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rmi\Downloads\"/>
    </mc:Choice>
  </mc:AlternateContent>
  <xr:revisionPtr revIDLastSave="0" documentId="13_ncr:1_{0090655B-AAB8-404B-ACDC-AD2304F0E0B1}" xr6:coauthVersionLast="47" xr6:coauthVersionMax="47" xr10:uidLastSave="{00000000-0000-0000-0000-000000000000}"/>
  <bookViews>
    <workbookView xWindow="-4965" yWindow="-21720" windowWidth="38640" windowHeight="21120" tabRatio="875" activeTab="5" xr2:uid="{F408FF07-10FD-4787-8791-2552CA9E7723}"/>
  </bookViews>
  <sheets>
    <sheet name="GO FURTHER" sheetId="2" r:id="rId1"/>
    <sheet name="Sheet2" sheetId="31" r:id="rId2"/>
    <sheet name="Sales Cars" sheetId="6" r:id="rId3"/>
    <sheet name="Forecast Cars 2" sheetId="17" r:id="rId4"/>
    <sheet name="Sheet1" sheetId="30" r:id="rId5"/>
    <sheet name="Covid Cases 2020-21" sheetId="9" r:id="rId6"/>
    <sheet name="Forecast India 18M" sheetId="26" r:id="rId7"/>
    <sheet name="Forecast World 18M" sheetId="29" r:id="rId8"/>
    <sheet name="Covid Cases 2021" sheetId="10" r:id="rId9"/>
    <sheet name="Forecast Covid India 6M 50%" sheetId="24" r:id="rId10"/>
  </sheets>
  <definedNames>
    <definedName name="_xlnm._FilterDatabase" localSheetId="5" hidden="1">'Covid Cases 2020-21'!$C$1:$J$1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6" l="1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12" i="6"/>
  <c r="G504" i="26"/>
  <c r="F476" i="26"/>
  <c r="C546" i="31"/>
  <c r="C558" i="31"/>
  <c r="C570" i="31"/>
  <c r="C582" i="31"/>
  <c r="C594" i="31"/>
  <c r="C606" i="31"/>
  <c r="C618" i="31"/>
  <c r="C630" i="31"/>
  <c r="C642" i="31"/>
  <c r="C654" i="31"/>
  <c r="C666" i="31"/>
  <c r="C678" i="31"/>
  <c r="C690" i="31"/>
  <c r="C702" i="31"/>
  <c r="C714" i="31"/>
  <c r="C726" i="31"/>
  <c r="C738" i="31"/>
  <c r="C750" i="31"/>
  <c r="C762" i="31"/>
  <c r="C774" i="31"/>
  <c r="C786" i="31"/>
  <c r="C798" i="31"/>
  <c r="C810" i="31"/>
  <c r="C822" i="31"/>
  <c r="C834" i="31"/>
  <c r="C846" i="31"/>
  <c r="C858" i="31"/>
  <c r="C870" i="31"/>
  <c r="C882" i="31"/>
  <c r="C894" i="31"/>
  <c r="C906" i="31"/>
  <c r="C572" i="31"/>
  <c r="C596" i="31"/>
  <c r="C632" i="31"/>
  <c r="C547" i="31"/>
  <c r="C559" i="31"/>
  <c r="C571" i="31"/>
  <c r="C583" i="31"/>
  <c r="C595" i="31"/>
  <c r="C607" i="31"/>
  <c r="C619" i="31"/>
  <c r="C631" i="31"/>
  <c r="C643" i="31"/>
  <c r="C655" i="31"/>
  <c r="C667" i="31"/>
  <c r="C679" i="31"/>
  <c r="C691" i="31"/>
  <c r="C703" i="31"/>
  <c r="C715" i="31"/>
  <c r="C727" i="31"/>
  <c r="C739" i="31"/>
  <c r="C751" i="31"/>
  <c r="C763" i="31"/>
  <c r="C775" i="31"/>
  <c r="C787" i="31"/>
  <c r="C799" i="31"/>
  <c r="C811" i="31"/>
  <c r="C823" i="31"/>
  <c r="C835" i="31"/>
  <c r="C847" i="31"/>
  <c r="C859" i="31"/>
  <c r="C871" i="31"/>
  <c r="C883" i="31"/>
  <c r="C895" i="31"/>
  <c r="C907" i="31"/>
  <c r="C548" i="31"/>
  <c r="C584" i="31"/>
  <c r="C620" i="31"/>
  <c r="C549" i="31"/>
  <c r="C561" i="31"/>
  <c r="C573" i="31"/>
  <c r="C585" i="31"/>
  <c r="C597" i="31"/>
  <c r="C609" i="31"/>
  <c r="C621" i="31"/>
  <c r="C633" i="31"/>
  <c r="C645" i="31"/>
  <c r="C657" i="31"/>
  <c r="C669" i="31"/>
  <c r="C681" i="31"/>
  <c r="C693" i="31"/>
  <c r="C705" i="31"/>
  <c r="C717" i="31"/>
  <c r="C729" i="31"/>
  <c r="C741" i="31"/>
  <c r="C753" i="31"/>
  <c r="C765" i="31"/>
  <c r="C777" i="31"/>
  <c r="C789" i="31"/>
  <c r="C801" i="31"/>
  <c r="C813" i="31"/>
  <c r="C825" i="31"/>
  <c r="C837" i="31"/>
  <c r="C849" i="31"/>
  <c r="C861" i="31"/>
  <c r="C873" i="31"/>
  <c r="C885" i="31"/>
  <c r="C897" i="31"/>
  <c r="C803" i="31"/>
  <c r="C550" i="31"/>
  <c r="C562" i="31"/>
  <c r="C574" i="31"/>
  <c r="C586" i="31"/>
  <c r="C598" i="31"/>
  <c r="C610" i="31"/>
  <c r="C622" i="31"/>
  <c r="C634" i="31"/>
  <c r="C646" i="31"/>
  <c r="C658" i="31"/>
  <c r="C670" i="31"/>
  <c r="C682" i="31"/>
  <c r="C694" i="31"/>
  <c r="C706" i="31"/>
  <c r="C718" i="31"/>
  <c r="C730" i="31"/>
  <c r="C742" i="31"/>
  <c r="C754" i="31"/>
  <c r="C766" i="31"/>
  <c r="C778" i="31"/>
  <c r="C790" i="31"/>
  <c r="C802" i="31"/>
  <c r="C814" i="31"/>
  <c r="C826" i="31"/>
  <c r="C838" i="31"/>
  <c r="C850" i="31"/>
  <c r="C862" i="31"/>
  <c r="C874" i="31"/>
  <c r="C886" i="31"/>
  <c r="C898" i="31"/>
  <c r="C791" i="31"/>
  <c r="C551" i="31"/>
  <c r="C563" i="31"/>
  <c r="C575" i="31"/>
  <c r="C587" i="31"/>
  <c r="C599" i="31"/>
  <c r="C611" i="31"/>
  <c r="C623" i="31"/>
  <c r="C635" i="31"/>
  <c r="C647" i="31"/>
  <c r="C659" i="31"/>
  <c r="C671" i="31"/>
  <c r="C683" i="31"/>
  <c r="C695" i="31"/>
  <c r="C707" i="31"/>
  <c r="C719" i="31"/>
  <c r="C731" i="31"/>
  <c r="C743" i="31"/>
  <c r="C755" i="31"/>
  <c r="C767" i="31"/>
  <c r="C779" i="31"/>
  <c r="C815" i="31"/>
  <c r="C827" i="31"/>
  <c r="C839" i="31"/>
  <c r="C851" i="31"/>
  <c r="C863" i="31"/>
  <c r="C875" i="31"/>
  <c r="C887" i="31"/>
  <c r="C899" i="31"/>
  <c r="C552" i="31"/>
  <c r="C564" i="31"/>
  <c r="C576" i="31"/>
  <c r="C588" i="31"/>
  <c r="C600" i="31"/>
  <c r="C612" i="31"/>
  <c r="C624" i="31"/>
  <c r="C636" i="31"/>
  <c r="C648" i="31"/>
  <c r="C660" i="31"/>
  <c r="C672" i="31"/>
  <c r="C684" i="31"/>
  <c r="C696" i="31"/>
  <c r="C708" i="31"/>
  <c r="C720" i="31"/>
  <c r="C732" i="31"/>
  <c r="C744" i="31"/>
  <c r="C756" i="31"/>
  <c r="C768" i="31"/>
  <c r="C780" i="31"/>
  <c r="C792" i="31"/>
  <c r="C804" i="31"/>
  <c r="C816" i="31"/>
  <c r="C828" i="31"/>
  <c r="C840" i="31"/>
  <c r="C852" i="31"/>
  <c r="C864" i="31"/>
  <c r="C876" i="31"/>
  <c r="C888" i="31"/>
  <c r="C900" i="31"/>
  <c r="C557" i="31"/>
  <c r="C569" i="31"/>
  <c r="C581" i="31"/>
  <c r="C593" i="31"/>
  <c r="C605" i="31"/>
  <c r="C617" i="31"/>
  <c r="C629" i="31"/>
  <c r="C641" i="31"/>
  <c r="C653" i="31"/>
  <c r="C665" i="31"/>
  <c r="C677" i="31"/>
  <c r="C689" i="31"/>
  <c r="C701" i="31"/>
  <c r="C713" i="31"/>
  <c r="C725" i="31"/>
  <c r="C737" i="31"/>
  <c r="C749" i="31"/>
  <c r="C761" i="31"/>
  <c r="C773" i="31"/>
  <c r="C785" i="31"/>
  <c r="C797" i="31"/>
  <c r="C809" i="31"/>
  <c r="C821" i="31"/>
  <c r="C833" i="31"/>
  <c r="C845" i="31"/>
  <c r="C857" i="31"/>
  <c r="C869" i="31"/>
  <c r="C881" i="31"/>
  <c r="C893" i="31"/>
  <c r="C905" i="31"/>
  <c r="C560" i="31"/>
  <c r="C608" i="31"/>
  <c r="C644" i="31"/>
  <c r="C553" i="31"/>
  <c r="C589" i="31"/>
  <c r="C625" i="31"/>
  <c r="C656" i="31"/>
  <c r="C686" i="31"/>
  <c r="C712" i="31"/>
  <c r="C745" i="31"/>
  <c r="C771" i="31"/>
  <c r="C800" i="31"/>
  <c r="C830" i="31"/>
  <c r="C856" i="31"/>
  <c r="C889" i="31"/>
  <c r="C699" i="31"/>
  <c r="C650" i="31"/>
  <c r="C735" i="31"/>
  <c r="C794" i="31"/>
  <c r="C879" i="31"/>
  <c r="C579" i="31"/>
  <c r="C652" i="31"/>
  <c r="C554" i="31"/>
  <c r="C590" i="31"/>
  <c r="C626" i="31"/>
  <c r="C661" i="31"/>
  <c r="C687" i="31"/>
  <c r="C716" i="31"/>
  <c r="C746" i="31"/>
  <c r="C772" i="31"/>
  <c r="C805" i="31"/>
  <c r="C831" i="31"/>
  <c r="C860" i="31"/>
  <c r="C890" i="31"/>
  <c r="C555" i="31"/>
  <c r="C591" i="31"/>
  <c r="C627" i="31"/>
  <c r="C662" i="31"/>
  <c r="C688" i="31"/>
  <c r="C721" i="31"/>
  <c r="C747" i="31"/>
  <c r="C776" i="31"/>
  <c r="C806" i="31"/>
  <c r="C832" i="31"/>
  <c r="C865" i="31"/>
  <c r="C891" i="31"/>
  <c r="C603" i="31"/>
  <c r="C784" i="31"/>
  <c r="C843" i="31"/>
  <c r="C676" i="31"/>
  <c r="C651" i="31"/>
  <c r="C795" i="31"/>
  <c r="C854" i="31"/>
  <c r="C580" i="31"/>
  <c r="C770" i="31"/>
  <c r="C829" i="31"/>
  <c r="C884" i="31"/>
  <c r="C556" i="31"/>
  <c r="C592" i="31"/>
  <c r="C628" i="31"/>
  <c r="C663" i="31"/>
  <c r="C692" i="31"/>
  <c r="C722" i="31"/>
  <c r="C748" i="31"/>
  <c r="C781" i="31"/>
  <c r="C807" i="31"/>
  <c r="C836" i="31"/>
  <c r="C866" i="31"/>
  <c r="C892" i="31"/>
  <c r="C567" i="31"/>
  <c r="C758" i="31"/>
  <c r="C872" i="31"/>
  <c r="C614" i="31"/>
  <c r="C680" i="31"/>
  <c r="C769" i="31"/>
  <c r="C824" i="31"/>
  <c r="C616" i="31"/>
  <c r="C740" i="31"/>
  <c r="C796" i="31"/>
  <c r="C855" i="31"/>
  <c r="C565" i="31"/>
  <c r="C601" i="31"/>
  <c r="C637" i="31"/>
  <c r="C664" i="31"/>
  <c r="C697" i="31"/>
  <c r="C723" i="31"/>
  <c r="C752" i="31"/>
  <c r="C782" i="31"/>
  <c r="C808" i="31"/>
  <c r="C841" i="31"/>
  <c r="C867" i="31"/>
  <c r="C896" i="31"/>
  <c r="C673" i="31"/>
  <c r="C709" i="31"/>
  <c r="C710" i="31"/>
  <c r="C711" i="31"/>
  <c r="C566" i="31"/>
  <c r="C602" i="31"/>
  <c r="C638" i="31"/>
  <c r="C668" i="31"/>
  <c r="C698" i="31"/>
  <c r="C724" i="31"/>
  <c r="C757" i="31"/>
  <c r="C783" i="31"/>
  <c r="C812" i="31"/>
  <c r="C842" i="31"/>
  <c r="C868" i="31"/>
  <c r="C901" i="31"/>
  <c r="C639" i="31"/>
  <c r="C728" i="31"/>
  <c r="C817" i="31"/>
  <c r="C902" i="31"/>
  <c r="C820" i="31"/>
  <c r="C736" i="31"/>
  <c r="C685" i="31"/>
  <c r="C568" i="31"/>
  <c r="C604" i="31"/>
  <c r="C640" i="31"/>
  <c r="C674" i="31"/>
  <c r="C700" i="31"/>
  <c r="C733" i="31"/>
  <c r="C759" i="31"/>
  <c r="C788" i="31"/>
  <c r="C818" i="31"/>
  <c r="C844" i="31"/>
  <c r="C877" i="31"/>
  <c r="C903" i="31"/>
  <c r="C577" i="31"/>
  <c r="C613" i="31"/>
  <c r="C649" i="31"/>
  <c r="C675" i="31"/>
  <c r="C704" i="31"/>
  <c r="C734" i="31"/>
  <c r="C760" i="31"/>
  <c r="C793" i="31"/>
  <c r="C819" i="31"/>
  <c r="C848" i="31"/>
  <c r="C878" i="31"/>
  <c r="C904" i="31"/>
  <c r="C578" i="31"/>
  <c r="C764" i="31"/>
  <c r="C853" i="31"/>
  <c r="C615" i="31"/>
  <c r="C880" i="31"/>
  <c r="C469" i="30"/>
  <c r="C481" i="30"/>
  <c r="C493" i="30"/>
  <c r="C505" i="30"/>
  <c r="C517" i="30"/>
  <c r="C529" i="30"/>
  <c r="C541" i="30"/>
  <c r="C553" i="30"/>
  <c r="C565" i="30"/>
  <c r="H2" i="30"/>
  <c r="C482" i="30"/>
  <c r="C506" i="30"/>
  <c r="C518" i="30"/>
  <c r="C530" i="30"/>
  <c r="C542" i="30"/>
  <c r="C566" i="30"/>
  <c r="H3" i="30"/>
  <c r="C497" i="30"/>
  <c r="C545" i="30"/>
  <c r="C486" i="30"/>
  <c r="C470" i="30"/>
  <c r="C546" i="30"/>
  <c r="C471" i="30"/>
  <c r="C483" i="30"/>
  <c r="C495" i="30"/>
  <c r="C507" i="30"/>
  <c r="C519" i="30"/>
  <c r="C531" i="30"/>
  <c r="C543" i="30"/>
  <c r="C555" i="30"/>
  <c r="C567" i="30"/>
  <c r="H4" i="30"/>
  <c r="C484" i="30"/>
  <c r="C496" i="30"/>
  <c r="C508" i="30"/>
  <c r="C520" i="30"/>
  <c r="C532" i="30"/>
  <c r="C544" i="30"/>
  <c r="C556" i="30"/>
  <c r="C568" i="30"/>
  <c r="H5" i="30"/>
  <c r="C485" i="30"/>
  <c r="C521" i="30"/>
  <c r="C533" i="30"/>
  <c r="C557" i="30"/>
  <c r="H6" i="30"/>
  <c r="C498" i="30"/>
  <c r="C472" i="30"/>
  <c r="C473" i="30"/>
  <c r="C474" i="30"/>
  <c r="C475" i="30"/>
  <c r="C487" i="30"/>
  <c r="C499" i="30"/>
  <c r="C511" i="30"/>
  <c r="C523" i="30"/>
  <c r="C535" i="30"/>
  <c r="C547" i="30"/>
  <c r="C559" i="30"/>
  <c r="H8" i="30"/>
  <c r="C488" i="30"/>
  <c r="C500" i="30"/>
  <c r="C512" i="30"/>
  <c r="C524" i="30"/>
  <c r="C536" i="30"/>
  <c r="C548" i="30"/>
  <c r="C560" i="30"/>
  <c r="C503" i="30"/>
  <c r="C539" i="30"/>
  <c r="C563" i="30"/>
  <c r="C522" i="30"/>
  <c r="H7" i="30"/>
  <c r="C476" i="30"/>
  <c r="C558" i="30"/>
  <c r="C477" i="30"/>
  <c r="C489" i="30"/>
  <c r="C501" i="30"/>
  <c r="C513" i="30"/>
  <c r="C525" i="30"/>
  <c r="C537" i="30"/>
  <c r="C549" i="30"/>
  <c r="C561" i="30"/>
  <c r="C490" i="30"/>
  <c r="C502" i="30"/>
  <c r="C514" i="30"/>
  <c r="C526" i="30"/>
  <c r="C538" i="30"/>
  <c r="C550" i="30"/>
  <c r="C562" i="30"/>
  <c r="C491" i="30"/>
  <c r="C515" i="30"/>
  <c r="C527" i="30"/>
  <c r="C551" i="30"/>
  <c r="C534" i="30"/>
  <c r="C478" i="30"/>
  <c r="C479" i="30"/>
  <c r="C480" i="30"/>
  <c r="C492" i="30"/>
  <c r="C504" i="30"/>
  <c r="C516" i="30"/>
  <c r="C528" i="30"/>
  <c r="C540" i="30"/>
  <c r="C552" i="30"/>
  <c r="C564" i="30"/>
  <c r="C494" i="30"/>
  <c r="C554" i="30"/>
  <c r="C509" i="30"/>
  <c r="C510" i="30"/>
  <c r="B163" i="29" l="1"/>
  <c r="A163" i="29"/>
  <c r="C162" i="29"/>
  <c r="C163" i="29" s="1"/>
  <c r="C164" i="29" s="1"/>
  <c r="A162" i="29"/>
  <c r="B161" i="29"/>
  <c r="A161" i="29"/>
  <c r="B160" i="29"/>
  <c r="A160" i="29"/>
  <c r="B159" i="29"/>
  <c r="A159" i="29"/>
  <c r="B158" i="29"/>
  <c r="A158" i="29"/>
  <c r="B157" i="29"/>
  <c r="A157" i="29"/>
  <c r="B156" i="29"/>
  <c r="A156" i="29"/>
  <c r="B155" i="29"/>
  <c r="A155" i="29"/>
  <c r="B154" i="29"/>
  <c r="A154" i="29"/>
  <c r="B153" i="29"/>
  <c r="A153" i="29"/>
  <c r="B152" i="29"/>
  <c r="A152" i="29"/>
  <c r="B151" i="29"/>
  <c r="A151" i="29"/>
  <c r="B150" i="29"/>
  <c r="A150" i="29"/>
  <c r="B149" i="29"/>
  <c r="A149" i="29"/>
  <c r="B148" i="29"/>
  <c r="A148" i="29"/>
  <c r="B147" i="29"/>
  <c r="A147" i="29"/>
  <c r="B146" i="29"/>
  <c r="A146" i="29"/>
  <c r="B145" i="29"/>
  <c r="A145" i="29"/>
  <c r="B144" i="29"/>
  <c r="A144" i="29"/>
  <c r="B143" i="29"/>
  <c r="A143" i="29"/>
  <c r="B142" i="29"/>
  <c r="A142" i="29"/>
  <c r="B141" i="29"/>
  <c r="A141" i="29"/>
  <c r="B140" i="29"/>
  <c r="A140" i="29"/>
  <c r="B139" i="29"/>
  <c r="A139" i="29"/>
  <c r="B138" i="29"/>
  <c r="A138" i="29"/>
  <c r="B137" i="29"/>
  <c r="A137" i="29"/>
  <c r="B136" i="29"/>
  <c r="A136" i="29"/>
  <c r="B135" i="29"/>
  <c r="A135" i="29"/>
  <c r="B134" i="29"/>
  <c r="A134" i="29"/>
  <c r="B133" i="29"/>
  <c r="A133" i="29"/>
  <c r="B132" i="29"/>
  <c r="A132" i="29"/>
  <c r="B131" i="29"/>
  <c r="A131" i="29"/>
  <c r="B130" i="29"/>
  <c r="A130" i="29"/>
  <c r="B129" i="29"/>
  <c r="A129" i="29"/>
  <c r="B128" i="29"/>
  <c r="A128" i="29"/>
  <c r="B127" i="29"/>
  <c r="A127" i="29"/>
  <c r="B126" i="29"/>
  <c r="A126" i="29"/>
  <c r="B125" i="29"/>
  <c r="A125" i="29"/>
  <c r="B124" i="29"/>
  <c r="A124" i="29"/>
  <c r="B123" i="29"/>
  <c r="A123" i="29"/>
  <c r="B122" i="29"/>
  <c r="A122" i="29"/>
  <c r="B121" i="29"/>
  <c r="A121" i="29"/>
  <c r="B120" i="29"/>
  <c r="A120" i="29"/>
  <c r="B119" i="29"/>
  <c r="A119" i="29"/>
  <c r="B118" i="29"/>
  <c r="A118" i="29"/>
  <c r="B117" i="29"/>
  <c r="A117" i="29"/>
  <c r="B116" i="29"/>
  <c r="A116" i="29"/>
  <c r="B115" i="29"/>
  <c r="A115" i="29"/>
  <c r="B114" i="29"/>
  <c r="A114" i="29"/>
  <c r="B113" i="29"/>
  <c r="A113" i="29"/>
  <c r="B112" i="29"/>
  <c r="A112" i="29"/>
  <c r="B111" i="29"/>
  <c r="A111" i="29"/>
  <c r="B110" i="29"/>
  <c r="A110" i="29"/>
  <c r="B109" i="29"/>
  <c r="A109" i="29"/>
  <c r="B108" i="29"/>
  <c r="A108" i="29"/>
  <c r="B107" i="29"/>
  <c r="A107" i="29"/>
  <c r="B106" i="29"/>
  <c r="A106" i="29"/>
  <c r="B105" i="29"/>
  <c r="A105" i="29"/>
  <c r="B104" i="29"/>
  <c r="A104" i="29"/>
  <c r="B103" i="29"/>
  <c r="A103" i="29"/>
  <c r="B102" i="29"/>
  <c r="A102" i="29"/>
  <c r="B101" i="29"/>
  <c r="A101" i="29"/>
  <c r="B100" i="29"/>
  <c r="A100" i="29"/>
  <c r="B99" i="29"/>
  <c r="A99" i="29"/>
  <c r="B98" i="29"/>
  <c r="A98" i="29"/>
  <c r="B97" i="29"/>
  <c r="A97" i="29"/>
  <c r="B96" i="29"/>
  <c r="A96" i="29"/>
  <c r="B95" i="29"/>
  <c r="A95" i="29"/>
  <c r="B94" i="29"/>
  <c r="A94" i="29"/>
  <c r="B93" i="29"/>
  <c r="A93" i="29"/>
  <c r="B92" i="29"/>
  <c r="A92" i="29"/>
  <c r="B91" i="29"/>
  <c r="A91" i="29"/>
  <c r="B90" i="29"/>
  <c r="A90" i="29"/>
  <c r="B89" i="29"/>
  <c r="A89" i="29"/>
  <c r="B88" i="29"/>
  <c r="A88" i="29"/>
  <c r="B87" i="29"/>
  <c r="A87" i="29"/>
  <c r="B86" i="29"/>
  <c r="A86" i="29"/>
  <c r="B85" i="29"/>
  <c r="A85" i="29"/>
  <c r="B84" i="29"/>
  <c r="A84" i="29"/>
  <c r="B83" i="29"/>
  <c r="A83" i="29"/>
  <c r="B82" i="29"/>
  <c r="A82" i="29"/>
  <c r="B81" i="29"/>
  <c r="A81" i="29"/>
  <c r="B80" i="29"/>
  <c r="A80" i="29"/>
  <c r="B79" i="29"/>
  <c r="A79" i="29"/>
  <c r="B78" i="29"/>
  <c r="A78" i="29"/>
  <c r="B77" i="29"/>
  <c r="A77" i="29"/>
  <c r="B76" i="29"/>
  <c r="A76" i="29"/>
  <c r="B75" i="29"/>
  <c r="A75" i="29"/>
  <c r="B74" i="29"/>
  <c r="A74" i="29"/>
  <c r="B73" i="29"/>
  <c r="A73" i="29"/>
  <c r="B72" i="29"/>
  <c r="A72" i="29"/>
  <c r="B71" i="29"/>
  <c r="A71" i="29"/>
  <c r="B70" i="29"/>
  <c r="A70" i="29"/>
  <c r="B69" i="29"/>
  <c r="A69" i="29"/>
  <c r="B68" i="29"/>
  <c r="A68" i="29"/>
  <c r="B67" i="29"/>
  <c r="A67" i="29"/>
  <c r="B66" i="29"/>
  <c r="A66" i="29"/>
  <c r="B65" i="29"/>
  <c r="A65" i="29"/>
  <c r="B64" i="29"/>
  <c r="A64" i="29"/>
  <c r="B63" i="29"/>
  <c r="A63" i="29"/>
  <c r="B62" i="29"/>
  <c r="A62" i="29"/>
  <c r="B61" i="29"/>
  <c r="A61" i="29"/>
  <c r="B60" i="29"/>
  <c r="A60" i="29"/>
  <c r="B59" i="29"/>
  <c r="A59" i="29"/>
  <c r="B58" i="29"/>
  <c r="A58" i="29"/>
  <c r="B57" i="29"/>
  <c r="A57" i="29"/>
  <c r="B56" i="29"/>
  <c r="A56" i="29"/>
  <c r="B55" i="29"/>
  <c r="A55" i="29"/>
  <c r="B54" i="29"/>
  <c r="A54" i="29"/>
  <c r="B53" i="29"/>
  <c r="A53" i="29"/>
  <c r="B52" i="29"/>
  <c r="A52" i="29"/>
  <c r="B51" i="29"/>
  <c r="A51" i="29"/>
  <c r="B50" i="29"/>
  <c r="A50" i="29"/>
  <c r="B49" i="29"/>
  <c r="A49" i="29"/>
  <c r="B48" i="29"/>
  <c r="A48" i="29"/>
  <c r="B47" i="29"/>
  <c r="A47" i="29"/>
  <c r="B46" i="29"/>
  <c r="A46" i="29"/>
  <c r="B45" i="29"/>
  <c r="A45" i="29"/>
  <c r="B44" i="29"/>
  <c r="A44" i="29"/>
  <c r="B43" i="29"/>
  <c r="A43" i="29"/>
  <c r="B42" i="29"/>
  <c r="A42" i="29"/>
  <c r="B41" i="29"/>
  <c r="A41" i="29"/>
  <c r="B40" i="29"/>
  <c r="A40" i="29"/>
  <c r="B39" i="29"/>
  <c r="A39" i="29"/>
  <c r="B38" i="29"/>
  <c r="A38" i="29"/>
  <c r="B37" i="29"/>
  <c r="A37" i="29"/>
  <c r="B36" i="29"/>
  <c r="A36" i="29"/>
  <c r="B35" i="29"/>
  <c r="A35" i="29"/>
  <c r="B34" i="29"/>
  <c r="A34" i="29"/>
  <c r="B33" i="29"/>
  <c r="A33" i="29"/>
  <c r="B32" i="29"/>
  <c r="A32" i="29"/>
  <c r="B31" i="29"/>
  <c r="A31" i="29"/>
  <c r="B30" i="29"/>
  <c r="A30" i="29"/>
  <c r="B29" i="29"/>
  <c r="A29" i="29"/>
  <c r="B28" i="29"/>
  <c r="A28" i="29"/>
  <c r="B27" i="29"/>
  <c r="A27" i="29"/>
  <c r="B26" i="29"/>
  <c r="A26" i="29"/>
  <c r="B25" i="29"/>
  <c r="A25" i="29"/>
  <c r="B24" i="29"/>
  <c r="A24" i="29"/>
  <c r="B23" i="29"/>
  <c r="A23" i="29"/>
  <c r="B22" i="29"/>
  <c r="A22" i="29"/>
  <c r="B21" i="29"/>
  <c r="A21" i="29"/>
  <c r="B20" i="29"/>
  <c r="A20" i="29"/>
  <c r="B19" i="29"/>
  <c r="A19" i="29"/>
  <c r="B18" i="29"/>
  <c r="A18" i="29"/>
  <c r="B17" i="29"/>
  <c r="A17" i="29"/>
  <c r="B16" i="29"/>
  <c r="A16" i="29"/>
  <c r="B15" i="29"/>
  <c r="A15" i="29"/>
  <c r="B14" i="29"/>
  <c r="A14" i="29"/>
  <c r="B13" i="29"/>
  <c r="A13" i="29"/>
  <c r="B12" i="29"/>
  <c r="A12" i="29"/>
  <c r="B11" i="29"/>
  <c r="A11" i="29"/>
  <c r="B10" i="29"/>
  <c r="A10" i="29"/>
  <c r="B9" i="29"/>
  <c r="A9" i="29"/>
  <c r="B8" i="29"/>
  <c r="A8" i="29"/>
  <c r="B7" i="29"/>
  <c r="A7" i="29"/>
  <c r="B6" i="29"/>
  <c r="A6" i="29"/>
  <c r="B5" i="29"/>
  <c r="A5" i="29"/>
  <c r="B4" i="29"/>
  <c r="A4" i="29"/>
  <c r="B3" i="29"/>
  <c r="A3" i="29"/>
  <c r="B2" i="29"/>
  <c r="A2" i="29"/>
  <c r="B163" i="26"/>
  <c r="C163" i="26"/>
  <c r="A163" i="26" s="1"/>
  <c r="C164" i="26"/>
  <c r="C162" i="26"/>
  <c r="A162" i="26" s="1"/>
  <c r="B161" i="26"/>
  <c r="A161" i="26"/>
  <c r="B160" i="26"/>
  <c r="A160" i="26"/>
  <c r="B159" i="26"/>
  <c r="A159" i="26"/>
  <c r="B158" i="26"/>
  <c r="A158" i="26"/>
  <c r="B157" i="26"/>
  <c r="A157" i="26"/>
  <c r="B156" i="26"/>
  <c r="A156" i="26"/>
  <c r="B155" i="26"/>
  <c r="A155" i="26"/>
  <c r="B154" i="26"/>
  <c r="A154" i="26"/>
  <c r="B153" i="26"/>
  <c r="A153" i="26"/>
  <c r="B152" i="26"/>
  <c r="A152" i="26"/>
  <c r="B151" i="26"/>
  <c r="A151" i="26"/>
  <c r="B150" i="26"/>
  <c r="A150" i="26"/>
  <c r="B149" i="26"/>
  <c r="A149" i="26"/>
  <c r="B148" i="26"/>
  <c r="A148" i="26"/>
  <c r="B147" i="26"/>
  <c r="A147" i="26"/>
  <c r="B146" i="26"/>
  <c r="A146" i="26"/>
  <c r="B145" i="26"/>
  <c r="A145" i="26"/>
  <c r="B144" i="26"/>
  <c r="A144" i="26"/>
  <c r="B143" i="26"/>
  <c r="A143" i="26"/>
  <c r="B142" i="26"/>
  <c r="A142" i="26"/>
  <c r="B141" i="26"/>
  <c r="A141" i="26"/>
  <c r="B140" i="26"/>
  <c r="A140" i="26"/>
  <c r="B139" i="26"/>
  <c r="A139" i="26"/>
  <c r="B138" i="26"/>
  <c r="A138" i="26"/>
  <c r="B137" i="26"/>
  <c r="A137" i="26"/>
  <c r="B136" i="26"/>
  <c r="A136" i="26"/>
  <c r="B135" i="26"/>
  <c r="A135" i="26"/>
  <c r="B134" i="26"/>
  <c r="A134" i="26"/>
  <c r="B133" i="26"/>
  <c r="A133" i="26"/>
  <c r="B132" i="26"/>
  <c r="A132" i="26"/>
  <c r="B131" i="26"/>
  <c r="A131" i="26"/>
  <c r="B130" i="26"/>
  <c r="A130" i="26"/>
  <c r="B129" i="26"/>
  <c r="A129" i="26"/>
  <c r="B128" i="26"/>
  <c r="A128" i="26"/>
  <c r="B127" i="26"/>
  <c r="A127" i="26"/>
  <c r="B126" i="26"/>
  <c r="A126" i="26"/>
  <c r="B125" i="26"/>
  <c r="A125" i="26"/>
  <c r="B124" i="26"/>
  <c r="A124" i="26"/>
  <c r="B123" i="26"/>
  <c r="A123" i="26"/>
  <c r="B122" i="26"/>
  <c r="A122" i="26"/>
  <c r="B121" i="26"/>
  <c r="A121" i="26"/>
  <c r="B120" i="26"/>
  <c r="A120" i="26"/>
  <c r="B119" i="26"/>
  <c r="A119" i="26"/>
  <c r="B118" i="26"/>
  <c r="A118" i="26"/>
  <c r="B117" i="26"/>
  <c r="A117" i="26"/>
  <c r="B116" i="26"/>
  <c r="A116" i="26"/>
  <c r="B115" i="26"/>
  <c r="A115" i="26"/>
  <c r="B114" i="26"/>
  <c r="A114" i="26"/>
  <c r="B113" i="26"/>
  <c r="A113" i="26"/>
  <c r="B112" i="26"/>
  <c r="A112" i="26"/>
  <c r="B111" i="26"/>
  <c r="A111" i="26"/>
  <c r="B110" i="26"/>
  <c r="A110" i="26"/>
  <c r="B109" i="26"/>
  <c r="A109" i="26"/>
  <c r="B108" i="26"/>
  <c r="A108" i="26"/>
  <c r="B107" i="26"/>
  <c r="A107" i="26"/>
  <c r="B106" i="26"/>
  <c r="A106" i="26"/>
  <c r="B105" i="26"/>
  <c r="A105" i="26"/>
  <c r="B104" i="26"/>
  <c r="A104" i="26"/>
  <c r="B103" i="26"/>
  <c r="A103" i="26"/>
  <c r="B102" i="26"/>
  <c r="A102" i="26"/>
  <c r="B101" i="26"/>
  <c r="A101" i="26"/>
  <c r="B100" i="26"/>
  <c r="A100" i="26"/>
  <c r="B99" i="26"/>
  <c r="A99" i="26"/>
  <c r="B98" i="26"/>
  <c r="A98" i="26"/>
  <c r="B97" i="26"/>
  <c r="A97" i="26"/>
  <c r="B96" i="26"/>
  <c r="A96" i="26"/>
  <c r="B95" i="26"/>
  <c r="A95" i="26"/>
  <c r="B94" i="26"/>
  <c r="A94" i="26"/>
  <c r="B93" i="26"/>
  <c r="A93" i="26"/>
  <c r="B92" i="26"/>
  <c r="A92" i="26"/>
  <c r="B91" i="26"/>
  <c r="A91" i="26"/>
  <c r="B90" i="26"/>
  <c r="A90" i="26"/>
  <c r="B89" i="26"/>
  <c r="A89" i="26"/>
  <c r="B88" i="26"/>
  <c r="A88" i="26"/>
  <c r="B87" i="26"/>
  <c r="A87" i="26"/>
  <c r="B86" i="26"/>
  <c r="A86" i="26"/>
  <c r="B85" i="26"/>
  <c r="A85" i="26"/>
  <c r="B84" i="26"/>
  <c r="A84" i="26"/>
  <c r="B83" i="26"/>
  <c r="A83" i="26"/>
  <c r="B82" i="26"/>
  <c r="A82" i="26"/>
  <c r="B81" i="26"/>
  <c r="A81" i="26"/>
  <c r="B80" i="26"/>
  <c r="A80" i="26"/>
  <c r="B79" i="26"/>
  <c r="A79" i="26"/>
  <c r="B78" i="26"/>
  <c r="A78" i="26"/>
  <c r="B77" i="26"/>
  <c r="A77" i="26"/>
  <c r="B76" i="26"/>
  <c r="A76" i="26"/>
  <c r="B75" i="26"/>
  <c r="A75" i="26"/>
  <c r="B74" i="26"/>
  <c r="A74" i="26"/>
  <c r="B73" i="26"/>
  <c r="A73" i="26"/>
  <c r="B72" i="26"/>
  <c r="A72" i="26"/>
  <c r="B71" i="26"/>
  <c r="A71" i="26"/>
  <c r="B70" i="26"/>
  <c r="A70" i="26"/>
  <c r="B69" i="26"/>
  <c r="A69" i="26"/>
  <c r="B68" i="26"/>
  <c r="A68" i="26"/>
  <c r="B67" i="26"/>
  <c r="A67" i="26"/>
  <c r="B66" i="26"/>
  <c r="A66" i="26"/>
  <c r="B65" i="26"/>
  <c r="A65" i="26"/>
  <c r="B64" i="26"/>
  <c r="A64" i="26"/>
  <c r="B63" i="26"/>
  <c r="A63" i="26"/>
  <c r="B62" i="26"/>
  <c r="A62" i="26"/>
  <c r="B61" i="26"/>
  <c r="A61" i="26"/>
  <c r="B60" i="26"/>
  <c r="A60" i="26"/>
  <c r="B59" i="26"/>
  <c r="A59" i="26"/>
  <c r="B58" i="26"/>
  <c r="A58" i="26"/>
  <c r="B57" i="26"/>
  <c r="A57" i="26"/>
  <c r="B56" i="26"/>
  <c r="A56" i="26"/>
  <c r="B55" i="26"/>
  <c r="A55" i="26"/>
  <c r="B54" i="26"/>
  <c r="A54" i="26"/>
  <c r="B53" i="26"/>
  <c r="A53" i="26"/>
  <c r="B52" i="26"/>
  <c r="A52" i="26"/>
  <c r="B51" i="26"/>
  <c r="A51" i="26"/>
  <c r="B50" i="26"/>
  <c r="A50" i="26"/>
  <c r="B49" i="26"/>
  <c r="A49" i="26"/>
  <c r="B48" i="26"/>
  <c r="A48" i="26"/>
  <c r="B47" i="26"/>
  <c r="A47" i="26"/>
  <c r="B46" i="26"/>
  <c r="A46" i="26"/>
  <c r="B45" i="26"/>
  <c r="A45" i="26"/>
  <c r="B44" i="26"/>
  <c r="A44" i="26"/>
  <c r="B43" i="26"/>
  <c r="A43" i="26"/>
  <c r="B42" i="26"/>
  <c r="A42" i="26"/>
  <c r="B41" i="26"/>
  <c r="A41" i="26"/>
  <c r="B40" i="26"/>
  <c r="A40" i="26"/>
  <c r="B39" i="26"/>
  <c r="A39" i="26"/>
  <c r="B38" i="26"/>
  <c r="A38" i="26"/>
  <c r="B37" i="26"/>
  <c r="A37" i="26"/>
  <c r="B36" i="26"/>
  <c r="A36" i="26"/>
  <c r="B35" i="26"/>
  <c r="A35" i="26"/>
  <c r="B34" i="26"/>
  <c r="A34" i="26"/>
  <c r="B33" i="26"/>
  <c r="A33" i="26"/>
  <c r="B32" i="26"/>
  <c r="A32" i="26"/>
  <c r="B31" i="26"/>
  <c r="A31" i="26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2" i="9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2" i="24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8" i="17"/>
  <c r="C556" i="6"/>
  <c r="C557" i="6" s="1"/>
  <c r="C558" i="6" s="1"/>
  <c r="C559" i="6" s="1"/>
  <c r="C560" i="6" s="1"/>
  <c r="C561" i="6" s="1"/>
  <c r="F551" i="17" s="1"/>
  <c r="F470" i="29"/>
  <c r="F474" i="29"/>
  <c r="F478" i="29"/>
  <c r="F482" i="29"/>
  <c r="F486" i="29"/>
  <c r="F490" i="29"/>
  <c r="F494" i="29"/>
  <c r="F498" i="29"/>
  <c r="F502" i="29"/>
  <c r="F506" i="29"/>
  <c r="F510" i="29"/>
  <c r="F514" i="29"/>
  <c r="F518" i="29"/>
  <c r="F522" i="29"/>
  <c r="F526" i="29"/>
  <c r="F530" i="29"/>
  <c r="F534" i="29"/>
  <c r="F538" i="29"/>
  <c r="F542" i="29"/>
  <c r="F546" i="29"/>
  <c r="F550" i="29"/>
  <c r="F554" i="29"/>
  <c r="F558" i="29"/>
  <c r="K4" i="29"/>
  <c r="K8" i="29"/>
  <c r="F477" i="29"/>
  <c r="F471" i="29"/>
  <c r="F475" i="29"/>
  <c r="F479" i="29"/>
  <c r="F483" i="29"/>
  <c r="F487" i="29"/>
  <c r="F491" i="29"/>
  <c r="F495" i="29"/>
  <c r="F499" i="29"/>
  <c r="F503" i="29"/>
  <c r="F507" i="29"/>
  <c r="F511" i="29"/>
  <c r="F515" i="29"/>
  <c r="F519" i="29"/>
  <c r="F523" i="29"/>
  <c r="F527" i="29"/>
  <c r="F531" i="29"/>
  <c r="F535" i="29"/>
  <c r="F539" i="29"/>
  <c r="F543" i="29"/>
  <c r="F547" i="29"/>
  <c r="F551" i="29"/>
  <c r="F555" i="29"/>
  <c r="F559" i="29"/>
  <c r="K5" i="29"/>
  <c r="F469" i="29"/>
  <c r="F481" i="29"/>
  <c r="F493" i="29"/>
  <c r="F501" i="29"/>
  <c r="F509" i="29"/>
  <c r="F517" i="29"/>
  <c r="F525" i="29"/>
  <c r="F533" i="29"/>
  <c r="F541" i="29"/>
  <c r="F549" i="29"/>
  <c r="F557" i="29"/>
  <c r="F472" i="29"/>
  <c r="F476" i="29"/>
  <c r="F480" i="29"/>
  <c r="F484" i="29"/>
  <c r="F488" i="29"/>
  <c r="F492" i="29"/>
  <c r="F496" i="29"/>
  <c r="F500" i="29"/>
  <c r="F504" i="29"/>
  <c r="F508" i="29"/>
  <c r="F512" i="29"/>
  <c r="F516" i="29"/>
  <c r="F520" i="29"/>
  <c r="F524" i="29"/>
  <c r="F528" i="29"/>
  <c r="F532" i="29"/>
  <c r="F536" i="29"/>
  <c r="F540" i="29"/>
  <c r="F544" i="29"/>
  <c r="F548" i="29"/>
  <c r="F552" i="29"/>
  <c r="F556" i="29"/>
  <c r="F560" i="29"/>
  <c r="K2" i="29"/>
  <c r="K6" i="29"/>
  <c r="F473" i="29"/>
  <c r="F485" i="29"/>
  <c r="F489" i="29"/>
  <c r="F497" i="29"/>
  <c r="F505" i="29"/>
  <c r="F513" i="29"/>
  <c r="F521" i="29"/>
  <c r="F529" i="29"/>
  <c r="F537" i="29"/>
  <c r="F545" i="29"/>
  <c r="F553" i="29"/>
  <c r="F561" i="29"/>
  <c r="K3" i="29"/>
  <c r="K7" i="29"/>
  <c r="K7" i="26"/>
  <c r="F470" i="26"/>
  <c r="F474" i="26"/>
  <c r="F478" i="26"/>
  <c r="F482" i="26"/>
  <c r="F486" i="26"/>
  <c r="F490" i="26"/>
  <c r="F494" i="26"/>
  <c r="F498" i="26"/>
  <c r="F502" i="26"/>
  <c r="F506" i="26"/>
  <c r="F510" i="26"/>
  <c r="F514" i="26"/>
  <c r="F518" i="26"/>
  <c r="K4" i="26"/>
  <c r="K8" i="26"/>
  <c r="F471" i="26"/>
  <c r="F475" i="26"/>
  <c r="F479" i="26"/>
  <c r="F483" i="26"/>
  <c r="F487" i="26"/>
  <c r="F491" i="26"/>
  <c r="F495" i="26"/>
  <c r="F499" i="26"/>
  <c r="F503" i="26"/>
  <c r="F507" i="26"/>
  <c r="F511" i="26"/>
  <c r="F515" i="26"/>
  <c r="F519" i="26"/>
  <c r="K5" i="26"/>
  <c r="F473" i="26"/>
  <c r="F477" i="26"/>
  <c r="F481" i="26"/>
  <c r="F485" i="26"/>
  <c r="F489" i="26"/>
  <c r="F493" i="26"/>
  <c r="F497" i="26"/>
  <c r="F501" i="26"/>
  <c r="F505" i="26"/>
  <c r="F509" i="26"/>
  <c r="F513" i="26"/>
  <c r="F517" i="26"/>
  <c r="F521" i="26"/>
  <c r="F472" i="26"/>
  <c r="F480" i="26"/>
  <c r="F484" i="26"/>
  <c r="F488" i="26"/>
  <c r="F492" i="26"/>
  <c r="F496" i="26"/>
  <c r="F500" i="26"/>
  <c r="F504" i="26"/>
  <c r="F508" i="26"/>
  <c r="F512" i="26"/>
  <c r="F516" i="26"/>
  <c r="F520" i="26"/>
  <c r="K2" i="26"/>
  <c r="K6" i="26"/>
  <c r="F469" i="26"/>
  <c r="K3" i="26"/>
  <c r="E132" i="24"/>
  <c r="E136" i="24"/>
  <c r="E140" i="24"/>
  <c r="E144" i="24"/>
  <c r="E148" i="24"/>
  <c r="E152" i="24"/>
  <c r="E156" i="24"/>
  <c r="E160" i="24"/>
  <c r="J4" i="24"/>
  <c r="J8" i="24"/>
  <c r="E141" i="24"/>
  <c r="E139" i="24"/>
  <c r="E147" i="24"/>
  <c r="E151" i="24"/>
  <c r="E155" i="24"/>
  <c r="J3" i="24"/>
  <c r="E133" i="24"/>
  <c r="E137" i="24"/>
  <c r="E145" i="24"/>
  <c r="E149" i="24"/>
  <c r="E153" i="24"/>
  <c r="E157" i="24"/>
  <c r="E161" i="24"/>
  <c r="J5" i="24"/>
  <c r="E143" i="24"/>
  <c r="E159" i="24"/>
  <c r="J7" i="24"/>
  <c r="E134" i="24"/>
  <c r="E138" i="24"/>
  <c r="E142" i="24"/>
  <c r="E146" i="24"/>
  <c r="E150" i="24"/>
  <c r="E154" i="24"/>
  <c r="E158" i="24"/>
  <c r="J2" i="24"/>
  <c r="J6" i="24"/>
  <c r="E135" i="24"/>
  <c r="C548" i="17"/>
  <c r="C552" i="17"/>
  <c r="C556" i="17"/>
  <c r="C560" i="17"/>
  <c r="C564" i="17"/>
  <c r="C568" i="17"/>
  <c r="C572" i="17"/>
  <c r="C576" i="17"/>
  <c r="C580" i="17"/>
  <c r="C584" i="17"/>
  <c r="C588" i="17"/>
  <c r="C592" i="17"/>
  <c r="C596" i="17"/>
  <c r="C600" i="17"/>
  <c r="C604" i="17"/>
  <c r="C608" i="17"/>
  <c r="C612" i="17"/>
  <c r="C616" i="17"/>
  <c r="C620" i="17"/>
  <c r="C624" i="17"/>
  <c r="C628" i="17"/>
  <c r="C632" i="17"/>
  <c r="C636" i="17"/>
  <c r="C640" i="17"/>
  <c r="C644" i="17"/>
  <c r="C648" i="17"/>
  <c r="I4" i="17"/>
  <c r="I8" i="17"/>
  <c r="C550" i="17"/>
  <c r="C574" i="17"/>
  <c r="C582" i="17"/>
  <c r="C594" i="17"/>
  <c r="C602" i="17"/>
  <c r="C610" i="17"/>
  <c r="C618" i="17"/>
  <c r="C626" i="17"/>
  <c r="C634" i="17"/>
  <c r="C642" i="17"/>
  <c r="C549" i="17"/>
  <c r="C553" i="17"/>
  <c r="C557" i="17"/>
  <c r="C561" i="17"/>
  <c r="C565" i="17"/>
  <c r="C569" i="17"/>
  <c r="C573" i="17"/>
  <c r="C577" i="17"/>
  <c r="C581" i="17"/>
  <c r="C585" i="17"/>
  <c r="C589" i="17"/>
  <c r="C593" i="17"/>
  <c r="C597" i="17"/>
  <c r="C601" i="17"/>
  <c r="C605" i="17"/>
  <c r="C609" i="17"/>
  <c r="C613" i="17"/>
  <c r="C617" i="17"/>
  <c r="C621" i="17"/>
  <c r="C625" i="17"/>
  <c r="C629" i="17"/>
  <c r="C633" i="17"/>
  <c r="C637" i="17"/>
  <c r="C641" i="17"/>
  <c r="C645" i="17"/>
  <c r="C649" i="17"/>
  <c r="I5" i="17"/>
  <c r="C546" i="17"/>
  <c r="C554" i="17"/>
  <c r="C558" i="17"/>
  <c r="C562" i="17"/>
  <c r="C566" i="17"/>
  <c r="C570" i="17"/>
  <c r="C578" i="17"/>
  <c r="C586" i="17"/>
  <c r="C590" i="17"/>
  <c r="C598" i="17"/>
  <c r="C606" i="17"/>
  <c r="C614" i="17"/>
  <c r="C622" i="17"/>
  <c r="C630" i="17"/>
  <c r="C638" i="17"/>
  <c r="C646" i="17"/>
  <c r="C547" i="17"/>
  <c r="C563" i="17"/>
  <c r="C579" i="17"/>
  <c r="C595" i="17"/>
  <c r="C611" i="17"/>
  <c r="C627" i="17"/>
  <c r="C643" i="17"/>
  <c r="I3" i="17"/>
  <c r="C551" i="17"/>
  <c r="C567" i="17"/>
  <c r="C583" i="17"/>
  <c r="C599" i="17"/>
  <c r="C615" i="17"/>
  <c r="C631" i="17"/>
  <c r="C647" i="17"/>
  <c r="I6" i="17"/>
  <c r="C559" i="17"/>
  <c r="C639" i="17"/>
  <c r="I2" i="17"/>
  <c r="C555" i="17"/>
  <c r="C571" i="17"/>
  <c r="C587" i="17"/>
  <c r="C603" i="17"/>
  <c r="C619" i="17"/>
  <c r="C635" i="17"/>
  <c r="I7" i="17"/>
  <c r="C575" i="17"/>
  <c r="C591" i="17"/>
  <c r="C607" i="17"/>
  <c r="C623" i="17"/>
  <c r="D880" i="31"/>
  <c r="E878" i="31"/>
  <c r="D704" i="31"/>
  <c r="E877" i="31"/>
  <c r="D700" i="31"/>
  <c r="D736" i="31"/>
  <c r="E901" i="31"/>
  <c r="D724" i="31"/>
  <c r="E711" i="31"/>
  <c r="E841" i="31"/>
  <c r="D664" i="31"/>
  <c r="D740" i="31"/>
  <c r="D872" i="31"/>
  <c r="E807" i="31"/>
  <c r="D628" i="31"/>
  <c r="D580" i="31"/>
  <c r="D784" i="31"/>
  <c r="D776" i="31"/>
  <c r="E591" i="31"/>
  <c r="D772" i="31"/>
  <c r="E590" i="31"/>
  <c r="E735" i="31"/>
  <c r="D800" i="31"/>
  <c r="E625" i="31"/>
  <c r="D905" i="31"/>
  <c r="D833" i="31"/>
  <c r="D761" i="31"/>
  <c r="D689" i="31"/>
  <c r="D617" i="31"/>
  <c r="D900" i="31"/>
  <c r="E828" i="31"/>
  <c r="D756" i="31"/>
  <c r="E684" i="31"/>
  <c r="D612" i="31"/>
  <c r="D899" i="31"/>
  <c r="E827" i="31"/>
  <c r="D731" i="31"/>
  <c r="E659" i="31"/>
  <c r="D587" i="31"/>
  <c r="D886" i="31"/>
  <c r="D814" i="31"/>
  <c r="D742" i="31"/>
  <c r="D670" i="31"/>
  <c r="D598" i="31"/>
  <c r="D897" i="31"/>
  <c r="D825" i="31"/>
  <c r="D753" i="31"/>
  <c r="D681" i="31"/>
  <c r="D609" i="31"/>
  <c r="D620" i="31"/>
  <c r="D871" i="31"/>
  <c r="D799" i="31"/>
  <c r="D727" i="31"/>
  <c r="E880" i="31"/>
  <c r="D878" i="31"/>
  <c r="E704" i="31"/>
  <c r="D877" i="31"/>
  <c r="E700" i="31"/>
  <c r="E736" i="31"/>
  <c r="D901" i="31"/>
  <c r="E724" i="31"/>
  <c r="D711" i="31"/>
  <c r="D841" i="31"/>
  <c r="E664" i="31"/>
  <c r="E740" i="31"/>
  <c r="E872" i="31"/>
  <c r="D807" i="31"/>
  <c r="E628" i="31"/>
  <c r="E580" i="31"/>
  <c r="E784" i="31"/>
  <c r="E776" i="31"/>
  <c r="D591" i="31"/>
  <c r="E772" i="31"/>
  <c r="D590" i="31"/>
  <c r="D735" i="31"/>
  <c r="E800" i="31"/>
  <c r="D625" i="31"/>
  <c r="E905" i="31"/>
  <c r="E833" i="31"/>
  <c r="E761" i="31"/>
  <c r="E689" i="31"/>
  <c r="E617" i="31"/>
  <c r="E900" i="31"/>
  <c r="D828" i="31"/>
  <c r="E756" i="31"/>
  <c r="D684" i="31"/>
  <c r="E612" i="31"/>
  <c r="E899" i="31"/>
  <c r="D827" i="31"/>
  <c r="E731" i="31"/>
  <c r="D659" i="31"/>
  <c r="E587" i="31"/>
  <c r="E886" i="31"/>
  <c r="E814" i="31"/>
  <c r="E742" i="31"/>
  <c r="E670" i="31"/>
  <c r="E598" i="31"/>
  <c r="E897" i="31"/>
  <c r="E825" i="31"/>
  <c r="E753" i="31"/>
  <c r="E681" i="31"/>
  <c r="E609" i="31"/>
  <c r="E620" i="31"/>
  <c r="E871" i="31"/>
  <c r="E799" i="31"/>
  <c r="E727" i="31"/>
  <c r="E655" i="31"/>
  <c r="E583" i="31"/>
  <c r="E572" i="31"/>
  <c r="D846" i="31"/>
  <c r="D774" i="31"/>
  <c r="D702" i="31"/>
  <c r="D630" i="31"/>
  <c r="D558" i="31"/>
  <c r="E615" i="31"/>
  <c r="D848" i="31"/>
  <c r="E675" i="31"/>
  <c r="D844" i="31"/>
  <c r="E674" i="31"/>
  <c r="D820" i="31"/>
  <c r="D868" i="31"/>
  <c r="E698" i="31"/>
  <c r="E710" i="31"/>
  <c r="D808" i="31"/>
  <c r="E637" i="31"/>
  <c r="D616" i="31"/>
  <c r="E758" i="31"/>
  <c r="E781" i="31"/>
  <c r="D592" i="31"/>
  <c r="E854" i="31"/>
  <c r="E603" i="31"/>
  <c r="E747" i="31"/>
  <c r="E555" i="31"/>
  <c r="E746" i="31"/>
  <c r="E554" i="31"/>
  <c r="E650" i="31"/>
  <c r="E771" i="31"/>
  <c r="E589" i="31"/>
  <c r="D893" i="31"/>
  <c r="D821" i="31"/>
  <c r="D749" i="31"/>
  <c r="D677" i="31"/>
  <c r="D605" i="31"/>
  <c r="E888" i="31"/>
  <c r="D816" i="31"/>
  <c r="E744" i="31"/>
  <c r="D672" i="31"/>
  <c r="E600" i="31"/>
  <c r="D887" i="31"/>
  <c r="D815" i="31"/>
  <c r="D719" i="31"/>
  <c r="D647" i="31"/>
  <c r="E575" i="31"/>
  <c r="D874" i="31"/>
  <c r="D802" i="31"/>
  <c r="D730" i="31"/>
  <c r="D658" i="31"/>
  <c r="D586" i="31"/>
  <c r="D885" i="31"/>
  <c r="D813" i="31"/>
  <c r="D741" i="31"/>
  <c r="D669" i="31"/>
  <c r="D597" i="31"/>
  <c r="D584" i="31"/>
  <c r="D859" i="31"/>
  <c r="D787" i="31"/>
  <c r="D715" i="31"/>
  <c r="D643" i="31"/>
  <c r="D571" i="31"/>
  <c r="E906" i="31"/>
  <c r="E834" i="31"/>
  <c r="E762" i="31"/>
  <c r="E690" i="31"/>
  <c r="E618" i="31"/>
  <c r="E546" i="31"/>
  <c r="E802" i="31"/>
  <c r="E584" i="31"/>
  <c r="E571" i="31"/>
  <c r="D690" i="31"/>
  <c r="D615" i="31"/>
  <c r="E848" i="31"/>
  <c r="D675" i="31"/>
  <c r="E844" i="31"/>
  <c r="D674" i="31"/>
  <c r="E820" i="31"/>
  <c r="E868" i="31"/>
  <c r="D698" i="31"/>
  <c r="D710" i="31"/>
  <c r="E808" i="31"/>
  <c r="D637" i="31"/>
  <c r="E616" i="31"/>
  <c r="D758" i="31"/>
  <c r="D781" i="31"/>
  <c r="E592" i="31"/>
  <c r="D854" i="31"/>
  <c r="D603" i="31"/>
  <c r="D747" i="31"/>
  <c r="D555" i="31"/>
  <c r="D746" i="31"/>
  <c r="D554" i="31"/>
  <c r="D650" i="31"/>
  <c r="D771" i="31"/>
  <c r="D589" i="31"/>
  <c r="E893" i="31"/>
  <c r="E821" i="31"/>
  <c r="E749" i="31"/>
  <c r="E677" i="31"/>
  <c r="E605" i="31"/>
  <c r="D888" i="31"/>
  <c r="E816" i="31"/>
  <c r="D744" i="31"/>
  <c r="E672" i="31"/>
  <c r="D600" i="31"/>
  <c r="E887" i="31"/>
  <c r="E815" i="31"/>
  <c r="E719" i="31"/>
  <c r="E647" i="31"/>
  <c r="E853" i="31"/>
  <c r="E819" i="31"/>
  <c r="E649" i="31"/>
  <c r="E818" i="31"/>
  <c r="D640" i="31"/>
  <c r="E902" i="31"/>
  <c r="E842" i="31"/>
  <c r="D668" i="31"/>
  <c r="E709" i="31"/>
  <c r="E782" i="31"/>
  <c r="E601" i="31"/>
  <c r="D824" i="31"/>
  <c r="E567" i="31"/>
  <c r="D748" i="31"/>
  <c r="D556" i="31"/>
  <c r="E795" i="31"/>
  <c r="E891" i="31"/>
  <c r="E721" i="31"/>
  <c r="E890" i="31"/>
  <c r="D716" i="31"/>
  <c r="D652" i="31"/>
  <c r="E699" i="31"/>
  <c r="E745" i="31"/>
  <c r="E553" i="31"/>
  <c r="D881" i="31"/>
  <c r="D809" i="31"/>
  <c r="D737" i="31"/>
  <c r="D665" i="31"/>
  <c r="D593" i="31"/>
  <c r="E876" i="31"/>
  <c r="E804" i="31"/>
  <c r="E732" i="31"/>
  <c r="E660" i="31"/>
  <c r="E588" i="31"/>
  <c r="D875" i="31"/>
  <c r="E779" i="31"/>
  <c r="D707" i="31"/>
  <c r="D635" i="31"/>
  <c r="E563" i="31"/>
  <c r="D862" i="31"/>
  <c r="D790" i="31"/>
  <c r="D718" i="31"/>
  <c r="D646" i="31"/>
  <c r="D574" i="31"/>
  <c r="D873" i="31"/>
  <c r="D801" i="31"/>
  <c r="D729" i="31"/>
  <c r="D657" i="31"/>
  <c r="D585" i="31"/>
  <c r="D548" i="31"/>
  <c r="D847" i="31"/>
  <c r="D775" i="31"/>
  <c r="D703" i="31"/>
  <c r="D631" i="31"/>
  <c r="D559" i="31"/>
  <c r="E894" i="31"/>
  <c r="E822" i="31"/>
  <c r="E750" i="31"/>
  <c r="E678" i="31"/>
  <c r="E606" i="31"/>
  <c r="E577" i="31"/>
  <c r="E831" i="31"/>
  <c r="D608" i="31"/>
  <c r="D569" i="31"/>
  <c r="E564" i="31"/>
  <c r="D791" i="31"/>
  <c r="D550" i="31"/>
  <c r="D561" i="31"/>
  <c r="D679" i="31"/>
  <c r="E654" i="31"/>
  <c r="D572" i="31"/>
  <c r="E658" i="31"/>
  <c r="D853" i="31"/>
  <c r="D819" i="31"/>
  <c r="D649" i="31"/>
  <c r="D818" i="31"/>
  <c r="E640" i="31"/>
  <c r="D902" i="31"/>
  <c r="D842" i="31"/>
  <c r="E668" i="31"/>
  <c r="D709" i="31"/>
  <c r="D782" i="31"/>
  <c r="D601" i="31"/>
  <c r="E824" i="31"/>
  <c r="D567" i="31"/>
  <c r="E748" i="31"/>
  <c r="E556" i="31"/>
  <c r="D795" i="31"/>
  <c r="D891" i="31"/>
  <c r="D721" i="31"/>
  <c r="D890" i="31"/>
  <c r="E716" i="31"/>
  <c r="E652" i="31"/>
  <c r="D699" i="31"/>
  <c r="D745" i="31"/>
  <c r="D553" i="31"/>
  <c r="E881" i="31"/>
  <c r="E809" i="31"/>
  <c r="E737" i="31"/>
  <c r="E665" i="31"/>
  <c r="E593" i="31"/>
  <c r="D876" i="31"/>
  <c r="D804" i="31"/>
  <c r="D732" i="31"/>
  <c r="D660" i="31"/>
  <c r="D588" i="31"/>
  <c r="E875" i="31"/>
  <c r="D779" i="31"/>
  <c r="E707" i="31"/>
  <c r="E635" i="31"/>
  <c r="D563" i="31"/>
  <c r="E862" i="31"/>
  <c r="E790" i="31"/>
  <c r="E718" i="31"/>
  <c r="E646" i="31"/>
  <c r="E574" i="31"/>
  <c r="E873" i="31"/>
  <c r="E801" i="31"/>
  <c r="E729" i="31"/>
  <c r="E657" i="31"/>
  <c r="E585" i="31"/>
  <c r="E548" i="31"/>
  <c r="E847" i="31"/>
  <c r="E775" i="31"/>
  <c r="E703" i="31"/>
  <c r="E631" i="31"/>
  <c r="E559" i="31"/>
  <c r="D894" i="31"/>
  <c r="D822" i="31"/>
  <c r="D750" i="31"/>
  <c r="D678" i="31"/>
  <c r="D606" i="31"/>
  <c r="D760" i="31"/>
  <c r="D568" i="31"/>
  <c r="E783" i="31"/>
  <c r="D896" i="31"/>
  <c r="D680" i="31"/>
  <c r="D692" i="31"/>
  <c r="D676" i="31"/>
  <c r="E662" i="31"/>
  <c r="E879" i="31"/>
  <c r="E686" i="31"/>
  <c r="D785" i="31"/>
  <c r="D641" i="31"/>
  <c r="E780" i="31"/>
  <c r="D851" i="31"/>
  <c r="E683" i="31"/>
  <c r="D838" i="31"/>
  <c r="D694" i="31"/>
  <c r="D849" i="31"/>
  <c r="D633" i="31"/>
  <c r="D823" i="31"/>
  <c r="D607" i="31"/>
  <c r="E798" i="31"/>
  <c r="E582" i="31"/>
  <c r="D583" i="31"/>
  <c r="D575" i="31"/>
  <c r="E741" i="31"/>
  <c r="E787" i="31"/>
  <c r="D906" i="31"/>
  <c r="D762" i="31"/>
  <c r="D764" i="31"/>
  <c r="E793" i="31"/>
  <c r="E613" i="31"/>
  <c r="D788" i="31"/>
  <c r="D604" i="31"/>
  <c r="E817" i="31"/>
  <c r="D812" i="31"/>
  <c r="E638" i="31"/>
  <c r="E673" i="31"/>
  <c r="D752" i="31"/>
  <c r="E565" i="31"/>
  <c r="E769" i="31"/>
  <c r="D892" i="31"/>
  <c r="E722" i="31"/>
  <c r="D884" i="31"/>
  <c r="E651" i="31"/>
  <c r="E865" i="31"/>
  <c r="D688" i="31"/>
  <c r="D860" i="31"/>
  <c r="E687" i="31"/>
  <c r="E579" i="31"/>
  <c r="E889" i="31"/>
  <c r="D712" i="31"/>
  <c r="D644" i="31"/>
  <c r="D869" i="31"/>
  <c r="D797" i="31"/>
  <c r="D725" i="31"/>
  <c r="D653" i="31"/>
  <c r="D581" i="31"/>
  <c r="E864" i="31"/>
  <c r="D792" i="31"/>
  <c r="E720" i="31"/>
  <c r="E648" i="31"/>
  <c r="E576" i="31"/>
  <c r="E863" i="31"/>
  <c r="D767" i="31"/>
  <c r="D695" i="31"/>
  <c r="D623" i="31"/>
  <c r="E551" i="31"/>
  <c r="D850" i="31"/>
  <c r="D778" i="31"/>
  <c r="D706" i="31"/>
  <c r="D634" i="31"/>
  <c r="D562" i="31"/>
  <c r="D861" i="31"/>
  <c r="D789" i="31"/>
  <c r="D717" i="31"/>
  <c r="D645" i="31"/>
  <c r="D573" i="31"/>
  <c r="D907" i="31"/>
  <c r="D835" i="31"/>
  <c r="D763" i="31"/>
  <c r="D691" i="31"/>
  <c r="D619" i="31"/>
  <c r="D547" i="31"/>
  <c r="E882" i="31"/>
  <c r="E810" i="31"/>
  <c r="E738" i="31"/>
  <c r="E666" i="31"/>
  <c r="E594" i="31"/>
  <c r="E759" i="31"/>
  <c r="E636" i="31"/>
  <c r="D705" i="31"/>
  <c r="E870" i="31"/>
  <c r="E846" i="31"/>
  <c r="E586" i="31"/>
  <c r="E764" i="31"/>
  <c r="D793" i="31"/>
  <c r="D613" i="31"/>
  <c r="E788" i="31"/>
  <c r="E604" i="31"/>
  <c r="D817" i="31"/>
  <c r="E812" i="31"/>
  <c r="D638" i="31"/>
  <c r="D673" i="31"/>
  <c r="E752" i="31"/>
  <c r="D565" i="31"/>
  <c r="D769" i="31"/>
  <c r="E892" i="31"/>
  <c r="D722" i="31"/>
  <c r="E884" i="31"/>
  <c r="D651" i="31"/>
  <c r="D865" i="31"/>
  <c r="E688" i="31"/>
  <c r="E860" i="31"/>
  <c r="D687" i="31"/>
  <c r="D579" i="31"/>
  <c r="D889" i="31"/>
  <c r="E712" i="31"/>
  <c r="E644" i="31"/>
  <c r="E869" i="31"/>
  <c r="E797" i="31"/>
  <c r="E725" i="31"/>
  <c r="E653" i="31"/>
  <c r="E581" i="31"/>
  <c r="D864" i="31"/>
  <c r="E792" i="31"/>
  <c r="D720" i="31"/>
  <c r="D648" i="31"/>
  <c r="D576" i="31"/>
  <c r="D863" i="31"/>
  <c r="E767" i="31"/>
  <c r="E695" i="31"/>
  <c r="E623" i="31"/>
  <c r="D551" i="31"/>
  <c r="E850" i="31"/>
  <c r="E778" i="31"/>
  <c r="E706" i="31"/>
  <c r="E634" i="31"/>
  <c r="E562" i="31"/>
  <c r="E861" i="31"/>
  <c r="E789" i="31"/>
  <c r="E717" i="31"/>
  <c r="E645" i="31"/>
  <c r="E573" i="31"/>
  <c r="E907" i="31"/>
  <c r="E835" i="31"/>
  <c r="E763" i="31"/>
  <c r="E691" i="31"/>
  <c r="E619" i="31"/>
  <c r="E547" i="31"/>
  <c r="D882" i="31"/>
  <c r="D810" i="31"/>
  <c r="D738" i="31"/>
  <c r="D666" i="31"/>
  <c r="D594" i="31"/>
  <c r="E578" i="31"/>
  <c r="D728" i="31"/>
  <c r="E602" i="31"/>
  <c r="E723" i="31"/>
  <c r="E855" i="31"/>
  <c r="E866" i="31"/>
  <c r="E829" i="31"/>
  <c r="D832" i="31"/>
  <c r="E661" i="31"/>
  <c r="D856" i="31"/>
  <c r="D857" i="31"/>
  <c r="D713" i="31"/>
  <c r="E852" i="31"/>
  <c r="E708" i="31"/>
  <c r="E755" i="31"/>
  <c r="E611" i="31"/>
  <c r="D766" i="31"/>
  <c r="D622" i="31"/>
  <c r="D777" i="31"/>
  <c r="D895" i="31"/>
  <c r="D751" i="31"/>
  <c r="D632" i="31"/>
  <c r="E726" i="31"/>
  <c r="D655" i="31"/>
  <c r="E558" i="31"/>
  <c r="E874" i="31"/>
  <c r="E669" i="31"/>
  <c r="E859" i="31"/>
  <c r="E715" i="31"/>
  <c r="D834" i="31"/>
  <c r="D546" i="31"/>
  <c r="D578" i="31"/>
  <c r="E760" i="31"/>
  <c r="D577" i="31"/>
  <c r="D759" i="31"/>
  <c r="E568" i="31"/>
  <c r="E728" i="31"/>
  <c r="D783" i="31"/>
  <c r="D602" i="31"/>
  <c r="E896" i="31"/>
  <c r="D723" i="31"/>
  <c r="D855" i="31"/>
  <c r="E680" i="31"/>
  <c r="D866" i="31"/>
  <c r="E692" i="31"/>
  <c r="D829" i="31"/>
  <c r="E676" i="31"/>
  <c r="E832" i="31"/>
  <c r="D662" i="31"/>
  <c r="D831" i="31"/>
  <c r="D661" i="31"/>
  <c r="D879" i="31"/>
  <c r="E856" i="31"/>
  <c r="D686" i="31"/>
  <c r="E608" i="31"/>
  <c r="E857" i="31"/>
  <c r="E785" i="31"/>
  <c r="E713" i="31"/>
  <c r="E641" i="31"/>
  <c r="E569" i="31"/>
  <c r="D852" i="31"/>
  <c r="D780" i="31"/>
  <c r="D708" i="31"/>
  <c r="D636" i="31"/>
  <c r="D564" i="31"/>
  <c r="E851" i="31"/>
  <c r="D755" i="31"/>
  <c r="D683" i="31"/>
  <c r="D611" i="31"/>
  <c r="E791" i="31"/>
  <c r="E838" i="31"/>
  <c r="E766" i="31"/>
  <c r="E694" i="31"/>
  <c r="E622" i="31"/>
  <c r="E550" i="31"/>
  <c r="E849" i="31"/>
  <c r="E777" i="31"/>
  <c r="E705" i="31"/>
  <c r="E633" i="31"/>
  <c r="E561" i="31"/>
  <c r="E895" i="31"/>
  <c r="E823" i="31"/>
  <c r="E751" i="31"/>
  <c r="E679" i="31"/>
  <c r="E607" i="31"/>
  <c r="E632" i="31"/>
  <c r="D870" i="31"/>
  <c r="D798" i="31"/>
  <c r="D726" i="31"/>
  <c r="D654" i="31"/>
  <c r="D582" i="31"/>
  <c r="D685" i="31"/>
  <c r="D696" i="31"/>
  <c r="E682" i="31"/>
  <c r="E765" i="31"/>
  <c r="E883" i="31"/>
  <c r="E667" i="31"/>
  <c r="D786" i="31"/>
  <c r="D570" i="31"/>
  <c r="E702" i="31"/>
  <c r="E885" i="31"/>
  <c r="D904" i="31"/>
  <c r="E734" i="31"/>
  <c r="E903" i="31"/>
  <c r="E733" i="31"/>
  <c r="E685" i="31"/>
  <c r="E639" i="31"/>
  <c r="E757" i="31"/>
  <c r="E566" i="31"/>
  <c r="E867" i="31"/>
  <c r="E697" i="31"/>
  <c r="D796" i="31"/>
  <c r="E614" i="31"/>
  <c r="D836" i="31"/>
  <c r="E663" i="31"/>
  <c r="E770" i="31"/>
  <c r="E843" i="31"/>
  <c r="E806" i="31"/>
  <c r="E627" i="31"/>
  <c r="E805" i="31"/>
  <c r="E626" i="31"/>
  <c r="E794" i="31"/>
  <c r="E830" i="31"/>
  <c r="D656" i="31"/>
  <c r="D560" i="31"/>
  <c r="D845" i="31"/>
  <c r="D773" i="31"/>
  <c r="D701" i="31"/>
  <c r="D629" i="31"/>
  <c r="D557" i="31"/>
  <c r="D840" i="31"/>
  <c r="E768" i="31"/>
  <c r="E696" i="31"/>
  <c r="E624" i="31"/>
  <c r="D552" i="31"/>
  <c r="D839" i="31"/>
  <c r="D743" i="31"/>
  <c r="D671" i="31"/>
  <c r="D599" i="31"/>
  <c r="D898" i="31"/>
  <c r="D826" i="31"/>
  <c r="D754" i="31"/>
  <c r="D682" i="31"/>
  <c r="D610" i="31"/>
  <c r="E803" i="31"/>
  <c r="D837" i="31"/>
  <c r="D765" i="31"/>
  <c r="D693" i="31"/>
  <c r="D621" i="31"/>
  <c r="D549" i="31"/>
  <c r="D883" i="31"/>
  <c r="D811" i="31"/>
  <c r="D739" i="31"/>
  <c r="D667" i="31"/>
  <c r="D595" i="31"/>
  <c r="D596" i="31"/>
  <c r="E858" i="31"/>
  <c r="E786" i="31"/>
  <c r="E714" i="31"/>
  <c r="E642" i="31"/>
  <c r="E570" i="31"/>
  <c r="D903" i="31"/>
  <c r="D627" i="31"/>
  <c r="D626" i="31"/>
  <c r="D830" i="31"/>
  <c r="E656" i="31"/>
  <c r="E845" i="31"/>
  <c r="E773" i="31"/>
  <c r="E629" i="31"/>
  <c r="E557" i="31"/>
  <c r="D768" i="31"/>
  <c r="D624" i="31"/>
  <c r="E839" i="31"/>
  <c r="E743" i="31"/>
  <c r="E599" i="31"/>
  <c r="E898" i="31"/>
  <c r="E754" i="31"/>
  <c r="E610" i="31"/>
  <c r="E837" i="31"/>
  <c r="E693" i="31"/>
  <c r="E549" i="31"/>
  <c r="E739" i="31"/>
  <c r="E595" i="31"/>
  <c r="D858" i="31"/>
  <c r="D714" i="31"/>
  <c r="E774" i="31"/>
  <c r="E730" i="31"/>
  <c r="E597" i="31"/>
  <c r="E643" i="31"/>
  <c r="D618" i="31"/>
  <c r="E904" i="31"/>
  <c r="D734" i="31"/>
  <c r="D733" i="31"/>
  <c r="D639" i="31"/>
  <c r="D757" i="31"/>
  <c r="D566" i="31"/>
  <c r="D867" i="31"/>
  <c r="D697" i="31"/>
  <c r="E796" i="31"/>
  <c r="D614" i="31"/>
  <c r="E836" i="31"/>
  <c r="D663" i="31"/>
  <c r="D770" i="31"/>
  <c r="D843" i="31"/>
  <c r="D806" i="31"/>
  <c r="D805" i="31"/>
  <c r="D794" i="31"/>
  <c r="E560" i="31"/>
  <c r="E701" i="31"/>
  <c r="E840" i="31"/>
  <c r="E552" i="31"/>
  <c r="E671" i="31"/>
  <c r="E826" i="31"/>
  <c r="D803" i="31"/>
  <c r="E621" i="31"/>
  <c r="E811" i="31"/>
  <c r="E596" i="31"/>
  <c r="D642" i="31"/>
  <c r="E630" i="31"/>
  <c r="E813" i="31"/>
  <c r="E510" i="30"/>
  <c r="D540" i="30"/>
  <c r="D479" i="30"/>
  <c r="D491" i="30"/>
  <c r="D502" i="30"/>
  <c r="D513" i="30"/>
  <c r="E522" i="30"/>
  <c r="E536" i="30"/>
  <c r="E547" i="30"/>
  <c r="E475" i="30"/>
  <c r="E533" i="30"/>
  <c r="D532" i="30"/>
  <c r="D555" i="30"/>
  <c r="D483" i="30"/>
  <c r="E497" i="30"/>
  <c r="D482" i="30"/>
  <c r="D505" i="30"/>
  <c r="D534" i="30"/>
  <c r="D489" i="30"/>
  <c r="E523" i="30"/>
  <c r="D531" i="30"/>
  <c r="D553" i="30"/>
  <c r="E527" i="30"/>
  <c r="D480" i="30"/>
  <c r="E559" i="30"/>
  <c r="E557" i="30"/>
  <c r="D495" i="30"/>
  <c r="D506" i="30"/>
  <c r="E514" i="30"/>
  <c r="D476" i="30"/>
  <c r="D557" i="30"/>
  <c r="D545" i="30"/>
  <c r="D510" i="30"/>
  <c r="E540" i="30"/>
  <c r="E479" i="30"/>
  <c r="E491" i="30"/>
  <c r="E502" i="30"/>
  <c r="E513" i="30"/>
  <c r="D522" i="30"/>
  <c r="D536" i="30"/>
  <c r="D547" i="30"/>
  <c r="D475" i="30"/>
  <c r="D533" i="30"/>
  <c r="E532" i="30"/>
  <c r="E555" i="30"/>
  <c r="E483" i="30"/>
  <c r="D497" i="30"/>
  <c r="E482" i="30"/>
  <c r="E505" i="30"/>
  <c r="D550" i="30"/>
  <c r="D499" i="30"/>
  <c r="E476" i="30"/>
  <c r="E525" i="30"/>
  <c r="E509" i="30"/>
  <c r="D528" i="30"/>
  <c r="D478" i="30"/>
  <c r="E562" i="30"/>
  <c r="D490" i="30"/>
  <c r="D501" i="30"/>
  <c r="D563" i="30"/>
  <c r="E524" i="30"/>
  <c r="E535" i="30"/>
  <c r="E474" i="30"/>
  <c r="E521" i="30"/>
  <c r="D520" i="30"/>
  <c r="D543" i="30"/>
  <c r="D471" i="30"/>
  <c r="D566" i="30"/>
  <c r="D565" i="30"/>
  <c r="D493" i="30"/>
  <c r="D516" i="30"/>
  <c r="D561" i="30"/>
  <c r="E512" i="30"/>
  <c r="E485" i="30"/>
  <c r="E546" i="30"/>
  <c r="E481" i="30"/>
  <c r="D560" i="30"/>
  <c r="D514" i="30"/>
  <c r="E480" i="30"/>
  <c r="D559" i="30"/>
  <c r="E567" i="30"/>
  <c r="D509" i="30"/>
  <c r="E528" i="30"/>
  <c r="E478" i="30"/>
  <c r="D562" i="30"/>
  <c r="E490" i="30"/>
  <c r="E501" i="30"/>
  <c r="E563" i="30"/>
  <c r="D524" i="30"/>
  <c r="D535" i="30"/>
  <c r="D474" i="30"/>
  <c r="D521" i="30"/>
  <c r="E520" i="30"/>
  <c r="E543" i="30"/>
  <c r="E471" i="30"/>
  <c r="E566" i="30"/>
  <c r="E565" i="30"/>
  <c r="E493" i="30"/>
  <c r="D554" i="30"/>
  <c r="D539" i="30"/>
  <c r="E473" i="30"/>
  <c r="D508" i="30"/>
  <c r="D542" i="30"/>
  <c r="E526" i="30"/>
  <c r="D552" i="30"/>
  <c r="E548" i="30"/>
  <c r="E487" i="30"/>
  <c r="D544" i="30"/>
  <c r="E545" i="30"/>
  <c r="D517" i="30"/>
  <c r="E515" i="30"/>
  <c r="D548" i="30"/>
  <c r="E544" i="30"/>
  <c r="E506" i="30"/>
  <c r="E554" i="30"/>
  <c r="E516" i="30"/>
  <c r="E534" i="30"/>
  <c r="E550" i="30"/>
  <c r="E561" i="30"/>
  <c r="E489" i="30"/>
  <c r="E539" i="30"/>
  <c r="D512" i="30"/>
  <c r="D523" i="30"/>
  <c r="D473" i="30"/>
  <c r="D485" i="30"/>
  <c r="E508" i="30"/>
  <c r="E531" i="30"/>
  <c r="D546" i="30"/>
  <c r="E542" i="30"/>
  <c r="E553" i="30"/>
  <c r="D481" i="30"/>
  <c r="D494" i="30"/>
  <c r="D504" i="30"/>
  <c r="D551" i="30"/>
  <c r="E538" i="30"/>
  <c r="D549" i="30"/>
  <c r="D477" i="30"/>
  <c r="D503" i="30"/>
  <c r="E500" i="30"/>
  <c r="E511" i="30"/>
  <c r="D472" i="30"/>
  <c r="D568" i="30"/>
  <c r="D496" i="30"/>
  <c r="D519" i="30"/>
  <c r="D470" i="30"/>
  <c r="E530" i="30"/>
  <c r="E541" i="30"/>
  <c r="D469" i="30"/>
  <c r="E492" i="30"/>
  <c r="D525" i="30"/>
  <c r="E494" i="30"/>
  <c r="E504" i="30"/>
  <c r="E551" i="30"/>
  <c r="D538" i="30"/>
  <c r="E549" i="30"/>
  <c r="E477" i="30"/>
  <c r="E503" i="30"/>
  <c r="D500" i="30"/>
  <c r="D511" i="30"/>
  <c r="E472" i="30"/>
  <c r="E568" i="30"/>
  <c r="E496" i="30"/>
  <c r="E519" i="30"/>
  <c r="E470" i="30"/>
  <c r="D530" i="30"/>
  <c r="D541" i="30"/>
  <c r="E469" i="30"/>
  <c r="D564" i="30"/>
  <c r="D492" i="30"/>
  <c r="D527" i="30"/>
  <c r="D526" i="30"/>
  <c r="D537" i="30"/>
  <c r="D558" i="30"/>
  <c r="E560" i="30"/>
  <c r="E488" i="30"/>
  <c r="E499" i="30"/>
  <c r="D498" i="30"/>
  <c r="D556" i="30"/>
  <c r="D484" i="30"/>
  <c r="D507" i="30"/>
  <c r="E486" i="30"/>
  <c r="D518" i="30"/>
  <c r="D529" i="30"/>
  <c r="E564" i="30"/>
  <c r="E537" i="30"/>
  <c r="E558" i="30"/>
  <c r="D488" i="30"/>
  <c r="E498" i="30"/>
  <c r="E556" i="30"/>
  <c r="E484" i="30"/>
  <c r="E507" i="30"/>
  <c r="D486" i="30"/>
  <c r="E518" i="30"/>
  <c r="E529" i="30"/>
  <c r="D515" i="30"/>
  <c r="D567" i="30"/>
  <c r="E552" i="30"/>
  <c r="D487" i="30"/>
  <c r="E495" i="30"/>
  <c r="E517" i="30"/>
  <c r="F547" i="17" l="1"/>
  <c r="F550" i="17"/>
  <c r="F546" i="17"/>
  <c r="F549" i="17"/>
  <c r="A164" i="29"/>
  <c r="C165" i="29"/>
  <c r="B164" i="29"/>
  <c r="B162" i="29"/>
  <c r="B164" i="26"/>
  <c r="C165" i="26"/>
  <c r="A164" i="26"/>
  <c r="B162" i="26"/>
  <c r="C562" i="6"/>
  <c r="G561" i="29"/>
  <c r="G545" i="29"/>
  <c r="G529" i="29"/>
  <c r="G513" i="29"/>
  <c r="G497" i="29"/>
  <c r="G485" i="29"/>
  <c r="H560" i="29"/>
  <c r="H552" i="29"/>
  <c r="H544" i="29"/>
  <c r="H536" i="29"/>
  <c r="H528" i="29"/>
  <c r="H520" i="29"/>
  <c r="H512" i="29"/>
  <c r="H504" i="29"/>
  <c r="H496" i="29"/>
  <c r="H488" i="29"/>
  <c r="H480" i="29"/>
  <c r="H472" i="29"/>
  <c r="G549" i="29"/>
  <c r="G533" i="29"/>
  <c r="G517" i="29"/>
  <c r="G501" i="29"/>
  <c r="G481" i="29"/>
  <c r="G559" i="29"/>
  <c r="G551" i="29"/>
  <c r="G543" i="29"/>
  <c r="G535" i="29"/>
  <c r="G527" i="29"/>
  <c r="G519" i="29"/>
  <c r="G511" i="29"/>
  <c r="H503" i="29"/>
  <c r="H495" i="29"/>
  <c r="G487" i="29"/>
  <c r="H479" i="29"/>
  <c r="H471" i="29"/>
  <c r="G558" i="29"/>
  <c r="G550" i="29"/>
  <c r="G542" i="29"/>
  <c r="G534" i="29"/>
  <c r="G526" i="29"/>
  <c r="G518" i="29"/>
  <c r="G510" i="29"/>
  <c r="G502" i="29"/>
  <c r="G494" i="29"/>
  <c r="G486" i="29"/>
  <c r="G478" i="29"/>
  <c r="G470" i="29"/>
  <c r="G495" i="29"/>
  <c r="H534" i="29"/>
  <c r="H518" i="29"/>
  <c r="H502" i="29"/>
  <c r="H486" i="29"/>
  <c r="H470" i="29"/>
  <c r="H489" i="29"/>
  <c r="G500" i="29"/>
  <c r="G476" i="29"/>
  <c r="H541" i="29"/>
  <c r="H493" i="29"/>
  <c r="H555" i="29"/>
  <c r="G531" i="29"/>
  <c r="G507" i="29"/>
  <c r="G491" i="29"/>
  <c r="H477" i="29"/>
  <c r="H530" i="29"/>
  <c r="H506" i="29"/>
  <c r="H482" i="29"/>
  <c r="H561" i="29"/>
  <c r="H545" i="29"/>
  <c r="H529" i="29"/>
  <c r="H513" i="29"/>
  <c r="H497" i="29"/>
  <c r="H485" i="29"/>
  <c r="G560" i="29"/>
  <c r="G552" i="29"/>
  <c r="G544" i="29"/>
  <c r="G536" i="29"/>
  <c r="G528" i="29"/>
  <c r="G520" i="29"/>
  <c r="G512" i="29"/>
  <c r="G504" i="29"/>
  <c r="G496" i="29"/>
  <c r="G488" i="29"/>
  <c r="G480" i="29"/>
  <c r="G472" i="29"/>
  <c r="H549" i="29"/>
  <c r="H533" i="29"/>
  <c r="H517" i="29"/>
  <c r="H501" i="29"/>
  <c r="H481" i="29"/>
  <c r="H559" i="29"/>
  <c r="H551" i="29"/>
  <c r="H543" i="29"/>
  <c r="H535" i="29"/>
  <c r="H527" i="29"/>
  <c r="H519" i="29"/>
  <c r="H511" i="29"/>
  <c r="G503" i="29"/>
  <c r="H487" i="29"/>
  <c r="G479" i="29"/>
  <c r="G471" i="29"/>
  <c r="H558" i="29"/>
  <c r="H550" i="29"/>
  <c r="H542" i="29"/>
  <c r="H526" i="29"/>
  <c r="H510" i="29"/>
  <c r="H494" i="29"/>
  <c r="H478" i="29"/>
  <c r="G556" i="29"/>
  <c r="H525" i="29"/>
  <c r="H547" i="29"/>
  <c r="G515" i="29"/>
  <c r="G483" i="29"/>
  <c r="H546" i="29"/>
  <c r="H522" i="29"/>
  <c r="H498" i="29"/>
  <c r="H474" i="29"/>
  <c r="G553" i="29"/>
  <c r="G537" i="29"/>
  <c r="G521" i="29"/>
  <c r="G505" i="29"/>
  <c r="G489" i="29"/>
  <c r="G473" i="29"/>
  <c r="H556" i="29"/>
  <c r="H548" i="29"/>
  <c r="H540" i="29"/>
  <c r="H532" i="29"/>
  <c r="H524" i="29"/>
  <c r="H516" i="29"/>
  <c r="H508" i="29"/>
  <c r="H500" i="29"/>
  <c r="H492" i="29"/>
  <c r="H484" i="29"/>
  <c r="H476" i="29"/>
  <c r="G557" i="29"/>
  <c r="G541" i="29"/>
  <c r="G525" i="29"/>
  <c r="G509" i="29"/>
  <c r="G493" i="29"/>
  <c r="G469" i="29"/>
  <c r="G555" i="29"/>
  <c r="G547" i="29"/>
  <c r="G539" i="29"/>
  <c r="H531" i="29"/>
  <c r="H523" i="29"/>
  <c r="H515" i="29"/>
  <c r="H507" i="29"/>
  <c r="G499" i="29"/>
  <c r="H491" i="29"/>
  <c r="H483" i="29"/>
  <c r="G475" i="29"/>
  <c r="G477" i="29"/>
  <c r="G554" i="29"/>
  <c r="G546" i="29"/>
  <c r="G538" i="29"/>
  <c r="G530" i="29"/>
  <c r="G522" i="29"/>
  <c r="G514" i="29"/>
  <c r="G506" i="29"/>
  <c r="G498" i="29"/>
  <c r="G490" i="29"/>
  <c r="G482" i="29"/>
  <c r="G474" i="29"/>
  <c r="H553" i="29"/>
  <c r="H537" i="29"/>
  <c r="H521" i="29"/>
  <c r="H505" i="29"/>
  <c r="H473" i="29"/>
  <c r="G548" i="29"/>
  <c r="G540" i="29"/>
  <c r="G532" i="29"/>
  <c r="G524" i="29"/>
  <c r="G516" i="29"/>
  <c r="G508" i="29"/>
  <c r="G492" i="29"/>
  <c r="G484" i="29"/>
  <c r="H557" i="29"/>
  <c r="H509" i="29"/>
  <c r="H469" i="29"/>
  <c r="H539" i="29"/>
  <c r="G523" i="29"/>
  <c r="H499" i="29"/>
  <c r="H475" i="29"/>
  <c r="H554" i="29"/>
  <c r="H538" i="29"/>
  <c r="H514" i="29"/>
  <c r="H490" i="29"/>
  <c r="G469" i="26"/>
  <c r="H516" i="26"/>
  <c r="H508" i="26"/>
  <c r="H500" i="26"/>
  <c r="H492" i="26"/>
  <c r="H484" i="26"/>
  <c r="H476" i="26"/>
  <c r="G521" i="26"/>
  <c r="G513" i="26"/>
  <c r="G505" i="26"/>
  <c r="G497" i="26"/>
  <c r="G489" i="26"/>
  <c r="G481" i="26"/>
  <c r="G473" i="26"/>
  <c r="G515" i="26"/>
  <c r="G507" i="26"/>
  <c r="H499" i="26"/>
  <c r="H491" i="26"/>
  <c r="H483" i="26"/>
  <c r="H475" i="26"/>
  <c r="G518" i="26"/>
  <c r="G510" i="26"/>
  <c r="G502" i="26"/>
  <c r="G494" i="26"/>
  <c r="G486" i="26"/>
  <c r="G478" i="26"/>
  <c r="G470" i="26"/>
  <c r="H469" i="26"/>
  <c r="G516" i="26"/>
  <c r="G508" i="26"/>
  <c r="G500" i="26"/>
  <c r="G492" i="26"/>
  <c r="G484" i="26"/>
  <c r="G476" i="26"/>
  <c r="H521" i="26"/>
  <c r="H513" i="26"/>
  <c r="H505" i="26"/>
  <c r="H497" i="26"/>
  <c r="H489" i="26"/>
  <c r="H481" i="26"/>
  <c r="H473" i="26"/>
  <c r="H515" i="26"/>
  <c r="H507" i="26"/>
  <c r="G499" i="26"/>
  <c r="G491" i="26"/>
  <c r="G483" i="26"/>
  <c r="G475" i="26"/>
  <c r="H518" i="26"/>
  <c r="H510" i="26"/>
  <c r="H502" i="26"/>
  <c r="H494" i="26"/>
  <c r="H486" i="26"/>
  <c r="H478" i="26"/>
  <c r="H470" i="26"/>
  <c r="G512" i="26"/>
  <c r="G496" i="26"/>
  <c r="G480" i="26"/>
  <c r="H517" i="26"/>
  <c r="H501" i="26"/>
  <c r="H485" i="26"/>
  <c r="G519" i="26"/>
  <c r="G503" i="26"/>
  <c r="H487" i="26"/>
  <c r="G471" i="26"/>
  <c r="H506" i="26"/>
  <c r="H482" i="26"/>
  <c r="H520" i="26"/>
  <c r="H512" i="26"/>
  <c r="H504" i="26"/>
  <c r="H496" i="26"/>
  <c r="H488" i="26"/>
  <c r="H480" i="26"/>
  <c r="H472" i="26"/>
  <c r="G517" i="26"/>
  <c r="G509" i="26"/>
  <c r="G501" i="26"/>
  <c r="G493" i="26"/>
  <c r="G485" i="26"/>
  <c r="G477" i="26"/>
  <c r="H519" i="26"/>
  <c r="H511" i="26"/>
  <c r="H503" i="26"/>
  <c r="G495" i="26"/>
  <c r="G487" i="26"/>
  <c r="G479" i="26"/>
  <c r="H471" i="26"/>
  <c r="G514" i="26"/>
  <c r="G506" i="26"/>
  <c r="G498" i="26"/>
  <c r="G490" i="26"/>
  <c r="G482" i="26"/>
  <c r="G474" i="26"/>
  <c r="G520" i="26"/>
  <c r="G488" i="26"/>
  <c r="G472" i="26"/>
  <c r="H509" i="26"/>
  <c r="H493" i="26"/>
  <c r="H477" i="26"/>
  <c r="G511" i="26"/>
  <c r="H495" i="26"/>
  <c r="H479" i="26"/>
  <c r="H514" i="26"/>
  <c r="H498" i="26"/>
  <c r="H490" i="26"/>
  <c r="H474" i="26"/>
  <c r="F158" i="24"/>
  <c r="F150" i="24"/>
  <c r="F142" i="24"/>
  <c r="F134" i="24"/>
  <c r="F143" i="24"/>
  <c r="G157" i="24"/>
  <c r="G149" i="24"/>
  <c r="F137" i="24"/>
  <c r="G155" i="24"/>
  <c r="G147" i="24"/>
  <c r="G141" i="24"/>
  <c r="G156" i="24"/>
  <c r="G148" i="24"/>
  <c r="G140" i="24"/>
  <c r="G132" i="24"/>
  <c r="F133" i="24"/>
  <c r="G160" i="24"/>
  <c r="G144" i="24"/>
  <c r="G135" i="24"/>
  <c r="G138" i="24"/>
  <c r="G161" i="24"/>
  <c r="G145" i="24"/>
  <c r="G151" i="24"/>
  <c r="F160" i="24"/>
  <c r="F144" i="24"/>
  <c r="G158" i="24"/>
  <c r="G150" i="24"/>
  <c r="G142" i="24"/>
  <c r="G134" i="24"/>
  <c r="G143" i="24"/>
  <c r="F157" i="24"/>
  <c r="F149" i="24"/>
  <c r="G137" i="24"/>
  <c r="F155" i="24"/>
  <c r="F147" i="24"/>
  <c r="F141" i="24"/>
  <c r="F156" i="24"/>
  <c r="F148" i="24"/>
  <c r="F140" i="24"/>
  <c r="F132" i="24"/>
  <c r="F135" i="24"/>
  <c r="F154" i="24"/>
  <c r="F146" i="24"/>
  <c r="F138" i="24"/>
  <c r="F159" i="24"/>
  <c r="F161" i="24"/>
  <c r="F153" i="24"/>
  <c r="F145" i="24"/>
  <c r="F151" i="24"/>
  <c r="F139" i="24"/>
  <c r="G152" i="24"/>
  <c r="G136" i="24"/>
  <c r="G154" i="24"/>
  <c r="G146" i="24"/>
  <c r="G159" i="24"/>
  <c r="G153" i="24"/>
  <c r="G133" i="24"/>
  <c r="G139" i="24"/>
  <c r="F152" i="24"/>
  <c r="F136" i="24"/>
  <c r="D623" i="17"/>
  <c r="D591" i="17"/>
  <c r="D635" i="17"/>
  <c r="D603" i="17"/>
  <c r="D571" i="17"/>
  <c r="D639" i="17"/>
  <c r="D647" i="17"/>
  <c r="E615" i="17"/>
  <c r="D583" i="17"/>
  <c r="E551" i="17"/>
  <c r="D627" i="17"/>
  <c r="D595" i="17"/>
  <c r="E563" i="17"/>
  <c r="D646" i="17"/>
  <c r="D630" i="17"/>
  <c r="D614" i="17"/>
  <c r="D598" i="17"/>
  <c r="D586" i="17"/>
  <c r="D570" i="17"/>
  <c r="D562" i="17"/>
  <c r="D554" i="17"/>
  <c r="D649" i="17"/>
  <c r="D641" i="17"/>
  <c r="D633" i="17"/>
  <c r="D625" i="17"/>
  <c r="D617" i="17"/>
  <c r="D609" i="17"/>
  <c r="D601" i="17"/>
  <c r="D593" i="17"/>
  <c r="D585" i="17"/>
  <c r="D577" i="17"/>
  <c r="D569" i="17"/>
  <c r="D561" i="17"/>
  <c r="D553" i="17"/>
  <c r="D642" i="17"/>
  <c r="D626" i="17"/>
  <c r="E610" i="17"/>
  <c r="E593" i="17"/>
  <c r="E626" i="17"/>
  <c r="E648" i="17"/>
  <c r="E624" i="17"/>
  <c r="E600" i="17"/>
  <c r="E568" i="17"/>
  <c r="E623" i="17"/>
  <c r="E591" i="17"/>
  <c r="E635" i="17"/>
  <c r="E603" i="17"/>
  <c r="E571" i="17"/>
  <c r="E639" i="17"/>
  <c r="E647" i="17"/>
  <c r="D615" i="17"/>
  <c r="E583" i="17"/>
  <c r="D551" i="17"/>
  <c r="E627" i="17"/>
  <c r="E595" i="17"/>
  <c r="D563" i="17"/>
  <c r="E646" i="17"/>
  <c r="E630" i="17"/>
  <c r="E614" i="17"/>
  <c r="E598" i="17"/>
  <c r="E586" i="17"/>
  <c r="E570" i="17"/>
  <c r="E562" i="17"/>
  <c r="E554" i="17"/>
  <c r="E649" i="17"/>
  <c r="E641" i="17"/>
  <c r="D607" i="17"/>
  <c r="D575" i="17"/>
  <c r="D619" i="17"/>
  <c r="D587" i="17"/>
  <c r="D555" i="17"/>
  <c r="D559" i="17"/>
  <c r="D631" i="17"/>
  <c r="D599" i="17"/>
  <c r="E567" i="17"/>
  <c r="D643" i="17"/>
  <c r="D611" i="17"/>
  <c r="D579" i="17"/>
  <c r="E547" i="17"/>
  <c r="D638" i="17"/>
  <c r="D622" i="17"/>
  <c r="D606" i="17"/>
  <c r="D590" i="17"/>
  <c r="E578" i="17"/>
  <c r="D566" i="17"/>
  <c r="D558" i="17"/>
  <c r="D546" i="17"/>
  <c r="D645" i="17"/>
  <c r="D637" i="17"/>
  <c r="D629" i="17"/>
  <c r="D621" i="17"/>
  <c r="D613" i="17"/>
  <c r="D605" i="17"/>
  <c r="D597" i="17"/>
  <c r="D589" i="17"/>
  <c r="D581" i="17"/>
  <c r="D573" i="17"/>
  <c r="D565" i="17"/>
  <c r="D557" i="17"/>
  <c r="D549" i="17"/>
  <c r="E634" i="17"/>
  <c r="D618" i="17"/>
  <c r="D602" i="17"/>
  <c r="D582" i="17"/>
  <c r="D550" i="17"/>
  <c r="D644" i="17"/>
  <c r="D636" i="17"/>
  <c r="D628" i="17"/>
  <c r="D620" i="17"/>
  <c r="D612" i="17"/>
  <c r="D604" i="17"/>
  <c r="D596" i="17"/>
  <c r="D588" i="17"/>
  <c r="D580" i="17"/>
  <c r="D572" i="17"/>
  <c r="D564" i="17"/>
  <c r="D556" i="17"/>
  <c r="D548" i="17"/>
  <c r="D574" i="17"/>
  <c r="D648" i="17"/>
  <c r="D632" i="17"/>
  <c r="D616" i="17"/>
  <c r="D608" i="17"/>
  <c r="D592" i="17"/>
  <c r="D576" i="17"/>
  <c r="D560" i="17"/>
  <c r="E633" i="17"/>
  <c r="E609" i="17"/>
  <c r="E577" i="17"/>
  <c r="E561" i="17"/>
  <c r="E642" i="17"/>
  <c r="D594" i="17"/>
  <c r="E640" i="17"/>
  <c r="E616" i="17"/>
  <c r="E592" i="17"/>
  <c r="E576" i="17"/>
  <c r="E552" i="17"/>
  <c r="E607" i="17"/>
  <c r="E575" i="17"/>
  <c r="E619" i="17"/>
  <c r="E587" i="17"/>
  <c r="E555" i="17"/>
  <c r="E559" i="17"/>
  <c r="E631" i="17"/>
  <c r="E599" i="17"/>
  <c r="D567" i="17"/>
  <c r="E643" i="17"/>
  <c r="E611" i="17"/>
  <c r="E579" i="17"/>
  <c r="D547" i="17"/>
  <c r="E638" i="17"/>
  <c r="E622" i="17"/>
  <c r="E606" i="17"/>
  <c r="E590" i="17"/>
  <c r="D578" i="17"/>
  <c r="E566" i="17"/>
  <c r="E558" i="17"/>
  <c r="E546" i="17"/>
  <c r="E645" i="17"/>
  <c r="E637" i="17"/>
  <c r="E629" i="17"/>
  <c r="E621" i="17"/>
  <c r="E613" i="17"/>
  <c r="E605" i="17"/>
  <c r="E597" i="17"/>
  <c r="E589" i="17"/>
  <c r="E581" i="17"/>
  <c r="E573" i="17"/>
  <c r="E565" i="17"/>
  <c r="E557" i="17"/>
  <c r="E549" i="17"/>
  <c r="D634" i="17"/>
  <c r="E618" i="17"/>
  <c r="E602" i="17"/>
  <c r="E582" i="17"/>
  <c r="E550" i="17"/>
  <c r="E644" i="17"/>
  <c r="E636" i="17"/>
  <c r="E628" i="17"/>
  <c r="E620" i="17"/>
  <c r="E612" i="17"/>
  <c r="E604" i="17"/>
  <c r="E596" i="17"/>
  <c r="E588" i="17"/>
  <c r="E580" i="17"/>
  <c r="E572" i="17"/>
  <c r="E564" i="17"/>
  <c r="E556" i="17"/>
  <c r="E548" i="17"/>
  <c r="E594" i="17"/>
  <c r="D640" i="17"/>
  <c r="D624" i="17"/>
  <c r="D600" i="17"/>
  <c r="D584" i="17"/>
  <c r="D568" i="17"/>
  <c r="D552" i="17"/>
  <c r="E625" i="17"/>
  <c r="E617" i="17"/>
  <c r="E601" i="17"/>
  <c r="E585" i="17"/>
  <c r="E569" i="17"/>
  <c r="E553" i="17"/>
  <c r="D610" i="17"/>
  <c r="E574" i="17"/>
  <c r="E632" i="17"/>
  <c r="E608" i="17"/>
  <c r="E584" i="17"/>
  <c r="E560" i="17"/>
  <c r="F552" i="17" l="1"/>
  <c r="C166" i="29"/>
  <c r="B165" i="29"/>
  <c r="A165" i="29"/>
  <c r="A165" i="26"/>
  <c r="B165" i="26"/>
  <c r="C166" i="26"/>
  <c r="C563" i="6"/>
  <c r="F553" i="17" l="1"/>
  <c r="C167" i="29"/>
  <c r="B166" i="29"/>
  <c r="A166" i="29"/>
  <c r="B166" i="26"/>
  <c r="C167" i="26"/>
  <c r="A166" i="26"/>
  <c r="C564" i="6"/>
  <c r="F554" i="17" l="1"/>
  <c r="B167" i="29"/>
  <c r="A167" i="29"/>
  <c r="C168" i="29"/>
  <c r="A167" i="26"/>
  <c r="B167" i="26"/>
  <c r="C168" i="26"/>
  <c r="C565" i="6"/>
  <c r="F555" i="17" l="1"/>
  <c r="A168" i="29"/>
  <c r="B168" i="29"/>
  <c r="C169" i="29"/>
  <c r="B168" i="26"/>
  <c r="C169" i="26"/>
  <c r="A168" i="26"/>
  <c r="C566" i="6"/>
  <c r="F556" i="17" l="1"/>
  <c r="C170" i="29"/>
  <c r="B169" i="29"/>
  <c r="A169" i="29"/>
  <c r="A169" i="26"/>
  <c r="C170" i="26"/>
  <c r="B169" i="26"/>
  <c r="C567" i="6"/>
  <c r="F557" i="17" l="1"/>
  <c r="C171" i="29"/>
  <c r="B170" i="29"/>
  <c r="A170" i="29"/>
  <c r="B170" i="26"/>
  <c r="C171" i="26"/>
  <c r="A170" i="26"/>
  <c r="C568" i="6"/>
  <c r="F558" i="17" l="1"/>
  <c r="A171" i="29"/>
  <c r="C172" i="29"/>
  <c r="B171" i="29"/>
  <c r="A171" i="26"/>
  <c r="C172" i="26"/>
  <c r="B171" i="26"/>
  <c r="C569" i="6"/>
  <c r="F559" i="17" l="1"/>
  <c r="A172" i="29"/>
  <c r="C173" i="29"/>
  <c r="B172" i="29"/>
  <c r="B172" i="26"/>
  <c r="C173" i="26"/>
  <c r="A172" i="26"/>
  <c r="C570" i="6"/>
  <c r="F560" i="17" l="1"/>
  <c r="C174" i="29"/>
  <c r="B173" i="29"/>
  <c r="A173" i="29"/>
  <c r="A173" i="26"/>
  <c r="B173" i="26"/>
  <c r="C174" i="26"/>
  <c r="C571" i="6"/>
  <c r="F561" i="17" l="1"/>
  <c r="C175" i="29"/>
  <c r="B174" i="29"/>
  <c r="A174" i="29"/>
  <c r="B174" i="26"/>
  <c r="C175" i="26"/>
  <c r="A174" i="26"/>
  <c r="C572" i="6"/>
  <c r="F562" i="17" l="1"/>
  <c r="B175" i="29"/>
  <c r="A175" i="29"/>
  <c r="C176" i="29"/>
  <c r="A175" i="26"/>
  <c r="B175" i="26"/>
  <c r="C176" i="26"/>
  <c r="C573" i="6"/>
  <c r="F563" i="17" l="1"/>
  <c r="A176" i="29"/>
  <c r="B176" i="29"/>
  <c r="C177" i="29"/>
  <c r="B176" i="26"/>
  <c r="C177" i="26"/>
  <c r="A176" i="26"/>
  <c r="C574" i="6"/>
  <c r="F564" i="17" l="1"/>
  <c r="C178" i="29"/>
  <c r="B177" i="29"/>
  <c r="A177" i="29"/>
  <c r="A177" i="26"/>
  <c r="C178" i="26"/>
  <c r="B177" i="26"/>
  <c r="C575" i="6"/>
  <c r="F565" i="17" l="1"/>
  <c r="C179" i="29"/>
  <c r="B178" i="29"/>
  <c r="A178" i="29"/>
  <c r="B178" i="26"/>
  <c r="C179" i="26"/>
  <c r="A178" i="26"/>
  <c r="C576" i="6"/>
  <c r="F566" i="17" l="1"/>
  <c r="A179" i="29"/>
  <c r="C180" i="29"/>
  <c r="B179" i="29"/>
  <c r="A179" i="26"/>
  <c r="C180" i="26"/>
  <c r="B179" i="26"/>
  <c r="C577" i="6"/>
  <c r="F567" i="17" l="1"/>
  <c r="A180" i="29"/>
  <c r="C181" i="29"/>
  <c r="B180" i="29"/>
  <c r="B180" i="26"/>
  <c r="C181" i="26"/>
  <c r="A180" i="26"/>
  <c r="C578" i="6"/>
  <c r="F568" i="17" l="1"/>
  <c r="C182" i="29"/>
  <c r="B181" i="29"/>
  <c r="A181" i="29"/>
  <c r="A181" i="26"/>
  <c r="B181" i="26"/>
  <c r="C182" i="26"/>
  <c r="C579" i="6"/>
  <c r="F569" i="17" l="1"/>
  <c r="C183" i="29"/>
  <c r="B182" i="29"/>
  <c r="A182" i="29"/>
  <c r="B182" i="26"/>
  <c r="C183" i="26"/>
  <c r="A182" i="26"/>
  <c r="C580" i="6"/>
  <c r="F570" i="17" l="1"/>
  <c r="B183" i="29"/>
  <c r="A183" i="29"/>
  <c r="C184" i="29"/>
  <c r="A183" i="26"/>
  <c r="B183" i="26"/>
  <c r="C184" i="26"/>
  <c r="C581" i="6"/>
  <c r="F571" i="17" l="1"/>
  <c r="A184" i="29"/>
  <c r="B184" i="29"/>
  <c r="C185" i="29"/>
  <c r="B184" i="26"/>
  <c r="C185" i="26"/>
  <c r="A184" i="26"/>
  <c r="C582" i="6"/>
  <c r="F572" i="17" l="1"/>
  <c r="C186" i="29"/>
  <c r="B185" i="29"/>
  <c r="A185" i="29"/>
  <c r="A185" i="26"/>
  <c r="C186" i="26"/>
  <c r="B185" i="26"/>
  <c r="C583" i="6"/>
  <c r="F573" i="17" l="1"/>
  <c r="C187" i="29"/>
  <c r="B186" i="29"/>
  <c r="A186" i="29"/>
  <c r="B186" i="26"/>
  <c r="C187" i="26"/>
  <c r="A186" i="26"/>
  <c r="C584" i="6"/>
  <c r="F574" i="17" l="1"/>
  <c r="A187" i="29"/>
  <c r="C188" i="29"/>
  <c r="B187" i="29"/>
  <c r="A187" i="26"/>
  <c r="C188" i="26"/>
  <c r="B187" i="26"/>
  <c r="C585" i="6"/>
  <c r="F575" i="17" l="1"/>
  <c r="A188" i="29"/>
  <c r="C189" i="29"/>
  <c r="B188" i="29"/>
  <c r="B188" i="26"/>
  <c r="C189" i="26"/>
  <c r="A188" i="26"/>
  <c r="C586" i="6"/>
  <c r="F576" i="17" l="1"/>
  <c r="C190" i="29"/>
  <c r="B189" i="29"/>
  <c r="A189" i="29"/>
  <c r="A189" i="26"/>
  <c r="B189" i="26"/>
  <c r="C190" i="26"/>
  <c r="C587" i="6"/>
  <c r="F577" i="17" l="1"/>
  <c r="C191" i="29"/>
  <c r="B190" i="29"/>
  <c r="A190" i="29"/>
  <c r="B190" i="26"/>
  <c r="C191" i="26"/>
  <c r="A190" i="26"/>
  <c r="C588" i="6"/>
  <c r="F578" i="17" l="1"/>
  <c r="B191" i="29"/>
  <c r="A191" i="29"/>
  <c r="C192" i="29"/>
  <c r="A191" i="26"/>
  <c r="B191" i="26"/>
  <c r="C192" i="26"/>
  <c r="C589" i="6"/>
  <c r="F579" i="17" l="1"/>
  <c r="A192" i="29"/>
  <c r="B192" i="29"/>
  <c r="C193" i="29"/>
  <c r="B192" i="26"/>
  <c r="C193" i="26"/>
  <c r="A192" i="26"/>
  <c r="C590" i="6"/>
  <c r="F580" i="17" l="1"/>
  <c r="C194" i="29"/>
  <c r="B193" i="29"/>
  <c r="A193" i="29"/>
  <c r="A193" i="26"/>
  <c r="C194" i="26"/>
  <c r="B193" i="26"/>
  <c r="C591" i="6"/>
  <c r="F581" i="17" l="1"/>
  <c r="C195" i="29"/>
  <c r="B194" i="29"/>
  <c r="A194" i="29"/>
  <c r="B194" i="26"/>
  <c r="C195" i="26"/>
  <c r="A194" i="26"/>
  <c r="C592" i="6"/>
  <c r="F582" i="17" l="1"/>
  <c r="A195" i="29"/>
  <c r="C196" i="29"/>
  <c r="B195" i="29"/>
  <c r="A195" i="26"/>
  <c r="C196" i="26"/>
  <c r="B195" i="26"/>
  <c r="C593" i="6"/>
  <c r="F583" i="17" l="1"/>
  <c r="A196" i="29"/>
  <c r="C197" i="29"/>
  <c r="B196" i="29"/>
  <c r="B196" i="26"/>
  <c r="C197" i="26"/>
  <c r="A196" i="26"/>
  <c r="C594" i="6"/>
  <c r="F584" i="17" l="1"/>
  <c r="C198" i="29"/>
  <c r="B197" i="29"/>
  <c r="A197" i="29"/>
  <c r="A197" i="26"/>
  <c r="C198" i="26"/>
  <c r="B197" i="26"/>
  <c r="C595" i="6"/>
  <c r="F585" i="17" l="1"/>
  <c r="C199" i="29"/>
  <c r="B198" i="29"/>
  <c r="A198" i="29"/>
  <c r="B198" i="26"/>
  <c r="C199" i="26"/>
  <c r="A198" i="26"/>
  <c r="C596" i="6"/>
  <c r="F586" i="17" l="1"/>
  <c r="B199" i="29"/>
  <c r="A199" i="29"/>
  <c r="C200" i="29"/>
  <c r="A199" i="26"/>
  <c r="B199" i="26"/>
  <c r="C200" i="26"/>
  <c r="C597" i="6"/>
  <c r="F587" i="17" l="1"/>
  <c r="A200" i="29"/>
  <c r="B200" i="29"/>
  <c r="C201" i="29"/>
  <c r="B200" i="26"/>
  <c r="C201" i="26"/>
  <c r="A200" i="26"/>
  <c r="C598" i="6"/>
  <c r="F588" i="17" l="1"/>
  <c r="C202" i="29"/>
  <c r="B201" i="29"/>
  <c r="A201" i="29"/>
  <c r="A201" i="26"/>
  <c r="B201" i="26"/>
  <c r="C202" i="26"/>
  <c r="C599" i="6"/>
  <c r="F589" i="17" l="1"/>
  <c r="C203" i="29"/>
  <c r="B202" i="29"/>
  <c r="A202" i="29"/>
  <c r="B202" i="26"/>
  <c r="C203" i="26"/>
  <c r="A202" i="26"/>
  <c r="C600" i="6"/>
  <c r="F590" i="17" l="1"/>
  <c r="A203" i="29"/>
  <c r="C204" i="29"/>
  <c r="B203" i="29"/>
  <c r="A203" i="26"/>
  <c r="B203" i="26"/>
  <c r="C204" i="26"/>
  <c r="C601" i="6"/>
  <c r="F591" i="17" l="1"/>
  <c r="A204" i="29"/>
  <c r="C205" i="29"/>
  <c r="B204" i="29"/>
  <c r="B204" i="26"/>
  <c r="C205" i="26"/>
  <c r="A204" i="26"/>
  <c r="C602" i="6"/>
  <c r="F592" i="17" l="1"/>
  <c r="C206" i="29"/>
  <c r="B205" i="29"/>
  <c r="A205" i="29"/>
  <c r="A205" i="26"/>
  <c r="C206" i="26"/>
  <c r="B205" i="26"/>
  <c r="C603" i="6"/>
  <c r="F593" i="17" l="1"/>
  <c r="C207" i="29"/>
  <c r="B206" i="29"/>
  <c r="A206" i="29"/>
  <c r="B206" i="26"/>
  <c r="C207" i="26"/>
  <c r="A206" i="26"/>
  <c r="C604" i="6"/>
  <c r="F594" i="17" l="1"/>
  <c r="B207" i="29"/>
  <c r="A207" i="29"/>
  <c r="C208" i="29"/>
  <c r="A207" i="26"/>
  <c r="C208" i="26"/>
  <c r="B207" i="26"/>
  <c r="C605" i="6"/>
  <c r="F595" i="17" l="1"/>
  <c r="A208" i="29"/>
  <c r="B208" i="29"/>
  <c r="C209" i="29"/>
  <c r="B208" i="26"/>
  <c r="C209" i="26"/>
  <c r="A208" i="26"/>
  <c r="C606" i="6"/>
  <c r="F596" i="17" l="1"/>
  <c r="C210" i="29"/>
  <c r="B209" i="29"/>
  <c r="A209" i="29"/>
  <c r="A209" i="26"/>
  <c r="B209" i="26"/>
  <c r="C210" i="26"/>
  <c r="C607" i="6"/>
  <c r="F597" i="17" l="1"/>
  <c r="C211" i="29"/>
  <c r="B210" i="29"/>
  <c r="A210" i="29"/>
  <c r="B210" i="26"/>
  <c r="C211" i="26"/>
  <c r="A210" i="26"/>
  <c r="C608" i="6"/>
  <c r="F598" i="17" l="1"/>
  <c r="A211" i="29"/>
  <c r="C212" i="29"/>
  <c r="B211" i="29"/>
  <c r="A211" i="26"/>
  <c r="C212" i="26"/>
  <c r="B211" i="26"/>
  <c r="C609" i="6"/>
  <c r="F599" i="17" l="1"/>
  <c r="A212" i="29"/>
  <c r="C213" i="29"/>
  <c r="B212" i="29"/>
  <c r="B212" i="26"/>
  <c r="C213" i="26"/>
  <c r="A212" i="26"/>
  <c r="C610" i="6"/>
  <c r="F600" i="17" l="1"/>
  <c r="C214" i="29"/>
  <c r="B213" i="29"/>
  <c r="A213" i="29"/>
  <c r="A213" i="26"/>
  <c r="C214" i="26"/>
  <c r="B213" i="26"/>
  <c r="C611" i="6"/>
  <c r="F601" i="17" l="1"/>
  <c r="C215" i="29"/>
  <c r="B214" i="29"/>
  <c r="A214" i="29"/>
  <c r="B214" i="26"/>
  <c r="C215" i="26"/>
  <c r="A214" i="26"/>
  <c r="C612" i="6"/>
  <c r="F602" i="17" l="1"/>
  <c r="B215" i="29"/>
  <c r="A215" i="29"/>
  <c r="C216" i="29"/>
  <c r="A215" i="26"/>
  <c r="B215" i="26"/>
  <c r="C216" i="26"/>
  <c r="C613" i="6"/>
  <c r="F603" i="17" l="1"/>
  <c r="A216" i="29"/>
  <c r="B216" i="29"/>
  <c r="C217" i="29"/>
  <c r="B216" i="26"/>
  <c r="C217" i="26"/>
  <c r="A216" i="26"/>
  <c r="C614" i="6"/>
  <c r="F604" i="17" l="1"/>
  <c r="C218" i="29"/>
  <c r="B217" i="29"/>
  <c r="A217" i="29"/>
  <c r="A217" i="26"/>
  <c r="B217" i="26"/>
  <c r="C218" i="26"/>
  <c r="C615" i="6"/>
  <c r="F605" i="17" l="1"/>
  <c r="C219" i="29"/>
  <c r="B218" i="29"/>
  <c r="A218" i="29"/>
  <c r="B218" i="26"/>
  <c r="C219" i="26"/>
  <c r="A218" i="26"/>
  <c r="C616" i="6"/>
  <c r="F606" i="17" l="1"/>
  <c r="A219" i="29"/>
  <c r="C220" i="29"/>
  <c r="B219" i="29"/>
  <c r="A219" i="26"/>
  <c r="B219" i="26"/>
  <c r="C220" i="26"/>
  <c r="C617" i="6"/>
  <c r="F607" i="17" l="1"/>
  <c r="A220" i="29"/>
  <c r="C221" i="29"/>
  <c r="B220" i="29"/>
  <c r="B220" i="26"/>
  <c r="C221" i="26"/>
  <c r="A220" i="26"/>
  <c r="C618" i="6"/>
  <c r="F608" i="17" l="1"/>
  <c r="C222" i="29"/>
  <c r="B221" i="29"/>
  <c r="A221" i="29"/>
  <c r="A221" i="26"/>
  <c r="C222" i="26"/>
  <c r="B221" i="26"/>
  <c r="C619" i="6"/>
  <c r="F609" i="17" l="1"/>
  <c r="C223" i="29"/>
  <c r="B222" i="29"/>
  <c r="A222" i="29"/>
  <c r="B222" i="26"/>
  <c r="C223" i="26"/>
  <c r="A222" i="26"/>
  <c r="C620" i="6"/>
  <c r="F610" i="17" l="1"/>
  <c r="B223" i="29"/>
  <c r="A223" i="29"/>
  <c r="C224" i="29"/>
  <c r="A223" i="26"/>
  <c r="B223" i="26"/>
  <c r="C224" i="26"/>
  <c r="C621" i="6"/>
  <c r="F611" i="17" l="1"/>
  <c r="A224" i="29"/>
  <c r="B224" i="29"/>
  <c r="C225" i="29"/>
  <c r="B224" i="26"/>
  <c r="C225" i="26"/>
  <c r="A224" i="26"/>
  <c r="C622" i="6"/>
  <c r="F612" i="17" l="1"/>
  <c r="C226" i="29"/>
  <c r="B225" i="29"/>
  <c r="A225" i="29"/>
  <c r="A225" i="26"/>
  <c r="B225" i="26"/>
  <c r="C226" i="26"/>
  <c r="C623" i="6"/>
  <c r="F613" i="17" l="1"/>
  <c r="C227" i="29"/>
  <c r="B226" i="29"/>
  <c r="A226" i="29"/>
  <c r="B226" i="26"/>
  <c r="C227" i="26"/>
  <c r="A226" i="26"/>
  <c r="C624" i="6"/>
  <c r="F614" i="17" l="1"/>
  <c r="A227" i="29"/>
  <c r="C228" i="29"/>
  <c r="B227" i="29"/>
  <c r="A227" i="26"/>
  <c r="C228" i="26"/>
  <c r="B227" i="26"/>
  <c r="C625" i="6"/>
  <c r="F615" i="17" l="1"/>
  <c r="A228" i="29"/>
  <c r="C229" i="29"/>
  <c r="B228" i="29"/>
  <c r="B228" i="26"/>
  <c r="C229" i="26"/>
  <c r="A228" i="26"/>
  <c r="C626" i="6"/>
  <c r="F616" i="17" l="1"/>
  <c r="C230" i="29"/>
  <c r="B229" i="29"/>
  <c r="A229" i="29"/>
  <c r="A229" i="26"/>
  <c r="C230" i="26"/>
  <c r="B229" i="26"/>
  <c r="C627" i="6"/>
  <c r="F617" i="17" l="1"/>
  <c r="C231" i="29"/>
  <c r="B230" i="29"/>
  <c r="A230" i="29"/>
  <c r="B230" i="26"/>
  <c r="C231" i="26"/>
  <c r="A230" i="26"/>
  <c r="C628" i="6"/>
  <c r="F618" i="17" l="1"/>
  <c r="B231" i="29"/>
  <c r="A231" i="29"/>
  <c r="C232" i="29"/>
  <c r="A231" i="26"/>
  <c r="B231" i="26"/>
  <c r="C232" i="26"/>
  <c r="C629" i="6"/>
  <c r="F619" i="17" l="1"/>
  <c r="A232" i="29"/>
  <c r="B232" i="29"/>
  <c r="C233" i="29"/>
  <c r="B232" i="26"/>
  <c r="C233" i="26"/>
  <c r="A232" i="26"/>
  <c r="C630" i="6"/>
  <c r="F620" i="17" l="1"/>
  <c r="C234" i="29"/>
  <c r="B233" i="29"/>
  <c r="A233" i="29"/>
  <c r="A233" i="26"/>
  <c r="B233" i="26"/>
  <c r="C234" i="26"/>
  <c r="C631" i="6"/>
  <c r="F621" i="17" l="1"/>
  <c r="C235" i="29"/>
  <c r="B234" i="29"/>
  <c r="A234" i="29"/>
  <c r="B234" i="26"/>
  <c r="C235" i="26"/>
  <c r="A234" i="26"/>
  <c r="C632" i="6"/>
  <c r="F622" i="17" l="1"/>
  <c r="A235" i="29"/>
  <c r="C236" i="29"/>
  <c r="B235" i="29"/>
  <c r="A235" i="26"/>
  <c r="B235" i="26"/>
  <c r="C236" i="26"/>
  <c r="C633" i="6"/>
  <c r="F623" i="17" l="1"/>
  <c r="A236" i="29"/>
  <c r="C237" i="29"/>
  <c r="B236" i="29"/>
  <c r="B236" i="26"/>
  <c r="C237" i="26"/>
  <c r="A236" i="26"/>
  <c r="C634" i="6"/>
  <c r="F624" i="17" l="1"/>
  <c r="C238" i="29"/>
  <c r="B237" i="29"/>
  <c r="A237" i="29"/>
  <c r="A237" i="26"/>
  <c r="C238" i="26"/>
  <c r="B237" i="26"/>
  <c r="C635" i="6"/>
  <c r="F625" i="17" l="1"/>
  <c r="C239" i="29"/>
  <c r="B238" i="29"/>
  <c r="A238" i="29"/>
  <c r="B238" i="26"/>
  <c r="C239" i="26"/>
  <c r="A238" i="26"/>
  <c r="C636" i="6"/>
  <c r="F626" i="17" l="1"/>
  <c r="B239" i="29"/>
  <c r="A239" i="29"/>
  <c r="C240" i="29"/>
  <c r="A239" i="26"/>
  <c r="C240" i="26"/>
  <c r="B239" i="26"/>
  <c r="C637" i="6"/>
  <c r="F627" i="17" l="1"/>
  <c r="C241" i="29"/>
  <c r="A240" i="29"/>
  <c r="B240" i="29"/>
  <c r="B240" i="26"/>
  <c r="C241" i="26"/>
  <c r="A240" i="26"/>
  <c r="C638" i="6"/>
  <c r="F628" i="17" l="1"/>
  <c r="B241" i="29"/>
  <c r="C242" i="29"/>
  <c r="A241" i="29"/>
  <c r="A241" i="26"/>
  <c r="B241" i="26"/>
  <c r="C242" i="26"/>
  <c r="C639" i="6"/>
  <c r="F629" i="17" l="1"/>
  <c r="C243" i="29"/>
  <c r="B242" i="29"/>
  <c r="A242" i="29"/>
  <c r="B242" i="26"/>
  <c r="C243" i="26"/>
  <c r="A242" i="26"/>
  <c r="C640" i="6"/>
  <c r="F630" i="17" l="1"/>
  <c r="A243" i="29"/>
  <c r="B243" i="29"/>
  <c r="C244" i="29"/>
  <c r="A243" i="26"/>
  <c r="C244" i="26"/>
  <c r="B243" i="26"/>
  <c r="C641" i="6"/>
  <c r="F631" i="17" l="1"/>
  <c r="C245" i="29"/>
  <c r="B244" i="29"/>
  <c r="A244" i="29"/>
  <c r="B244" i="26"/>
  <c r="C245" i="26"/>
  <c r="A244" i="26"/>
  <c r="C642" i="6"/>
  <c r="F632" i="17" l="1"/>
  <c r="C246" i="29"/>
  <c r="A245" i="29"/>
  <c r="B245" i="29"/>
  <c r="A245" i="26"/>
  <c r="C246" i="26"/>
  <c r="B245" i="26"/>
  <c r="C643" i="6"/>
  <c r="F633" i="17" l="1"/>
  <c r="B246" i="29"/>
  <c r="C247" i="29"/>
  <c r="A246" i="29"/>
  <c r="B246" i="26"/>
  <c r="C247" i="26"/>
  <c r="A246" i="26"/>
  <c r="C644" i="6"/>
  <c r="F634" i="17" l="1"/>
  <c r="A247" i="29"/>
  <c r="C248" i="29"/>
  <c r="B247" i="29"/>
  <c r="A247" i="26"/>
  <c r="C248" i="26"/>
  <c r="B247" i="26"/>
  <c r="C645" i="6"/>
  <c r="F635" i="17" l="1"/>
  <c r="C249" i="29"/>
  <c r="B248" i="29"/>
  <c r="A248" i="29"/>
  <c r="B248" i="26"/>
  <c r="C249" i="26"/>
  <c r="A248" i="26"/>
  <c r="C646" i="6"/>
  <c r="F636" i="17" l="1"/>
  <c r="B249" i="29"/>
  <c r="A249" i="29"/>
  <c r="C250" i="29"/>
  <c r="A249" i="26"/>
  <c r="B249" i="26"/>
  <c r="C250" i="26"/>
  <c r="C647" i="6"/>
  <c r="F637" i="17" l="1"/>
  <c r="B250" i="29"/>
  <c r="C251" i="29"/>
  <c r="A250" i="29"/>
  <c r="B250" i="26"/>
  <c r="C251" i="26"/>
  <c r="A250" i="26"/>
  <c r="C648" i="6"/>
  <c r="F638" i="17" l="1"/>
  <c r="A251" i="29"/>
  <c r="B251" i="29"/>
  <c r="C252" i="29"/>
  <c r="A251" i="26"/>
  <c r="B251" i="26"/>
  <c r="C252" i="26"/>
  <c r="C649" i="6"/>
  <c r="F639" i="17" l="1"/>
  <c r="C253" i="29"/>
  <c r="B252" i="29"/>
  <c r="A252" i="29"/>
  <c r="B252" i="26"/>
  <c r="C253" i="26"/>
  <c r="A252" i="26"/>
  <c r="C650" i="6"/>
  <c r="F640" i="17" l="1"/>
  <c r="B253" i="29"/>
  <c r="C254" i="29"/>
  <c r="A253" i="29"/>
  <c r="A253" i="26"/>
  <c r="C254" i="26"/>
  <c r="B253" i="26"/>
  <c r="C651" i="6"/>
  <c r="F641" i="17" l="1"/>
  <c r="C255" i="29"/>
  <c r="A254" i="29"/>
  <c r="B254" i="29"/>
  <c r="B254" i="26"/>
  <c r="C255" i="26"/>
  <c r="A254" i="26"/>
  <c r="C652" i="6"/>
  <c r="F642" i="17" l="1"/>
  <c r="A255" i="29"/>
  <c r="B255" i="29"/>
  <c r="C256" i="29"/>
  <c r="A255" i="26"/>
  <c r="B255" i="26"/>
  <c r="C256" i="26"/>
  <c r="C653" i="6"/>
  <c r="F643" i="17" l="1"/>
  <c r="C257" i="29"/>
  <c r="B256" i="29"/>
  <c r="A256" i="29"/>
  <c r="B256" i="26"/>
  <c r="C257" i="26"/>
  <c r="A256" i="26"/>
  <c r="C654" i="6"/>
  <c r="F644" i="17" l="1"/>
  <c r="B257" i="29"/>
  <c r="C258" i="29"/>
  <c r="A257" i="29"/>
  <c r="A257" i="26"/>
  <c r="B257" i="26"/>
  <c r="C258" i="26"/>
  <c r="C655" i="6"/>
  <c r="F645" i="17" l="1"/>
  <c r="B258" i="29"/>
  <c r="C259" i="29"/>
  <c r="A258" i="29"/>
  <c r="B258" i="26"/>
  <c r="C259" i="26"/>
  <c r="A258" i="26"/>
  <c r="C656" i="6"/>
  <c r="F646" i="17" l="1"/>
  <c r="A259" i="29"/>
  <c r="B259" i="29"/>
  <c r="C260" i="29"/>
  <c r="A259" i="26"/>
  <c r="C260" i="26"/>
  <c r="B259" i="26"/>
  <c r="C657" i="6"/>
  <c r="F647" i="17" l="1"/>
  <c r="C261" i="29"/>
  <c r="B260" i="29"/>
  <c r="A260" i="29"/>
  <c r="B260" i="26"/>
  <c r="C261" i="26"/>
  <c r="A260" i="26"/>
  <c r="C658" i="6"/>
  <c r="F648" i="17" l="1"/>
  <c r="C262" i="29"/>
  <c r="A261" i="29"/>
  <c r="B261" i="29"/>
  <c r="A261" i="26"/>
  <c r="C262" i="26"/>
  <c r="B261" i="26"/>
  <c r="C659" i="6"/>
  <c r="F649" i="17" l="1"/>
  <c r="B262" i="29"/>
  <c r="C263" i="29"/>
  <c r="A262" i="29"/>
  <c r="B262" i="26"/>
  <c r="A262" i="26"/>
  <c r="C263" i="26"/>
  <c r="A263" i="29" l="1"/>
  <c r="C264" i="29"/>
  <c r="B263" i="29"/>
  <c r="A263" i="26"/>
  <c r="C264" i="26"/>
  <c r="B263" i="26"/>
  <c r="C265" i="29" l="1"/>
  <c r="B264" i="29"/>
  <c r="A264" i="29"/>
  <c r="B264" i="26"/>
  <c r="C265" i="26"/>
  <c r="A264" i="26"/>
  <c r="B265" i="29" l="1"/>
  <c r="C266" i="29"/>
  <c r="A265" i="29"/>
  <c r="A265" i="26"/>
  <c r="B265" i="26"/>
  <c r="C266" i="26"/>
  <c r="B266" i="29" l="1"/>
  <c r="C267" i="29"/>
  <c r="A266" i="29"/>
  <c r="B266" i="26"/>
  <c r="A266" i="26"/>
  <c r="C267" i="26"/>
  <c r="C268" i="29" l="1"/>
  <c r="A267" i="29"/>
  <c r="B267" i="29"/>
  <c r="A267" i="26"/>
  <c r="B267" i="26"/>
  <c r="C268" i="26"/>
  <c r="C269" i="29" l="1"/>
  <c r="B268" i="29"/>
  <c r="A268" i="29"/>
  <c r="B268" i="26"/>
  <c r="C269" i="26"/>
  <c r="A268" i="26"/>
  <c r="C270" i="29" l="1"/>
  <c r="B269" i="29"/>
  <c r="A269" i="29"/>
  <c r="B269" i="26"/>
  <c r="C270" i="26"/>
  <c r="A269" i="26"/>
  <c r="A270" i="29" l="1"/>
  <c r="B270" i="29"/>
  <c r="C271" i="29"/>
  <c r="A270" i="26"/>
  <c r="C271" i="26"/>
  <c r="B270" i="26"/>
  <c r="C272" i="29" l="1"/>
  <c r="B271" i="29"/>
  <c r="A271" i="29"/>
  <c r="A271" i="26"/>
  <c r="C272" i="26"/>
  <c r="B271" i="26"/>
  <c r="C273" i="29" l="1"/>
  <c r="B272" i="29"/>
  <c r="A272" i="29"/>
  <c r="B272" i="26"/>
  <c r="C273" i="26"/>
  <c r="A272" i="26"/>
  <c r="B273" i="29" l="1"/>
  <c r="A273" i="29"/>
  <c r="C274" i="29"/>
  <c r="B273" i="26"/>
  <c r="A273" i="26"/>
  <c r="C274" i="26"/>
  <c r="A274" i="29" l="1"/>
  <c r="C275" i="29"/>
  <c r="B274" i="29"/>
  <c r="B274" i="26"/>
  <c r="C275" i="26"/>
  <c r="A274" i="26"/>
  <c r="C276" i="29" l="1"/>
  <c r="B275" i="29"/>
  <c r="A275" i="29"/>
  <c r="A275" i="26"/>
  <c r="B275" i="26"/>
  <c r="C276" i="26"/>
  <c r="C277" i="29" l="1"/>
  <c r="B276" i="29"/>
  <c r="A276" i="29"/>
  <c r="B276" i="26"/>
  <c r="C277" i="26"/>
  <c r="A276" i="26"/>
  <c r="C278" i="29" l="1"/>
  <c r="B277" i="29"/>
  <c r="A277" i="29"/>
  <c r="B277" i="26"/>
  <c r="A277" i="26"/>
  <c r="C278" i="26"/>
  <c r="A278" i="29" l="1"/>
  <c r="B278" i="29"/>
  <c r="C279" i="29"/>
  <c r="A278" i="26"/>
  <c r="B278" i="26"/>
  <c r="C279" i="26"/>
  <c r="C280" i="29" l="1"/>
  <c r="B279" i="29"/>
  <c r="A279" i="29"/>
  <c r="B279" i="26"/>
  <c r="C280" i="26"/>
  <c r="A279" i="26"/>
  <c r="C281" i="29" l="1"/>
  <c r="B280" i="29"/>
  <c r="A280" i="29"/>
  <c r="A280" i="26"/>
  <c r="C281" i="26"/>
  <c r="B280" i="26"/>
  <c r="B281" i="29" l="1"/>
  <c r="A281" i="29"/>
  <c r="C282" i="29"/>
  <c r="A281" i="26"/>
  <c r="C282" i="26"/>
  <c r="B281" i="26"/>
  <c r="A282" i="29" l="1"/>
  <c r="C283" i="29"/>
  <c r="B282" i="29"/>
  <c r="A282" i="26"/>
  <c r="C283" i="26"/>
  <c r="B282" i="26"/>
  <c r="C284" i="29" l="1"/>
  <c r="B283" i="29"/>
  <c r="A283" i="29"/>
  <c r="B283" i="26"/>
  <c r="C284" i="26"/>
  <c r="A283" i="26"/>
  <c r="C285" i="29" l="1"/>
  <c r="B284" i="29"/>
  <c r="A284" i="29"/>
  <c r="B284" i="26"/>
  <c r="A284" i="26"/>
  <c r="C285" i="26"/>
  <c r="C286" i="29" l="1"/>
  <c r="B285" i="29"/>
  <c r="A285" i="29"/>
  <c r="B285" i="26"/>
  <c r="A285" i="26"/>
  <c r="C286" i="26"/>
  <c r="A286" i="29" l="1"/>
  <c r="B286" i="29"/>
  <c r="C287" i="29"/>
  <c r="A286" i="26"/>
  <c r="B286" i="26"/>
  <c r="C287" i="26"/>
  <c r="C288" i="29" l="1"/>
  <c r="B287" i="29"/>
  <c r="A287" i="29"/>
  <c r="B287" i="26"/>
  <c r="C288" i="26"/>
  <c r="A287" i="26"/>
  <c r="C289" i="29" l="1"/>
  <c r="B288" i="29"/>
  <c r="A288" i="29"/>
  <c r="A288" i="26"/>
  <c r="C289" i="26"/>
  <c r="B288" i="26"/>
  <c r="B289" i="29" l="1"/>
  <c r="A289" i="29"/>
  <c r="C290" i="29"/>
  <c r="A289" i="26"/>
  <c r="C290" i="26"/>
  <c r="B289" i="26"/>
  <c r="A290" i="29" l="1"/>
  <c r="C291" i="29"/>
  <c r="B290" i="29"/>
  <c r="A290" i="26"/>
  <c r="C291" i="26"/>
  <c r="B290" i="26"/>
  <c r="C292" i="29" l="1"/>
  <c r="B291" i="29"/>
  <c r="A291" i="29"/>
  <c r="B291" i="26"/>
  <c r="C292" i="26"/>
  <c r="A291" i="26"/>
  <c r="C293" i="29" l="1"/>
  <c r="B292" i="29"/>
  <c r="A292" i="29"/>
  <c r="B292" i="26"/>
  <c r="A292" i="26"/>
  <c r="C293" i="26"/>
  <c r="C294" i="29" l="1"/>
  <c r="B293" i="29"/>
  <c r="A293" i="29"/>
  <c r="B293" i="26"/>
  <c r="C294" i="26"/>
  <c r="A293" i="26"/>
  <c r="A294" i="29" l="1"/>
  <c r="B294" i="29"/>
  <c r="C295" i="29"/>
  <c r="A294" i="26"/>
  <c r="B294" i="26"/>
  <c r="C295" i="26"/>
  <c r="C296" i="29" l="1"/>
  <c r="B295" i="29"/>
  <c r="A295" i="29"/>
  <c r="B295" i="26"/>
  <c r="C296" i="26"/>
  <c r="A295" i="26"/>
  <c r="C297" i="29" l="1"/>
  <c r="B296" i="29"/>
  <c r="A296" i="29"/>
  <c r="A296" i="26"/>
  <c r="C297" i="26"/>
  <c r="B296" i="26"/>
  <c r="B297" i="29" l="1"/>
  <c r="A297" i="29"/>
  <c r="C298" i="29"/>
  <c r="A297" i="26"/>
  <c r="C298" i="26"/>
  <c r="B297" i="26"/>
  <c r="A298" i="29" l="1"/>
  <c r="C299" i="29"/>
  <c r="B298" i="29"/>
  <c r="A298" i="26"/>
  <c r="C299" i="26"/>
  <c r="B298" i="26"/>
  <c r="C300" i="29" l="1"/>
  <c r="B299" i="29"/>
  <c r="A299" i="29"/>
  <c r="B299" i="26"/>
  <c r="C300" i="26"/>
  <c r="A299" i="26"/>
  <c r="C301" i="29" l="1"/>
  <c r="B300" i="29"/>
  <c r="A300" i="29"/>
  <c r="B300" i="26"/>
  <c r="C301" i="26"/>
  <c r="A300" i="26"/>
  <c r="C302" i="29" l="1"/>
  <c r="B301" i="29"/>
  <c r="A301" i="29"/>
  <c r="B301" i="26"/>
  <c r="C302" i="26"/>
  <c r="A301" i="26"/>
  <c r="A302" i="29" l="1"/>
  <c r="B302" i="29"/>
  <c r="C303" i="29"/>
  <c r="A302" i="26"/>
  <c r="B302" i="26"/>
  <c r="C303" i="26"/>
  <c r="C304" i="29" l="1"/>
  <c r="B303" i="29"/>
  <c r="A303" i="29"/>
  <c r="B303" i="26"/>
  <c r="C304" i="26"/>
  <c r="A303" i="26"/>
  <c r="C305" i="29" l="1"/>
  <c r="B304" i="29"/>
  <c r="A304" i="29"/>
  <c r="A304" i="26"/>
  <c r="C305" i="26"/>
  <c r="B304" i="26"/>
  <c r="B305" i="29" l="1"/>
  <c r="A305" i="29"/>
  <c r="C306" i="29"/>
  <c r="A305" i="26"/>
  <c r="C306" i="26"/>
  <c r="B305" i="26"/>
  <c r="A306" i="29" l="1"/>
  <c r="C307" i="29"/>
  <c r="B306" i="29"/>
  <c r="A306" i="26"/>
  <c r="C307" i="26"/>
  <c r="B306" i="26"/>
  <c r="C308" i="29" l="1"/>
  <c r="B307" i="29"/>
  <c r="A307" i="29"/>
  <c r="B307" i="26"/>
  <c r="C308" i="26"/>
  <c r="A307" i="26"/>
  <c r="C309" i="29" l="1"/>
  <c r="B308" i="29"/>
  <c r="A308" i="29"/>
  <c r="B308" i="26"/>
  <c r="C309" i="26"/>
  <c r="A308" i="26"/>
  <c r="C310" i="29" l="1"/>
  <c r="B309" i="29"/>
  <c r="A309" i="29"/>
  <c r="B309" i="26"/>
  <c r="A309" i="26"/>
  <c r="C310" i="26"/>
  <c r="A310" i="29" l="1"/>
  <c r="B310" i="29"/>
  <c r="C311" i="29"/>
  <c r="A310" i="26"/>
  <c r="B310" i="26"/>
  <c r="C311" i="26"/>
  <c r="C312" i="29" l="1"/>
  <c r="B311" i="29"/>
  <c r="A311" i="29"/>
  <c r="B311" i="26"/>
  <c r="C312" i="26"/>
  <c r="A311" i="26"/>
  <c r="C313" i="29" l="1"/>
  <c r="B312" i="29"/>
  <c r="A312" i="29"/>
  <c r="A312" i="26"/>
  <c r="C313" i="26"/>
  <c r="B312" i="26"/>
  <c r="B313" i="29" l="1"/>
  <c r="A313" i="29"/>
  <c r="C314" i="29"/>
  <c r="A313" i="26"/>
  <c r="C314" i="26"/>
  <c r="B313" i="26"/>
  <c r="A314" i="29" l="1"/>
  <c r="C315" i="29"/>
  <c r="B314" i="29"/>
  <c r="A314" i="26"/>
  <c r="C315" i="26"/>
  <c r="B314" i="26"/>
  <c r="C316" i="29" l="1"/>
  <c r="B315" i="29"/>
  <c r="A315" i="29"/>
  <c r="B315" i="26"/>
  <c r="C316" i="26"/>
  <c r="A315" i="26"/>
  <c r="C317" i="29" l="1"/>
  <c r="B316" i="29"/>
  <c r="A316" i="29"/>
  <c r="B316" i="26"/>
  <c r="A316" i="26"/>
  <c r="C317" i="26"/>
  <c r="C318" i="29" l="1"/>
  <c r="B317" i="29"/>
  <c r="A317" i="29"/>
  <c r="B317" i="26"/>
  <c r="A317" i="26"/>
  <c r="C318" i="26"/>
  <c r="A318" i="29" l="1"/>
  <c r="B318" i="29"/>
  <c r="C319" i="29"/>
  <c r="A318" i="26"/>
  <c r="B318" i="26"/>
  <c r="C319" i="26"/>
  <c r="C320" i="29" l="1"/>
  <c r="B319" i="29"/>
  <c r="A319" i="29"/>
  <c r="B319" i="26"/>
  <c r="C320" i="26"/>
  <c r="A319" i="26"/>
  <c r="C321" i="29" l="1"/>
  <c r="B320" i="29"/>
  <c r="A320" i="29"/>
  <c r="A320" i="26"/>
  <c r="C321" i="26"/>
  <c r="B320" i="26"/>
  <c r="B321" i="29" l="1"/>
  <c r="A321" i="29"/>
  <c r="C322" i="29"/>
  <c r="A321" i="26"/>
  <c r="C322" i="26"/>
  <c r="B321" i="26"/>
  <c r="A322" i="29" l="1"/>
  <c r="C323" i="29"/>
  <c r="B322" i="29"/>
  <c r="A322" i="26"/>
  <c r="C323" i="26"/>
  <c r="B322" i="26"/>
  <c r="C324" i="29" l="1"/>
  <c r="B323" i="29"/>
  <c r="A323" i="29"/>
  <c r="B323" i="26"/>
  <c r="C324" i="26"/>
  <c r="A323" i="26"/>
  <c r="B324" i="29" l="1"/>
  <c r="A324" i="29"/>
  <c r="C325" i="29"/>
  <c r="B324" i="26"/>
  <c r="A324" i="26"/>
  <c r="C325" i="26"/>
  <c r="C326" i="29" l="1"/>
  <c r="B325" i="29"/>
  <c r="A325" i="29"/>
  <c r="B325" i="26"/>
  <c r="C326" i="26"/>
  <c r="A325" i="26"/>
  <c r="C327" i="29" l="1"/>
  <c r="B326" i="29"/>
  <c r="A326" i="29"/>
  <c r="A326" i="26"/>
  <c r="B326" i="26"/>
  <c r="C327" i="26"/>
  <c r="B327" i="29" l="1"/>
  <c r="A327" i="29"/>
  <c r="C328" i="29"/>
  <c r="B327" i="26"/>
  <c r="C328" i="26"/>
  <c r="A327" i="26"/>
  <c r="A328" i="29" l="1"/>
  <c r="C329" i="29"/>
  <c r="B328" i="29"/>
  <c r="A328" i="26"/>
  <c r="C329" i="26"/>
  <c r="B328" i="26"/>
  <c r="C330" i="29" l="1"/>
  <c r="B329" i="29"/>
  <c r="A329" i="29"/>
  <c r="A329" i="26"/>
  <c r="C330" i="26"/>
  <c r="B329" i="26"/>
  <c r="C331" i="29" l="1"/>
  <c r="B330" i="29"/>
  <c r="A330" i="29"/>
  <c r="B330" i="26"/>
  <c r="C331" i="26"/>
  <c r="A330" i="26"/>
  <c r="C332" i="29" l="1"/>
  <c r="B331" i="29"/>
  <c r="A331" i="29"/>
  <c r="A331" i="26"/>
  <c r="C332" i="26"/>
  <c r="B331" i="26"/>
  <c r="A332" i="29" l="1"/>
  <c r="B332" i="29"/>
  <c r="C333" i="29"/>
  <c r="B332" i="26"/>
  <c r="C333" i="26"/>
  <c r="A332" i="26"/>
  <c r="C334" i="29" l="1"/>
  <c r="B333" i="29"/>
  <c r="A333" i="29"/>
  <c r="A333" i="26"/>
  <c r="B333" i="26"/>
  <c r="C334" i="26"/>
  <c r="C335" i="29" l="1"/>
  <c r="B334" i="29"/>
  <c r="A334" i="29"/>
  <c r="B334" i="26"/>
  <c r="C335" i="26"/>
  <c r="A334" i="26"/>
  <c r="B335" i="29" l="1"/>
  <c r="A335" i="29"/>
  <c r="C336" i="29"/>
  <c r="A335" i="26"/>
  <c r="B335" i="26"/>
  <c r="C336" i="26"/>
  <c r="A336" i="29" l="1"/>
  <c r="C337" i="29"/>
  <c r="B336" i="29"/>
  <c r="B336" i="26"/>
  <c r="C337" i="26"/>
  <c r="A336" i="26"/>
  <c r="C338" i="29" l="1"/>
  <c r="B337" i="29"/>
  <c r="A337" i="29"/>
  <c r="A337" i="26"/>
  <c r="C338" i="26"/>
  <c r="B337" i="26"/>
  <c r="C339" i="29" l="1"/>
  <c r="B338" i="29"/>
  <c r="A338" i="29"/>
  <c r="B338" i="26"/>
  <c r="C339" i="26"/>
  <c r="A338" i="26"/>
  <c r="C340" i="29" l="1"/>
  <c r="B339" i="29"/>
  <c r="A339" i="29"/>
  <c r="A339" i="26"/>
  <c r="C340" i="26"/>
  <c r="B339" i="26"/>
  <c r="A340" i="29" l="1"/>
  <c r="B340" i="29"/>
  <c r="C341" i="29"/>
  <c r="B340" i="26"/>
  <c r="C341" i="26"/>
  <c r="A340" i="26"/>
  <c r="C342" i="29" l="1"/>
  <c r="B341" i="29"/>
  <c r="A341" i="29"/>
  <c r="A341" i="26"/>
  <c r="B341" i="26"/>
  <c r="C342" i="26"/>
  <c r="C343" i="29" l="1"/>
  <c r="B342" i="29"/>
  <c r="A342" i="29"/>
  <c r="B342" i="26"/>
  <c r="C343" i="26"/>
  <c r="A342" i="26"/>
  <c r="B343" i="29" l="1"/>
  <c r="A343" i="29"/>
  <c r="C344" i="29"/>
  <c r="A343" i="26"/>
  <c r="B343" i="26"/>
  <c r="C344" i="26"/>
  <c r="A344" i="29" l="1"/>
  <c r="C345" i="29"/>
  <c r="B344" i="29"/>
  <c r="B344" i="26"/>
  <c r="C345" i="26"/>
  <c r="A344" i="26"/>
  <c r="C346" i="29" l="1"/>
  <c r="B345" i="29"/>
  <c r="A345" i="29"/>
  <c r="A345" i="26"/>
  <c r="C346" i="26"/>
  <c r="B345" i="26"/>
  <c r="C347" i="29" l="1"/>
  <c r="B346" i="29"/>
  <c r="A346" i="29"/>
  <c r="B346" i="26"/>
  <c r="C347" i="26"/>
  <c r="A346" i="26"/>
  <c r="C348" i="29" l="1"/>
  <c r="B347" i="29"/>
  <c r="A347" i="29"/>
  <c r="A347" i="26"/>
  <c r="C348" i="26"/>
  <c r="B347" i="26"/>
  <c r="A348" i="29" l="1"/>
  <c r="B348" i="29"/>
  <c r="C349" i="29"/>
  <c r="B348" i="26"/>
  <c r="C349" i="26"/>
  <c r="A348" i="26"/>
  <c r="C350" i="29" l="1"/>
  <c r="B349" i="29"/>
  <c r="A349" i="29"/>
  <c r="A349" i="26"/>
  <c r="B349" i="26"/>
  <c r="C350" i="26"/>
  <c r="C351" i="29" l="1"/>
  <c r="B350" i="29"/>
  <c r="A350" i="29"/>
  <c r="B350" i="26"/>
  <c r="C351" i="26"/>
  <c r="A350" i="26"/>
  <c r="B351" i="29" l="1"/>
  <c r="A351" i="29"/>
  <c r="C352" i="29"/>
  <c r="A351" i="26"/>
  <c r="B351" i="26"/>
  <c r="C352" i="26"/>
  <c r="A352" i="29" l="1"/>
  <c r="C353" i="29"/>
  <c r="B352" i="29"/>
  <c r="B352" i="26"/>
  <c r="C353" i="26"/>
  <c r="A352" i="26"/>
  <c r="C354" i="29" l="1"/>
  <c r="B353" i="29"/>
  <c r="A353" i="29"/>
  <c r="A353" i="26"/>
  <c r="C354" i="26"/>
  <c r="B353" i="26"/>
  <c r="C355" i="29" l="1"/>
  <c r="B354" i="29"/>
  <c r="A354" i="29"/>
  <c r="B354" i="26"/>
  <c r="C355" i="26"/>
  <c r="A354" i="26"/>
  <c r="C356" i="29" l="1"/>
  <c r="B355" i="29"/>
  <c r="A355" i="29"/>
  <c r="A355" i="26"/>
  <c r="C356" i="26"/>
  <c r="B355" i="26"/>
  <c r="A356" i="29" l="1"/>
  <c r="B356" i="29"/>
  <c r="C357" i="29"/>
  <c r="B356" i="26"/>
  <c r="C357" i="26"/>
  <c r="A356" i="26"/>
  <c r="C358" i="29" l="1"/>
  <c r="B357" i="29"/>
  <c r="A357" i="29"/>
  <c r="A357" i="26"/>
  <c r="B357" i="26"/>
  <c r="C358" i="26"/>
  <c r="C359" i="29" l="1"/>
  <c r="B358" i="29"/>
  <c r="A358" i="29"/>
  <c r="B358" i="26"/>
  <c r="C359" i="26"/>
  <c r="A358" i="26"/>
  <c r="B359" i="29" l="1"/>
  <c r="A359" i="29"/>
  <c r="C360" i="29"/>
  <c r="A359" i="26"/>
  <c r="B359" i="26"/>
  <c r="C360" i="26"/>
  <c r="A360" i="29" l="1"/>
  <c r="C361" i="29"/>
  <c r="B360" i="29"/>
  <c r="B360" i="26"/>
  <c r="C361" i="26"/>
  <c r="A360" i="26"/>
  <c r="C362" i="29" l="1"/>
  <c r="B361" i="29"/>
  <c r="A361" i="29"/>
  <c r="A361" i="26"/>
  <c r="C362" i="26"/>
  <c r="B361" i="26"/>
  <c r="C363" i="29" l="1"/>
  <c r="B362" i="29"/>
  <c r="A362" i="29"/>
  <c r="B362" i="26"/>
  <c r="C363" i="26"/>
  <c r="A362" i="26"/>
  <c r="C364" i="29" l="1"/>
  <c r="B363" i="29"/>
  <c r="A363" i="29"/>
  <c r="A363" i="26"/>
  <c r="C364" i="26"/>
  <c r="B363" i="26"/>
  <c r="A364" i="29" l="1"/>
  <c r="B364" i="29"/>
  <c r="C365" i="29"/>
  <c r="B364" i="26"/>
  <c r="C365" i="26"/>
  <c r="A364" i="26"/>
  <c r="C366" i="29" l="1"/>
  <c r="B365" i="29"/>
  <c r="A365" i="29"/>
  <c r="A365" i="26"/>
  <c r="B365" i="26"/>
  <c r="C366" i="26"/>
  <c r="C367" i="29" l="1"/>
  <c r="B366" i="29"/>
  <c r="A366" i="29"/>
  <c r="B366" i="26"/>
  <c r="C367" i="26"/>
  <c r="A366" i="26"/>
  <c r="B367" i="29" l="1"/>
  <c r="A367" i="29"/>
  <c r="C368" i="29"/>
  <c r="A367" i="26"/>
  <c r="B367" i="26"/>
  <c r="C368" i="26"/>
  <c r="A368" i="29" l="1"/>
  <c r="C369" i="29"/>
  <c r="B368" i="29"/>
  <c r="B368" i="26"/>
  <c r="C369" i="26"/>
  <c r="A368" i="26"/>
  <c r="C370" i="29" l="1"/>
  <c r="B369" i="29"/>
  <c r="A369" i="29"/>
  <c r="A369" i="26"/>
  <c r="C370" i="26"/>
  <c r="B369" i="26"/>
  <c r="C371" i="29" l="1"/>
  <c r="B370" i="29"/>
  <c r="A370" i="29"/>
  <c r="B370" i="26"/>
  <c r="C371" i="26"/>
  <c r="A370" i="26"/>
  <c r="C372" i="29" l="1"/>
  <c r="B371" i="29"/>
  <c r="A371" i="29"/>
  <c r="A371" i="26"/>
  <c r="C372" i="26"/>
  <c r="B371" i="26"/>
  <c r="A372" i="29" l="1"/>
  <c r="B372" i="29"/>
  <c r="C373" i="29"/>
  <c r="B372" i="26"/>
  <c r="C373" i="26"/>
  <c r="A372" i="26"/>
  <c r="C374" i="29" l="1"/>
  <c r="B373" i="29"/>
  <c r="A373" i="29"/>
  <c r="A373" i="26"/>
  <c r="B373" i="26"/>
  <c r="C374" i="26"/>
  <c r="C375" i="29" l="1"/>
  <c r="B374" i="29"/>
  <c r="A374" i="29"/>
  <c r="B374" i="26"/>
  <c r="C375" i="26"/>
  <c r="A374" i="26"/>
  <c r="B375" i="29" l="1"/>
  <c r="A375" i="29"/>
  <c r="C376" i="29"/>
  <c r="A375" i="26"/>
  <c r="B375" i="26"/>
  <c r="C376" i="26"/>
  <c r="A376" i="29" l="1"/>
  <c r="C377" i="29"/>
  <c r="B376" i="29"/>
  <c r="B376" i="26"/>
  <c r="C377" i="26"/>
  <c r="A376" i="26"/>
  <c r="C378" i="29" l="1"/>
  <c r="B377" i="29"/>
  <c r="A377" i="29"/>
  <c r="A377" i="26"/>
  <c r="C378" i="26"/>
  <c r="B377" i="26"/>
  <c r="C379" i="29" l="1"/>
  <c r="B378" i="29"/>
  <c r="A378" i="29"/>
  <c r="B378" i="26"/>
  <c r="C379" i="26"/>
  <c r="A378" i="26"/>
  <c r="C380" i="29" l="1"/>
  <c r="B379" i="29"/>
  <c r="A379" i="29"/>
  <c r="A379" i="26"/>
  <c r="C380" i="26"/>
  <c r="B379" i="26"/>
  <c r="A380" i="29" l="1"/>
  <c r="B380" i="29"/>
  <c r="C381" i="29"/>
  <c r="B380" i="26"/>
  <c r="C381" i="26"/>
  <c r="A380" i="26"/>
  <c r="C382" i="29" l="1"/>
  <c r="B381" i="29"/>
  <c r="A381" i="29"/>
  <c r="A381" i="26"/>
  <c r="B381" i="26"/>
  <c r="C382" i="26"/>
  <c r="C383" i="29" l="1"/>
  <c r="B382" i="29"/>
  <c r="A382" i="29"/>
  <c r="B382" i="26"/>
  <c r="C383" i="26"/>
  <c r="A382" i="26"/>
  <c r="B383" i="29" l="1"/>
  <c r="A383" i="29"/>
  <c r="C384" i="29"/>
  <c r="A383" i="26"/>
  <c r="B383" i="26"/>
  <c r="C384" i="26"/>
  <c r="A384" i="29" l="1"/>
  <c r="C385" i="29"/>
  <c r="B384" i="29"/>
  <c r="B384" i="26"/>
  <c r="C385" i="26"/>
  <c r="A384" i="26"/>
  <c r="C386" i="29" l="1"/>
  <c r="B385" i="29"/>
  <c r="A385" i="29"/>
  <c r="A385" i="26"/>
  <c r="C386" i="26"/>
  <c r="B385" i="26"/>
  <c r="C387" i="29" l="1"/>
  <c r="B386" i="29"/>
  <c r="A386" i="29"/>
  <c r="B386" i="26"/>
  <c r="C387" i="26"/>
  <c r="A386" i="26"/>
  <c r="C388" i="29" l="1"/>
  <c r="B387" i="29"/>
  <c r="A387" i="29"/>
  <c r="A387" i="26"/>
  <c r="C388" i="26"/>
  <c r="B387" i="26"/>
  <c r="A388" i="29" l="1"/>
  <c r="B388" i="29"/>
  <c r="C389" i="29"/>
  <c r="B388" i="26"/>
  <c r="C389" i="26"/>
  <c r="A388" i="26"/>
  <c r="C390" i="29" l="1"/>
  <c r="B389" i="29"/>
  <c r="A389" i="29"/>
  <c r="A389" i="26"/>
  <c r="B389" i="26"/>
  <c r="C390" i="26"/>
  <c r="C391" i="29" l="1"/>
  <c r="B390" i="29"/>
  <c r="A390" i="29"/>
  <c r="B390" i="26"/>
  <c r="C391" i="26"/>
  <c r="A390" i="26"/>
  <c r="B391" i="29" l="1"/>
  <c r="A391" i="29"/>
  <c r="C392" i="29"/>
  <c r="A391" i="26"/>
  <c r="B391" i="26"/>
  <c r="C392" i="26"/>
  <c r="A392" i="29" l="1"/>
  <c r="C393" i="29"/>
  <c r="B392" i="29"/>
  <c r="B392" i="26"/>
  <c r="C393" i="26"/>
  <c r="A392" i="26"/>
  <c r="C394" i="29" l="1"/>
  <c r="B393" i="29"/>
  <c r="A393" i="29"/>
  <c r="A393" i="26"/>
  <c r="C394" i="26"/>
  <c r="B393" i="26"/>
  <c r="C395" i="29" l="1"/>
  <c r="B394" i="29"/>
  <c r="A394" i="29"/>
  <c r="B394" i="26"/>
  <c r="C395" i="26"/>
  <c r="A394" i="26"/>
  <c r="C396" i="29" l="1"/>
  <c r="B395" i="29"/>
  <c r="A395" i="29"/>
  <c r="A395" i="26"/>
  <c r="C396" i="26"/>
  <c r="B395" i="26"/>
  <c r="A396" i="29" l="1"/>
  <c r="B396" i="29"/>
  <c r="C397" i="29"/>
  <c r="B396" i="26"/>
  <c r="C397" i="26"/>
  <c r="A396" i="26"/>
  <c r="C398" i="29" l="1"/>
  <c r="B397" i="29"/>
  <c r="A397" i="29"/>
  <c r="A397" i="26"/>
  <c r="B397" i="26"/>
  <c r="C398" i="26"/>
  <c r="C399" i="29" l="1"/>
  <c r="B398" i="29"/>
  <c r="A398" i="29"/>
  <c r="B398" i="26"/>
  <c r="C399" i="26"/>
  <c r="A398" i="26"/>
  <c r="B399" i="29" l="1"/>
  <c r="A399" i="29"/>
  <c r="C400" i="29"/>
  <c r="A399" i="26"/>
  <c r="B399" i="26"/>
  <c r="C400" i="26"/>
  <c r="A400" i="29" l="1"/>
  <c r="C401" i="29"/>
  <c r="B400" i="29"/>
  <c r="B400" i="26"/>
  <c r="C401" i="26"/>
  <c r="A400" i="26"/>
  <c r="C402" i="29" l="1"/>
  <c r="B401" i="29"/>
  <c r="A401" i="29"/>
  <c r="A401" i="26"/>
  <c r="C402" i="26"/>
  <c r="B401" i="26"/>
  <c r="C403" i="29" l="1"/>
  <c r="B402" i="29"/>
  <c r="A402" i="29"/>
  <c r="B402" i="26"/>
  <c r="C403" i="26"/>
  <c r="A402" i="26"/>
  <c r="C404" i="29" l="1"/>
  <c r="B403" i="29"/>
  <c r="A403" i="29"/>
  <c r="A403" i="26"/>
  <c r="C404" i="26"/>
  <c r="B403" i="26"/>
  <c r="A404" i="29" l="1"/>
  <c r="B404" i="29"/>
  <c r="C405" i="29"/>
  <c r="B404" i="26"/>
  <c r="C405" i="26"/>
  <c r="A404" i="26"/>
  <c r="C406" i="29" l="1"/>
  <c r="B405" i="29"/>
  <c r="A405" i="29"/>
  <c r="A405" i="26"/>
  <c r="B405" i="26"/>
  <c r="C406" i="26"/>
  <c r="C407" i="29" l="1"/>
  <c r="B406" i="29"/>
  <c r="A406" i="29"/>
  <c r="B406" i="26"/>
  <c r="C407" i="26"/>
  <c r="A406" i="26"/>
  <c r="B407" i="29" l="1"/>
  <c r="A407" i="29"/>
  <c r="C408" i="29"/>
  <c r="A407" i="26"/>
  <c r="B407" i="26"/>
  <c r="C408" i="26"/>
  <c r="A408" i="29" l="1"/>
  <c r="C409" i="29"/>
  <c r="B408" i="29"/>
  <c r="B408" i="26"/>
  <c r="C409" i="26"/>
  <c r="A408" i="26"/>
  <c r="C410" i="29" l="1"/>
  <c r="B409" i="29"/>
  <c r="A409" i="29"/>
  <c r="A409" i="26"/>
  <c r="C410" i="26"/>
  <c r="B409" i="26"/>
  <c r="C411" i="29" l="1"/>
  <c r="B410" i="29"/>
  <c r="A410" i="29"/>
  <c r="B410" i="26"/>
  <c r="C411" i="26"/>
  <c r="A410" i="26"/>
  <c r="C412" i="29" l="1"/>
  <c r="B411" i="29"/>
  <c r="A411" i="29"/>
  <c r="A411" i="26"/>
  <c r="C412" i="26"/>
  <c r="B411" i="26"/>
  <c r="C413" i="29" l="1"/>
  <c r="B412" i="29"/>
  <c r="A412" i="29"/>
  <c r="B412" i="26"/>
  <c r="C413" i="26"/>
  <c r="A412" i="26"/>
  <c r="C414" i="29" l="1"/>
  <c r="B413" i="29"/>
  <c r="A413" i="29"/>
  <c r="A413" i="26"/>
  <c r="B413" i="26"/>
  <c r="C414" i="26"/>
  <c r="C415" i="29" l="1"/>
  <c r="B414" i="29"/>
  <c r="A414" i="29"/>
  <c r="B414" i="26"/>
  <c r="C415" i="26"/>
  <c r="A414" i="26"/>
  <c r="A415" i="29" l="1"/>
  <c r="C416" i="29"/>
  <c r="B415" i="29"/>
  <c r="A415" i="26"/>
  <c r="B415" i="26"/>
  <c r="C416" i="26"/>
  <c r="C417" i="29" l="1"/>
  <c r="B416" i="29"/>
  <c r="A416" i="29"/>
  <c r="B416" i="26"/>
  <c r="C417" i="26"/>
  <c r="A416" i="26"/>
  <c r="C418" i="29" l="1"/>
  <c r="B417" i="29"/>
  <c r="A417" i="29"/>
  <c r="A417" i="26"/>
  <c r="C418" i="26"/>
  <c r="B417" i="26"/>
  <c r="C419" i="29" l="1"/>
  <c r="B418" i="29"/>
  <c r="A418" i="29"/>
  <c r="B418" i="26"/>
  <c r="C419" i="26"/>
  <c r="A418" i="26"/>
  <c r="A419" i="29" l="1"/>
  <c r="B419" i="29"/>
  <c r="C420" i="29"/>
  <c r="A419" i="26"/>
  <c r="C420" i="26"/>
  <c r="B419" i="26"/>
  <c r="C421" i="29" l="1"/>
  <c r="B420" i="29"/>
  <c r="A420" i="29"/>
  <c r="B420" i="26"/>
  <c r="C421" i="26"/>
  <c r="A420" i="26"/>
  <c r="C422" i="29" l="1"/>
  <c r="B421" i="29"/>
  <c r="A421" i="29"/>
  <c r="A421" i="26"/>
  <c r="B421" i="26"/>
  <c r="C422" i="26"/>
  <c r="C423" i="29" l="1"/>
  <c r="B422" i="29"/>
  <c r="A422" i="29"/>
  <c r="B422" i="26"/>
  <c r="C423" i="26"/>
  <c r="A422" i="26"/>
  <c r="A423" i="29" l="1"/>
  <c r="C424" i="29"/>
  <c r="B423" i="29"/>
  <c r="A423" i="26"/>
  <c r="B423" i="26"/>
  <c r="C424" i="26"/>
  <c r="C425" i="29" l="1"/>
  <c r="B424" i="29"/>
  <c r="A424" i="29"/>
  <c r="B424" i="26"/>
  <c r="C425" i="26"/>
  <c r="A424" i="26"/>
  <c r="C426" i="29" l="1"/>
  <c r="B425" i="29"/>
  <c r="A425" i="29"/>
  <c r="A425" i="26"/>
  <c r="C426" i="26"/>
  <c r="B425" i="26"/>
  <c r="C427" i="29" l="1"/>
  <c r="B426" i="29"/>
  <c r="A426" i="29"/>
  <c r="B426" i="26"/>
  <c r="C427" i="26"/>
  <c r="A426" i="26"/>
  <c r="A427" i="29" l="1"/>
  <c r="C428" i="29"/>
  <c r="B427" i="29"/>
  <c r="A427" i="26"/>
  <c r="C428" i="26"/>
  <c r="B427" i="26"/>
  <c r="C429" i="29" l="1"/>
  <c r="B428" i="29"/>
  <c r="A428" i="29"/>
  <c r="B428" i="26"/>
  <c r="C429" i="26"/>
  <c r="A428" i="26"/>
  <c r="C430" i="29" l="1"/>
  <c r="B429" i="29"/>
  <c r="A429" i="29"/>
  <c r="A429" i="26"/>
  <c r="C430" i="26"/>
  <c r="B429" i="26"/>
  <c r="C431" i="29" l="1"/>
  <c r="B430" i="29"/>
  <c r="A430" i="29"/>
  <c r="B430" i="26"/>
  <c r="C431" i="26"/>
  <c r="A430" i="26"/>
  <c r="A431" i="29" l="1"/>
  <c r="C432" i="29"/>
  <c r="B431" i="29"/>
  <c r="A431" i="26"/>
  <c r="B431" i="26"/>
  <c r="C432" i="26"/>
  <c r="C433" i="29" l="1"/>
  <c r="B432" i="29"/>
  <c r="A432" i="29"/>
  <c r="B432" i="26"/>
  <c r="C433" i="26"/>
  <c r="A432" i="26"/>
  <c r="C434" i="29" l="1"/>
  <c r="B433" i="29"/>
  <c r="A433" i="29"/>
  <c r="A433" i="26"/>
  <c r="C434" i="26"/>
  <c r="B433" i="26"/>
  <c r="C435" i="29" l="1"/>
  <c r="B434" i="29"/>
  <c r="A434" i="29"/>
  <c r="B434" i="26"/>
  <c r="C435" i="26"/>
  <c r="A434" i="26"/>
  <c r="A435" i="29" l="1"/>
  <c r="B435" i="29"/>
  <c r="C436" i="29"/>
  <c r="A435" i="26"/>
  <c r="C436" i="26"/>
  <c r="B435" i="26"/>
  <c r="C437" i="29" l="1"/>
  <c r="B436" i="29"/>
  <c r="A436" i="29"/>
  <c r="B436" i="26"/>
  <c r="C437" i="26"/>
  <c r="A436" i="26"/>
  <c r="C438" i="29" l="1"/>
  <c r="B437" i="29"/>
  <c r="A437" i="29"/>
  <c r="A437" i="26"/>
  <c r="B437" i="26"/>
  <c r="C438" i="26"/>
  <c r="C439" i="29" l="1"/>
  <c r="B438" i="29"/>
  <c r="A438" i="29"/>
  <c r="B438" i="26"/>
  <c r="C439" i="26"/>
  <c r="A438" i="26"/>
  <c r="A439" i="29" l="1"/>
  <c r="C440" i="29"/>
  <c r="B439" i="29"/>
  <c r="A439" i="26"/>
  <c r="B439" i="26"/>
  <c r="C440" i="26"/>
  <c r="C441" i="29" l="1"/>
  <c r="B440" i="29"/>
  <c r="A440" i="29"/>
  <c r="B440" i="26"/>
  <c r="C441" i="26"/>
  <c r="A440" i="26"/>
  <c r="C442" i="29" l="1"/>
  <c r="B441" i="29"/>
  <c r="A441" i="29"/>
  <c r="A441" i="26"/>
  <c r="C442" i="26"/>
  <c r="B441" i="26"/>
  <c r="C443" i="29" l="1"/>
  <c r="B442" i="29"/>
  <c r="A442" i="29"/>
  <c r="B442" i="26"/>
  <c r="C443" i="26"/>
  <c r="A442" i="26"/>
  <c r="A443" i="29" l="1"/>
  <c r="C444" i="29"/>
  <c r="B443" i="29"/>
  <c r="A443" i="26"/>
  <c r="C444" i="26"/>
  <c r="B443" i="26"/>
  <c r="C445" i="29" l="1"/>
  <c r="B444" i="29"/>
  <c r="A444" i="29"/>
  <c r="B444" i="26"/>
  <c r="C445" i="26"/>
  <c r="A444" i="26"/>
  <c r="C446" i="29" l="1"/>
  <c r="B445" i="29"/>
  <c r="A445" i="29"/>
  <c r="A445" i="26"/>
  <c r="B445" i="26"/>
  <c r="C446" i="26"/>
  <c r="C447" i="29" l="1"/>
  <c r="B446" i="29"/>
  <c r="A446" i="29"/>
  <c r="B446" i="26"/>
  <c r="C447" i="26"/>
  <c r="A446" i="26"/>
  <c r="A447" i="29" l="1"/>
  <c r="C448" i="29"/>
  <c r="B447" i="29"/>
  <c r="A447" i="26"/>
  <c r="B447" i="26"/>
  <c r="C448" i="26"/>
  <c r="C449" i="29" l="1"/>
  <c r="B448" i="29"/>
  <c r="A448" i="29"/>
  <c r="B448" i="26"/>
  <c r="C449" i="26"/>
  <c r="A448" i="26"/>
  <c r="C450" i="29" l="1"/>
  <c r="B449" i="29"/>
  <c r="A449" i="29"/>
  <c r="A449" i="26"/>
  <c r="C450" i="26"/>
  <c r="B449" i="26"/>
  <c r="C451" i="29" l="1"/>
  <c r="B450" i="29"/>
  <c r="A450" i="29"/>
  <c r="B450" i="26"/>
  <c r="C451" i="26"/>
  <c r="A450" i="26"/>
  <c r="A451" i="29" l="1"/>
  <c r="B451" i="29"/>
  <c r="C452" i="29"/>
  <c r="A451" i="26"/>
  <c r="C452" i="26"/>
  <c r="B451" i="26"/>
  <c r="C453" i="29" l="1"/>
  <c r="B452" i="29"/>
  <c r="A452" i="29"/>
  <c r="B452" i="26"/>
  <c r="C453" i="26"/>
  <c r="A452" i="26"/>
  <c r="C454" i="29" l="1"/>
  <c r="B453" i="29"/>
  <c r="A453" i="29"/>
  <c r="A453" i="26"/>
  <c r="B453" i="26"/>
  <c r="C454" i="26"/>
  <c r="C455" i="29" l="1"/>
  <c r="B454" i="29"/>
  <c r="A454" i="29"/>
  <c r="B454" i="26"/>
  <c r="C455" i="26"/>
  <c r="A454" i="26"/>
  <c r="A455" i="29" l="1"/>
  <c r="C456" i="29"/>
  <c r="B455" i="29"/>
  <c r="A455" i="26"/>
  <c r="B455" i="26"/>
  <c r="C456" i="26"/>
  <c r="C457" i="29" l="1"/>
  <c r="B456" i="29"/>
  <c r="A456" i="29"/>
  <c r="B456" i="26"/>
  <c r="C457" i="26"/>
  <c r="A456" i="26"/>
  <c r="C458" i="29" l="1"/>
  <c r="B457" i="29"/>
  <c r="A457" i="29"/>
  <c r="A457" i="26"/>
  <c r="C458" i="26"/>
  <c r="B457" i="26"/>
  <c r="C459" i="29" l="1"/>
  <c r="B458" i="29"/>
  <c r="A458" i="29"/>
  <c r="B458" i="26"/>
  <c r="C459" i="26"/>
  <c r="A458" i="26"/>
  <c r="A459" i="29" l="1"/>
  <c r="C460" i="29"/>
  <c r="B459" i="29"/>
  <c r="A459" i="26"/>
  <c r="C460" i="26"/>
  <c r="B459" i="26"/>
  <c r="C461" i="29" l="1"/>
  <c r="B460" i="29"/>
  <c r="A460" i="29"/>
  <c r="B460" i="26"/>
  <c r="C461" i="26"/>
  <c r="A460" i="26"/>
  <c r="C462" i="29" l="1"/>
  <c r="B461" i="29"/>
  <c r="A461" i="29"/>
  <c r="A461" i="26"/>
  <c r="B461" i="26"/>
  <c r="C462" i="26"/>
  <c r="C463" i="29" l="1"/>
  <c r="B462" i="29"/>
  <c r="A462" i="29"/>
  <c r="B462" i="26"/>
  <c r="C463" i="26"/>
  <c r="A462" i="26"/>
  <c r="A463" i="29" l="1"/>
  <c r="C464" i="29"/>
  <c r="B463" i="29"/>
  <c r="A463" i="26"/>
  <c r="B463" i="26"/>
  <c r="C464" i="26"/>
  <c r="C465" i="29" l="1"/>
  <c r="B464" i="29"/>
  <c r="A464" i="29"/>
  <c r="B464" i="26"/>
  <c r="C465" i="26"/>
  <c r="A464" i="26"/>
  <c r="C466" i="29" l="1"/>
  <c r="B465" i="29"/>
  <c r="A465" i="29"/>
  <c r="A465" i="26"/>
  <c r="C466" i="26"/>
  <c r="B465" i="26"/>
  <c r="C467" i="29" l="1"/>
  <c r="B466" i="29"/>
  <c r="A466" i="29"/>
  <c r="A466" i="26"/>
  <c r="C467" i="26"/>
  <c r="B466" i="26"/>
  <c r="A467" i="29" l="1"/>
  <c r="B467" i="29"/>
  <c r="C468" i="29"/>
  <c r="A467" i="26"/>
  <c r="C468" i="26"/>
  <c r="B467" i="26"/>
  <c r="C469" i="29" l="1"/>
  <c r="B468" i="29"/>
  <c r="A468" i="29"/>
  <c r="B468" i="26"/>
  <c r="C469" i="26"/>
  <c r="A468" i="26"/>
  <c r="C470" i="29" l="1"/>
  <c r="B469" i="29"/>
  <c r="A469" i="29"/>
  <c r="A469" i="26"/>
  <c r="C470" i="26"/>
  <c r="B469" i="26"/>
  <c r="C471" i="29" l="1"/>
  <c r="B470" i="29"/>
  <c r="A470" i="29"/>
  <c r="B470" i="26"/>
  <c r="A470" i="26"/>
  <c r="C471" i="26"/>
  <c r="A471" i="29" l="1"/>
  <c r="C472" i="29"/>
  <c r="B471" i="29"/>
  <c r="A471" i="26"/>
  <c r="C472" i="26"/>
  <c r="B471" i="26"/>
  <c r="C473" i="29" l="1"/>
  <c r="B472" i="29"/>
  <c r="A472" i="29"/>
  <c r="B472" i="26"/>
  <c r="C473" i="26"/>
  <c r="A472" i="26"/>
  <c r="C474" i="29" l="1"/>
  <c r="B473" i="29"/>
  <c r="A473" i="29"/>
  <c r="A473" i="26"/>
  <c r="C474" i="26"/>
  <c r="B473" i="26"/>
  <c r="C475" i="29" l="1"/>
  <c r="B474" i="29"/>
  <c r="A474" i="29"/>
  <c r="A474" i="26"/>
  <c r="C475" i="26"/>
  <c r="B474" i="26"/>
  <c r="A475" i="29" l="1"/>
  <c r="C476" i="29"/>
  <c r="B475" i="29"/>
  <c r="A475" i="26"/>
  <c r="B475" i="26"/>
  <c r="C476" i="26"/>
  <c r="C477" i="29" l="1"/>
  <c r="B476" i="29"/>
  <c r="A476" i="29"/>
  <c r="B476" i="26"/>
  <c r="C477" i="26"/>
  <c r="A476" i="26"/>
  <c r="C478" i="29" l="1"/>
  <c r="B477" i="29"/>
  <c r="A477" i="29"/>
  <c r="A477" i="26"/>
  <c r="B477" i="26"/>
  <c r="C478" i="26"/>
  <c r="C479" i="29" l="1"/>
  <c r="B478" i="29"/>
  <c r="A478" i="29"/>
  <c r="B478" i="26"/>
  <c r="C479" i="26"/>
  <c r="A478" i="26"/>
  <c r="A479" i="29" l="1"/>
  <c r="C480" i="29"/>
  <c r="B479" i="29"/>
  <c r="A479" i="26"/>
  <c r="C480" i="26"/>
  <c r="B479" i="26"/>
  <c r="C481" i="29" l="1"/>
  <c r="B480" i="29"/>
  <c r="A480" i="29"/>
  <c r="B480" i="26"/>
  <c r="C481" i="26"/>
  <c r="A480" i="26"/>
  <c r="C482" i="29" l="1"/>
  <c r="B481" i="29"/>
  <c r="A481" i="29"/>
  <c r="A481" i="26"/>
  <c r="B481" i="26"/>
  <c r="C482" i="26"/>
  <c r="C483" i="29" l="1"/>
  <c r="B482" i="29"/>
  <c r="A482" i="29"/>
  <c r="B482" i="26"/>
  <c r="C483" i="26"/>
  <c r="A482" i="26"/>
  <c r="A483" i="29" l="1"/>
  <c r="B483" i="29"/>
  <c r="C484" i="29"/>
  <c r="A483" i="26"/>
  <c r="B483" i="26"/>
  <c r="C484" i="26"/>
  <c r="C485" i="29" l="1"/>
  <c r="B484" i="29"/>
  <c r="A484" i="29"/>
  <c r="B484" i="26"/>
  <c r="C485" i="26"/>
  <c r="A484" i="26"/>
  <c r="C486" i="29" l="1"/>
  <c r="B485" i="29"/>
  <c r="A485" i="29"/>
  <c r="A485" i="26"/>
  <c r="C486" i="26"/>
  <c r="B485" i="26"/>
  <c r="C487" i="29" l="1"/>
  <c r="B486" i="29"/>
  <c r="A486" i="29"/>
  <c r="B486" i="26"/>
  <c r="C487" i="26"/>
  <c r="A486" i="26"/>
  <c r="A487" i="29" l="1"/>
  <c r="C488" i="29"/>
  <c r="B487" i="29"/>
  <c r="A487" i="26"/>
  <c r="C488" i="26"/>
  <c r="B487" i="26"/>
  <c r="C489" i="29" l="1"/>
  <c r="B488" i="29"/>
  <c r="A488" i="29"/>
  <c r="B488" i="26"/>
  <c r="C489" i="26"/>
  <c r="A488" i="26"/>
  <c r="C490" i="29" l="1"/>
  <c r="B489" i="29"/>
  <c r="A489" i="29"/>
  <c r="A489" i="26"/>
  <c r="B489" i="26"/>
  <c r="C490" i="26"/>
  <c r="C491" i="29" l="1"/>
  <c r="B490" i="29"/>
  <c r="A490" i="29"/>
  <c r="B490" i="26"/>
  <c r="C491" i="26"/>
  <c r="A490" i="26"/>
  <c r="A491" i="29" l="1"/>
  <c r="C492" i="29"/>
  <c r="B491" i="29"/>
  <c r="A491" i="26"/>
  <c r="B491" i="26"/>
  <c r="C492" i="26"/>
  <c r="C493" i="29" l="1"/>
  <c r="B492" i="29"/>
  <c r="A492" i="29"/>
  <c r="B492" i="26"/>
  <c r="C493" i="26"/>
  <c r="A492" i="26"/>
  <c r="C494" i="29" l="1"/>
  <c r="B493" i="29"/>
  <c r="A493" i="29"/>
  <c r="A493" i="26"/>
  <c r="C494" i="26"/>
  <c r="B493" i="26"/>
  <c r="C495" i="29" l="1"/>
  <c r="B494" i="29"/>
  <c r="A494" i="29"/>
  <c r="B494" i="26"/>
  <c r="C495" i="26"/>
  <c r="A494" i="26"/>
  <c r="A495" i="29" l="1"/>
  <c r="C496" i="29"/>
  <c r="B495" i="29"/>
  <c r="A495" i="26"/>
  <c r="C496" i="26"/>
  <c r="B495" i="26"/>
  <c r="C497" i="29" l="1"/>
  <c r="B496" i="29"/>
  <c r="A496" i="29"/>
  <c r="B496" i="26"/>
  <c r="C497" i="26"/>
  <c r="A496" i="26"/>
  <c r="C498" i="29" l="1"/>
  <c r="B497" i="29"/>
  <c r="A497" i="29"/>
  <c r="A497" i="26"/>
  <c r="C498" i="26"/>
  <c r="B497" i="26"/>
  <c r="C499" i="29" l="1"/>
  <c r="B498" i="29"/>
  <c r="A498" i="29"/>
  <c r="B498" i="26"/>
  <c r="C499" i="26"/>
  <c r="A498" i="26"/>
  <c r="A499" i="29" l="1"/>
  <c r="B499" i="29"/>
  <c r="C500" i="29"/>
  <c r="A499" i="26"/>
  <c r="B499" i="26"/>
  <c r="C500" i="26"/>
  <c r="C501" i="29" l="1"/>
  <c r="B500" i="29"/>
  <c r="A500" i="29"/>
  <c r="B500" i="26"/>
  <c r="C501" i="26"/>
  <c r="A500" i="26"/>
  <c r="C502" i="29" l="1"/>
  <c r="B501" i="29"/>
  <c r="A501" i="29"/>
  <c r="A501" i="26"/>
  <c r="B501" i="26"/>
  <c r="C502" i="26"/>
  <c r="C503" i="29" l="1"/>
  <c r="B502" i="29"/>
  <c r="A502" i="29"/>
  <c r="B502" i="26"/>
  <c r="C503" i="26"/>
  <c r="A502" i="26"/>
  <c r="A503" i="29" l="1"/>
  <c r="C504" i="29"/>
  <c r="B503" i="29"/>
  <c r="A503" i="26"/>
  <c r="C504" i="26"/>
  <c r="B503" i="26"/>
  <c r="C505" i="29" l="1"/>
  <c r="B504" i="29"/>
  <c r="A504" i="29"/>
  <c r="B504" i="26"/>
  <c r="C505" i="26"/>
  <c r="A504" i="26"/>
  <c r="C506" i="29" l="1"/>
  <c r="B505" i="29"/>
  <c r="A505" i="29"/>
  <c r="A505" i="26"/>
  <c r="B505" i="26"/>
  <c r="C506" i="26"/>
  <c r="C507" i="29" l="1"/>
  <c r="B506" i="29"/>
  <c r="A506" i="29"/>
  <c r="B506" i="26"/>
  <c r="C507" i="26"/>
  <c r="A506" i="26"/>
  <c r="A507" i="29" l="1"/>
  <c r="C508" i="29"/>
  <c r="B507" i="29"/>
  <c r="A507" i="26"/>
  <c r="B507" i="26"/>
  <c r="C508" i="26"/>
  <c r="C509" i="29" l="1"/>
  <c r="B508" i="29"/>
  <c r="A508" i="29"/>
  <c r="B508" i="26"/>
  <c r="C509" i="26"/>
  <c r="A508" i="26"/>
  <c r="C510" i="29" l="1"/>
  <c r="B509" i="29"/>
  <c r="A509" i="29"/>
  <c r="A509" i="26"/>
  <c r="B509" i="26"/>
  <c r="C510" i="26"/>
  <c r="C511" i="29" l="1"/>
  <c r="B510" i="29"/>
  <c r="A510" i="29"/>
  <c r="B510" i="26"/>
  <c r="C511" i="26"/>
  <c r="A510" i="26"/>
  <c r="A511" i="29" l="1"/>
  <c r="C512" i="29"/>
  <c r="B511" i="29"/>
  <c r="A511" i="26"/>
  <c r="C512" i="26"/>
  <c r="B511" i="26"/>
  <c r="C513" i="29" l="1"/>
  <c r="B512" i="29"/>
  <c r="A512" i="29"/>
  <c r="B512" i="26"/>
  <c r="C513" i="26"/>
  <c r="A512" i="26"/>
  <c r="C514" i="29" l="1"/>
  <c r="B513" i="29"/>
  <c r="A513" i="29"/>
  <c r="A513" i="26"/>
  <c r="B513" i="26"/>
  <c r="C514" i="26"/>
  <c r="C515" i="29" l="1"/>
  <c r="B514" i="29"/>
  <c r="A514" i="29"/>
  <c r="B514" i="26"/>
  <c r="C515" i="26"/>
  <c r="A514" i="26"/>
  <c r="A515" i="29" l="1"/>
  <c r="B515" i="29"/>
  <c r="C516" i="29"/>
  <c r="A515" i="26"/>
  <c r="B515" i="26"/>
  <c r="C516" i="26"/>
  <c r="C517" i="29" l="1"/>
  <c r="B516" i="29"/>
  <c r="A516" i="29"/>
  <c r="B516" i="26"/>
  <c r="C517" i="26"/>
  <c r="A516" i="26"/>
  <c r="C518" i="29" l="1"/>
  <c r="B517" i="29"/>
  <c r="A517" i="29"/>
  <c r="A517" i="26"/>
  <c r="C518" i="26"/>
  <c r="B517" i="26"/>
  <c r="C519" i="29" l="1"/>
  <c r="B518" i="29"/>
  <c r="A518" i="29"/>
  <c r="B518" i="26"/>
  <c r="C519" i="26"/>
  <c r="A518" i="26"/>
  <c r="A519" i="29" l="1"/>
  <c r="C520" i="29"/>
  <c r="B519" i="29"/>
  <c r="A519" i="26"/>
  <c r="C520" i="26"/>
  <c r="B519" i="26"/>
  <c r="C521" i="29" l="1"/>
  <c r="B520" i="29"/>
  <c r="A520" i="29"/>
  <c r="B520" i="26"/>
  <c r="C521" i="26"/>
  <c r="A520" i="26"/>
  <c r="B521" i="29" l="1"/>
  <c r="A521" i="29"/>
  <c r="A521" i="26"/>
  <c r="B521" i="26"/>
</calcChain>
</file>

<file path=xl/sharedStrings.xml><?xml version="1.0" encoding="utf-8"?>
<sst xmlns="http://schemas.openxmlformats.org/spreadsheetml/2006/main" count="2526" uniqueCount="545">
  <si>
    <t>© COPYRIGHT NOTICE ©</t>
  </si>
  <si>
    <t>- Individual users are permitted to use and recreate the dashboard for personal practice only</t>
  </si>
  <si>
    <t>- Sharing Excel files or Image containing dashboards you build based on this data and or dashboard is not permitted</t>
  </si>
  <si>
    <t>- Sharing images of dashboards you build based on this data and or dashboard on internet or social media must be granted by Edouard Thieuleux</t>
  </si>
  <si>
    <t>-No distribution to any other 3rd party is allowed</t>
  </si>
  <si>
    <t>- This sheet must remain in any file that uses this data, metrics and dashboard</t>
  </si>
  <si>
    <t>- Any uses of this workbook and/or data must include the following copyright notice : ©AbcSupplyChain</t>
  </si>
  <si>
    <t>OTHER RESSOURCES</t>
  </si>
  <si>
    <t>ALL MY SCM COURSES</t>
  </si>
  <si>
    <t>English</t>
  </si>
  <si>
    <t>French</t>
  </si>
  <si>
    <t>EXCELS &amp; TOOLS</t>
  </si>
  <si>
    <t>CONSULTING &amp; MENTORING</t>
  </si>
  <si>
    <t>Enjoy this file :-)</t>
  </si>
  <si>
    <t>Edouard Thieuleux -  Founder of AbcSupplyChain</t>
  </si>
  <si>
    <t>France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</si>
  <si>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</si>
  <si>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</si>
  <si>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</si>
  <si>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</si>
  <si>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</si>
  <si>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</si>
  <si>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TOTALSA</t>
  </si>
  <si>
    <t>Total Vehicle Sales, Millions of Units, Monthly, Seasonally Adjusted Annual Rate</t>
  </si>
  <si>
    <t>Frequency: Monthly</t>
  </si>
  <si>
    <t>observation_date</t>
  </si>
  <si>
    <t>Valeurs</t>
  </si>
  <si>
    <t>Prévision</t>
  </si>
  <si>
    <t>Limite de confiance inférieure</t>
  </si>
  <si>
    <t>Limite de confiance supérieure</t>
  </si>
  <si>
    <t>iso_code</t>
  </si>
  <si>
    <t>continent</t>
  </si>
  <si>
    <t>location</t>
  </si>
  <si>
    <t>date</t>
  </si>
  <si>
    <t>IND</t>
  </si>
  <si>
    <t>Asia</t>
  </si>
  <si>
    <t>India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</si>
  <si>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</si>
  <si>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</si>
  <si>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</si>
  <si>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</si>
  <si>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</si>
  <si>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</si>
  <si>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</si>
  <si>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</si>
  <si>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</si>
  <si>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</si>
  <si>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</si>
  <si>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</si>
  <si>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</si>
  <si>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</si>
  <si>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</si>
  <si>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</si>
  <si>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</si>
  <si>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</si>
  <si>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</si>
  <si>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</si>
  <si>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</si>
  <si>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</si>
  <si>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</si>
  <si>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</si>
  <si>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</si>
  <si>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</si>
  <si>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</si>
  <si>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</si>
  <si>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</si>
  <si>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</si>
  <si>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</si>
  <si>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</si>
  <si>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</si>
  <si>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</si>
  <si>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</si>
  <si>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</si>
  <si>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</si>
  <si>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</si>
  <si>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</si>
  <si>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</si>
  <si>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</si>
  <si>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</si>
  <si>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</si>
  <si>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</si>
  <si>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</si>
  <si>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</si>
  <si>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</si>
  <si>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</si>
  <si>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</si>
  <si>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</si>
  <si>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</si>
  <si>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</si>
  <si>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</si>
  <si>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</si>
  <si>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</si>
  <si>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</si>
  <si>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</si>
  <si>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</si>
  <si>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</si>
  <si>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</si>
  <si>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</si>
  <si>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</si>
  <si>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</si>
  <si>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</si>
  <si>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</si>
  <si>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</si>
  <si>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</si>
  <si>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</si>
  <si>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</si>
  <si>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</si>
  <si>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</si>
  <si>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</si>
  <si>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</si>
  <si>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</si>
  <si>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</si>
  <si>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</si>
  <si>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</si>
  <si>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</si>
  <si>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</si>
  <si>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</si>
  <si>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</si>
  <si>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</si>
  <si>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</si>
  <si>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</si>
  <si>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</si>
  <si>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</si>
  <si>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</si>
  <si>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</si>
  <si>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</si>
  <si>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</si>
  <si>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</si>
  <si>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</si>
  <si>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</si>
  <si>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</si>
  <si>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</si>
  <si>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</si>
  <si>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</si>
  <si>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</si>
  <si>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</si>
  <si>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</si>
  <si>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</si>
  <si>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</si>
  <si>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</si>
  <si>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</si>
  <si>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</si>
  <si>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</si>
  <si>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</si>
  <si>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</si>
  <si>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</si>
  <si>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</si>
  <si>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</si>
  <si>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</si>
  <si>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</si>
  <si>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</si>
  <si>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</si>
  <si>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</si>
  <si>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</si>
  <si>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</si>
  <si>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</si>
  <si>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</si>
  <si>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</si>
  <si>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</si>
  <si>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</si>
  <si>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</si>
  <si>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</si>
  <si>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</si>
  <si>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</si>
  <si>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</si>
  <si>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</si>
  <si>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</si>
  <si>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</si>
  <si>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</si>
  <si>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</si>
  <si>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</si>
  <si>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</si>
  <si>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</si>
  <si>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</si>
  <si>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</si>
  <si>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</si>
  <si>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</si>
  <si>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</si>
  <si>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</si>
  <si>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</si>
  <si>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</si>
  <si>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</si>
  <si>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</si>
  <si>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</si>
  <si>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</si>
  <si>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</si>
  <si>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</si>
  <si>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</si>
  <si>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</si>
  <si>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</si>
  <si>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</si>
  <si>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</si>
  <si>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</si>
  <si>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</si>
  <si>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</si>
  <si>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</si>
  <si>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</si>
  <si>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</si>
  <si>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</si>
  <si>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</si>
  <si>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</si>
  <si>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</si>
  <si>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</si>
  <si>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</si>
  <si>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</si>
  <si>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</si>
  <si>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</si>
  <si>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</si>
  <si>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</si>
  <si>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</si>
  <si>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</si>
  <si>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</si>
  <si>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</si>
  <si>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</si>
  <si>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</si>
  <si>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</si>
  <si>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</si>
  <si>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</si>
  <si>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</si>
  <si>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</si>
  <si>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</si>
  <si>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</si>
  <si>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</si>
  <si>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</si>
  <si>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</si>
  <si>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</si>
  <si>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</si>
  <si>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</si>
  <si>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</si>
  <si>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</si>
  <si>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</si>
  <si>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</si>
  <si>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</si>
  <si>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</si>
  <si>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</si>
  <si>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</si>
  <si>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</si>
  <si>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</si>
  <si>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</si>
  <si>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</si>
  <si>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</si>
  <si>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</si>
  <si>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</si>
  <si>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</si>
  <si>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</si>
  <si>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</si>
  <si>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</si>
  <si>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</si>
  <si>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</si>
  <si>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</si>
  <si>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</si>
  <si>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</si>
  <si>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</si>
  <si>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</si>
  <si>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</si>
  <si>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</si>
  <si>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</si>
  <si>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</si>
  <si>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</si>
  <si>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</si>
  <si>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</si>
  <si>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</si>
  <si>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</si>
  <si>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</si>
  <si>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</si>
  <si>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</si>
  <si>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</si>
  <si>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</si>
  <si>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</si>
  <si>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</si>
  <si>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</si>
  <si>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</si>
  <si>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</si>
  <si>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</si>
  <si>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</si>
  <si>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</si>
  <si>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</si>
  <si>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</si>
  <si>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</si>
  <si>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</si>
  <si>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</si>
  <si>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</si>
  <si>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</si>
  <si>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</si>
  <si>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</si>
  <si>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</si>
  <si>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</si>
  <si>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</si>
  <si>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</si>
  <si>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</si>
  <si>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</si>
  <si>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</si>
  <si>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</si>
  <si>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</si>
  <si>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</si>
  <si>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</si>
  <si>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</si>
  <si>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</si>
  <si>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</si>
  <si>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</si>
  <si>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</si>
  <si>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</si>
  <si>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</si>
  <si>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</si>
  <si>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</si>
  <si>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</si>
  <si>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</si>
  <si>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</si>
  <si>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</si>
  <si>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</si>
  <si>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</si>
  <si>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</si>
  <si>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</si>
  <si>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</si>
  <si>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</si>
  <si>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</si>
  <si>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</si>
  <si>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</si>
  <si>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</si>
  <si>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</si>
  <si>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</si>
  <si>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</si>
  <si>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</si>
  <si>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</si>
  <si>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</si>
  <si>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</si>
  <si>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</si>
  <si>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</si>
  <si>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</si>
  <si>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</si>
  <si>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</si>
  <si>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</si>
  <si>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</si>
  <si>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</si>
  <si>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</si>
  <si>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</si>
  <si>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</si>
  <si>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</si>
  <si>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</si>
  <si>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</si>
  <si>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</si>
  <si>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</si>
  <si>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</si>
  <si>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</si>
  <si>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</si>
  <si>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</si>
  <si>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</si>
  <si>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</si>
  <si>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</si>
  <si>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</si>
  <si>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</si>
  <si>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</si>
  <si>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</si>
  <si>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</si>
  <si>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</si>
  <si>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</si>
  <si>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</si>
  <si>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</si>
  <si>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</si>
  <si>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</si>
  <si>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</si>
  <si>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</si>
  <si>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</si>
  <si>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</si>
  <si>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</si>
  <si>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</si>
  <si>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</si>
  <si>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</si>
  <si>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</si>
  <si>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</si>
  <si>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</si>
  <si>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</si>
  <si>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</si>
  <si>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</si>
  <si>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</si>
  <si>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</si>
  <si>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</si>
  <si>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</si>
  <si>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</si>
  <si>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</si>
  <si>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</si>
  <si>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</si>
  <si>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</si>
  <si>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</si>
  <si>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</si>
  <si>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</si>
  <si>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</si>
  <si>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</si>
  <si>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</si>
  <si>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</si>
  <si>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</si>
  <si>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</si>
  <si>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</si>
  <si>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</si>
  <si>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</si>
  <si>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</si>
  <si>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</si>
  <si>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</si>
  <si>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</si>
  <si>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</si>
  <si>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</si>
  <si>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</si>
  <si>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</si>
  <si>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</si>
  <si>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</si>
  <si>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</si>
  <si>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</si>
  <si>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</si>
  <si>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</si>
  <si>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</si>
  <si>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</si>
  <si>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</si>
  <si>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</si>
  <si>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</si>
  <si>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</si>
  <si>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</si>
  <si>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</si>
  <si>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</si>
  <si>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</si>
  <si>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</si>
  <si>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</si>
  <si>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</si>
  <si>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</si>
  <si>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</si>
  <si>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</si>
  <si>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</si>
  <si>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</si>
  <si>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</si>
  <si>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</si>
  <si>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</si>
  <si>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</si>
  <si>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</si>
  <si>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</si>
  <si>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</si>
  <si>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</si>
  <si>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</si>
  <si>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</si>
  <si>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</si>
  <si>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</si>
  <si>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</si>
  <si>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</si>
  <si>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</si>
  <si>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</si>
  <si>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</si>
  <si>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</si>
  <si>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</si>
  <si>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</si>
  <si>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</si>
  <si>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</si>
  <si>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</si>
  <si>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</si>
  <si>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</si>
  <si>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</si>
  <si>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</si>
  <si>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</si>
  <si>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</si>
  <si>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</si>
  <si>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</si>
  <si>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</si>
  <si>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</si>
  <si>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</si>
  <si>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</si>
  <si>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</si>
  <si>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</si>
  <si>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</si>
  <si>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</si>
  <si>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</si>
  <si>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</si>
  <si>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</si>
  <si>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</si>
  <si>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</si>
  <si>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</si>
  <si>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</si>
  <si>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</si>
  <si>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</si>
  <si>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</si>
  <si>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</si>
  <si>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</si>
  <si>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</si>
  <si>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</si>
  <si>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</si>
  <si>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</si>
  <si>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</si>
  <si>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</si>
  <si>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</si>
  <si>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</si>
  <si>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</si>
  <si>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</si>
  <si>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</si>
  <si>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</si>
  <si>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</si>
  <si>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</si>
  <si>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</si>
  <si>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</si>
  <si>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</si>
  <si>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</si>
  <si>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</si>
  <si>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</si>
  <si>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</si>
  <si>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</si>
  <si>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</si>
  <si>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</si>
  <si>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</si>
  <si>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</si>
  <si>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INDIA</t>
  </si>
  <si>
    <t>USA</t>
  </si>
  <si>
    <t>WORLD</t>
  </si>
  <si>
    <t>Chronologie</t>
  </si>
  <si>
    <t>Statistique</t>
  </si>
  <si>
    <t>Valeur</t>
  </si>
  <si>
    <t>Alpha</t>
  </si>
  <si>
    <t>Beta</t>
  </si>
  <si>
    <t>Gamma</t>
  </si>
  <si>
    <t>MASE</t>
  </si>
  <si>
    <t>SMAPE</t>
  </si>
  <si>
    <t>MAE</t>
  </si>
  <si>
    <t>RMSE</t>
  </si>
  <si>
    <t>Date</t>
  </si>
  <si>
    <t>Seasonality period</t>
  </si>
  <si>
    <t>Day</t>
  </si>
  <si>
    <t xml:space="preserve"> Day </t>
  </si>
  <si>
    <t>DAY</t>
  </si>
  <si>
    <t>Month</t>
  </si>
  <si>
    <t>Week</t>
  </si>
  <si>
    <t>Forecast</t>
  </si>
  <si>
    <t>source https://ourworldindata.org/coronavirus-data</t>
  </si>
  <si>
    <t>Best Case 50%</t>
  </si>
  <si>
    <t>Worst Case 50%</t>
  </si>
  <si>
    <t>Best Case 95%</t>
  </si>
  <si>
    <t>Worst Case 95%</t>
  </si>
  <si>
    <t>Historic</t>
  </si>
  <si>
    <t>YEAR</t>
  </si>
  <si>
    <t>- The forecast and examples in this file were created by Edouard Thieuleux from AbcSupplyChain LTD</t>
  </si>
  <si>
    <t>- Using and recreating the file for training of others or consulting is not permitted, unless written consent is granted by Edouard Thieuleux</t>
  </si>
  <si>
    <t xml:space="preserve"> Date</t>
  </si>
  <si>
    <t xml:space="preserve"> WORLD </t>
  </si>
  <si>
    <t>Forecast( WORLD )</t>
  </si>
  <si>
    <t>Lower Confidence Bound( WORLD )</t>
  </si>
  <si>
    <t>Upper Confidence Bound( WORLD )</t>
  </si>
  <si>
    <t>Statistic</t>
  </si>
  <si>
    <t>Value</t>
  </si>
  <si>
    <t>Timeline</t>
  </si>
  <si>
    <t>Values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</si>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</sst>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rgb="FF005688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0"/>
      <name val="Calibri"/>
      <family val="2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b/>
      <u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56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0" borderId="0" xfId="0"/>
    <xf numFmtId="0" fontId="4" fillId="2" borderId="0" xfId="2" applyFont="1" applyFill="1"/>
    <xf numFmtId="0" fontId="7" fillId="2" borderId="0" xfId="3" applyFont="1" applyFill="1" applyBorder="1"/>
    <xf numFmtId="0" fontId="4" fillId="2" borderId="4" xfId="2" applyFont="1" applyFill="1" applyBorder="1"/>
    <xf numFmtId="0" fontId="4" fillId="2" borderId="5" xfId="2" applyFont="1" applyFill="1" applyBorder="1"/>
    <xf numFmtId="0" fontId="8" fillId="2" borderId="4" xfId="2" applyFont="1" applyFill="1" applyBorder="1"/>
    <xf numFmtId="0" fontId="8" fillId="2" borderId="0" xfId="2" applyFont="1" applyFill="1"/>
    <xf numFmtId="0" fontId="9" fillId="2" borderId="4" xfId="2" applyFont="1" applyFill="1" applyBorder="1" applyAlignment="1">
      <alignment horizontal="right"/>
    </xf>
    <xf numFmtId="49" fontId="4" fillId="2" borderId="0" xfId="2" applyNumberFormat="1" applyFont="1" applyFill="1" applyAlignment="1">
      <alignment wrapText="1"/>
    </xf>
    <xf numFmtId="49" fontId="4" fillId="2" borderId="0" xfId="2" applyNumberFormat="1" applyFont="1" applyFill="1"/>
    <xf numFmtId="49" fontId="4" fillId="2" borderId="5" xfId="2" applyNumberFormat="1" applyFont="1" applyFill="1" applyBorder="1"/>
    <xf numFmtId="0" fontId="11" fillId="2" borderId="4" xfId="4" applyFont="1" applyFill="1" applyBorder="1" applyAlignment="1"/>
    <xf numFmtId="0" fontId="9" fillId="2" borderId="0" xfId="2" applyFont="1" applyFill="1"/>
    <xf numFmtId="0" fontId="4" fillId="2" borderId="6" xfId="2" applyFont="1" applyFill="1" applyBorder="1"/>
    <xf numFmtId="0" fontId="4" fillId="2" borderId="7" xfId="2" applyFont="1" applyFill="1" applyBorder="1"/>
    <xf numFmtId="0" fontId="4" fillId="2" borderId="8" xfId="2" applyFont="1" applyFill="1" applyBorder="1"/>
    <xf numFmtId="0" fontId="4" fillId="2" borderId="9" xfId="2" applyFont="1" applyFill="1" applyBorder="1"/>
    <xf numFmtId="0" fontId="4" fillId="2" borderId="10" xfId="2" applyFont="1" applyFill="1" applyBorder="1"/>
    <xf numFmtId="0" fontId="4" fillId="2" borderId="11" xfId="2" applyFont="1" applyFill="1" applyBorder="1"/>
    <xf numFmtId="0" fontId="12" fillId="2" borderId="12" xfId="2" applyFont="1" applyFill="1" applyBorder="1"/>
    <xf numFmtId="0" fontId="13" fillId="2" borderId="0" xfId="2" applyFont="1" applyFill="1"/>
    <xf numFmtId="0" fontId="12" fillId="2" borderId="0" xfId="2" applyFont="1" applyFill="1"/>
    <xf numFmtId="0" fontId="12" fillId="2" borderId="13" xfId="2" applyFont="1" applyFill="1" applyBorder="1"/>
    <xf numFmtId="0" fontId="2" fillId="2" borderId="12" xfId="2" applyFont="1" applyFill="1" applyBorder="1"/>
    <xf numFmtId="0" fontId="14" fillId="2" borderId="0" xfId="3" applyFont="1" applyFill="1" applyBorder="1" applyAlignment="1"/>
    <xf numFmtId="0" fontId="15" fillId="2" borderId="0" xfId="4" applyFont="1" applyFill="1" applyBorder="1" applyAlignment="1"/>
    <xf numFmtId="0" fontId="2" fillId="2" borderId="0" xfId="2" applyFont="1" applyFill="1"/>
    <xf numFmtId="0" fontId="2" fillId="2" borderId="13" xfId="2" applyFont="1" applyFill="1" applyBorder="1"/>
    <xf numFmtId="0" fontId="4" fillId="2" borderId="12" xfId="2" applyFont="1" applyFill="1" applyBorder="1"/>
    <xf numFmtId="0" fontId="4" fillId="2" borderId="13" xfId="2" applyFont="1" applyFill="1" applyBorder="1"/>
    <xf numFmtId="0" fontId="4" fillId="2" borderId="14" xfId="2" applyFont="1" applyFill="1" applyBorder="1"/>
    <xf numFmtId="0" fontId="4" fillId="2" borderId="15" xfId="2" applyFont="1" applyFill="1" applyBorder="1"/>
    <xf numFmtId="0" fontId="4" fillId="2" borderId="16" xfId="2" applyFont="1" applyFill="1" applyBorder="1"/>
    <xf numFmtId="0" fontId="0" fillId="0" borderId="0" xfId="0" applyAlignment="1">
      <alignment horizontal="center"/>
    </xf>
    <xf numFmtId="0" fontId="0" fillId="0" borderId="17" xfId="0" applyBorder="1"/>
    <xf numFmtId="165" fontId="0" fillId="0" borderId="17" xfId="1" applyNumberFormat="1" applyFont="1" applyBorder="1"/>
    <xf numFmtId="165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0" fontId="3" fillId="0" borderId="17" xfId="0" applyFont="1" applyBorder="1" applyAlignment="1">
      <alignment horizontal="center" vertical="top"/>
    </xf>
    <xf numFmtId="14" fontId="3" fillId="0" borderId="17" xfId="0" applyNumberFormat="1" applyFont="1" applyBorder="1" applyAlignment="1">
      <alignment horizontal="center" vertical="top"/>
    </xf>
    <xf numFmtId="14" fontId="0" fillId="0" borderId="17" xfId="0" applyNumberFormat="1" applyBorder="1"/>
    <xf numFmtId="165" fontId="3" fillId="0" borderId="17" xfId="1" applyNumberFormat="1" applyFont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" fontId="0" fillId="0" borderId="0" xfId="0" applyNumberFormat="1"/>
    <xf numFmtId="167" fontId="0" fillId="0" borderId="0" xfId="0" applyNumberFormat="1"/>
    <xf numFmtId="0" fontId="3" fillId="4" borderId="0" xfId="0" applyFont="1" applyFill="1"/>
    <xf numFmtId="0" fontId="0" fillId="0" borderId="18" xfId="0" applyBorder="1"/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165" fontId="0" fillId="0" borderId="19" xfId="1" applyNumberFormat="1" applyFont="1" applyBorder="1"/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top"/>
    </xf>
    <xf numFmtId="0" fontId="2" fillId="5" borderId="17" xfId="0" applyFont="1" applyFill="1" applyBorder="1" applyAlignment="1">
      <alignment horizontal="center" vertical="top"/>
    </xf>
    <xf numFmtId="165" fontId="2" fillId="5" borderId="17" xfId="1" applyNumberFormat="1" applyFont="1" applyFill="1" applyBorder="1" applyAlignment="1">
      <alignment horizontal="center" vertical="top"/>
    </xf>
    <xf numFmtId="1" fontId="0" fillId="0" borderId="17" xfId="0" applyNumberFormat="1" applyBorder="1"/>
    <xf numFmtId="166" fontId="0" fillId="0" borderId="17" xfId="0" applyNumberFormat="1" applyBorder="1"/>
    <xf numFmtId="14" fontId="0" fillId="4" borderId="17" xfId="0" applyNumberFormat="1" applyFill="1" applyBorder="1"/>
    <xf numFmtId="14" fontId="0" fillId="6" borderId="17" xfId="0" applyNumberFormat="1" applyFill="1" applyBorder="1"/>
    <xf numFmtId="0" fontId="9" fillId="2" borderId="12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49" fontId="9" fillId="2" borderId="0" xfId="2" quotePrefix="1" applyNumberFormat="1" applyFont="1" applyFill="1" applyAlignment="1">
      <alignment wrapText="1"/>
    </xf>
    <xf numFmtId="49" fontId="9" fillId="2" borderId="5" xfId="2" quotePrefix="1" applyNumberFormat="1" applyFont="1" applyFill="1" applyBorder="1" applyAlignment="1">
      <alignment wrapText="1"/>
    </xf>
    <xf numFmtId="49" fontId="8" fillId="2" borderId="0" xfId="2" quotePrefix="1" applyNumberFormat="1" applyFont="1" applyFill="1" applyAlignment="1">
      <alignment wrapText="1"/>
    </xf>
    <xf numFmtId="49" fontId="8" fillId="2" borderId="5" xfId="2" quotePrefix="1" applyNumberFormat="1" applyFont="1" applyFill="1" applyBorder="1" applyAlignment="1">
      <alignment wrapText="1"/>
    </xf>
    <xf numFmtId="49" fontId="9" fillId="2" borderId="0" xfId="2" applyNumberFormat="1" applyFont="1" applyFill="1" applyAlignment="1">
      <alignment wrapText="1"/>
    </xf>
    <xf numFmtId="49" fontId="9" fillId="2" borderId="5" xfId="2" applyNumberFormat="1" applyFont="1" applyFill="1" applyBorder="1" applyAlignment="1">
      <alignment wrapText="1"/>
    </xf>
    <xf numFmtId="49" fontId="8" fillId="2" borderId="0" xfId="2" applyNumberFormat="1" applyFont="1" applyFill="1" applyAlignment="1">
      <alignment wrapText="1"/>
    </xf>
    <xf numFmtId="49" fontId="8" fillId="2" borderId="5" xfId="2" applyNumberFormat="1" applyFont="1" applyFill="1" applyBorder="1" applyAlignment="1">
      <alignment wrapText="1"/>
    </xf>
    <xf numFmtId="49" fontId="9" fillId="2" borderId="0" xfId="4" applyNumberFormat="1" applyFont="1" applyFill="1" applyBorder="1" applyAlignment="1">
      <alignment wrapText="1"/>
    </xf>
    <xf numFmtId="49" fontId="9" fillId="2" borderId="5" xfId="4" applyNumberFormat="1" applyFont="1" applyFill="1" applyBorder="1" applyAlignment="1">
      <alignment wrapText="1"/>
    </xf>
    <xf numFmtId="0" fontId="6" fillId="3" borderId="4" xfId="2" applyFont="1" applyFill="1" applyBorder="1" applyAlignment="1">
      <alignment horizontal="center"/>
    </xf>
    <xf numFmtId="0" fontId="6" fillId="3" borderId="0" xfId="2" applyFont="1" applyFill="1" applyAlignment="1">
      <alignment horizontal="center"/>
    </xf>
    <xf numFmtId="0" fontId="6" fillId="3" borderId="5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8" fillId="2" borderId="13" xfId="2" applyFont="1" applyFill="1" applyBorder="1" applyAlignment="1">
      <alignment horizontal="center"/>
    </xf>
  </cellXfs>
  <cellStyles count="5">
    <cellStyle name="Comma" xfId="1" builtinId="3"/>
    <cellStyle name="Lien hypertexte 2" xfId="3" xr:uid="{C4809934-3E1A-408F-A22B-CF78476CD534}"/>
    <cellStyle name="Lien hypertexte 3" xfId="4" xr:uid="{28535396-8251-4DB7-A86E-02485804A226}"/>
    <cellStyle name="Normal" xfId="0" builtinId="0"/>
    <cellStyle name="Normal 2 2" xfId="2" xr:uid="{81FF419D-16AF-4ECC-860F-14403F4B97F3}"/>
  </cellStyles>
  <dxfs count="27"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4" formatCode="#,##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4" formatCode="#,##0.00"/>
    </dxf>
    <dxf>
      <numFmt numFmtId="2" formatCode="0.00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4" formatCode="#,##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4" formatCode="#,##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4" formatCode="#,##0.00"/>
    </dxf>
    <dxf>
      <numFmt numFmtId="167" formatCode="yyyy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of cars Forcasting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30206910740429E-2"/>
          <c:y val="0.11267990322674058"/>
          <c:w val="0.947670690037685"/>
          <c:h val="0.8523932690459831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Sheet2!$B$2:$B$907</c:f>
              <c:numCache>
                <c:formatCode>0.000</c:formatCode>
                <c:ptCount val="906"/>
                <c:pt idx="0">
                  <c:v>12.814</c:v>
                </c:pt>
                <c:pt idx="1">
                  <c:v>13.34</c:v>
                </c:pt>
                <c:pt idx="2">
                  <c:v>13.378</c:v>
                </c:pt>
                <c:pt idx="3">
                  <c:v>13.223000000000001</c:v>
                </c:pt>
                <c:pt idx="4">
                  <c:v>12.962</c:v>
                </c:pt>
                <c:pt idx="5">
                  <c:v>13.051</c:v>
                </c:pt>
                <c:pt idx="6">
                  <c:v>13.465999999999999</c:v>
                </c:pt>
                <c:pt idx="7">
                  <c:v>12.952999999999999</c:v>
                </c:pt>
                <c:pt idx="8">
                  <c:v>13.61</c:v>
                </c:pt>
                <c:pt idx="9">
                  <c:v>12.823</c:v>
                </c:pt>
                <c:pt idx="10">
                  <c:v>13.332000000000001</c:v>
                </c:pt>
                <c:pt idx="11">
                  <c:v>14.526999999999999</c:v>
                </c:pt>
                <c:pt idx="12">
                  <c:v>14.396000000000001</c:v>
                </c:pt>
                <c:pt idx="13">
                  <c:v>14.709</c:v>
                </c:pt>
                <c:pt idx="14">
                  <c:v>15.17</c:v>
                </c:pt>
                <c:pt idx="15">
                  <c:v>15.135</c:v>
                </c:pt>
                <c:pt idx="16">
                  <c:v>14.984</c:v>
                </c:pt>
                <c:pt idx="17">
                  <c:v>14.952</c:v>
                </c:pt>
                <c:pt idx="18">
                  <c:v>14.641</c:v>
                </c:pt>
                <c:pt idx="19">
                  <c:v>14.859</c:v>
                </c:pt>
                <c:pt idx="20">
                  <c:v>14.65</c:v>
                </c:pt>
                <c:pt idx="21">
                  <c:v>14.9</c:v>
                </c:pt>
                <c:pt idx="22">
                  <c:v>14.798999999999999</c:v>
                </c:pt>
                <c:pt idx="23">
                  <c:v>15.175000000000001</c:v>
                </c:pt>
                <c:pt idx="24">
                  <c:v>13.704000000000001</c:v>
                </c:pt>
                <c:pt idx="25">
                  <c:v>14.363</c:v>
                </c:pt>
                <c:pt idx="26">
                  <c:v>15.166</c:v>
                </c:pt>
                <c:pt idx="27">
                  <c:v>16.198</c:v>
                </c:pt>
                <c:pt idx="28">
                  <c:v>16.297999999999998</c:v>
                </c:pt>
                <c:pt idx="29">
                  <c:v>16.347999999999999</c:v>
                </c:pt>
                <c:pt idx="30">
                  <c:v>15.528</c:v>
                </c:pt>
                <c:pt idx="31">
                  <c:v>16.045000000000002</c:v>
                </c:pt>
                <c:pt idx="32">
                  <c:v>14.641</c:v>
                </c:pt>
                <c:pt idx="33">
                  <c:v>15.845000000000001</c:v>
                </c:pt>
                <c:pt idx="34">
                  <c:v>15.484</c:v>
                </c:pt>
                <c:pt idx="35">
                  <c:v>15.337999999999999</c:v>
                </c:pt>
                <c:pt idx="36">
                  <c:v>15.061</c:v>
                </c:pt>
                <c:pt idx="37">
                  <c:v>15.321</c:v>
                </c:pt>
                <c:pt idx="38">
                  <c:v>15.275</c:v>
                </c:pt>
                <c:pt idx="39">
                  <c:v>14.742000000000001</c:v>
                </c:pt>
                <c:pt idx="40">
                  <c:v>14.374000000000001</c:v>
                </c:pt>
                <c:pt idx="41">
                  <c:v>12.744</c:v>
                </c:pt>
                <c:pt idx="42">
                  <c:v>14.112</c:v>
                </c:pt>
                <c:pt idx="43">
                  <c:v>14.343999999999999</c:v>
                </c:pt>
                <c:pt idx="44">
                  <c:v>14.292</c:v>
                </c:pt>
                <c:pt idx="45">
                  <c:v>13.112</c:v>
                </c:pt>
                <c:pt idx="46">
                  <c:v>13.025</c:v>
                </c:pt>
                <c:pt idx="47">
                  <c:v>13.496</c:v>
                </c:pt>
                <c:pt idx="48">
                  <c:v>14.439</c:v>
                </c:pt>
                <c:pt idx="49">
                  <c:v>13.276</c:v>
                </c:pt>
                <c:pt idx="50">
                  <c:v>12.077</c:v>
                </c:pt>
                <c:pt idx="51">
                  <c:v>10.444000000000001</c:v>
                </c:pt>
                <c:pt idx="52">
                  <c:v>9.5399999999999991</c:v>
                </c:pt>
                <c:pt idx="53">
                  <c:v>10.449</c:v>
                </c:pt>
                <c:pt idx="54">
                  <c:v>11.664</c:v>
                </c:pt>
                <c:pt idx="55">
                  <c:v>11.154</c:v>
                </c:pt>
                <c:pt idx="56">
                  <c:v>10.912000000000001</c:v>
                </c:pt>
                <c:pt idx="57">
                  <c:v>11.412000000000001</c:v>
                </c:pt>
                <c:pt idx="58">
                  <c:v>11.257</c:v>
                </c:pt>
                <c:pt idx="59">
                  <c:v>10.939</c:v>
                </c:pt>
                <c:pt idx="60">
                  <c:v>11.282</c:v>
                </c:pt>
                <c:pt idx="61">
                  <c:v>12.351000000000001</c:v>
                </c:pt>
                <c:pt idx="62">
                  <c:v>12.427</c:v>
                </c:pt>
                <c:pt idx="63">
                  <c:v>10.49</c:v>
                </c:pt>
                <c:pt idx="64">
                  <c:v>10.353999999999999</c:v>
                </c:pt>
                <c:pt idx="65">
                  <c:v>10.414999999999999</c:v>
                </c:pt>
                <c:pt idx="66">
                  <c:v>10.428000000000001</c:v>
                </c:pt>
                <c:pt idx="67">
                  <c:v>12.680999999999999</c:v>
                </c:pt>
                <c:pt idx="68">
                  <c:v>11.08</c:v>
                </c:pt>
                <c:pt idx="69">
                  <c:v>9.4179999999999993</c:v>
                </c:pt>
                <c:pt idx="70">
                  <c:v>9.4939999999999998</c:v>
                </c:pt>
                <c:pt idx="71">
                  <c:v>9.0549999999999997</c:v>
                </c:pt>
                <c:pt idx="72">
                  <c:v>10.285</c:v>
                </c:pt>
                <c:pt idx="73">
                  <c:v>10.923999999999999</c:v>
                </c:pt>
                <c:pt idx="74">
                  <c:v>10.651</c:v>
                </c:pt>
                <c:pt idx="75">
                  <c:v>9.7469999999999999</c:v>
                </c:pt>
                <c:pt idx="76">
                  <c:v>11.103</c:v>
                </c:pt>
                <c:pt idx="77">
                  <c:v>9.6129999999999995</c:v>
                </c:pt>
                <c:pt idx="78">
                  <c:v>9.7590000000000003</c:v>
                </c:pt>
                <c:pt idx="79">
                  <c:v>9.9469999999999992</c:v>
                </c:pt>
                <c:pt idx="80">
                  <c:v>11.129</c:v>
                </c:pt>
                <c:pt idx="81">
                  <c:v>10.14</c:v>
                </c:pt>
                <c:pt idx="82">
                  <c:v>12.03</c:v>
                </c:pt>
                <c:pt idx="83">
                  <c:v>11.249000000000001</c:v>
                </c:pt>
                <c:pt idx="84">
                  <c:v>10.865</c:v>
                </c:pt>
                <c:pt idx="85">
                  <c:v>10.608000000000001</c:v>
                </c:pt>
                <c:pt idx="86">
                  <c:v>11.023</c:v>
                </c:pt>
                <c:pt idx="87">
                  <c:v>11.673</c:v>
                </c:pt>
                <c:pt idx="88">
                  <c:v>12.028</c:v>
                </c:pt>
                <c:pt idx="89">
                  <c:v>12.96</c:v>
                </c:pt>
                <c:pt idx="90">
                  <c:v>12.917</c:v>
                </c:pt>
                <c:pt idx="91">
                  <c:v>12.246</c:v>
                </c:pt>
                <c:pt idx="92">
                  <c:v>12.451000000000001</c:v>
                </c:pt>
                <c:pt idx="93">
                  <c:v>13.311</c:v>
                </c:pt>
                <c:pt idx="94">
                  <c:v>13.125</c:v>
                </c:pt>
                <c:pt idx="95">
                  <c:v>14.503</c:v>
                </c:pt>
                <c:pt idx="96">
                  <c:v>14.21</c:v>
                </c:pt>
                <c:pt idx="97">
                  <c:v>14.381</c:v>
                </c:pt>
                <c:pt idx="98">
                  <c:v>14.21</c:v>
                </c:pt>
                <c:pt idx="99">
                  <c:v>14.356999999999999</c:v>
                </c:pt>
                <c:pt idx="100">
                  <c:v>14.856</c:v>
                </c:pt>
                <c:pt idx="101">
                  <c:v>14.673</c:v>
                </c:pt>
                <c:pt idx="102">
                  <c:v>14.757999999999999</c:v>
                </c:pt>
                <c:pt idx="103">
                  <c:v>14.279</c:v>
                </c:pt>
                <c:pt idx="104">
                  <c:v>13.959</c:v>
                </c:pt>
                <c:pt idx="105">
                  <c:v>14.641999999999999</c:v>
                </c:pt>
                <c:pt idx="106">
                  <c:v>14.773999999999999</c:v>
                </c:pt>
                <c:pt idx="107">
                  <c:v>14.602</c:v>
                </c:pt>
                <c:pt idx="108">
                  <c:v>15.563000000000001</c:v>
                </c:pt>
                <c:pt idx="109">
                  <c:v>15.724</c:v>
                </c:pt>
                <c:pt idx="110">
                  <c:v>15.358000000000001</c:v>
                </c:pt>
                <c:pt idx="111">
                  <c:v>15.521000000000001</c:v>
                </c:pt>
                <c:pt idx="112">
                  <c:v>15.561</c:v>
                </c:pt>
                <c:pt idx="113">
                  <c:v>15.093</c:v>
                </c:pt>
                <c:pt idx="114">
                  <c:v>15.497999999999999</c:v>
                </c:pt>
                <c:pt idx="115">
                  <c:v>16.91</c:v>
                </c:pt>
                <c:pt idx="116">
                  <c:v>19.103999999999999</c:v>
                </c:pt>
                <c:pt idx="117">
                  <c:v>14.185</c:v>
                </c:pt>
                <c:pt idx="118">
                  <c:v>14.622</c:v>
                </c:pt>
                <c:pt idx="119">
                  <c:v>15.711</c:v>
                </c:pt>
                <c:pt idx="120">
                  <c:v>16.059999999999999</c:v>
                </c:pt>
                <c:pt idx="121">
                  <c:v>15.371</c:v>
                </c:pt>
                <c:pt idx="122">
                  <c:v>14.161</c:v>
                </c:pt>
                <c:pt idx="123">
                  <c:v>15.849</c:v>
                </c:pt>
                <c:pt idx="124">
                  <c:v>16.302</c:v>
                </c:pt>
                <c:pt idx="125">
                  <c:v>15.92</c:v>
                </c:pt>
                <c:pt idx="126">
                  <c:v>15.742000000000001</c:v>
                </c:pt>
                <c:pt idx="127">
                  <c:v>17.285</c:v>
                </c:pt>
                <c:pt idx="128">
                  <c:v>21.495000000000001</c:v>
                </c:pt>
                <c:pt idx="129">
                  <c:v>14.792999999999999</c:v>
                </c:pt>
                <c:pt idx="130">
                  <c:v>14.821999999999999</c:v>
                </c:pt>
                <c:pt idx="131">
                  <c:v>18.079000000000001</c:v>
                </c:pt>
                <c:pt idx="132">
                  <c:v>12.414</c:v>
                </c:pt>
                <c:pt idx="133">
                  <c:v>15.109</c:v>
                </c:pt>
                <c:pt idx="134">
                  <c:v>15.298999999999999</c:v>
                </c:pt>
                <c:pt idx="135">
                  <c:v>15.452</c:v>
                </c:pt>
                <c:pt idx="136">
                  <c:v>14.571999999999999</c:v>
                </c:pt>
                <c:pt idx="137">
                  <c:v>15.619</c:v>
                </c:pt>
                <c:pt idx="138">
                  <c:v>15.654999999999999</c:v>
                </c:pt>
                <c:pt idx="139">
                  <c:v>17.091999999999999</c:v>
                </c:pt>
                <c:pt idx="140">
                  <c:v>16.119</c:v>
                </c:pt>
                <c:pt idx="141">
                  <c:v>14.257999999999999</c:v>
                </c:pt>
                <c:pt idx="142">
                  <c:v>14.542999999999999</c:v>
                </c:pt>
                <c:pt idx="143">
                  <c:v>15.645</c:v>
                </c:pt>
                <c:pt idx="144">
                  <c:v>16.082999999999998</c:v>
                </c:pt>
                <c:pt idx="145">
                  <c:v>16.513000000000002</c:v>
                </c:pt>
                <c:pt idx="146">
                  <c:v>16.181999999999999</c:v>
                </c:pt>
                <c:pt idx="147">
                  <c:v>15.545</c:v>
                </c:pt>
                <c:pt idx="148">
                  <c:v>15.941000000000001</c:v>
                </c:pt>
                <c:pt idx="149">
                  <c:v>15.853999999999999</c:v>
                </c:pt>
                <c:pt idx="150">
                  <c:v>15.704000000000001</c:v>
                </c:pt>
                <c:pt idx="151">
                  <c:v>15.385</c:v>
                </c:pt>
                <c:pt idx="152">
                  <c:v>15.047000000000001</c:v>
                </c:pt>
                <c:pt idx="153">
                  <c:v>15.162000000000001</c:v>
                </c:pt>
                <c:pt idx="154">
                  <c:v>15.394</c:v>
                </c:pt>
                <c:pt idx="155">
                  <c:v>16.437000000000001</c:v>
                </c:pt>
                <c:pt idx="156">
                  <c:v>15.372</c:v>
                </c:pt>
                <c:pt idx="157">
                  <c:v>14.991</c:v>
                </c:pt>
                <c:pt idx="158">
                  <c:v>14.662000000000001</c:v>
                </c:pt>
                <c:pt idx="159">
                  <c:v>16.024000000000001</c:v>
                </c:pt>
                <c:pt idx="160">
                  <c:v>15.266999999999999</c:v>
                </c:pt>
                <c:pt idx="161">
                  <c:v>14.384</c:v>
                </c:pt>
                <c:pt idx="162">
                  <c:v>14.695</c:v>
                </c:pt>
                <c:pt idx="163">
                  <c:v>16.547000000000001</c:v>
                </c:pt>
                <c:pt idx="164">
                  <c:v>15.66</c:v>
                </c:pt>
                <c:pt idx="165">
                  <c:v>13.581</c:v>
                </c:pt>
                <c:pt idx="166">
                  <c:v>13.37</c:v>
                </c:pt>
                <c:pt idx="167">
                  <c:v>13.55</c:v>
                </c:pt>
                <c:pt idx="168">
                  <c:v>16.308</c:v>
                </c:pt>
                <c:pt idx="169">
                  <c:v>14.363</c:v>
                </c:pt>
                <c:pt idx="170">
                  <c:v>14.486000000000001</c:v>
                </c:pt>
                <c:pt idx="171">
                  <c:v>14.281000000000001</c:v>
                </c:pt>
                <c:pt idx="172">
                  <c:v>14.022</c:v>
                </c:pt>
                <c:pt idx="173">
                  <c:v>14.148999999999999</c:v>
                </c:pt>
                <c:pt idx="174">
                  <c:v>14.081</c:v>
                </c:pt>
                <c:pt idx="175">
                  <c:v>13.859</c:v>
                </c:pt>
                <c:pt idx="176">
                  <c:v>14.298</c:v>
                </c:pt>
                <c:pt idx="177">
                  <c:v>13.749000000000001</c:v>
                </c:pt>
                <c:pt idx="178">
                  <c:v>13.134</c:v>
                </c:pt>
                <c:pt idx="179">
                  <c:v>12.958</c:v>
                </c:pt>
                <c:pt idx="180">
                  <c:v>11.829000000000001</c:v>
                </c:pt>
                <c:pt idx="181">
                  <c:v>12.409000000000001</c:v>
                </c:pt>
                <c:pt idx="182">
                  <c:v>12.848000000000001</c:v>
                </c:pt>
                <c:pt idx="183">
                  <c:v>12.038</c:v>
                </c:pt>
                <c:pt idx="184">
                  <c:v>12.487</c:v>
                </c:pt>
                <c:pt idx="185">
                  <c:v>12.718999999999999</c:v>
                </c:pt>
                <c:pt idx="186">
                  <c:v>12.972</c:v>
                </c:pt>
                <c:pt idx="187">
                  <c:v>12.565</c:v>
                </c:pt>
                <c:pt idx="188">
                  <c:v>13.106999999999999</c:v>
                </c:pt>
                <c:pt idx="189">
                  <c:v>12.217000000000001</c:v>
                </c:pt>
                <c:pt idx="190">
                  <c:v>12.576000000000001</c:v>
                </c:pt>
                <c:pt idx="191">
                  <c:v>12.657999999999999</c:v>
                </c:pt>
                <c:pt idx="192">
                  <c:v>12.590999999999999</c:v>
                </c:pt>
                <c:pt idx="193">
                  <c:v>12.927</c:v>
                </c:pt>
                <c:pt idx="194">
                  <c:v>12.824</c:v>
                </c:pt>
                <c:pt idx="195">
                  <c:v>12.55</c:v>
                </c:pt>
                <c:pt idx="196">
                  <c:v>13.098000000000001</c:v>
                </c:pt>
                <c:pt idx="197">
                  <c:v>13.542999999999999</c:v>
                </c:pt>
                <c:pt idx="198">
                  <c:v>12.853</c:v>
                </c:pt>
                <c:pt idx="199">
                  <c:v>12.872999999999999</c:v>
                </c:pt>
                <c:pt idx="200">
                  <c:v>13.378</c:v>
                </c:pt>
                <c:pt idx="201">
                  <c:v>13.654999999999999</c:v>
                </c:pt>
                <c:pt idx="202">
                  <c:v>13.218</c:v>
                </c:pt>
                <c:pt idx="203">
                  <c:v>13.784000000000001</c:v>
                </c:pt>
                <c:pt idx="204">
                  <c:v>13.457000000000001</c:v>
                </c:pt>
                <c:pt idx="205">
                  <c:v>12.968999999999999</c:v>
                </c:pt>
                <c:pt idx="206">
                  <c:v>13.326000000000001</c:v>
                </c:pt>
                <c:pt idx="207">
                  <c:v>14.526999999999999</c:v>
                </c:pt>
                <c:pt idx="208">
                  <c:v>14.519</c:v>
                </c:pt>
                <c:pt idx="209">
                  <c:v>14.49</c:v>
                </c:pt>
                <c:pt idx="210">
                  <c:v>14.451000000000001</c:v>
                </c:pt>
                <c:pt idx="211">
                  <c:v>13.584</c:v>
                </c:pt>
                <c:pt idx="212">
                  <c:v>13.99</c:v>
                </c:pt>
                <c:pt idx="213">
                  <c:v>14.911</c:v>
                </c:pt>
                <c:pt idx="214">
                  <c:v>14.882</c:v>
                </c:pt>
                <c:pt idx="215">
                  <c:v>15.004</c:v>
                </c:pt>
                <c:pt idx="216">
                  <c:v>15.379</c:v>
                </c:pt>
                <c:pt idx="217">
                  <c:v>15.52</c:v>
                </c:pt>
                <c:pt idx="218">
                  <c:v>15.301</c:v>
                </c:pt>
                <c:pt idx="219">
                  <c:v>16.013000000000002</c:v>
                </c:pt>
                <c:pt idx="220">
                  <c:v>14.577</c:v>
                </c:pt>
                <c:pt idx="221">
                  <c:v>15.109</c:v>
                </c:pt>
                <c:pt idx="222">
                  <c:v>14.875</c:v>
                </c:pt>
                <c:pt idx="223">
                  <c:v>15.359</c:v>
                </c:pt>
                <c:pt idx="224">
                  <c:v>15.273999999999999</c:v>
                </c:pt>
                <c:pt idx="225">
                  <c:v>15.894</c:v>
                </c:pt>
                <c:pt idx="226">
                  <c:v>15.89</c:v>
                </c:pt>
                <c:pt idx="227">
                  <c:v>15.584</c:v>
                </c:pt>
                <c:pt idx="228">
                  <c:v>14.801</c:v>
                </c:pt>
                <c:pt idx="229">
                  <c:v>14.861000000000001</c:v>
                </c:pt>
                <c:pt idx="230">
                  <c:v>15.256</c:v>
                </c:pt>
                <c:pt idx="231">
                  <c:v>14.378</c:v>
                </c:pt>
                <c:pt idx="232">
                  <c:v>14.805999999999999</c:v>
                </c:pt>
                <c:pt idx="233">
                  <c:v>15.407</c:v>
                </c:pt>
                <c:pt idx="234">
                  <c:v>14.7</c:v>
                </c:pt>
                <c:pt idx="235">
                  <c:v>15.368</c:v>
                </c:pt>
                <c:pt idx="236">
                  <c:v>15.337999999999999</c:v>
                </c:pt>
                <c:pt idx="237">
                  <c:v>14.861000000000001</c:v>
                </c:pt>
                <c:pt idx="238">
                  <c:v>15.38</c:v>
                </c:pt>
                <c:pt idx="239">
                  <c:v>16.262</c:v>
                </c:pt>
                <c:pt idx="240">
                  <c:v>14.811999999999999</c:v>
                </c:pt>
                <c:pt idx="241">
                  <c:v>15.587</c:v>
                </c:pt>
                <c:pt idx="242">
                  <c:v>16.044</c:v>
                </c:pt>
                <c:pt idx="243">
                  <c:v>15.465999999999999</c:v>
                </c:pt>
                <c:pt idx="244">
                  <c:v>15.993</c:v>
                </c:pt>
                <c:pt idx="245">
                  <c:v>15.256</c:v>
                </c:pt>
                <c:pt idx="246">
                  <c:v>15.074</c:v>
                </c:pt>
                <c:pt idx="247">
                  <c:v>15.486000000000001</c:v>
                </c:pt>
                <c:pt idx="248">
                  <c:v>15.534000000000001</c:v>
                </c:pt>
                <c:pt idx="249">
                  <c:v>15.308</c:v>
                </c:pt>
                <c:pt idx="250">
                  <c:v>15.712</c:v>
                </c:pt>
                <c:pt idx="251">
                  <c:v>15.183</c:v>
                </c:pt>
                <c:pt idx="252">
                  <c:v>15.682</c:v>
                </c:pt>
                <c:pt idx="253">
                  <c:v>15.271000000000001</c:v>
                </c:pt>
                <c:pt idx="254">
                  <c:v>15.816000000000001</c:v>
                </c:pt>
                <c:pt idx="255">
                  <c:v>15.058</c:v>
                </c:pt>
                <c:pt idx="256">
                  <c:v>15.087999999999999</c:v>
                </c:pt>
                <c:pt idx="257">
                  <c:v>14.523999999999999</c:v>
                </c:pt>
                <c:pt idx="258">
                  <c:v>15.568</c:v>
                </c:pt>
                <c:pt idx="259">
                  <c:v>16.148</c:v>
                </c:pt>
                <c:pt idx="260">
                  <c:v>15.096</c:v>
                </c:pt>
                <c:pt idx="261">
                  <c:v>15.430999999999999</c:v>
                </c:pt>
                <c:pt idx="262">
                  <c:v>15.824999999999999</c:v>
                </c:pt>
                <c:pt idx="263">
                  <c:v>16.474</c:v>
                </c:pt>
                <c:pt idx="264">
                  <c:v>14.789</c:v>
                </c:pt>
                <c:pt idx="265">
                  <c:v>15.231999999999999</c:v>
                </c:pt>
                <c:pt idx="266">
                  <c:v>15.404999999999999</c:v>
                </c:pt>
                <c:pt idx="267">
                  <c:v>15.923</c:v>
                </c:pt>
                <c:pt idx="268">
                  <c:v>17.056999999999999</c:v>
                </c:pt>
                <c:pt idx="269">
                  <c:v>16.771000000000001</c:v>
                </c:pt>
                <c:pt idx="270">
                  <c:v>14.667999999999999</c:v>
                </c:pt>
                <c:pt idx="271">
                  <c:v>14.795999999999999</c:v>
                </c:pt>
                <c:pt idx="272">
                  <c:v>16.312999999999999</c:v>
                </c:pt>
                <c:pt idx="273">
                  <c:v>17.131</c:v>
                </c:pt>
                <c:pt idx="274">
                  <c:v>16.117999999999999</c:v>
                </c:pt>
                <c:pt idx="275">
                  <c:v>17.408999999999999</c:v>
                </c:pt>
                <c:pt idx="276">
                  <c:v>16.593</c:v>
                </c:pt>
                <c:pt idx="277">
                  <c:v>17.097000000000001</c:v>
                </c:pt>
                <c:pt idx="278">
                  <c:v>16.832000000000001</c:v>
                </c:pt>
                <c:pt idx="279">
                  <c:v>16.928999999999998</c:v>
                </c:pt>
                <c:pt idx="280">
                  <c:v>17.564</c:v>
                </c:pt>
                <c:pt idx="281">
                  <c:v>17.346</c:v>
                </c:pt>
                <c:pt idx="282">
                  <c:v>17.687999999999999</c:v>
                </c:pt>
                <c:pt idx="283">
                  <c:v>17.640999999999998</c:v>
                </c:pt>
                <c:pt idx="284">
                  <c:v>17.661999999999999</c:v>
                </c:pt>
                <c:pt idx="285">
                  <c:v>17.684000000000001</c:v>
                </c:pt>
                <c:pt idx="286">
                  <c:v>17.62</c:v>
                </c:pt>
                <c:pt idx="287">
                  <c:v>18.321999999999999</c:v>
                </c:pt>
                <c:pt idx="288">
                  <c:v>18.635000000000002</c:v>
                </c:pt>
                <c:pt idx="289">
                  <c:v>19.401</c:v>
                </c:pt>
                <c:pt idx="290">
                  <c:v>18.343</c:v>
                </c:pt>
                <c:pt idx="291">
                  <c:v>17.939</c:v>
                </c:pt>
                <c:pt idx="292">
                  <c:v>17.943000000000001</c:v>
                </c:pt>
                <c:pt idx="293">
                  <c:v>17.596</c:v>
                </c:pt>
                <c:pt idx="294">
                  <c:v>17.315999999999999</c:v>
                </c:pt>
                <c:pt idx="295">
                  <c:v>17.530999999999999</c:v>
                </c:pt>
                <c:pt idx="296">
                  <c:v>18.654</c:v>
                </c:pt>
                <c:pt idx="297">
                  <c:v>17.513999999999999</c:v>
                </c:pt>
                <c:pt idx="298">
                  <c:v>16.634</c:v>
                </c:pt>
                <c:pt idx="299">
                  <c:v>16.222000000000001</c:v>
                </c:pt>
                <c:pt idx="300">
                  <c:v>17.652000000000001</c:v>
                </c:pt>
                <c:pt idx="301">
                  <c:v>17.826000000000001</c:v>
                </c:pt>
                <c:pt idx="302">
                  <c:v>17.248000000000001</c:v>
                </c:pt>
                <c:pt idx="303">
                  <c:v>16.872</c:v>
                </c:pt>
                <c:pt idx="304">
                  <c:v>16.876000000000001</c:v>
                </c:pt>
                <c:pt idx="305">
                  <c:v>17.463999999999999</c:v>
                </c:pt>
                <c:pt idx="306">
                  <c:v>16.463000000000001</c:v>
                </c:pt>
                <c:pt idx="307">
                  <c:v>16.347999999999999</c:v>
                </c:pt>
                <c:pt idx="308">
                  <c:v>16.364999999999998</c:v>
                </c:pt>
                <c:pt idx="309">
                  <c:v>22.055</c:v>
                </c:pt>
                <c:pt idx="310">
                  <c:v>18.030999999999999</c:v>
                </c:pt>
                <c:pt idx="311">
                  <c:v>16.465</c:v>
                </c:pt>
                <c:pt idx="312">
                  <c:v>16.523</c:v>
                </c:pt>
                <c:pt idx="313">
                  <c:v>17.303999999999998</c:v>
                </c:pt>
                <c:pt idx="314">
                  <c:v>17.106999999999999</c:v>
                </c:pt>
                <c:pt idx="315">
                  <c:v>17.667999999999999</c:v>
                </c:pt>
                <c:pt idx="316">
                  <c:v>16.196999999999999</c:v>
                </c:pt>
                <c:pt idx="317">
                  <c:v>16.952999999999999</c:v>
                </c:pt>
                <c:pt idx="318">
                  <c:v>18.146999999999998</c:v>
                </c:pt>
                <c:pt idx="319">
                  <c:v>18.449000000000002</c:v>
                </c:pt>
                <c:pt idx="320">
                  <c:v>16.664999999999999</c:v>
                </c:pt>
                <c:pt idx="321">
                  <c:v>16.259</c:v>
                </c:pt>
                <c:pt idx="322">
                  <c:v>16.52</c:v>
                </c:pt>
                <c:pt idx="323">
                  <c:v>17.866</c:v>
                </c:pt>
                <c:pt idx="324">
                  <c:v>16.707999999999998</c:v>
                </c:pt>
                <c:pt idx="325">
                  <c:v>16.114000000000001</c:v>
                </c:pt>
                <c:pt idx="326">
                  <c:v>16.466999999999999</c:v>
                </c:pt>
                <c:pt idx="327">
                  <c:v>16.751000000000001</c:v>
                </c:pt>
                <c:pt idx="328">
                  <c:v>16.47</c:v>
                </c:pt>
                <c:pt idx="329">
                  <c:v>17.013000000000002</c:v>
                </c:pt>
                <c:pt idx="330">
                  <c:v>17.117000000000001</c:v>
                </c:pt>
                <c:pt idx="331">
                  <c:v>18.262</c:v>
                </c:pt>
                <c:pt idx="332">
                  <c:v>17.286000000000001</c:v>
                </c:pt>
                <c:pt idx="333">
                  <c:v>16.489000000000001</c:v>
                </c:pt>
                <c:pt idx="334">
                  <c:v>17.562999999999999</c:v>
                </c:pt>
                <c:pt idx="335">
                  <c:v>17.356999999999999</c:v>
                </c:pt>
                <c:pt idx="336">
                  <c:v>16.695</c:v>
                </c:pt>
                <c:pt idx="337">
                  <c:v>17.032</c:v>
                </c:pt>
                <c:pt idx="338">
                  <c:v>17.247</c:v>
                </c:pt>
                <c:pt idx="339">
                  <c:v>16.898</c:v>
                </c:pt>
                <c:pt idx="340">
                  <c:v>18.186</c:v>
                </c:pt>
                <c:pt idx="341">
                  <c:v>16.172999999999998</c:v>
                </c:pt>
                <c:pt idx="342">
                  <c:v>17.309000000000001</c:v>
                </c:pt>
                <c:pt idx="343">
                  <c:v>17.157</c:v>
                </c:pt>
                <c:pt idx="344">
                  <c:v>17.875</c:v>
                </c:pt>
                <c:pt idx="345">
                  <c:v>17.513999999999999</c:v>
                </c:pt>
                <c:pt idx="346">
                  <c:v>17.361999999999998</c:v>
                </c:pt>
                <c:pt idx="347">
                  <c:v>18.102</c:v>
                </c:pt>
                <c:pt idx="348">
                  <c:v>16.888999999999999</c:v>
                </c:pt>
                <c:pt idx="349">
                  <c:v>16.885999999999999</c:v>
                </c:pt>
                <c:pt idx="350">
                  <c:v>17.413</c:v>
                </c:pt>
                <c:pt idx="351">
                  <c:v>17.756</c:v>
                </c:pt>
                <c:pt idx="352">
                  <c:v>17.414000000000001</c:v>
                </c:pt>
                <c:pt idx="353">
                  <c:v>18.481999999999999</c:v>
                </c:pt>
                <c:pt idx="354">
                  <c:v>21.135000000000002</c:v>
                </c:pt>
                <c:pt idx="355">
                  <c:v>17.417999999999999</c:v>
                </c:pt>
                <c:pt idx="356">
                  <c:v>16.927</c:v>
                </c:pt>
                <c:pt idx="357">
                  <c:v>15.336</c:v>
                </c:pt>
                <c:pt idx="358">
                  <c:v>16.524000000000001</c:v>
                </c:pt>
                <c:pt idx="359">
                  <c:v>17.173999999999999</c:v>
                </c:pt>
                <c:pt idx="360">
                  <c:v>18.081</c:v>
                </c:pt>
                <c:pt idx="361">
                  <c:v>17.071000000000002</c:v>
                </c:pt>
                <c:pt idx="362">
                  <c:v>16.96</c:v>
                </c:pt>
                <c:pt idx="363">
                  <c:v>17.126999999999999</c:v>
                </c:pt>
                <c:pt idx="364">
                  <c:v>16.728999999999999</c:v>
                </c:pt>
                <c:pt idx="365">
                  <c:v>16.899999999999999</c:v>
                </c:pt>
                <c:pt idx="366">
                  <c:v>17.661999999999999</c:v>
                </c:pt>
                <c:pt idx="367">
                  <c:v>16.457999999999998</c:v>
                </c:pt>
                <c:pt idx="368">
                  <c:v>16.974</c:v>
                </c:pt>
                <c:pt idx="369">
                  <c:v>16.864999999999998</c:v>
                </c:pt>
                <c:pt idx="370">
                  <c:v>16.657</c:v>
                </c:pt>
                <c:pt idx="371">
                  <c:v>17.106999999999999</c:v>
                </c:pt>
                <c:pt idx="372">
                  <c:v>16.896000000000001</c:v>
                </c:pt>
                <c:pt idx="373">
                  <c:v>17.169</c:v>
                </c:pt>
                <c:pt idx="374">
                  <c:v>16.437999999999999</c:v>
                </c:pt>
                <c:pt idx="375">
                  <c:v>16.614999999999998</c:v>
                </c:pt>
                <c:pt idx="376">
                  <c:v>16.661000000000001</c:v>
                </c:pt>
                <c:pt idx="377">
                  <c:v>16.178999999999998</c:v>
                </c:pt>
                <c:pt idx="378">
                  <c:v>15.837</c:v>
                </c:pt>
                <c:pt idx="379">
                  <c:v>16.379000000000001</c:v>
                </c:pt>
                <c:pt idx="380">
                  <c:v>16.532</c:v>
                </c:pt>
                <c:pt idx="381">
                  <c:v>16.454999999999998</c:v>
                </c:pt>
                <c:pt idx="382">
                  <c:v>16.353999999999999</c:v>
                </c:pt>
                <c:pt idx="383">
                  <c:v>16.03</c:v>
                </c:pt>
                <c:pt idx="384">
                  <c:v>15.705</c:v>
                </c:pt>
                <c:pt idx="385">
                  <c:v>15.491</c:v>
                </c:pt>
                <c:pt idx="386">
                  <c:v>15.114000000000001</c:v>
                </c:pt>
                <c:pt idx="387">
                  <c:v>14.605</c:v>
                </c:pt>
                <c:pt idx="388">
                  <c:v>14.696999999999999</c:v>
                </c:pt>
                <c:pt idx="389">
                  <c:v>14.377000000000001</c:v>
                </c:pt>
                <c:pt idx="390">
                  <c:v>13.006</c:v>
                </c:pt>
                <c:pt idx="391">
                  <c:v>14.119</c:v>
                </c:pt>
                <c:pt idx="392">
                  <c:v>12.961</c:v>
                </c:pt>
                <c:pt idx="393">
                  <c:v>10.933</c:v>
                </c:pt>
                <c:pt idx="394">
                  <c:v>10.526</c:v>
                </c:pt>
                <c:pt idx="395">
                  <c:v>10.382999999999999</c:v>
                </c:pt>
                <c:pt idx="396">
                  <c:v>9.7859999999999996</c:v>
                </c:pt>
                <c:pt idx="397">
                  <c:v>9.2230000000000008</c:v>
                </c:pt>
                <c:pt idx="398">
                  <c:v>9.7479999999999993</c:v>
                </c:pt>
                <c:pt idx="399">
                  <c:v>9.3789999999999996</c:v>
                </c:pt>
                <c:pt idx="400">
                  <c:v>10.176</c:v>
                </c:pt>
                <c:pt idx="401">
                  <c:v>10.148999999999999</c:v>
                </c:pt>
                <c:pt idx="402">
                  <c:v>11.566000000000001</c:v>
                </c:pt>
                <c:pt idx="403">
                  <c:v>14.754</c:v>
                </c:pt>
                <c:pt idx="404">
                  <c:v>9.5350000000000001</c:v>
                </c:pt>
                <c:pt idx="405">
                  <c:v>10.576000000000001</c:v>
                </c:pt>
                <c:pt idx="406">
                  <c:v>11.041</c:v>
                </c:pt>
                <c:pt idx="407">
                  <c:v>11.284000000000001</c:v>
                </c:pt>
                <c:pt idx="408">
                  <c:v>10.893000000000001</c:v>
                </c:pt>
                <c:pt idx="409">
                  <c:v>10.315</c:v>
                </c:pt>
                <c:pt idx="410">
                  <c:v>11.772</c:v>
                </c:pt>
                <c:pt idx="411">
                  <c:v>11.454000000000001</c:v>
                </c:pt>
                <c:pt idx="412">
                  <c:v>12.03</c:v>
                </c:pt>
                <c:pt idx="413">
                  <c:v>11.598000000000001</c:v>
                </c:pt>
                <c:pt idx="414">
                  <c:v>11.948</c:v>
                </c:pt>
                <c:pt idx="415">
                  <c:v>12.013999999999999</c:v>
                </c:pt>
                <c:pt idx="416">
                  <c:v>11.922000000000001</c:v>
                </c:pt>
                <c:pt idx="417">
                  <c:v>12.414</c:v>
                </c:pt>
                <c:pt idx="418">
                  <c:v>12.3</c:v>
                </c:pt>
                <c:pt idx="419">
                  <c:v>12.605</c:v>
                </c:pt>
                <c:pt idx="420">
                  <c:v>12.805999999999999</c:v>
                </c:pt>
                <c:pt idx="421">
                  <c:v>13.081</c:v>
                </c:pt>
                <c:pt idx="422">
                  <c:v>13.259</c:v>
                </c:pt>
                <c:pt idx="423">
                  <c:v>13.326000000000001</c:v>
                </c:pt>
                <c:pt idx="424">
                  <c:v>12.28</c:v>
                </c:pt>
                <c:pt idx="425">
                  <c:v>11.885999999999999</c:v>
                </c:pt>
                <c:pt idx="426">
                  <c:v>12.72</c:v>
                </c:pt>
                <c:pt idx="427">
                  <c:v>12.603999999999999</c:v>
                </c:pt>
                <c:pt idx="428">
                  <c:v>13.356</c:v>
                </c:pt>
                <c:pt idx="429">
                  <c:v>13.73</c:v>
                </c:pt>
                <c:pt idx="430">
                  <c:v>13.743</c:v>
                </c:pt>
                <c:pt idx="431">
                  <c:v>13.798</c:v>
                </c:pt>
                <c:pt idx="432">
                  <c:v>14.395</c:v>
                </c:pt>
                <c:pt idx="433">
                  <c:v>14.975</c:v>
                </c:pt>
                <c:pt idx="434">
                  <c:v>14.593999999999999</c:v>
                </c:pt>
                <c:pt idx="435">
                  <c:v>14.769</c:v>
                </c:pt>
                <c:pt idx="436">
                  <c:v>14.496</c:v>
                </c:pt>
                <c:pt idx="437">
                  <c:v>14.467000000000001</c:v>
                </c:pt>
                <c:pt idx="438">
                  <c:v>14.38</c:v>
                </c:pt>
                <c:pt idx="439">
                  <c:v>14.444000000000001</c:v>
                </c:pt>
                <c:pt idx="440">
                  <c:v>15.099</c:v>
                </c:pt>
                <c:pt idx="441">
                  <c:v>14.83</c:v>
                </c:pt>
                <c:pt idx="442">
                  <c:v>15.456</c:v>
                </c:pt>
                <c:pt idx="443">
                  <c:v>15.462</c:v>
                </c:pt>
                <c:pt idx="444">
                  <c:v>15.813000000000001</c:v>
                </c:pt>
                <c:pt idx="445">
                  <c:v>15.861000000000001</c:v>
                </c:pt>
                <c:pt idx="446">
                  <c:v>15.721</c:v>
                </c:pt>
                <c:pt idx="447">
                  <c:v>15.811</c:v>
                </c:pt>
                <c:pt idx="448">
                  <c:v>15.884</c:v>
                </c:pt>
                <c:pt idx="449">
                  <c:v>16.149000000000001</c:v>
                </c:pt>
                <c:pt idx="450">
                  <c:v>16.021000000000001</c:v>
                </c:pt>
                <c:pt idx="451">
                  <c:v>15.827</c:v>
                </c:pt>
                <c:pt idx="452">
                  <c:v>15.856999999999999</c:v>
                </c:pt>
                <c:pt idx="453">
                  <c:v>15.727</c:v>
                </c:pt>
                <c:pt idx="454">
                  <c:v>16.079000000000001</c:v>
                </c:pt>
                <c:pt idx="455">
                  <c:v>15.835000000000001</c:v>
                </c:pt>
                <c:pt idx="456">
                  <c:v>15.614000000000001</c:v>
                </c:pt>
                <c:pt idx="457">
                  <c:v>15.993</c:v>
                </c:pt>
                <c:pt idx="458">
                  <c:v>16.984999999999999</c:v>
                </c:pt>
                <c:pt idx="459">
                  <c:v>16.695</c:v>
                </c:pt>
                <c:pt idx="460">
                  <c:v>17.137</c:v>
                </c:pt>
                <c:pt idx="461">
                  <c:v>17.515999999999998</c:v>
                </c:pt>
                <c:pt idx="462">
                  <c:v>17.277000000000001</c:v>
                </c:pt>
                <c:pt idx="463">
                  <c:v>17.239000000000001</c:v>
                </c:pt>
                <c:pt idx="464">
                  <c:v>16.959</c:v>
                </c:pt>
                <c:pt idx="465">
                  <c:v>16.756</c:v>
                </c:pt>
                <c:pt idx="466">
                  <c:v>16.949000000000002</c:v>
                </c:pt>
                <c:pt idx="467">
                  <c:v>17.178000000000001</c:v>
                </c:pt>
                <c:pt idx="468">
                  <c:v>16.913</c:v>
                </c:pt>
                <c:pt idx="469">
                  <c:v>16.895</c:v>
                </c:pt>
                <c:pt idx="470">
                  <c:v>17.893000000000001</c:v>
                </c:pt>
                <c:pt idx="471">
                  <c:v>17.687000000000001</c:v>
                </c:pt>
                <c:pt idx="472">
                  <c:v>17.945</c:v>
                </c:pt>
                <c:pt idx="473">
                  <c:v>17.881</c:v>
                </c:pt>
                <c:pt idx="474">
                  <c:v>18.303999999999998</c:v>
                </c:pt>
                <c:pt idx="475">
                  <c:v>18.408000000000001</c:v>
                </c:pt>
                <c:pt idx="476">
                  <c:v>18.271999999999998</c:v>
                </c:pt>
                <c:pt idx="477">
                  <c:v>18.271000000000001</c:v>
                </c:pt>
                <c:pt idx="478">
                  <c:v>18.321999999999999</c:v>
                </c:pt>
                <c:pt idx="479">
                  <c:v>17.492000000000001</c:v>
                </c:pt>
                <c:pt idx="480">
                  <c:v>18.071999999999999</c:v>
                </c:pt>
                <c:pt idx="481">
                  <c:v>18.032</c:v>
                </c:pt>
                <c:pt idx="482">
                  <c:v>17.404</c:v>
                </c:pt>
                <c:pt idx="483">
                  <c:v>17.704999999999998</c:v>
                </c:pt>
                <c:pt idx="484">
                  <c:v>17.709</c:v>
                </c:pt>
                <c:pt idx="485">
                  <c:v>17.747</c:v>
                </c:pt>
                <c:pt idx="486">
                  <c:v>18.065999999999999</c:v>
                </c:pt>
                <c:pt idx="487">
                  <c:v>17.885999999999999</c:v>
                </c:pt>
                <c:pt idx="488">
                  <c:v>17.959</c:v>
                </c:pt>
                <c:pt idx="489">
                  <c:v>17.956</c:v>
                </c:pt>
                <c:pt idx="490">
                  <c:v>17.774999999999999</c:v>
                </c:pt>
                <c:pt idx="491">
                  <c:v>18.236000000000001</c:v>
                </c:pt>
                <c:pt idx="492">
                  <c:v>17.651</c:v>
                </c:pt>
                <c:pt idx="493">
                  <c:v>17.791</c:v>
                </c:pt>
                <c:pt idx="494">
                  <c:v>17.140999999999998</c:v>
                </c:pt>
                <c:pt idx="495">
                  <c:v>17.3</c:v>
                </c:pt>
                <c:pt idx="496">
                  <c:v>17.198</c:v>
                </c:pt>
                <c:pt idx="497">
                  <c:v>17.193999999999999</c:v>
                </c:pt>
                <c:pt idx="498">
                  <c:v>17.178999999999998</c:v>
                </c:pt>
                <c:pt idx="499">
                  <c:v>17.026</c:v>
                </c:pt>
                <c:pt idx="500">
                  <c:v>18.337</c:v>
                </c:pt>
                <c:pt idx="501">
                  <c:v>18.335999999999999</c:v>
                </c:pt>
                <c:pt idx="502">
                  <c:v>17.891999999999999</c:v>
                </c:pt>
                <c:pt idx="503">
                  <c:v>17.728999999999999</c:v>
                </c:pt>
                <c:pt idx="504">
                  <c:v>17.55</c:v>
                </c:pt>
                <c:pt idx="505">
                  <c:v>17.57</c:v>
                </c:pt>
                <c:pt idx="506">
                  <c:v>17.715</c:v>
                </c:pt>
                <c:pt idx="507">
                  <c:v>17.806000000000001</c:v>
                </c:pt>
                <c:pt idx="508">
                  <c:v>17.721</c:v>
                </c:pt>
                <c:pt idx="509">
                  <c:v>17.661000000000001</c:v>
                </c:pt>
                <c:pt idx="510">
                  <c:v>17.41</c:v>
                </c:pt>
                <c:pt idx="511">
                  <c:v>17.324000000000002</c:v>
                </c:pt>
                <c:pt idx="512">
                  <c:v>17.812000000000001</c:v>
                </c:pt>
                <c:pt idx="513">
                  <c:v>18.155000000000001</c:v>
                </c:pt>
                <c:pt idx="514">
                  <c:v>17.853999999999999</c:v>
                </c:pt>
                <c:pt idx="515">
                  <c:v>17.962</c:v>
                </c:pt>
                <c:pt idx="516">
                  <c:v>17.312000000000001</c:v>
                </c:pt>
                <c:pt idx="517">
                  <c:v>17.106999999999999</c:v>
                </c:pt>
                <c:pt idx="518">
                  <c:v>17.838000000000001</c:v>
                </c:pt>
                <c:pt idx="519">
                  <c:v>17.164000000000001</c:v>
                </c:pt>
                <c:pt idx="520">
                  <c:v>17.869</c:v>
                </c:pt>
                <c:pt idx="521">
                  <c:v>17.748999999999999</c:v>
                </c:pt>
                <c:pt idx="522">
                  <c:v>17.533999999999999</c:v>
                </c:pt>
                <c:pt idx="523">
                  <c:v>17.606999999999999</c:v>
                </c:pt>
                <c:pt idx="524">
                  <c:v>17.649999999999999</c:v>
                </c:pt>
                <c:pt idx="525">
                  <c:v>17.283000000000001</c:v>
                </c:pt>
                <c:pt idx="526">
                  <c:v>17.446999999999999</c:v>
                </c:pt>
                <c:pt idx="527">
                  <c:v>17.297999999999998</c:v>
                </c:pt>
                <c:pt idx="528">
                  <c:v>17.32</c:v>
                </c:pt>
                <c:pt idx="529">
                  <c:v>17.224</c:v>
                </c:pt>
                <c:pt idx="530">
                  <c:v>11.75</c:v>
                </c:pt>
                <c:pt idx="531">
                  <c:v>9.0619999999999994</c:v>
                </c:pt>
                <c:pt idx="532">
                  <c:v>12.412000000000001</c:v>
                </c:pt>
                <c:pt idx="533">
                  <c:v>13.36</c:v>
                </c:pt>
                <c:pt idx="534">
                  <c:v>15.002000000000001</c:v>
                </c:pt>
                <c:pt idx="535">
                  <c:v>15.54</c:v>
                </c:pt>
                <c:pt idx="536">
                  <c:v>16.733000000000001</c:v>
                </c:pt>
                <c:pt idx="537">
                  <c:v>16.838000000000001</c:v>
                </c:pt>
                <c:pt idx="538">
                  <c:v>16.192</c:v>
                </c:pt>
                <c:pt idx="539">
                  <c:v>16.687000000000001</c:v>
                </c:pt>
                <c:pt idx="540">
                  <c:v>17.295000000000002</c:v>
                </c:pt>
                <c:pt idx="541">
                  <c:v>16.353000000000002</c:v>
                </c:pt>
                <c:pt idx="542">
                  <c:v>18.475000000000001</c:v>
                </c:pt>
                <c:pt idx="543">
                  <c:v>19.006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8F9-8BD7-5362C5A7D62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Sheet2!$A$2:$A$907</c:f>
              <c:numCache>
                <c:formatCode>0</c:formatCode>
                <c:ptCount val="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</c:numCache>
            </c:numRef>
          </c:cat>
          <c:val>
            <c:numRef>
              <c:f>Sheet2!$C$2:$C$907</c:f>
              <c:numCache>
                <c:formatCode>General</c:formatCode>
                <c:ptCount val="906"/>
                <c:pt idx="543" formatCode="0.000">
                  <c:v>19.006</c:v>
                </c:pt>
                <c:pt idx="544" formatCode="0.000">
                  <c:v>18.997713560314192</c:v>
                </c:pt>
                <c:pt idx="545" formatCode="0.000">
                  <c:v>18.208878659268507</c:v>
                </c:pt>
                <c:pt idx="546" formatCode="0.000">
                  <c:v>18.401944905170762</c:v>
                </c:pt>
                <c:pt idx="547" formatCode="0.000">
                  <c:v>18.631788129244207</c:v>
                </c:pt>
                <c:pt idx="548" formatCode="0.000">
                  <c:v>18.611763071728841</c:v>
                </c:pt>
                <c:pt idx="549" formatCode="0.000">
                  <c:v>18.612429634052418</c:v>
                </c:pt>
                <c:pt idx="550" formatCode="0.000">
                  <c:v>18.982187724097333</c:v>
                </c:pt>
                <c:pt idx="551" formatCode="0.000">
                  <c:v>18.521225587277499</c:v>
                </c:pt>
                <c:pt idx="552" formatCode="0.000">
                  <c:v>18.768108420595659</c:v>
                </c:pt>
                <c:pt idx="553" formatCode="0.000">
                  <c:v>18.858284071238998</c:v>
                </c:pt>
                <c:pt idx="554" formatCode="0.000">
                  <c:v>18.999015109647413</c:v>
                </c:pt>
                <c:pt idx="555" formatCode="0.000">
                  <c:v>19.022296338592668</c:v>
                </c:pt>
                <c:pt idx="556" formatCode="0.000">
                  <c:v>19.02781544398707</c:v>
                </c:pt>
                <c:pt idx="557" formatCode="0.000">
                  <c:v>18.860635863635103</c:v>
                </c:pt>
                <c:pt idx="558" formatCode="0.000">
                  <c:v>19.081098224068363</c:v>
                </c:pt>
                <c:pt idx="559" formatCode="0.000">
                  <c:v>19.346439552250146</c:v>
                </c:pt>
                <c:pt idx="560" formatCode="0.000">
                  <c:v>19.048075450904218</c:v>
                </c:pt>
                <c:pt idx="561" formatCode="0.000">
                  <c:v>19.029154913890896</c:v>
                </c:pt>
                <c:pt idx="562" formatCode="0.000">
                  <c:v>19.37595259088453</c:v>
                </c:pt>
                <c:pt idx="563" formatCode="0.000">
                  <c:v>19.570162581924976</c:v>
                </c:pt>
                <c:pt idx="564" formatCode="0.000">
                  <c:v>19.317813499373496</c:v>
                </c:pt>
                <c:pt idx="565" formatCode="0.000">
                  <c:v>19.703195378336869</c:v>
                </c:pt>
                <c:pt idx="566" formatCode="0.000">
                  <c:v>19.60092574476915</c:v>
                </c:pt>
                <c:pt idx="567" formatCode="0.000">
                  <c:v>19.08215837286539</c:v>
                </c:pt>
                <c:pt idx="568" formatCode="0.000">
                  <c:v>19.385749952391361</c:v>
                </c:pt>
                <c:pt idx="569" formatCode="0.000">
                  <c:v>20.442314163296249</c:v>
                </c:pt>
                <c:pt idx="570" formatCode="0.000">
                  <c:v>20.659427215066216</c:v>
                </c:pt>
                <c:pt idx="571" formatCode="0.000">
                  <c:v>20.522242854329463</c:v>
                </c:pt>
                <c:pt idx="572" formatCode="0.000">
                  <c:v>20.835193352919102</c:v>
                </c:pt>
                <c:pt idx="573" formatCode="0.000">
                  <c:v>19.90523103358985</c:v>
                </c:pt>
                <c:pt idx="574" formatCode="0.000">
                  <c:v>19.87294605684141</c:v>
                </c:pt>
                <c:pt idx="575" formatCode="0.000">
                  <c:v>20.433749452766524</c:v>
                </c:pt>
                <c:pt idx="576" formatCode="0.000">
                  <c:v>20.810614382461814</c:v>
                </c:pt>
                <c:pt idx="577" formatCode="0.000">
                  <c:v>20.956808726110726</c:v>
                </c:pt>
                <c:pt idx="578" formatCode="0.000">
                  <c:v>21.319295847990301</c:v>
                </c:pt>
                <c:pt idx="579" formatCode="0.000">
                  <c:v>21.702022653154494</c:v>
                </c:pt>
                <c:pt idx="580" formatCode="0.000">
                  <c:v>21.647303824333306</c:v>
                </c:pt>
                <c:pt idx="581" formatCode="0.000">
                  <c:v>22.335800966930773</c:v>
                </c:pt>
                <c:pt idx="582" formatCode="0.000">
                  <c:v>21.247703823865628</c:v>
                </c:pt>
                <c:pt idx="583" formatCode="0.000">
                  <c:v>21.64991167530815</c:v>
                </c:pt>
                <c:pt idx="584" formatCode="0.000">
                  <c:v>21.595651671878922</c:v>
                </c:pt>
                <c:pt idx="585" formatCode="0.000">
                  <c:v>20.80670450287305</c:v>
                </c:pt>
                <c:pt idx="586" formatCode="0.000">
                  <c:v>21.07561064322951</c:v>
                </c:pt>
                <c:pt idx="587" formatCode="0.000">
                  <c:v>21.660996760183842</c:v>
                </c:pt>
                <c:pt idx="588" formatCode="0.000">
                  <c:v>21.678526743651751</c:v>
                </c:pt>
                <c:pt idx="589" formatCode="0.000">
                  <c:v>21.51485960459646</c:v>
                </c:pt>
                <c:pt idx="590" formatCode="0.000">
                  <c:v>21.025025376759604</c:v>
                </c:pt>
                <c:pt idx="591" formatCode="0.000">
                  <c:v>21.445618469038038</c:v>
                </c:pt>
                <c:pt idx="592" formatCode="0.000">
                  <c:v>21.382070396111587</c:v>
                </c:pt>
                <c:pt idx="593" formatCode="0.000">
                  <c:v>20.648944428247109</c:v>
                </c:pt>
                <c:pt idx="594" formatCode="0.000">
                  <c:v>20.537691960053749</c:v>
                </c:pt>
                <c:pt idx="595" formatCode="0.000">
                  <c:v>20.948731665348863</c:v>
                </c:pt>
                <c:pt idx="596" formatCode="0.000">
                  <c:v>20.702192110581365</c:v>
                </c:pt>
                <c:pt idx="597" formatCode="0.000">
                  <c:v>21.35901451562529</c:v>
                </c:pt>
                <c:pt idx="598" formatCode="0.000">
                  <c:v>21.455472687322199</c:v>
                </c:pt>
                <c:pt idx="599" formatCode="0.000">
                  <c:v>21.108002173307796</c:v>
                </c:pt>
                <c:pt idx="600" formatCode="0.000">
                  <c:v>21.568449851852108</c:v>
                </c:pt>
                <c:pt idx="601" formatCode="0.000">
                  <c:v>22.194956822272921</c:v>
                </c:pt>
                <c:pt idx="602" formatCode="0.000">
                  <c:v>21.219617500409452</c:v>
                </c:pt>
                <c:pt idx="603" formatCode="0.000">
                  <c:v>21.705997121826023</c:v>
                </c:pt>
                <c:pt idx="604" formatCode="0.000">
                  <c:v>22.098241284355407</c:v>
                </c:pt>
                <c:pt idx="605" formatCode="0.000">
                  <c:v>21.474513208005092</c:v>
                </c:pt>
                <c:pt idx="606" formatCode="0.000">
                  <c:v>21.548000504143104</c:v>
                </c:pt>
                <c:pt idx="607" formatCode="0.000">
                  <c:v>21.293905677863641</c:v>
                </c:pt>
                <c:pt idx="608" formatCode="0.000">
                  <c:v>21.149062381444146</c:v>
                </c:pt>
                <c:pt idx="609" formatCode="0.000">
                  <c:v>21.556086257919024</c:v>
                </c:pt>
                <c:pt idx="610" formatCode="0.000">
                  <c:v>21.884073936128999</c:v>
                </c:pt>
                <c:pt idx="611" formatCode="0.000">
                  <c:v>21.417442409712034</c:v>
                </c:pt>
                <c:pt idx="612" formatCode="0.000">
                  <c:v>21.434094903972301</c:v>
                </c:pt>
                <c:pt idx="613" formatCode="0.000">
                  <c:v>21.197877228806597</c:v>
                </c:pt>
                <c:pt idx="614" formatCode="0.000">
                  <c:v>21.554225593638396</c:v>
                </c:pt>
                <c:pt idx="615" formatCode="0.000">
                  <c:v>21.347085073739315</c:v>
                </c:pt>
                <c:pt idx="616" formatCode="0.000">
                  <c:v>21.817172156398243</c:v>
                </c:pt>
                <c:pt idx="617" formatCode="0.000">
                  <c:v>21.203208724371979</c:v>
                </c:pt>
                <c:pt idx="618" formatCode="0.000">
                  <c:v>21.060851204517331</c:v>
                </c:pt>
                <c:pt idx="619" formatCode="0.000">
                  <c:v>20.778204363610541</c:v>
                </c:pt>
                <c:pt idx="620" formatCode="0.000">
                  <c:v>21.257850460955549</c:v>
                </c:pt>
                <c:pt idx="621" formatCode="0.000">
                  <c:v>21.870616611258065</c:v>
                </c:pt>
                <c:pt idx="622" formatCode="0.000">
                  <c:v>21.186088244104216</c:v>
                </c:pt>
                <c:pt idx="623" formatCode="0.000">
                  <c:v>21.658685830822296</c:v>
                </c:pt>
                <c:pt idx="624" formatCode="0.000">
                  <c:v>21.761562536872528</c:v>
                </c:pt>
                <c:pt idx="625" formatCode="0.000">
                  <c:v>22.518805130766957</c:v>
                </c:pt>
                <c:pt idx="626" formatCode="0.000">
                  <c:v>21.231180362645144</c:v>
                </c:pt>
                <c:pt idx="627" formatCode="0.000">
                  <c:v>21.302650766290551</c:v>
                </c:pt>
                <c:pt idx="628" formatCode="0.000">
                  <c:v>21.32563828920043</c:v>
                </c:pt>
                <c:pt idx="629" formatCode="0.000">
                  <c:v>21.719917890896919</c:v>
                </c:pt>
                <c:pt idx="630" formatCode="0.000">
                  <c:v>22.683759818441825</c:v>
                </c:pt>
                <c:pt idx="631" formatCode="0.000">
                  <c:v>22.635824945969819</c:v>
                </c:pt>
                <c:pt idx="632" formatCode="0.000">
                  <c:v>21.033881421260279</c:v>
                </c:pt>
                <c:pt idx="633" formatCode="0.000">
                  <c:v>20.800715485240797</c:v>
                </c:pt>
                <c:pt idx="634" formatCode="0.000">
                  <c:v>20.870570477916694</c:v>
                </c:pt>
                <c:pt idx="635" formatCode="0.000">
                  <c:v>21.12868799633009</c:v>
                </c:pt>
                <c:pt idx="636" formatCode="0.000">
                  <c:v>20.83329074052148</c:v>
                </c:pt>
                <c:pt idx="637" formatCode="0.000">
                  <c:v>21.206181430448733</c:v>
                </c:pt>
                <c:pt idx="638" formatCode="0.000">
                  <c:v>21.517745503645997</c:v>
                </c:pt>
                <c:pt idx="639" formatCode="0.000">
                  <c:v>21.871775104036988</c:v>
                </c:pt>
                <c:pt idx="640" formatCode="0.000">
                  <c:v>21.799758697144902</c:v>
                </c:pt>
                <c:pt idx="641" formatCode="0.000">
                  <c:v>21.898040199938457</c:v>
                </c:pt>
                <c:pt idx="642" formatCode="0.000">
                  <c:v>22.299579989009757</c:v>
                </c:pt>
                <c:pt idx="643" formatCode="0.000">
                  <c:v>22.369530052808724</c:v>
                </c:pt>
                <c:pt idx="644" formatCode="0.000">
                  <c:v>22.474413419988228</c:v>
                </c:pt>
                <c:pt idx="645" formatCode="0.000">
                  <c:v>22.476858670039313</c:v>
                </c:pt>
                <c:pt idx="646" formatCode="0.000">
                  <c:v>22.306282905747832</c:v>
                </c:pt>
                <c:pt idx="647" formatCode="0.000">
                  <c:v>22.240610783881589</c:v>
                </c:pt>
                <c:pt idx="648" formatCode="0.000">
                  <c:v>22.50224003240136</c:v>
                </c:pt>
                <c:pt idx="649" formatCode="0.000">
                  <c:v>22.794032696933524</c:v>
                </c:pt>
                <c:pt idx="650" formatCode="0.000">
                  <c:v>22.883308382285758</c:v>
                </c:pt>
                <c:pt idx="651" formatCode="0.000">
                  <c:v>23.789273119161425</c:v>
                </c:pt>
                <c:pt idx="652" formatCode="0.000">
                  <c:v>23.371663092557771</c:v>
                </c:pt>
                <c:pt idx="653" formatCode="0.000">
                  <c:v>23.083324130405259</c:v>
                </c:pt>
                <c:pt idx="654" formatCode="0.000">
                  <c:v>23.071204762399564</c:v>
                </c:pt>
                <c:pt idx="655" formatCode="0.000">
                  <c:v>22.961041266207843</c:v>
                </c:pt>
                <c:pt idx="656" formatCode="0.000">
                  <c:v>22.587740877564666</c:v>
                </c:pt>
                <c:pt idx="657" formatCode="0.000">
                  <c:v>22.717812892534166</c:v>
                </c:pt>
                <c:pt idx="658" formatCode="0.000">
                  <c:v>23.736961680758583</c:v>
                </c:pt>
                <c:pt idx="659" formatCode="0.000">
                  <c:v>24.247383407882779</c:v>
                </c:pt>
                <c:pt idx="660" formatCode="0.000">
                  <c:v>21.915475393112448</c:v>
                </c:pt>
                <c:pt idx="661" formatCode="0.000">
                  <c:v>21.940422230559346</c:v>
                </c:pt>
                <c:pt idx="662" formatCode="0.000">
                  <c:v>22.870496459076765</c:v>
                </c:pt>
                <c:pt idx="663" formatCode="0.000">
                  <c:v>22.986061218234674</c:v>
                </c:pt>
                <c:pt idx="664" formatCode="0.000">
                  <c:v>22.603617515280661</c:v>
                </c:pt>
                <c:pt idx="665" formatCode="0.000">
                  <c:v>21.96307299837866</c:v>
                </c:pt>
                <c:pt idx="666" formatCode="0.000">
                  <c:v>22.586110092866321</c:v>
                </c:pt>
                <c:pt idx="667" formatCode="0.000">
                  <c:v>23.103034266641352</c:v>
                </c:pt>
                <c:pt idx="668" formatCode="0.000">
                  <c:v>22.536249912101827</c:v>
                </c:pt>
                <c:pt idx="669" formatCode="0.000">
                  <c:v>22.431747350586416</c:v>
                </c:pt>
                <c:pt idx="670" formatCode="0.000">
                  <c:v>23.044542762529833</c:v>
                </c:pt>
                <c:pt idx="671" formatCode="0.000">
                  <c:v>27.219070304304086</c:v>
                </c:pt>
                <c:pt idx="672" formatCode="0.000">
                  <c:v>23.319482309776042</c:v>
                </c:pt>
                <c:pt idx="673" formatCode="0.000">
                  <c:v>22.428442860726832</c:v>
                </c:pt>
                <c:pt idx="674" formatCode="0.000">
                  <c:v>23.633240385269648</c:v>
                </c:pt>
                <c:pt idx="675" formatCode="0.000">
                  <c:v>21.57446530715675</c:v>
                </c:pt>
                <c:pt idx="676" formatCode="0.000">
                  <c:v>22.402133758193802</c:v>
                </c:pt>
                <c:pt idx="677" formatCode="0.000">
                  <c:v>22.663074557470051</c:v>
                </c:pt>
                <c:pt idx="678" formatCode="0.000">
                  <c:v>22.126858953615979</c:v>
                </c:pt>
                <c:pt idx="679" formatCode="0.000">
                  <c:v>22.106708549168257</c:v>
                </c:pt>
                <c:pt idx="680" formatCode="0.000">
                  <c:v>23.019769774831644</c:v>
                </c:pt>
                <c:pt idx="681" formatCode="0.000">
                  <c:v>23.496832194739223</c:v>
                </c:pt>
                <c:pt idx="682" formatCode="0.000">
                  <c:v>23.318932876087771</c:v>
                </c:pt>
                <c:pt idx="683" formatCode="0.000">
                  <c:v>22.69090753224701</c:v>
                </c:pt>
                <c:pt idx="684" formatCode="0.000">
                  <c:v>21.996932081108156</c:v>
                </c:pt>
                <c:pt idx="685" formatCode="0.000">
                  <c:v>22.55463535419813</c:v>
                </c:pt>
                <c:pt idx="686" formatCode="0.000">
                  <c:v>22.493322743348486</c:v>
                </c:pt>
                <c:pt idx="687" formatCode="0.000">
                  <c:v>22.46340576134665</c:v>
                </c:pt>
                <c:pt idx="688" formatCode="0.000">
                  <c:v>22.825255024970062</c:v>
                </c:pt>
                <c:pt idx="689" formatCode="0.000">
                  <c:v>22.845146628208379</c:v>
                </c:pt>
                <c:pt idx="690" formatCode="0.000">
                  <c:v>22.493944557574942</c:v>
                </c:pt>
                <c:pt idx="691" formatCode="0.000">
                  <c:v>22.835464987484801</c:v>
                </c:pt>
                <c:pt idx="692" formatCode="0.000">
                  <c:v>22.874416873506181</c:v>
                </c:pt>
                <c:pt idx="693" formatCode="0.000">
                  <c:v>23.426972789988032</c:v>
                </c:pt>
                <c:pt idx="694" formatCode="0.000">
                  <c:v>22.955042781739362</c:v>
                </c:pt>
                <c:pt idx="695" formatCode="0.000">
                  <c:v>22.362458393481635</c:v>
                </c:pt>
                <c:pt idx="696" formatCode="0.000">
                  <c:v>22.812921957661281</c:v>
                </c:pt>
                <c:pt idx="697" formatCode="0.000">
                  <c:v>22.682966620333858</c:v>
                </c:pt>
                <c:pt idx="698" formatCode="0.000">
                  <c:v>22.837962517664728</c:v>
                </c:pt>
                <c:pt idx="699" formatCode="0.000">
                  <c:v>22.776607800094251</c:v>
                </c:pt>
                <c:pt idx="700" formatCode="0.000">
                  <c:v>22.581732969675603</c:v>
                </c:pt>
                <c:pt idx="701" formatCode="0.000">
                  <c:v>22.431730628500826</c:v>
                </c:pt>
                <c:pt idx="702" formatCode="0.000">
                  <c:v>23.437473890033228</c:v>
                </c:pt>
                <c:pt idx="703" formatCode="0.000">
                  <c:v>22.285178414479532</c:v>
                </c:pt>
                <c:pt idx="704" formatCode="0.000">
                  <c:v>22.391741611097075</c:v>
                </c:pt>
                <c:pt idx="705" formatCode="0.000">
                  <c:v>22.411310463207187</c:v>
                </c:pt>
                <c:pt idx="706" formatCode="0.000">
                  <c:v>23.380358720125368</c:v>
                </c:pt>
                <c:pt idx="707" formatCode="0.000">
                  <c:v>23.028838889447652</c:v>
                </c:pt>
                <c:pt idx="708" formatCode="0.000">
                  <c:v>22.145554447330547</c:v>
                </c:pt>
                <c:pt idx="709" formatCode="0.000">
                  <c:v>22.310802810429447</c:v>
                </c:pt>
                <c:pt idx="710" formatCode="0.000">
                  <c:v>21.792590818377231</c:v>
                </c:pt>
                <c:pt idx="711" formatCode="0.000">
                  <c:v>21.934404318144917</c:v>
                </c:pt>
                <c:pt idx="712" formatCode="0.000">
                  <c:v>21.480418224504998</c:v>
                </c:pt>
                <c:pt idx="713" formatCode="0.000">
                  <c:v>22.845473535614179</c:v>
                </c:pt>
                <c:pt idx="714" formatCode="0.000">
                  <c:v>22.965946381929413</c:v>
                </c:pt>
                <c:pt idx="715" formatCode="0.000">
                  <c:v>23.548109836916275</c:v>
                </c:pt>
                <c:pt idx="716" formatCode="0.000">
                  <c:v>24.579919120934296</c:v>
                </c:pt>
                <c:pt idx="717" formatCode="0.000">
                  <c:v>22.946496520674387</c:v>
                </c:pt>
                <c:pt idx="718" formatCode="0.000">
                  <c:v>22.26405753233211</c:v>
                </c:pt>
                <c:pt idx="719" formatCode="0.000">
                  <c:v>21.301553894876168</c:v>
                </c:pt>
                <c:pt idx="720" formatCode="0.000">
                  <c:v>21.459658514191148</c:v>
                </c:pt>
                <c:pt idx="721" formatCode="0.000">
                  <c:v>21.452626435672141</c:v>
                </c:pt>
                <c:pt idx="722" formatCode="0.000">
                  <c:v>21.505867364611198</c:v>
                </c:pt>
                <c:pt idx="723" formatCode="0.000">
                  <c:v>19.728203691928108</c:v>
                </c:pt>
                <c:pt idx="724" formatCode="0.000">
                  <c:v>19.658011041044269</c:v>
                </c:pt>
                <c:pt idx="725" formatCode="0.000">
                  <c:v>19.649724601358464</c:v>
                </c:pt>
                <c:pt idx="726" formatCode="0.000">
                  <c:v>18.860889700312779</c:v>
                </c:pt>
                <c:pt idx="727" formatCode="0.000">
                  <c:v>19.05395594621503</c:v>
                </c:pt>
                <c:pt idx="728" formatCode="0.000">
                  <c:v>19.283799170288475</c:v>
                </c:pt>
                <c:pt idx="729" formatCode="0.000">
                  <c:v>19.26377411277311</c:v>
                </c:pt>
                <c:pt idx="730" formatCode="0.000">
                  <c:v>19.264440675096694</c:v>
                </c:pt>
                <c:pt idx="731" formatCode="0.000">
                  <c:v>19.634198765141605</c:v>
                </c:pt>
                <c:pt idx="732" formatCode="0.000">
                  <c:v>19.173236628321767</c:v>
                </c:pt>
                <c:pt idx="733" formatCode="0.000">
                  <c:v>19.420119461639928</c:v>
                </c:pt>
                <c:pt idx="734" formatCode="0.000">
                  <c:v>19.510295112283266</c:v>
                </c:pt>
                <c:pt idx="735" formatCode="0.000">
                  <c:v>19.651026150691685</c:v>
                </c:pt>
                <c:pt idx="736" formatCode="0.000">
                  <c:v>19.674307379636936</c:v>
                </c:pt>
                <c:pt idx="737" formatCode="0.000">
                  <c:v>19.679826485031338</c:v>
                </c:pt>
                <c:pt idx="738" formatCode="0.000">
                  <c:v>19.512646904679372</c:v>
                </c:pt>
                <c:pt idx="739" formatCode="0.000">
                  <c:v>19.733109265112635</c:v>
                </c:pt>
                <c:pt idx="740" formatCode="0.000">
                  <c:v>19.998450593294418</c:v>
                </c:pt>
                <c:pt idx="741" formatCode="0.000">
                  <c:v>19.700086491948486</c:v>
                </c:pt>
                <c:pt idx="742" formatCode="0.000">
                  <c:v>19.681165954935164</c:v>
                </c:pt>
                <c:pt idx="743" formatCode="0.000">
                  <c:v>20.027963631928799</c:v>
                </c:pt>
                <c:pt idx="744" formatCode="0.000">
                  <c:v>20.222173622969247</c:v>
                </c:pt>
                <c:pt idx="745" formatCode="0.000">
                  <c:v>19.969824540417768</c:v>
                </c:pt>
                <c:pt idx="746" formatCode="0.000">
                  <c:v>20.355206419381137</c:v>
                </c:pt>
                <c:pt idx="747" formatCode="0.000">
                  <c:v>20.252936785813418</c:v>
                </c:pt>
                <c:pt idx="748" formatCode="0.000">
                  <c:v>19.734169413909658</c:v>
                </c:pt>
                <c:pt idx="749" formatCode="0.000">
                  <c:v>20.037760993435633</c:v>
                </c:pt>
                <c:pt idx="750" formatCode="0.000">
                  <c:v>21.094325204340517</c:v>
                </c:pt>
                <c:pt idx="751" formatCode="0.000">
                  <c:v>21.311438256110485</c:v>
                </c:pt>
                <c:pt idx="752" formatCode="0.000">
                  <c:v>21.174253895373731</c:v>
                </c:pt>
                <c:pt idx="753" formatCode="0.000">
                  <c:v>21.487204393963371</c:v>
                </c:pt>
                <c:pt idx="754" formatCode="0.000">
                  <c:v>20.557242074634122</c:v>
                </c:pt>
                <c:pt idx="755" formatCode="0.000">
                  <c:v>20.524957097885679</c:v>
                </c:pt>
                <c:pt idx="756" formatCode="0.000">
                  <c:v>21.085760493810792</c:v>
                </c:pt>
                <c:pt idx="757" formatCode="0.000">
                  <c:v>21.462625423506083</c:v>
                </c:pt>
                <c:pt idx="758" formatCode="0.000">
                  <c:v>21.608819767154998</c:v>
                </c:pt>
                <c:pt idx="759" formatCode="0.000">
                  <c:v>21.971306889034572</c:v>
                </c:pt>
                <c:pt idx="760" formatCode="0.000">
                  <c:v>22.354033694198762</c:v>
                </c:pt>
                <c:pt idx="761" formatCode="0.000">
                  <c:v>22.299314865377575</c:v>
                </c:pt>
                <c:pt idx="762" formatCode="0.000">
                  <c:v>22.987812007975041</c:v>
                </c:pt>
                <c:pt idx="763" formatCode="0.000">
                  <c:v>21.8997148649099</c:v>
                </c:pt>
                <c:pt idx="764" formatCode="0.000">
                  <c:v>22.301922716352422</c:v>
                </c:pt>
                <c:pt idx="765" formatCode="0.000">
                  <c:v>22.247662712923191</c:v>
                </c:pt>
                <c:pt idx="766" formatCode="0.000">
                  <c:v>21.458715543917318</c:v>
                </c:pt>
                <c:pt idx="767" formatCode="0.000">
                  <c:v>21.727621684273778</c:v>
                </c:pt>
                <c:pt idx="768" formatCode="0.000">
                  <c:v>22.313007801228114</c:v>
                </c:pt>
                <c:pt idx="769" formatCode="0.000">
                  <c:v>22.33053778469602</c:v>
                </c:pt>
                <c:pt idx="770" formatCode="0.000">
                  <c:v>22.166870645640728</c:v>
                </c:pt>
                <c:pt idx="771" formatCode="0.000">
                  <c:v>21.677036417803873</c:v>
                </c:pt>
                <c:pt idx="772" formatCode="0.000">
                  <c:v>22.097629510082307</c:v>
                </c:pt>
                <c:pt idx="773" formatCode="0.000">
                  <c:v>22.034081437155859</c:v>
                </c:pt>
                <c:pt idx="774" formatCode="0.000">
                  <c:v>21.300955469291377</c:v>
                </c:pt>
                <c:pt idx="775" formatCode="0.000">
                  <c:v>21.189703001098017</c:v>
                </c:pt>
                <c:pt idx="776" formatCode="0.000">
                  <c:v>21.600742706393131</c:v>
                </c:pt>
                <c:pt idx="777" formatCode="0.000">
                  <c:v>21.354203151625637</c:v>
                </c:pt>
                <c:pt idx="778" formatCode="0.000">
                  <c:v>22.011025556669562</c:v>
                </c:pt>
                <c:pt idx="779" formatCode="0.000">
                  <c:v>22.107483728366468</c:v>
                </c:pt>
                <c:pt idx="780" formatCode="0.000">
                  <c:v>21.760013214352064</c:v>
                </c:pt>
                <c:pt idx="781" formatCode="0.000">
                  <c:v>22.220460892896376</c:v>
                </c:pt>
                <c:pt idx="782" formatCode="0.000">
                  <c:v>22.846967863317193</c:v>
                </c:pt>
                <c:pt idx="783" formatCode="0.000">
                  <c:v>21.871628541453724</c:v>
                </c:pt>
                <c:pt idx="784" formatCode="0.000">
                  <c:v>22.358008162870291</c:v>
                </c:pt>
                <c:pt idx="785" formatCode="0.000">
                  <c:v>22.750252325399675</c:v>
                </c:pt>
                <c:pt idx="786" formatCode="0.000">
                  <c:v>22.126524249049361</c:v>
                </c:pt>
                <c:pt idx="787" formatCode="0.000">
                  <c:v>22.200011545187376</c:v>
                </c:pt>
                <c:pt idx="788" formatCode="0.000">
                  <c:v>21.94591671890791</c:v>
                </c:pt>
                <c:pt idx="789" formatCode="0.000">
                  <c:v>21.801073422488415</c:v>
                </c:pt>
                <c:pt idx="790" formatCode="0.000">
                  <c:v>22.208097298963292</c:v>
                </c:pt>
                <c:pt idx="791" formatCode="0.000">
                  <c:v>22.536084977173271</c:v>
                </c:pt>
                <c:pt idx="792" formatCode="0.000">
                  <c:v>22.069453450756306</c:v>
                </c:pt>
                <c:pt idx="793" formatCode="0.000">
                  <c:v>22.08610594501657</c:v>
                </c:pt>
                <c:pt idx="794" formatCode="0.000">
                  <c:v>21.849888269850865</c:v>
                </c:pt>
                <c:pt idx="795" formatCode="0.000">
                  <c:v>22.206236634682664</c:v>
                </c:pt>
                <c:pt idx="796" formatCode="0.000">
                  <c:v>21.999096114783587</c:v>
                </c:pt>
                <c:pt idx="797" formatCode="0.000">
                  <c:v>22.469183197442515</c:v>
                </c:pt>
                <c:pt idx="798" formatCode="0.000">
                  <c:v>21.855219765416248</c:v>
                </c:pt>
                <c:pt idx="799" formatCode="0.000">
                  <c:v>21.712862245561599</c:v>
                </c:pt>
                <c:pt idx="800" formatCode="0.000">
                  <c:v>21.43021540465481</c:v>
                </c:pt>
                <c:pt idx="801" formatCode="0.000">
                  <c:v>21.909861501999821</c:v>
                </c:pt>
                <c:pt idx="802" formatCode="0.000">
                  <c:v>22.522627652302333</c:v>
                </c:pt>
                <c:pt idx="803" formatCode="0.000">
                  <c:v>21.838099285148484</c:v>
                </c:pt>
                <c:pt idx="804" formatCode="0.000">
                  <c:v>22.310696871866565</c:v>
                </c:pt>
                <c:pt idx="805" formatCode="0.000">
                  <c:v>22.4135735779168</c:v>
                </c:pt>
                <c:pt idx="806" formatCode="0.000">
                  <c:v>23.170816171811229</c:v>
                </c:pt>
                <c:pt idx="807" formatCode="0.000">
                  <c:v>21.883191403689413</c:v>
                </c:pt>
                <c:pt idx="808" formatCode="0.000">
                  <c:v>21.954661807334819</c:v>
                </c:pt>
                <c:pt idx="809" formatCode="0.000">
                  <c:v>21.977649330244699</c:v>
                </c:pt>
                <c:pt idx="810" formatCode="0.000">
                  <c:v>22.371928931941191</c:v>
                </c:pt>
                <c:pt idx="811" formatCode="0.000">
                  <c:v>23.335770859486097</c:v>
                </c:pt>
                <c:pt idx="812" formatCode="0.000">
                  <c:v>23.287835987014088</c:v>
                </c:pt>
                <c:pt idx="813" formatCode="0.000">
                  <c:v>21.685892462304547</c:v>
                </c:pt>
                <c:pt idx="814" formatCode="0.000">
                  <c:v>21.452726526285065</c:v>
                </c:pt>
                <c:pt idx="815" formatCode="0.000">
                  <c:v>21.522581518960965</c:v>
                </c:pt>
                <c:pt idx="816" formatCode="0.000">
                  <c:v>21.780699037374362</c:v>
                </c:pt>
                <c:pt idx="817" formatCode="0.000">
                  <c:v>21.485301781565749</c:v>
                </c:pt>
                <c:pt idx="818" formatCode="0.000">
                  <c:v>21.858192471493002</c:v>
                </c:pt>
                <c:pt idx="819" formatCode="0.000">
                  <c:v>22.169756544690266</c:v>
                </c:pt>
                <c:pt idx="820" formatCode="0.000">
                  <c:v>22.52378614508126</c:v>
                </c:pt>
                <c:pt idx="821" formatCode="0.000">
                  <c:v>22.451769738189171</c:v>
                </c:pt>
                <c:pt idx="822" formatCode="0.000">
                  <c:v>22.550051240982725</c:v>
                </c:pt>
                <c:pt idx="823" formatCode="0.000">
                  <c:v>22.951591030054026</c:v>
                </c:pt>
                <c:pt idx="824" formatCode="0.000">
                  <c:v>23.021541093852996</c:v>
                </c:pt>
                <c:pt idx="825" formatCode="0.000">
                  <c:v>23.126424461032499</c:v>
                </c:pt>
                <c:pt idx="826" formatCode="0.000">
                  <c:v>23.128869711083581</c:v>
                </c:pt>
                <c:pt idx="827" formatCode="0.000">
                  <c:v>22.9582939467921</c:v>
                </c:pt>
                <c:pt idx="828" formatCode="0.000">
                  <c:v>22.892621824925858</c:v>
                </c:pt>
                <c:pt idx="829" formatCode="0.000">
                  <c:v>23.154251073445632</c:v>
                </c:pt>
                <c:pt idx="830" formatCode="0.000">
                  <c:v>23.446043737977796</c:v>
                </c:pt>
                <c:pt idx="831" formatCode="0.000">
                  <c:v>23.535319423330026</c:v>
                </c:pt>
                <c:pt idx="832" formatCode="0.000">
                  <c:v>24.441284160205694</c:v>
                </c:pt>
                <c:pt idx="833" formatCode="0.000">
                  <c:v>24.023674133602039</c:v>
                </c:pt>
                <c:pt idx="834" formatCode="0.000">
                  <c:v>23.735335171449531</c:v>
                </c:pt>
                <c:pt idx="835" formatCode="0.000">
                  <c:v>23.723215803443832</c:v>
                </c:pt>
                <c:pt idx="836" formatCode="0.000">
                  <c:v>23.613052307252111</c:v>
                </c:pt>
                <c:pt idx="837" formatCode="0.000">
                  <c:v>23.239751918608935</c:v>
                </c:pt>
                <c:pt idx="838" formatCode="0.000">
                  <c:v>23.369823933578434</c:v>
                </c:pt>
                <c:pt idx="839" formatCode="0.000">
                  <c:v>24.388972721802855</c:v>
                </c:pt>
                <c:pt idx="840" formatCode="0.000">
                  <c:v>24.899394448927048</c:v>
                </c:pt>
                <c:pt idx="841" formatCode="0.000">
                  <c:v>22.567486434156717</c:v>
                </c:pt>
                <c:pt idx="842" formatCode="0.000">
                  <c:v>22.592433271603614</c:v>
                </c:pt>
                <c:pt idx="843" formatCode="0.000">
                  <c:v>23.522507500121037</c:v>
                </c:pt>
                <c:pt idx="844" formatCode="0.000">
                  <c:v>23.638072259278946</c:v>
                </c:pt>
                <c:pt idx="845" formatCode="0.000">
                  <c:v>23.255628556324929</c:v>
                </c:pt>
                <c:pt idx="846" formatCode="0.000">
                  <c:v>22.615084039422928</c:v>
                </c:pt>
                <c:pt idx="847" formatCode="0.000">
                  <c:v>23.238121133910589</c:v>
                </c:pt>
                <c:pt idx="848" formatCode="0.000">
                  <c:v>23.755045307685624</c:v>
                </c:pt>
                <c:pt idx="849" formatCode="0.000">
                  <c:v>23.188260953146099</c:v>
                </c:pt>
                <c:pt idx="850" formatCode="0.000">
                  <c:v>23.083758391630685</c:v>
                </c:pt>
                <c:pt idx="851" formatCode="0.000">
                  <c:v>23.696553803574101</c:v>
                </c:pt>
                <c:pt idx="852" formatCode="0.000">
                  <c:v>27.871081345348355</c:v>
                </c:pt>
                <c:pt idx="853" formatCode="0.000">
                  <c:v>23.971493350820314</c:v>
                </c:pt>
                <c:pt idx="854" formatCode="0.000">
                  <c:v>23.080453901771101</c:v>
                </c:pt>
                <c:pt idx="855" formatCode="0.000">
                  <c:v>24.285251426313916</c:v>
                </c:pt>
                <c:pt idx="856" formatCode="0.000">
                  <c:v>22.226476348201018</c:v>
                </c:pt>
                <c:pt idx="857" formatCode="0.000">
                  <c:v>23.05414479923807</c:v>
                </c:pt>
                <c:pt idx="858" formatCode="0.000">
                  <c:v>23.315085598514322</c:v>
                </c:pt>
                <c:pt idx="859" formatCode="0.000">
                  <c:v>22.778869994660248</c:v>
                </c:pt>
                <c:pt idx="860" formatCode="0.000">
                  <c:v>22.758719590212525</c:v>
                </c:pt>
                <c:pt idx="861" formatCode="0.000">
                  <c:v>23.671780815875913</c:v>
                </c:pt>
                <c:pt idx="862" formatCode="0.000">
                  <c:v>24.148843235783495</c:v>
                </c:pt>
                <c:pt idx="863" formatCode="0.000">
                  <c:v>23.970943917132043</c:v>
                </c:pt>
                <c:pt idx="864" formatCode="0.000">
                  <c:v>23.342918573291279</c:v>
                </c:pt>
                <c:pt idx="865" formatCode="0.000">
                  <c:v>22.648943122152424</c:v>
                </c:pt>
                <c:pt idx="866" formatCode="0.000">
                  <c:v>23.206646395242398</c:v>
                </c:pt>
                <c:pt idx="867" formatCode="0.000">
                  <c:v>23.145333784392758</c:v>
                </c:pt>
                <c:pt idx="868" formatCode="0.000">
                  <c:v>23.115416802390921</c:v>
                </c:pt>
                <c:pt idx="869" formatCode="0.000">
                  <c:v>23.47726606601433</c:v>
                </c:pt>
                <c:pt idx="870" formatCode="0.000">
                  <c:v>23.497157669252648</c:v>
                </c:pt>
                <c:pt idx="871" formatCode="0.000">
                  <c:v>23.14595559861921</c:v>
                </c:pt>
                <c:pt idx="872" formatCode="0.000">
                  <c:v>23.487476028529073</c:v>
                </c:pt>
                <c:pt idx="873" formatCode="0.000">
                  <c:v>23.52642791455045</c:v>
                </c:pt>
                <c:pt idx="874" formatCode="0.000">
                  <c:v>24.0789838310323</c:v>
                </c:pt>
                <c:pt idx="875" formatCode="0.000">
                  <c:v>23.60705382278363</c:v>
                </c:pt>
                <c:pt idx="876" formatCode="0.000">
                  <c:v>23.014469434525903</c:v>
                </c:pt>
                <c:pt idx="877" formatCode="0.000">
                  <c:v>23.464932998705553</c:v>
                </c:pt>
                <c:pt idx="878" formatCode="0.000">
                  <c:v>23.334977661378126</c:v>
                </c:pt>
                <c:pt idx="879" formatCode="0.000">
                  <c:v>23.489973558708996</c:v>
                </c:pt>
                <c:pt idx="880" formatCode="0.000">
                  <c:v>23.428618841138519</c:v>
                </c:pt>
                <c:pt idx="881" formatCode="0.000">
                  <c:v>23.233744010719874</c:v>
                </c:pt>
                <c:pt idx="882" formatCode="0.000">
                  <c:v>23.083741669545098</c:v>
                </c:pt>
                <c:pt idx="883" formatCode="0.000">
                  <c:v>24.089484931077497</c:v>
                </c:pt>
                <c:pt idx="884" formatCode="0.000">
                  <c:v>22.9371894555238</c:v>
                </c:pt>
                <c:pt idx="885" formatCode="0.000">
                  <c:v>23.043752652141343</c:v>
                </c:pt>
                <c:pt idx="886" formatCode="0.000">
                  <c:v>23.063321504251459</c:v>
                </c:pt>
                <c:pt idx="887" formatCode="0.000">
                  <c:v>24.032369761169637</c:v>
                </c:pt>
                <c:pt idx="888" formatCode="0.000">
                  <c:v>23.68084993049192</c:v>
                </c:pt>
                <c:pt idx="889" formatCode="0.000">
                  <c:v>22.797565488374815</c:v>
                </c:pt>
                <c:pt idx="890" formatCode="0.000">
                  <c:v>22.962813851473719</c:v>
                </c:pt>
                <c:pt idx="891" formatCode="0.000">
                  <c:v>22.444601859421503</c:v>
                </c:pt>
                <c:pt idx="892" formatCode="0.000">
                  <c:v>22.586415359189186</c:v>
                </c:pt>
                <c:pt idx="893" formatCode="0.000">
                  <c:v>22.132429265549266</c:v>
                </c:pt>
                <c:pt idx="894" formatCode="0.000">
                  <c:v>23.497484576658447</c:v>
                </c:pt>
                <c:pt idx="895" formatCode="0.000">
                  <c:v>23.617957422973685</c:v>
                </c:pt>
                <c:pt idx="896" formatCode="0.000">
                  <c:v>24.200120877960547</c:v>
                </c:pt>
                <c:pt idx="897" formatCode="0.000">
                  <c:v>25.231930161978564</c:v>
                </c:pt>
                <c:pt idx="898" formatCode="0.000">
                  <c:v>23.598507561718655</c:v>
                </c:pt>
                <c:pt idx="899" formatCode="0.000">
                  <c:v>22.916068573376378</c:v>
                </c:pt>
                <c:pt idx="900" formatCode="0.000">
                  <c:v>21.95356493592044</c:v>
                </c:pt>
                <c:pt idx="901" formatCode="0.000">
                  <c:v>22.111669555235416</c:v>
                </c:pt>
                <c:pt idx="902" formatCode="0.000">
                  <c:v>22.104637476716409</c:v>
                </c:pt>
                <c:pt idx="903" formatCode="0.000">
                  <c:v>22.157878405655467</c:v>
                </c:pt>
                <c:pt idx="904" formatCode="0.000">
                  <c:v>20.380214732972377</c:v>
                </c:pt>
                <c:pt idx="905" formatCode="0.000">
                  <c:v>20.31002208208854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F-48F9-8BD7-5362C5A7D62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Sheet2!$A$2:$A$907</c:f>
              <c:numCache>
                <c:formatCode>0</c:formatCode>
                <c:ptCount val="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</c:numCache>
            </c:numRef>
          </c:cat>
          <c:val>
            <c:numRef>
              <c:f>Sheet2!$D$2:$D$907</c:f>
              <c:numCache>
                <c:formatCode>General</c:formatCode>
                <c:ptCount val="906"/>
                <c:pt idx="543" formatCode="0.000">
                  <c:v>19.006</c:v>
                </c:pt>
                <c:pt idx="544" formatCode="0.000">
                  <c:v>16.887568207479561</c:v>
                </c:pt>
                <c:pt idx="545" formatCode="0.000">
                  <c:v>15.983922192187794</c:v>
                </c:pt>
                <c:pt idx="546" formatCode="0.000">
                  <c:v>16.067179182127557</c:v>
                </c:pt>
                <c:pt idx="547" formatCode="0.000">
                  <c:v>16.191537851343202</c:v>
                </c:pt>
                <c:pt idx="548" formatCode="0.000">
                  <c:v>16.069812738278852</c:v>
                </c:pt>
                <c:pt idx="549" formatCode="0.000">
                  <c:v>15.972124703989216</c:v>
                </c:pt>
                <c:pt idx="550" formatCode="0.000">
                  <c:v>16.246511171178231</c:v>
                </c:pt>
                <c:pt idx="551" formatCode="0.000">
                  <c:v>15.692857040114804</c:v>
                </c:pt>
                <c:pt idx="552" formatCode="0.000">
                  <c:v>15.849470666727171</c:v>
                </c:pt>
                <c:pt idx="553" formatCode="0.000">
                  <c:v>15.851580193767857</c:v>
                </c:pt>
                <c:pt idx="554" formatCode="0.000">
                  <c:v>15.906258548020466</c:v>
                </c:pt>
                <c:pt idx="555" formatCode="0.000">
                  <c:v>15.845335515448488</c:v>
                </c:pt>
                <c:pt idx="556" formatCode="0.000">
                  <c:v>15.768354157340758</c:v>
                </c:pt>
                <c:pt idx="557" formatCode="0.000">
                  <c:v>15.520250335440398</c:v>
                </c:pt>
                <c:pt idx="558" formatCode="0.000">
                  <c:v>15.661251477399802</c:v>
                </c:pt>
                <c:pt idx="559" formatCode="0.000">
                  <c:v>15.848493631319752</c:v>
                </c:pt>
                <c:pt idx="560" formatCode="0.000">
                  <c:v>15.473301882192262</c:v>
                </c:pt>
                <c:pt idx="561" formatCode="0.000">
                  <c:v>15.378743720401808</c:v>
                </c:pt>
                <c:pt idx="562" formatCode="0.000">
                  <c:v>15.65102010651024</c:v>
                </c:pt>
                <c:pt idx="563" formatCode="0.000">
                  <c:v>15.77175826329621</c:v>
                </c:pt>
                <c:pt idx="564" formatCode="0.000">
                  <c:v>15.446925894331244</c:v>
                </c:pt>
                <c:pt idx="565" formatCode="0.000">
                  <c:v>15.760757380365323</c:v>
                </c:pt>
                <c:pt idx="566" formatCode="0.000">
                  <c:v>15.587819239311699</c:v>
                </c:pt>
                <c:pt idx="567" formatCode="0.000">
                  <c:v>14.999218362874839</c:v>
                </c:pt>
                <c:pt idx="568" formatCode="0.000">
                  <c:v>15.233768235622019</c:v>
                </c:pt>
                <c:pt idx="569" formatCode="0.000">
                  <c:v>16.222042621891894</c:v>
                </c:pt>
                <c:pt idx="570" formatCode="0.000">
                  <c:v>16.371580768304128</c:v>
                </c:pt>
                <c:pt idx="571" formatCode="0.000">
                  <c:v>16.167502117467851</c:v>
                </c:pt>
                <c:pt idx="572" formatCode="0.000">
                  <c:v>16.414207038596295</c:v>
                </c:pt>
                <c:pt idx="573" formatCode="0.000">
                  <c:v>15.418618126854998</c:v>
                </c:pt>
                <c:pt idx="574" formatCode="0.000">
                  <c:v>15.321297790437317</c:v>
                </c:pt>
                <c:pt idx="575" formatCode="0.000">
                  <c:v>15.817631105562317</c:v>
                </c:pt>
                <c:pt idx="576" formatCode="0.000">
                  <c:v>16.130566920809926</c:v>
                </c:pt>
                <c:pt idx="577" formatCode="0.000">
                  <c:v>16.213350305270172</c:v>
                </c:pt>
                <c:pt idx="578" formatCode="0.000">
                  <c:v>16.512923188529868</c:v>
                </c:pt>
                <c:pt idx="579" formatCode="0.000">
                  <c:v>16.833212305355154</c:v>
                </c:pt>
                <c:pt idx="580" formatCode="0.000">
                  <c:v>16.716513331992605</c:v>
                </c:pt>
                <c:pt idx="581" formatCode="0.000">
                  <c:v>17.343469940587049</c:v>
                </c:pt>
                <c:pt idx="582" formatCode="0.000">
                  <c:v>16.194254932269423</c:v>
                </c:pt>
                <c:pt idx="583" formatCode="0.000">
                  <c:v>16.535751562941069</c:v>
                </c:pt>
                <c:pt idx="584" formatCode="0.000">
                  <c:v>16.421171809431328</c:v>
                </c:pt>
                <c:pt idx="585" formatCode="0.000">
                  <c:v>15.572281976820214</c:v>
                </c:pt>
                <c:pt idx="586" formatCode="0.000">
                  <c:v>15.781608889973821</c:v>
                </c:pt>
                <c:pt idx="587" formatCode="0.000">
                  <c:v>16.307766249643748</c:v>
                </c:pt>
                <c:pt idx="588" formatCode="0.000">
                  <c:v>16.266405616664166</c:v>
                </c:pt>
                <c:pt idx="589" formatCode="0.000">
                  <c:v>16.044174268048113</c:v>
                </c:pt>
                <c:pt idx="590" formatCode="0.000">
                  <c:v>15.496091059965508</c:v>
                </c:pt>
                <c:pt idx="591" formatCode="0.000">
                  <c:v>15.858739744534784</c:v>
                </c:pt>
                <c:pt idx="592" formatCode="0.000">
                  <c:v>15.737541667723093</c:v>
                </c:pt>
                <c:pt idx="593" formatCode="0.000">
                  <c:v>14.947050389005589</c:v>
                </c:pt>
                <c:pt idx="594" formatCode="0.000">
                  <c:v>14.778708022314493</c:v>
                </c:pt>
                <c:pt idx="595" formatCode="0.000">
                  <c:v>15.132924365219996</c:v>
                </c:pt>
                <c:pt idx="596" formatCode="0.000">
                  <c:v>14.829819488595838</c:v>
                </c:pt>
                <c:pt idx="597" formatCode="0.000">
                  <c:v>15.430326475408936</c:v>
                </c:pt>
                <c:pt idx="598" formatCode="0.000">
                  <c:v>15.470711333856482</c:v>
                </c:pt>
                <c:pt idx="599" formatCode="0.000">
                  <c:v>15.067402132246549</c:v>
                </c:pt>
                <c:pt idx="600" formatCode="0.000">
                  <c:v>15.47223857122639</c:v>
                </c:pt>
                <c:pt idx="601" formatCode="0.000">
                  <c:v>16.043354857805376</c:v>
                </c:pt>
                <c:pt idx="602" formatCode="0.000">
                  <c:v>15.012838785557918</c:v>
                </c:pt>
                <c:pt idx="603" formatCode="0.000">
                  <c:v>15.444249223584318</c:v>
                </c:pt>
                <c:pt idx="604" formatCode="0.000">
                  <c:v>15.781725645756161</c:v>
                </c:pt>
                <c:pt idx="605" formatCode="0.000">
                  <c:v>15.103425378194231</c:v>
                </c:pt>
                <c:pt idx="606" formatCode="0.000">
                  <c:v>15.122530356827264</c:v>
                </c:pt>
                <c:pt idx="607" formatCode="0.000">
                  <c:v>14.814237618869839</c:v>
                </c:pt>
                <c:pt idx="608" formatCode="0.000">
                  <c:v>14.615375546074446</c:v>
                </c:pt>
                <c:pt idx="609" formatCode="0.000">
                  <c:v>14.968554698731602</c:v>
                </c:pt>
                <c:pt idx="610" formatCode="0.000">
                  <c:v>15.242866801729999</c:v>
                </c:pt>
                <c:pt idx="611" formatCode="0.000">
                  <c:v>14.722724115099787</c:v>
                </c:pt>
                <c:pt idx="612" formatCode="0.000">
                  <c:v>14.686025292936248</c:v>
                </c:pt>
                <c:pt idx="613" formatCode="0.000">
                  <c:v>14.396611728847342</c:v>
                </c:pt>
                <c:pt idx="614" formatCode="0.000">
                  <c:v>14.6999153638424</c:v>
                </c:pt>
                <c:pt idx="615" formatCode="0.000">
                  <c:v>14.439877146011561</c:v>
                </c:pt>
                <c:pt idx="616" formatCode="0.000">
                  <c:v>14.857209570428392</c:v>
                </c:pt>
                <c:pt idx="617" formatCode="0.000">
                  <c:v>14.190630656684046</c:v>
                </c:pt>
                <c:pt idx="618" formatCode="0.000">
                  <c:v>13.995793091929361</c:v>
                </c:pt>
                <c:pt idx="619" formatCode="0.000">
                  <c:v>13.660798021409146</c:v>
                </c:pt>
                <c:pt idx="620" formatCode="0.000">
                  <c:v>14.08822419607009</c:v>
                </c:pt>
                <c:pt idx="621" formatCode="0.000">
                  <c:v>14.648895330700903</c:v>
                </c:pt>
                <c:pt idx="622" formatCode="0.000">
                  <c:v>13.912393558926281</c:v>
                </c:pt>
                <c:pt idx="623" formatCode="0.000">
                  <c:v>14.333136155817495</c:v>
                </c:pt>
                <c:pt idx="624" formatCode="0.000">
                  <c:v>14.384273186249862</c:v>
                </c:pt>
                <c:pt idx="625" formatCode="0.000">
                  <c:v>15.089888409995647</c:v>
                </c:pt>
                <c:pt idx="626" formatCode="0.000">
                  <c:v>13.750745656665512</c:v>
                </c:pt>
                <c:pt idx="627" formatCode="0.000">
                  <c:v>13.77080462427168</c:v>
                </c:pt>
                <c:pt idx="628" formatCode="0.000">
                  <c:v>13.742484506014822</c:v>
                </c:pt>
                <c:pt idx="629" formatCode="0.000">
                  <c:v>14.085557585472209</c:v>
                </c:pt>
                <c:pt idx="630" formatCode="0.000">
                  <c:v>14.998291509140298</c:v>
                </c:pt>
                <c:pt idx="631" formatCode="0.000">
                  <c:v>14.899344623137614</c:v>
                </c:pt>
                <c:pt idx="632" formatCode="0.000">
                  <c:v>13.24648261708011</c:v>
                </c:pt>
                <c:pt idx="633" formatCode="0.000">
                  <c:v>12.962489341014326</c:v>
                </c:pt>
                <c:pt idx="634" formatCode="0.000">
                  <c:v>12.981605808895623</c:v>
                </c:pt>
                <c:pt idx="635" formatCode="0.000">
                  <c:v>13.18907135420841</c:v>
                </c:pt>
                <c:pt idx="636" formatCode="0.000">
                  <c:v>12.843106473695052</c:v>
                </c:pt>
                <c:pt idx="637" formatCode="0.000">
                  <c:v>13.165511742142614</c:v>
                </c:pt>
                <c:pt idx="638" formatCode="0.000">
                  <c:v>13.426670508004506</c:v>
                </c:pt>
                <c:pt idx="639" formatCode="0.000">
                  <c:v>13.730372880266327</c:v>
                </c:pt>
                <c:pt idx="640" formatCode="0.000">
                  <c:v>13.60810534179347</c:v>
                </c:pt>
                <c:pt idx="641" formatCode="0.000">
                  <c:v>13.656209877395456</c:v>
                </c:pt>
                <c:pt idx="642" formatCode="0.000">
                  <c:v>14.007644980298501</c:v>
                </c:pt>
                <c:pt idx="643" formatCode="0.000">
                  <c:v>14.027560802747111</c:v>
                </c:pt>
                <c:pt idx="644" formatCode="0.000">
                  <c:v>14.082478582785157</c:v>
                </c:pt>
                <c:pt idx="645" formatCode="0.000">
                  <c:v>14.035025153392281</c:v>
                </c:pt>
                <c:pt idx="646" formatCode="0.000">
                  <c:v>13.814615913503706</c:v>
                </c:pt>
                <c:pt idx="647" formatCode="0.000">
                  <c:v>13.699173857319474</c:v>
                </c:pt>
                <c:pt idx="648" formatCode="0.000">
                  <c:v>13.911095090193513</c:v>
                </c:pt>
                <c:pt idx="649" formatCode="0.000">
                  <c:v>14.153240073837592</c:v>
                </c:pt>
                <c:pt idx="650" formatCode="0.000">
                  <c:v>14.192926866618999</c:v>
                </c:pt>
                <c:pt idx="651" formatCode="0.000">
                  <c:v>15.049359989105129</c:v>
                </c:pt>
                <c:pt idx="652" formatCode="0.000">
                  <c:v>14.582274151337804</c:v>
                </c:pt>
                <c:pt idx="653" formatCode="0.000">
                  <c:v>14.244513740392502</c:v>
                </c:pt>
                <c:pt idx="654" formatCode="0.000">
                  <c:v>14.183025878171918</c:v>
                </c:pt>
                <c:pt idx="655" formatCode="0.000">
                  <c:v>14.023545466613598</c:v>
                </c:pt>
                <c:pt idx="656" formatCode="0.000">
                  <c:v>13.60097839682512</c:v>
                </c:pt>
                <c:pt idx="657" formatCode="0.000">
                  <c:v>13.6818326504217</c:v>
                </c:pt>
                <c:pt idx="658" formatCode="0.000">
                  <c:v>14.651811311884769</c:v>
                </c:pt>
                <c:pt idx="659" formatCode="0.000">
                  <c:v>15.113109290129454</c:v>
                </c:pt>
                <c:pt idx="660" formatCode="0.000">
                  <c:v>12.732122675237317</c:v>
                </c:pt>
                <c:pt idx="661" formatCode="0.000">
                  <c:v>12.708034859006219</c:v>
                </c:pt>
                <c:pt idx="662" formatCode="0.000">
                  <c:v>13.589117204019232</c:v>
                </c:pt>
                <c:pt idx="663" formatCode="0.000">
                  <c:v>13.655731698880736</c:v>
                </c:pt>
                <c:pt idx="664" formatCode="0.000">
                  <c:v>13.224378224464699</c:v>
                </c:pt>
                <c:pt idx="665" formatCode="0.000">
                  <c:v>12.534963326465929</c:v>
                </c:pt>
                <c:pt idx="666" formatCode="0.000">
                  <c:v>13.109168350994114</c:v>
                </c:pt>
                <c:pt idx="667" formatCode="0.000">
                  <c:v>13.577297709319973</c:v>
                </c:pt>
                <c:pt idx="668" formatCode="0.000">
                  <c:v>12.961754759197493</c:v>
                </c:pt>
                <c:pt idx="669" formatCode="0.000">
                  <c:v>12.808528808707322</c:v>
                </c:pt>
                <c:pt idx="670" formatCode="0.000">
                  <c:v>13.372635045835736</c:v>
                </c:pt>
                <c:pt idx="671" formatCode="0.000">
                  <c:v>17.498506654758913</c:v>
                </c:pt>
                <c:pt idx="672" formatCode="0.000">
                  <c:v>13.550295016862211</c:v>
                </c:pt>
                <c:pt idx="673" formatCode="0.000">
                  <c:v>12.610663280639299</c:v>
                </c:pt>
                <c:pt idx="674" formatCode="0.000">
                  <c:v>13.766898959606847</c:v>
                </c:pt>
                <c:pt idx="675" formatCode="0.000">
                  <c:v>11.659591581125019</c:v>
                </c:pt>
                <c:pt idx="676" formatCode="0.000">
                  <c:v>12.438756398341178</c:v>
                </c:pt>
                <c:pt idx="677" formatCode="0.000">
                  <c:v>12.651221368964672</c:v>
                </c:pt>
                <c:pt idx="678" formatCode="0.000">
                  <c:v>12.066556897083805</c:v>
                </c:pt>
                <c:pt idx="679" formatCode="0.000">
                  <c:v>11.997983757104162</c:v>
                </c:pt>
                <c:pt idx="680" formatCode="0.000">
                  <c:v>12.862647567597481</c:v>
                </c:pt>
                <c:pt idx="681" formatCode="0.000">
                  <c:v>13.29133709616185</c:v>
                </c:pt>
                <c:pt idx="682" formatCode="0.000">
                  <c:v>13.065088628669628</c:v>
                </c:pt>
                <c:pt idx="683" formatCode="0.000">
                  <c:v>12.388737112001264</c:v>
                </c:pt>
                <c:pt idx="684" formatCode="0.000">
                  <c:v>11.646457712030076</c:v>
                </c:pt>
                <c:pt idx="685" formatCode="0.000">
                  <c:v>12.155878522383826</c:v>
                </c:pt>
                <c:pt idx="686" formatCode="0.000">
                  <c:v>12.046304210771817</c:v>
                </c:pt>
                <c:pt idx="687" formatCode="0.000">
                  <c:v>11.968145579304656</c:v>
                </c:pt>
                <c:pt idx="688" formatCode="0.000">
                  <c:v>12.281772547206897</c:v>
                </c:pt>
                <c:pt idx="689" formatCode="0.000">
                  <c:v>12.253460523727401</c:v>
                </c:pt>
                <c:pt idx="690" formatCode="0.000">
                  <c:v>11.854072823148227</c:v>
                </c:pt>
                <c:pt idx="691" formatCode="0.000">
                  <c:v>12.147424959869024</c:v>
                </c:pt>
                <c:pt idx="692" formatCode="0.000">
                  <c:v>12.138225241373499</c:v>
                </c:pt>
                <c:pt idx="693" formatCode="0.000">
                  <c:v>12.642645605580299</c:v>
                </c:pt>
                <c:pt idx="694" formatCode="0.000">
                  <c:v>12.122595472253696</c:v>
                </c:pt>
                <c:pt idx="695" formatCode="0.000">
                  <c:v>11.481905772195084</c:v>
                </c:pt>
                <c:pt idx="696" formatCode="0.000">
                  <c:v>11.884278234802096</c:v>
                </c:pt>
                <c:pt idx="697" formatCode="0.000">
                  <c:v>11.706245413706551</c:v>
                </c:pt>
                <c:pt idx="698" formatCode="0.000">
                  <c:v>11.813176863035928</c:v>
                </c:pt>
                <c:pt idx="699" formatCode="0.000">
                  <c:v>11.703770161346073</c:v>
                </c:pt>
                <c:pt idx="700" formatCode="0.000">
                  <c:v>11.460855248733052</c:v>
                </c:pt>
                <c:pt idx="701" formatCode="0.000">
                  <c:v>11.2628241750395</c:v>
                </c:pt>
                <c:pt idx="702" formatCode="0.000">
                  <c:v>12.220549510973424</c:v>
                </c:pt>
                <c:pt idx="703" formatCode="0.000">
                  <c:v>11.020246383272616</c:v>
                </c:pt>
                <c:pt idx="704" formatCode="0.000">
                  <c:v>11.078811676809801</c:v>
                </c:pt>
                <c:pt idx="705" formatCode="0.000">
                  <c:v>11.050391859409455</c:v>
                </c:pt>
                <c:pt idx="706" formatCode="0.000">
                  <c:v>11.971460173586731</c:v>
                </c:pt>
                <c:pt idx="707" formatCode="0.000">
                  <c:v>11.571968628647715</c:v>
                </c:pt>
                <c:pt idx="708" formatCode="0.000">
                  <c:v>10.640720210788244</c:v>
                </c:pt>
                <c:pt idx="709" formatCode="0.000">
                  <c:v>10.758011854855985</c:v>
                </c:pt>
                <c:pt idx="710" formatCode="0.000">
                  <c:v>10.191849926657378</c:v>
                </c:pt>
                <c:pt idx="711" formatCode="0.000">
                  <c:v>10.285719807151155</c:v>
                </c:pt>
                <c:pt idx="712" formatCode="0.000">
                  <c:v>9.7837959527488678</c:v>
                </c:pt>
                <c:pt idx="713" formatCode="0.000">
                  <c:v>11.100918910739104</c:v>
                </c:pt>
                <c:pt idx="714" formatCode="0.000">
                  <c:v>11.173464368049054</c:v>
                </c:pt>
                <c:pt idx="715" formatCode="0.000">
                  <c:v>11.707704961802413</c:v>
                </c:pt>
                <c:pt idx="716" formatCode="0.000">
                  <c:v>12.691595483058082</c:v>
                </c:pt>
                <c:pt idx="717" formatCode="0.000">
                  <c:v>11.010257796104684</c:v>
                </c:pt>
                <c:pt idx="718" formatCode="0.000">
                  <c:v>10.279906981494564</c:v>
                </c:pt>
                <c:pt idx="719" formatCode="0.000">
                  <c:v>9.2694943691764742</c:v>
                </c:pt>
                <c:pt idx="720" formatCode="0.000">
                  <c:v>9.3796924625059486</c:v>
                </c:pt>
                <c:pt idx="721" formatCode="0.000">
                  <c:v>9.3247559107108451</c:v>
                </c:pt>
                <c:pt idx="722" formatCode="0.000">
                  <c:v>9.3300940291518888</c:v>
                </c:pt>
                <c:pt idx="723" formatCode="0.000">
                  <c:v>7.5045288249306825</c:v>
                </c:pt>
                <c:pt idx="724" formatCode="0.000">
                  <c:v>7.3864355436437972</c:v>
                </c:pt>
                <c:pt idx="725" formatCode="0.000">
                  <c:v>7.2942982626125552</c:v>
                </c:pt>
                <c:pt idx="726" formatCode="0.000">
                  <c:v>6.4577022609366956</c:v>
                </c:pt>
                <c:pt idx="727" formatCode="0.000">
                  <c:v>6.6030061425474376</c:v>
                </c:pt>
                <c:pt idx="728" formatCode="0.000">
                  <c:v>6.7850853969011027</c:v>
                </c:pt>
                <c:pt idx="729" formatCode="0.000">
                  <c:v>6.717294427675661</c:v>
                </c:pt>
                <c:pt idx="730" formatCode="0.000">
                  <c:v>6.6701928048435377</c:v>
                </c:pt>
                <c:pt idx="731" formatCode="0.000">
                  <c:v>6.9921801098425451</c:v>
                </c:pt>
                <c:pt idx="732" formatCode="0.000">
                  <c:v>6.483444266559113</c:v>
                </c:pt>
                <c:pt idx="733" formatCode="0.000">
                  <c:v>6.6825501552940718</c:v>
                </c:pt>
                <c:pt idx="734" formatCode="0.000">
                  <c:v>6.7249453112688666</c:v>
                </c:pt>
                <c:pt idx="735" formatCode="0.000">
                  <c:v>6.8178919976065018</c:v>
                </c:pt>
                <c:pt idx="736" formatCode="0.000">
                  <c:v>6.7933847143253345</c:v>
                </c:pt>
                <c:pt idx="737" formatCode="0.000">
                  <c:v>6.7511108490644016</c:v>
                </c:pt>
                <c:pt idx="738" formatCode="0.000">
                  <c:v>6.5361335457534953</c:v>
                </c:pt>
                <c:pt idx="739" formatCode="0.000">
                  <c:v>6.7087931413684654</c:v>
                </c:pt>
                <c:pt idx="740" formatCode="0.000">
                  <c:v>6.9263263775579205</c:v>
                </c:pt>
                <c:pt idx="741" formatCode="0.000">
                  <c:v>6.5801485758958655</c:v>
                </c:pt>
                <c:pt idx="742" formatCode="0.000">
                  <c:v>6.5134084531833576</c:v>
                </c:pt>
                <c:pt idx="743" formatCode="0.000">
                  <c:v>6.8123803860531602</c:v>
                </c:pt>
                <c:pt idx="744" formatCode="0.000">
                  <c:v>6.9587582054500619</c:v>
                </c:pt>
                <c:pt idx="745" formatCode="0.000">
                  <c:v>6.6585702585171269</c:v>
                </c:pt>
                <c:pt idx="746" formatCode="0.000">
                  <c:v>6.9961063189517265</c:v>
                </c:pt>
                <c:pt idx="747" formatCode="0.000">
                  <c:v>6.8459836550406621</c:v>
                </c:pt>
                <c:pt idx="748" formatCode="0.000">
                  <c:v>6.2793557869887007</c:v>
                </c:pt>
                <c:pt idx="749" formatCode="0.000">
                  <c:v>6.5350791541845386</c:v>
                </c:pt>
                <c:pt idx="750" formatCode="0.000">
                  <c:v>7.5437671897510601</c:v>
                </c:pt>
                <c:pt idx="751" formatCode="0.000">
                  <c:v>7.7129958598378714</c:v>
                </c:pt>
                <c:pt idx="752" formatCode="0.000">
                  <c:v>7.5279186711665478</c:v>
                </c:pt>
                <c:pt idx="753" formatCode="0.000">
                  <c:v>7.7929676590350123</c:v>
                </c:pt>
                <c:pt idx="754" formatCode="0.000">
                  <c:v>6.81509491297696</c:v>
                </c:pt>
                <c:pt idx="755" formatCode="0.000">
                  <c:v>6.7348903635291499</c:v>
                </c:pt>
                <c:pt idx="756" formatCode="0.000">
                  <c:v>7.2477648140245829</c:v>
                </c:pt>
                <c:pt idx="757" formatCode="0.000">
                  <c:v>7.5766912019495596</c:v>
                </c:pt>
                <c:pt idx="758" formatCode="0.000">
                  <c:v>7.67493718697399</c:v>
                </c:pt>
                <c:pt idx="759" formatCode="0.000">
                  <c:v>7.989465915906603</c:v>
                </c:pt>
                <c:pt idx="760" formatCode="0.000">
                  <c:v>8.3242240793277738</c:v>
                </c:pt>
                <c:pt idx="761" formatCode="0.000">
                  <c:v>8.2215261484391942</c:v>
                </c:pt>
                <c:pt idx="762" formatCode="0.000">
                  <c:v>8.862033520013382</c:v>
                </c:pt>
                <c:pt idx="763" formatCode="0.000">
                  <c:v>7.7259357311868957</c:v>
                </c:pt>
                <c:pt idx="764" formatCode="0.000">
                  <c:v>8.0801318591506419</c:v>
                </c:pt>
                <c:pt idx="765" formatCode="0.000">
                  <c:v>7.9778488543030726</c:v>
                </c:pt>
                <c:pt idx="766" formatCode="0.000">
                  <c:v>7.1408672084297411</c:v>
                </c:pt>
                <c:pt idx="767" formatCode="0.000">
                  <c:v>7.3617272016288631</c:v>
                </c:pt>
                <c:pt idx="768" formatCode="0.000">
                  <c:v>7.8990553089211026</c:v>
                </c:pt>
                <c:pt idx="769" formatCode="0.000">
                  <c:v>7.8685152305911217</c:v>
                </c:pt>
                <c:pt idx="770" formatCode="0.000">
                  <c:v>7.6567657905137256</c:v>
                </c:pt>
                <c:pt idx="771" formatCode="0.000">
                  <c:v>7.1188368378443148</c:v>
                </c:pt>
                <c:pt idx="772" formatCode="0.000">
                  <c:v>7.4913225993560726</c:v>
                </c:pt>
                <c:pt idx="773" formatCode="0.000">
                  <c:v>7.3796544100288699</c:v>
                </c:pt>
                <c:pt idx="774" formatCode="0.000">
                  <c:v>6.5983953628152143</c:v>
                </c:pt>
                <c:pt idx="775" formatCode="0.000">
                  <c:v>6.4389966773581566</c:v>
                </c:pt>
                <c:pt idx="776" formatCode="0.000">
                  <c:v>6.8018768548205504</c:v>
                </c:pt>
                <c:pt idx="777" formatCode="0.000">
                  <c:v>6.5071642912724794</c:v>
                </c:pt>
                <c:pt idx="778" formatCode="0.000">
                  <c:v>7.1158000384495246</c:v>
                </c:pt>
                <c:pt idx="779" formatCode="0.000">
                  <c:v>7.1640577372606273</c:v>
                </c:pt>
                <c:pt idx="780" formatCode="0.000">
                  <c:v>6.7683727715807631</c:v>
                </c:pt>
                <c:pt idx="781" formatCode="0.000">
                  <c:v>7.1805918580578112</c:v>
                </c:pt>
                <c:pt idx="782" formatCode="0.000">
                  <c:v>7.7588559364933545</c:v>
                </c:pt>
                <c:pt idx="783" formatCode="0.000">
                  <c:v>6.7352592652842755</c:v>
                </c:pt>
                <c:pt idx="784" formatCode="0.000">
                  <c:v>7.1733669245949923</c:v>
                </c:pt>
                <c:pt idx="785" formatCode="0.000">
                  <c:v>7.5173243588699421</c:v>
                </c:pt>
                <c:pt idx="786" formatCode="0.000">
                  <c:v>6.8452946367095233</c:v>
                </c:pt>
                <c:pt idx="787" formatCode="0.000">
                  <c:v>6.8704652200262082</c:v>
                </c:pt>
                <c:pt idx="788" formatCode="0.000">
                  <c:v>6.568038466380953</c:v>
                </c:pt>
                <c:pt idx="789" formatCode="0.000">
                  <c:v>6.3748478824116521</c:v>
                </c:pt>
                <c:pt idx="790" formatCode="0.000">
                  <c:v>6.7335089673786879</c:v>
                </c:pt>
                <c:pt idx="791" formatCode="0.000">
                  <c:v>7.0131182081866967</c:v>
                </c:pt>
                <c:pt idx="792" formatCode="0.000">
                  <c:v>6.4980924583483244</c:v>
                </c:pt>
                <c:pt idx="793" formatCode="0.000">
                  <c:v>6.4663348048266052</c:v>
                </c:pt>
                <c:pt idx="794" formatCode="0.000">
                  <c:v>6.1816909209352069</c:v>
                </c:pt>
                <c:pt idx="795" formatCode="0.000">
                  <c:v>6.489596881246797</c:v>
                </c:pt>
                <c:pt idx="796" formatCode="0.000">
                  <c:v>6.2339976278892788</c:v>
                </c:pt>
                <c:pt idx="797" formatCode="0.000">
                  <c:v>6.655609516690145</c:v>
                </c:pt>
                <c:pt idx="798" formatCode="0.000">
                  <c:v>5.9931543006027788</c:v>
                </c:pt>
                <c:pt idx="799" formatCode="0.000">
                  <c:v>5.8022882783146539</c:v>
                </c:pt>
                <c:pt idx="800" formatCode="0.000">
                  <c:v>5.4711160900432496</c:v>
                </c:pt>
                <c:pt idx="801" formatCode="0.000">
                  <c:v>5.9022198701212645</c:v>
                </c:pt>
                <c:pt idx="802" formatCode="0.000">
                  <c:v>6.4664266098479715</c:v>
                </c:pt>
                <c:pt idx="803" formatCode="0.000">
                  <c:v>5.7333216169456485</c:v>
                </c:pt>
                <c:pt idx="804" formatCode="0.000">
                  <c:v>6.1573252423993914</c:v>
                </c:pt>
                <c:pt idx="805" formatCode="0.000">
                  <c:v>6.2115905328253653</c:v>
                </c:pt>
                <c:pt idx="806" formatCode="0.000">
                  <c:v>6.9202041393695843</c:v>
                </c:pt>
                <c:pt idx="807" formatCode="0.000">
                  <c:v>5.5839326962627887</c:v>
                </c:pt>
                <c:pt idx="808" formatCode="0.000">
                  <c:v>5.6067386228164438</c:v>
                </c:pt>
                <c:pt idx="809" formatCode="0.000">
                  <c:v>5.581043753472521</c:v>
                </c:pt>
                <c:pt idx="810" formatCode="0.000">
                  <c:v>5.9266229360948834</c:v>
                </c:pt>
                <c:pt idx="811" formatCode="0.000">
                  <c:v>6.8417463074646498</c:v>
                </c:pt>
                <c:pt idx="812" formatCode="0.000">
                  <c:v>6.7450746327943243</c:v>
                </c:pt>
                <c:pt idx="813" formatCode="0.000">
                  <c:v>5.0943759522809131</c:v>
                </c:pt>
                <c:pt idx="814" formatCode="0.000">
                  <c:v>4.812436400590947</c:v>
                </c:pt>
                <c:pt idx="815" formatCode="0.000">
                  <c:v>4.8334992127719119</c:v>
                </c:pt>
                <c:pt idx="816" formatCode="0.000">
                  <c:v>5.0428058821934556</c:v>
                </c:pt>
                <c:pt idx="817" formatCode="0.000">
                  <c:v>4.6985790064914603</c:v>
                </c:pt>
                <c:pt idx="818" formatCode="0.000">
                  <c:v>5.0226212044697895</c:v>
                </c:pt>
                <c:pt idx="819" formatCode="0.000">
                  <c:v>5.2853178137422496</c:v>
                </c:pt>
                <c:pt idx="820" formatCode="0.000">
                  <c:v>5.5904608795291715</c:v>
                </c:pt>
                <c:pt idx="821" formatCode="0.000">
                  <c:v>5.4695387698509386</c:v>
                </c:pt>
                <c:pt idx="822" formatCode="0.000">
                  <c:v>5.5188953053579155</c:v>
                </c:pt>
                <c:pt idx="823" formatCode="0.000">
                  <c:v>5.8714907674923928</c:v>
                </c:pt>
                <c:pt idx="824" formatCode="0.000">
                  <c:v>5.8924770507074342</c:v>
                </c:pt>
                <c:pt idx="825" formatCode="0.000">
                  <c:v>5.9483770907966225</c:v>
                </c:pt>
                <c:pt idx="826" formatCode="0.000">
                  <c:v>5.9018193755141901</c:v>
                </c:pt>
                <c:pt idx="827" formatCode="0.000">
                  <c:v>5.6822209170167852</c:v>
                </c:pt>
                <c:pt idx="828" formatCode="0.000">
                  <c:v>5.5675062825359412</c:v>
                </c:pt>
                <c:pt idx="829" formatCode="0.000">
                  <c:v>5.7800731115747546</c:v>
                </c:pt>
                <c:pt idx="830" formatCode="0.000">
                  <c:v>6.0227833623662868</c:v>
                </c:pt>
                <c:pt idx="831" formatCode="0.000">
                  <c:v>6.0629565533753507</c:v>
                </c:pt>
                <c:pt idx="832" formatCode="0.000">
                  <c:v>6.9197986299991747</c:v>
                </c:pt>
                <c:pt idx="833" formatCode="0.000">
                  <c:v>6.4530456929520561</c:v>
                </c:pt>
                <c:pt idx="834" formatCode="0.000">
                  <c:v>6.1155434868914433</c:v>
                </c:pt>
                <c:pt idx="835" formatCode="0.000">
                  <c:v>6.054240459236798</c:v>
                </c:pt>
                <c:pt idx="836" formatCode="0.000">
                  <c:v>5.8948728063630256</c:v>
                </c:pt>
                <c:pt idx="837" formatCode="0.000">
                  <c:v>5.4723476836836866</c:v>
                </c:pt>
                <c:pt idx="838" formatCode="0.000">
                  <c:v>5.5531743079006901</c:v>
                </c:pt>
                <c:pt idx="839" formatCode="0.000">
                  <c:v>6.5230569702405248</c:v>
                </c:pt>
                <c:pt idx="840" formatCode="0.000">
                  <c:v>6.9841917588666718</c:v>
                </c:pt>
                <c:pt idx="841" formatCode="0.000">
                  <c:v>4.6029759164259119</c:v>
                </c:pt>
                <c:pt idx="842" formatCode="0.000">
                  <c:v>4.5785939613818165</c:v>
                </c:pt>
                <c:pt idx="843" formatCode="0.000">
                  <c:v>5.4593183578386721</c:v>
                </c:pt>
                <c:pt idx="844" formatCode="0.000">
                  <c:v>5.5255121715052198</c:v>
                </c:pt>
                <c:pt idx="845" formatCode="0.000">
                  <c:v>5.0936763366444175</c:v>
                </c:pt>
                <c:pt idx="846" formatCode="0.000">
                  <c:v>4.4037184293011435</c:v>
                </c:pt>
                <c:pt idx="847" formatCode="0.000">
                  <c:v>4.9773208035486576</c:v>
                </c:pt>
                <c:pt idx="848" formatCode="0.000">
                  <c:v>5.4447888568642817</c:v>
                </c:pt>
                <c:pt idx="849" formatCode="0.000">
                  <c:v>4.8285269120591323</c:v>
                </c:pt>
                <c:pt idx="850" formatCode="0.000">
                  <c:v>4.6745252217079774</c:v>
                </c:pt>
                <c:pt idx="851" formatCode="0.000">
                  <c:v>5.2377998982944689</c:v>
                </c:pt>
                <c:pt idx="852" formatCode="0.000">
                  <c:v>9.3627850310423</c:v>
                </c:pt>
                <c:pt idx="853" formatCode="0.000">
                  <c:v>5.4136328874628425</c:v>
                </c:pt>
                <c:pt idx="854" formatCode="0.000">
                  <c:v>4.4730074837647678</c:v>
                </c:pt>
                <c:pt idx="855" formatCode="0.000">
                  <c:v>5.6281971832622304</c:v>
                </c:pt>
                <c:pt idx="856" formatCode="0.000">
                  <c:v>3.5197923456723501</c:v>
                </c:pt>
                <c:pt idx="857" formatCode="0.000">
                  <c:v>4.2978090395202173</c:v>
                </c:pt>
                <c:pt idx="858" formatCode="0.000">
                  <c:v>4.5090760213598529</c:v>
                </c:pt>
                <c:pt idx="859" formatCode="0.000">
                  <c:v>3.9231644780227519</c:v>
                </c:pt>
                <c:pt idx="860" formatCode="0.000">
                  <c:v>3.8532959509739158</c:v>
                </c:pt>
                <c:pt idx="861" formatCode="0.000">
                  <c:v>4.7166168105649362</c:v>
                </c:pt>
                <c:pt idx="862" formatCode="0.000">
                  <c:v>5.1439165612854936</c:v>
                </c:pt>
                <c:pt idx="863" formatCode="0.000">
                  <c:v>4.9162322113902093</c:v>
                </c:pt>
                <c:pt idx="864" formatCode="0.000">
                  <c:v>4.238399415999428</c:v>
                </c:pt>
                <c:pt idx="865" formatCode="0.000">
                  <c:v>3.4945940354394551</c:v>
                </c:pt>
                <c:pt idx="866" formatCode="0.000">
                  <c:v>4.0024448443485561</c:v>
                </c:pt>
                <c:pt idx="867" formatCode="0.000">
                  <c:v>3.8912571783378027</c:v>
                </c:pt>
                <c:pt idx="868" formatCode="0.000">
                  <c:v>3.8114424946343313</c:v>
                </c:pt>
                <c:pt idx="869" formatCode="0.000">
                  <c:v>4.123371355107647</c:v>
                </c:pt>
                <c:pt idx="870" formatCode="0.000">
                  <c:v>4.0933197994840711</c:v>
                </c:pt>
                <c:pt idx="871" formatCode="0.000">
                  <c:v>3.6921517606505638</c:v>
                </c:pt>
                <c:pt idx="872" formatCode="0.000">
                  <c:v>3.9836833600252355</c:v>
                </c:pt>
                <c:pt idx="873" formatCode="0.000">
                  <c:v>3.9726235008013653</c:v>
                </c:pt>
                <c:pt idx="874" formatCode="0.000">
                  <c:v>4.4751447055676721</c:v>
                </c:pt>
                <c:pt idx="875" formatCode="0.000">
                  <c:v>3.9531569679803944</c:v>
                </c:pt>
                <c:pt idx="876" formatCode="0.000">
                  <c:v>3.310491782208576</c:v>
                </c:pt>
                <c:pt idx="877" formatCode="0.000">
                  <c:v>3.710851430739595</c:v>
                </c:pt>
                <c:pt idx="878" formatCode="0.000">
                  <c:v>3.5307690102563321</c:v>
                </c:pt>
                <c:pt idx="879" formatCode="0.000">
                  <c:v>3.6356146081311245</c:v>
                </c:pt>
                <c:pt idx="880" formatCode="0.000">
                  <c:v>3.5240863265841433</c:v>
                </c:pt>
                <c:pt idx="881" formatCode="0.000">
                  <c:v>3.279014620014614</c:v>
                </c:pt>
                <c:pt idx="882" formatCode="0.000">
                  <c:v>3.0787920434203073</c:v>
                </c:pt>
                <c:pt idx="883" formatCode="0.000">
                  <c:v>4.03429166372349</c:v>
                </c:pt>
                <c:pt idx="884" formatCode="0.000">
                  <c:v>2.8317290951367227</c:v>
                </c:pt>
                <c:pt idx="885" formatCode="0.000">
                  <c:v>2.888001701463736</c:v>
                </c:pt>
                <c:pt idx="886" formatCode="0.000">
                  <c:v>2.8572564211066513</c:v>
                </c:pt>
                <c:pt idx="887" formatCode="0.000">
                  <c:v>3.7759669589900149</c:v>
                </c:pt>
                <c:pt idx="888" formatCode="0.000">
                  <c:v>3.3740857788411702</c:v>
                </c:pt>
                <c:pt idx="889" formatCode="0.000">
                  <c:v>2.4404163134642083</c:v>
                </c:pt>
                <c:pt idx="890" formatCode="0.000">
                  <c:v>2.5552559366725554</c:v>
                </c:pt>
                <c:pt idx="891" formatCode="0.000">
                  <c:v>1.9866114457617279</c:v>
                </c:pt>
                <c:pt idx="892" formatCode="0.000">
                  <c:v>2.0779686458643347</c:v>
                </c:pt>
                <c:pt idx="893" formatCode="0.000">
                  <c:v>1.5735024104077304</c:v>
                </c:pt>
                <c:pt idx="894" formatCode="0.000">
                  <c:v>2.8880536966912231</c:v>
                </c:pt>
                <c:pt idx="895" formatCode="0.000">
                  <c:v>2.957998594796603</c:v>
                </c:pt>
                <c:pt idx="896" formatCode="0.000">
                  <c:v>3.4896101382911091</c:v>
                </c:pt>
                <c:pt idx="897" formatCode="0.000">
                  <c:v>4.4708435081074178</c:v>
                </c:pt>
                <c:pt idx="898" formatCode="0.000">
                  <c:v>2.7868209519758231</c:v>
                </c:pt>
                <c:pt idx="899" formatCode="0.000">
                  <c:v>2.0537579275922511</c:v>
                </c:pt>
                <c:pt idx="900" formatCode="0.000">
                  <c:v>1.0406061358816672</c:v>
                </c:pt>
                <c:pt idx="901" formatCode="0.000">
                  <c:v>1.1480384451357111</c:v>
                </c:pt>
                <c:pt idx="902" formatCode="0.000">
                  <c:v>1.0903098636023572</c:v>
                </c:pt>
                <c:pt idx="903" formatCode="0.000">
                  <c:v>1.0928300598673992</c:v>
                </c:pt>
                <c:pt idx="904" formatCode="0.000">
                  <c:v>-0.73557861141962277</c:v>
                </c:pt>
                <c:pt idx="905" formatCode="0.000">
                  <c:v>-0.85654056267636847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F-48F9-8BD7-5362C5A7D62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Sheet2!$A$2:$A$907</c:f>
              <c:numCache>
                <c:formatCode>0</c:formatCode>
                <c:ptCount val="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</c:numCache>
            </c:numRef>
          </c:cat>
          <c:val>
            <c:numRef>
              <c:f>Sheet2!$E$2:$E$907</c:f>
              <c:numCache>
                <c:formatCode>General</c:formatCode>
                <c:ptCount val="906"/>
                <c:pt idx="543" formatCode="0.000">
                  <c:v>19.006</c:v>
                </c:pt>
                <c:pt idx="544" formatCode="0.000">
                  <c:v>21.107858913148824</c:v>
                </c:pt>
                <c:pt idx="545" formatCode="0.000">
                  <c:v>20.433835126349219</c:v>
                </c:pt>
                <c:pt idx="546" formatCode="0.000">
                  <c:v>20.736710628213967</c:v>
                </c:pt>
                <c:pt idx="547" formatCode="0.000">
                  <c:v>21.072038407145211</c:v>
                </c:pt>
                <c:pt idx="548" formatCode="0.000">
                  <c:v>21.153713405178831</c:v>
                </c:pt>
                <c:pt idx="549" formatCode="0.000">
                  <c:v>21.25273456411562</c:v>
                </c:pt>
                <c:pt idx="550" formatCode="0.000">
                  <c:v>21.717864277016435</c:v>
                </c:pt>
                <c:pt idx="551" formatCode="0.000">
                  <c:v>21.349594134440196</c:v>
                </c:pt>
                <c:pt idx="552" formatCode="0.000">
                  <c:v>21.686746174464147</c:v>
                </c:pt>
                <c:pt idx="553" formatCode="0.000">
                  <c:v>21.864987948710141</c:v>
                </c:pt>
                <c:pt idx="554" formatCode="0.000">
                  <c:v>22.091771671274358</c:v>
                </c:pt>
                <c:pt idx="555" formatCode="0.000">
                  <c:v>22.199257161736845</c:v>
                </c:pt>
                <c:pt idx="556" formatCode="0.000">
                  <c:v>22.28727673063338</c:v>
                </c:pt>
                <c:pt idx="557" formatCode="0.000">
                  <c:v>22.201021391829808</c:v>
                </c:pt>
                <c:pt idx="558" formatCode="0.000">
                  <c:v>22.500944970736924</c:v>
                </c:pt>
                <c:pt idx="559" formatCode="0.000">
                  <c:v>22.844385473180541</c:v>
                </c:pt>
                <c:pt idx="560" formatCode="0.000">
                  <c:v>22.622849019616176</c:v>
                </c:pt>
                <c:pt idx="561" formatCode="0.000">
                  <c:v>22.679566107379983</c:v>
                </c:pt>
                <c:pt idx="562" formatCode="0.000">
                  <c:v>23.100885075258823</c:v>
                </c:pt>
                <c:pt idx="563" formatCode="0.000">
                  <c:v>23.368566900553741</c:v>
                </c:pt>
                <c:pt idx="564" formatCode="0.000">
                  <c:v>23.188701104415749</c:v>
                </c:pt>
                <c:pt idx="565" formatCode="0.000">
                  <c:v>23.645633376308414</c:v>
                </c:pt>
                <c:pt idx="566" formatCode="0.000">
                  <c:v>23.6140322502266</c:v>
                </c:pt>
                <c:pt idx="567" formatCode="0.000">
                  <c:v>23.165098382855941</c:v>
                </c:pt>
                <c:pt idx="568" formatCode="0.000">
                  <c:v>23.537731669160703</c:v>
                </c:pt>
                <c:pt idx="569" formatCode="0.000">
                  <c:v>24.662585704700604</c:v>
                </c:pt>
                <c:pt idx="570" formatCode="0.000">
                  <c:v>24.947273661828305</c:v>
                </c:pt>
                <c:pt idx="571" formatCode="0.000">
                  <c:v>24.876983591191074</c:v>
                </c:pt>
                <c:pt idx="572" formatCode="0.000">
                  <c:v>25.256179667241909</c:v>
                </c:pt>
                <c:pt idx="573" formatCode="0.000">
                  <c:v>24.391843940324701</c:v>
                </c:pt>
                <c:pt idx="574" formatCode="0.000">
                  <c:v>24.424594323245504</c:v>
                </c:pt>
                <c:pt idx="575" formatCode="0.000">
                  <c:v>25.04986779997073</c:v>
                </c:pt>
                <c:pt idx="576" formatCode="0.000">
                  <c:v>25.490661844113703</c:v>
                </c:pt>
                <c:pt idx="577" formatCode="0.000">
                  <c:v>25.70026714695128</c:v>
                </c:pt>
                <c:pt idx="578" formatCode="0.000">
                  <c:v>26.125668507450733</c:v>
                </c:pt>
                <c:pt idx="579" formatCode="0.000">
                  <c:v>26.570833000953833</c:v>
                </c:pt>
                <c:pt idx="580" formatCode="0.000">
                  <c:v>26.578094316674008</c:v>
                </c:pt>
                <c:pt idx="581" formatCode="0.000">
                  <c:v>27.328131993274496</c:v>
                </c:pt>
                <c:pt idx="582" formatCode="0.000">
                  <c:v>26.301152715461832</c:v>
                </c:pt>
                <c:pt idx="583" formatCode="0.000">
                  <c:v>26.764071787675231</c:v>
                </c:pt>
                <c:pt idx="584" formatCode="0.000">
                  <c:v>26.770131534326516</c:v>
                </c:pt>
                <c:pt idx="585" formatCode="0.000">
                  <c:v>26.041127028925885</c:v>
                </c:pt>
                <c:pt idx="586" formatCode="0.000">
                  <c:v>26.369612396485199</c:v>
                </c:pt>
                <c:pt idx="587" formatCode="0.000">
                  <c:v>27.014227270723936</c:v>
                </c:pt>
                <c:pt idx="588" formatCode="0.000">
                  <c:v>27.090647870639337</c:v>
                </c:pt>
                <c:pt idx="589" formatCode="0.000">
                  <c:v>26.985544941144806</c:v>
                </c:pt>
                <c:pt idx="590" formatCode="0.000">
                  <c:v>26.553959693553701</c:v>
                </c:pt>
                <c:pt idx="591" formatCode="0.000">
                  <c:v>27.032497193541293</c:v>
                </c:pt>
                <c:pt idx="592" formatCode="0.000">
                  <c:v>27.026599124500081</c:v>
                </c:pt>
                <c:pt idx="593" formatCode="0.000">
                  <c:v>26.350838467488629</c:v>
                </c:pt>
                <c:pt idx="594" formatCode="0.000">
                  <c:v>26.296675897793005</c:v>
                </c:pt>
                <c:pt idx="595" formatCode="0.000">
                  <c:v>26.76453896547773</c:v>
                </c:pt>
                <c:pt idx="596" formatCode="0.000">
                  <c:v>26.574564732566891</c:v>
                </c:pt>
                <c:pt idx="597" formatCode="0.000">
                  <c:v>27.287702555841644</c:v>
                </c:pt>
                <c:pt idx="598" formatCode="0.000">
                  <c:v>27.440234040787917</c:v>
                </c:pt>
                <c:pt idx="599" formatCode="0.000">
                  <c:v>27.148602214369042</c:v>
                </c:pt>
                <c:pt idx="600" formatCode="0.000">
                  <c:v>27.664661132477825</c:v>
                </c:pt>
                <c:pt idx="601" formatCode="0.000">
                  <c:v>28.346558786740466</c:v>
                </c:pt>
                <c:pt idx="602" formatCode="0.000">
                  <c:v>27.426396215260986</c:v>
                </c:pt>
                <c:pt idx="603" formatCode="0.000">
                  <c:v>27.967745020067728</c:v>
                </c:pt>
                <c:pt idx="604" formatCode="0.000">
                  <c:v>28.414756922954652</c:v>
                </c:pt>
                <c:pt idx="605" formatCode="0.000">
                  <c:v>27.845601037815953</c:v>
                </c:pt>
                <c:pt idx="606" formatCode="0.000">
                  <c:v>27.973470651458946</c:v>
                </c:pt>
                <c:pt idx="607" formatCode="0.000">
                  <c:v>27.773573736857443</c:v>
                </c:pt>
                <c:pt idx="608" formatCode="0.000">
                  <c:v>27.682749216813846</c:v>
                </c:pt>
                <c:pt idx="609" formatCode="0.000">
                  <c:v>28.143617817106446</c:v>
                </c:pt>
                <c:pt idx="610" formatCode="0.000">
                  <c:v>28.525281070527999</c:v>
                </c:pt>
                <c:pt idx="611" formatCode="0.000">
                  <c:v>28.112160704324282</c:v>
                </c:pt>
                <c:pt idx="612" formatCode="0.000">
                  <c:v>28.182164515008353</c:v>
                </c:pt>
                <c:pt idx="613" formatCode="0.000">
                  <c:v>27.999142728765854</c:v>
                </c:pt>
                <c:pt idx="614" formatCode="0.000">
                  <c:v>28.408535823434391</c:v>
                </c:pt>
                <c:pt idx="615" formatCode="0.000">
                  <c:v>28.254293001467069</c:v>
                </c:pt>
                <c:pt idx="616" formatCode="0.000">
                  <c:v>28.777134742368094</c:v>
                </c:pt>
                <c:pt idx="617" formatCode="0.000">
                  <c:v>28.215786792059912</c:v>
                </c:pt>
                <c:pt idx="618" formatCode="0.000">
                  <c:v>28.1259093171053</c:v>
                </c:pt>
                <c:pt idx="619" formatCode="0.000">
                  <c:v>27.895610705811936</c:v>
                </c:pt>
                <c:pt idx="620" formatCode="0.000">
                  <c:v>28.427476725841007</c:v>
                </c:pt>
                <c:pt idx="621" formatCode="0.000">
                  <c:v>29.092337891815227</c:v>
                </c:pt>
                <c:pt idx="622" formatCode="0.000">
                  <c:v>28.459782929282149</c:v>
                </c:pt>
                <c:pt idx="623" formatCode="0.000">
                  <c:v>28.984235505827098</c:v>
                </c:pt>
                <c:pt idx="624" formatCode="0.000">
                  <c:v>29.138851887495193</c:v>
                </c:pt>
                <c:pt idx="625" formatCode="0.000">
                  <c:v>29.947721851538269</c:v>
                </c:pt>
                <c:pt idx="626" formatCode="0.000">
                  <c:v>28.711615068624777</c:v>
                </c:pt>
                <c:pt idx="627" formatCode="0.000">
                  <c:v>28.834496908309422</c:v>
                </c:pt>
                <c:pt idx="628" formatCode="0.000">
                  <c:v>28.908792072386039</c:v>
                </c:pt>
                <c:pt idx="629" formatCode="0.000">
                  <c:v>29.35427819632163</c:v>
                </c:pt>
                <c:pt idx="630" formatCode="0.000">
                  <c:v>30.369228127743352</c:v>
                </c:pt>
                <c:pt idx="631" formatCode="0.000">
                  <c:v>30.372305268802023</c:v>
                </c:pt>
                <c:pt idx="632" formatCode="0.000">
                  <c:v>28.821280225440447</c:v>
                </c:pt>
                <c:pt idx="633" formatCode="0.000">
                  <c:v>28.638941629467269</c:v>
                </c:pt>
                <c:pt idx="634" formatCode="0.000">
                  <c:v>28.759535146937765</c:v>
                </c:pt>
                <c:pt idx="635" formatCode="0.000">
                  <c:v>29.068304638451771</c:v>
                </c:pt>
                <c:pt idx="636" formatCode="0.000">
                  <c:v>28.823475007347909</c:v>
                </c:pt>
                <c:pt idx="637" formatCode="0.000">
                  <c:v>29.246851118754854</c:v>
                </c:pt>
                <c:pt idx="638" formatCode="0.000">
                  <c:v>29.608820499287489</c:v>
                </c:pt>
                <c:pt idx="639" formatCode="0.000">
                  <c:v>30.01317732780765</c:v>
                </c:pt>
                <c:pt idx="640" formatCode="0.000">
                  <c:v>29.991412052496337</c:v>
                </c:pt>
                <c:pt idx="641" formatCode="0.000">
                  <c:v>30.139870522481459</c:v>
                </c:pt>
                <c:pt idx="642" formatCode="0.000">
                  <c:v>30.591514997721013</c:v>
                </c:pt>
                <c:pt idx="643" formatCode="0.000">
                  <c:v>30.711499302870337</c:v>
                </c:pt>
                <c:pt idx="644" formatCode="0.000">
                  <c:v>30.866348257191298</c:v>
                </c:pt>
                <c:pt idx="645" formatCode="0.000">
                  <c:v>30.918692186686343</c:v>
                </c:pt>
                <c:pt idx="646" formatCode="0.000">
                  <c:v>30.797949897991955</c:v>
                </c:pt>
                <c:pt idx="647" formatCode="0.000">
                  <c:v>30.782047710443706</c:v>
                </c:pt>
                <c:pt idx="648" formatCode="0.000">
                  <c:v>31.093384974609208</c:v>
                </c:pt>
                <c:pt idx="649" formatCode="0.000">
                  <c:v>31.434825320029454</c:v>
                </c:pt>
                <c:pt idx="650" formatCode="0.000">
                  <c:v>31.573689897952519</c:v>
                </c:pt>
                <c:pt idx="651" formatCode="0.000">
                  <c:v>32.529186249217723</c:v>
                </c:pt>
                <c:pt idx="652" formatCode="0.000">
                  <c:v>32.161052033777736</c:v>
                </c:pt>
                <c:pt idx="653" formatCode="0.000">
                  <c:v>31.922134520418016</c:v>
                </c:pt>
                <c:pt idx="654" formatCode="0.000">
                  <c:v>31.959383646627209</c:v>
                </c:pt>
                <c:pt idx="655" formatCode="0.000">
                  <c:v>31.898537065802088</c:v>
                </c:pt>
                <c:pt idx="656" formatCode="0.000">
                  <c:v>31.574503358304213</c:v>
                </c:pt>
                <c:pt idx="657" formatCode="0.000">
                  <c:v>31.753793134646632</c:v>
                </c:pt>
                <c:pt idx="658" formatCode="0.000">
                  <c:v>32.822112049632395</c:v>
                </c:pt>
                <c:pt idx="659" formatCode="0.000">
                  <c:v>33.381657525636101</c:v>
                </c:pt>
                <c:pt idx="660" formatCode="0.000">
                  <c:v>31.098828110987579</c:v>
                </c:pt>
                <c:pt idx="661" formatCode="0.000">
                  <c:v>31.172809602112473</c:v>
                </c:pt>
                <c:pt idx="662" formatCode="0.000">
                  <c:v>32.151875714134299</c:v>
                </c:pt>
                <c:pt idx="663" formatCode="0.000">
                  <c:v>32.316390737588613</c:v>
                </c:pt>
                <c:pt idx="664" formatCode="0.000">
                  <c:v>31.982856806096621</c:v>
                </c:pt>
                <c:pt idx="665" formatCode="0.000">
                  <c:v>31.391182670291393</c:v>
                </c:pt>
                <c:pt idx="666" formatCode="0.000">
                  <c:v>32.06305183473853</c:v>
                </c:pt>
                <c:pt idx="667" formatCode="0.000">
                  <c:v>32.628770823962732</c:v>
                </c:pt>
                <c:pt idx="668" formatCode="0.000">
                  <c:v>32.110745065006157</c:v>
                </c:pt>
                <c:pt idx="669" formatCode="0.000">
                  <c:v>32.054965892465511</c:v>
                </c:pt>
                <c:pt idx="670" formatCode="0.000">
                  <c:v>32.71645047922393</c:v>
                </c:pt>
                <c:pt idx="671" formatCode="0.000">
                  <c:v>36.93963395384926</c:v>
                </c:pt>
                <c:pt idx="672" formatCode="0.000">
                  <c:v>33.088669602689876</c:v>
                </c:pt>
                <c:pt idx="673" formatCode="0.000">
                  <c:v>32.246222440814364</c:v>
                </c:pt>
                <c:pt idx="674" formatCode="0.000">
                  <c:v>33.499581810932447</c:v>
                </c:pt>
                <c:pt idx="675" formatCode="0.000">
                  <c:v>31.489339033188479</c:v>
                </c:pt>
                <c:pt idx="676" formatCode="0.000">
                  <c:v>32.365511118046427</c:v>
                </c:pt>
                <c:pt idx="677" formatCode="0.000">
                  <c:v>32.674927745975431</c:v>
                </c:pt>
                <c:pt idx="678" formatCode="0.000">
                  <c:v>32.187161010148152</c:v>
                </c:pt>
                <c:pt idx="679" formatCode="0.000">
                  <c:v>32.215433341232355</c:v>
                </c:pt>
                <c:pt idx="680" formatCode="0.000">
                  <c:v>33.176891982065811</c:v>
                </c:pt>
                <c:pt idx="681" formatCode="0.000">
                  <c:v>33.7023272933166</c:v>
                </c:pt>
                <c:pt idx="682" formatCode="0.000">
                  <c:v>33.572777123505915</c:v>
                </c:pt>
                <c:pt idx="683" formatCode="0.000">
                  <c:v>32.993077952492754</c:v>
                </c:pt>
                <c:pt idx="684" formatCode="0.000">
                  <c:v>32.347406450186234</c:v>
                </c:pt>
                <c:pt idx="685" formatCode="0.000">
                  <c:v>32.953392186012437</c:v>
                </c:pt>
                <c:pt idx="686" formatCode="0.000">
                  <c:v>32.940341275925157</c:v>
                </c:pt>
                <c:pt idx="687" formatCode="0.000">
                  <c:v>32.958665943388645</c:v>
                </c:pt>
                <c:pt idx="688" formatCode="0.000">
                  <c:v>33.368737502733225</c:v>
                </c:pt>
                <c:pt idx="689" formatCode="0.000">
                  <c:v>33.436832732689354</c:v>
                </c:pt>
                <c:pt idx="690" formatCode="0.000">
                  <c:v>33.133816292001654</c:v>
                </c:pt>
                <c:pt idx="691" formatCode="0.000">
                  <c:v>33.523505015100582</c:v>
                </c:pt>
                <c:pt idx="692" formatCode="0.000">
                  <c:v>33.610608505638865</c:v>
                </c:pt>
                <c:pt idx="693" formatCode="0.000">
                  <c:v>34.211299974395764</c:v>
                </c:pt>
                <c:pt idx="694" formatCode="0.000">
                  <c:v>33.787490091225024</c:v>
                </c:pt>
                <c:pt idx="695" formatCode="0.000">
                  <c:v>33.243011014768186</c:v>
                </c:pt>
                <c:pt idx="696" formatCode="0.000">
                  <c:v>33.741565680520466</c:v>
                </c:pt>
                <c:pt idx="697" formatCode="0.000">
                  <c:v>33.659687826961161</c:v>
                </c:pt>
                <c:pt idx="698" formatCode="0.000">
                  <c:v>33.862748172293529</c:v>
                </c:pt>
                <c:pt idx="699" formatCode="0.000">
                  <c:v>33.84944543884243</c:v>
                </c:pt>
                <c:pt idx="700" formatCode="0.000">
                  <c:v>33.702610690618151</c:v>
                </c:pt>
                <c:pt idx="701" formatCode="0.000">
                  <c:v>33.600637081962155</c:v>
                </c:pt>
                <c:pt idx="702" formatCode="0.000">
                  <c:v>34.654398269093036</c:v>
                </c:pt>
                <c:pt idx="703" formatCode="0.000">
                  <c:v>33.55011044568645</c:v>
                </c:pt>
                <c:pt idx="704" formatCode="0.000">
                  <c:v>33.70467154538435</c:v>
                </c:pt>
                <c:pt idx="705" formatCode="0.000">
                  <c:v>33.772229067004915</c:v>
                </c:pt>
                <c:pt idx="706" formatCode="0.000">
                  <c:v>34.789257266664009</c:v>
                </c:pt>
                <c:pt idx="707" formatCode="0.000">
                  <c:v>34.485709150247587</c:v>
                </c:pt>
                <c:pt idx="708" formatCode="0.000">
                  <c:v>33.650388683872848</c:v>
                </c:pt>
                <c:pt idx="709" formatCode="0.000">
                  <c:v>33.863593766002907</c:v>
                </c:pt>
                <c:pt idx="710" formatCode="0.000">
                  <c:v>33.393331710097087</c:v>
                </c:pt>
                <c:pt idx="711" formatCode="0.000">
                  <c:v>33.583088829138681</c:v>
                </c:pt>
                <c:pt idx="712" formatCode="0.000">
                  <c:v>33.177040496261128</c:v>
                </c:pt>
                <c:pt idx="713" formatCode="0.000">
                  <c:v>34.590028160489254</c:v>
                </c:pt>
                <c:pt idx="714" formatCode="0.000">
                  <c:v>34.758428395809773</c:v>
                </c:pt>
                <c:pt idx="715" formatCode="0.000">
                  <c:v>35.388514712030137</c:v>
                </c:pt>
                <c:pt idx="716" formatCode="0.000">
                  <c:v>36.468242758810511</c:v>
                </c:pt>
                <c:pt idx="717" formatCode="0.000">
                  <c:v>34.882735245244092</c:v>
                </c:pt>
                <c:pt idx="718" formatCode="0.000">
                  <c:v>34.248208083169658</c:v>
                </c:pt>
                <c:pt idx="719" formatCode="0.000">
                  <c:v>33.333613420575858</c:v>
                </c:pt>
                <c:pt idx="720" formatCode="0.000">
                  <c:v>33.539624565876345</c:v>
                </c:pt>
                <c:pt idx="721" formatCode="0.000">
                  <c:v>33.58049696063344</c:v>
                </c:pt>
                <c:pt idx="722" formatCode="0.000">
                  <c:v>33.68164070007051</c:v>
                </c:pt>
                <c:pt idx="723" formatCode="0.000">
                  <c:v>31.951878558925536</c:v>
                </c:pt>
                <c:pt idx="724" formatCode="0.000">
                  <c:v>31.929586538444738</c:v>
                </c:pt>
                <c:pt idx="725" formatCode="0.000">
                  <c:v>32.005150940104372</c:v>
                </c:pt>
                <c:pt idx="726" formatCode="0.000">
                  <c:v>31.264077139688862</c:v>
                </c:pt>
                <c:pt idx="727" formatCode="0.000">
                  <c:v>31.504905749882624</c:v>
                </c:pt>
                <c:pt idx="728" formatCode="0.000">
                  <c:v>31.782512943675847</c:v>
                </c:pt>
                <c:pt idx="729" formatCode="0.000">
                  <c:v>31.810253797870558</c:v>
                </c:pt>
                <c:pt idx="730" formatCode="0.000">
                  <c:v>31.85868854534985</c:v>
                </c:pt>
                <c:pt idx="731" formatCode="0.000">
                  <c:v>32.276217420440666</c:v>
                </c:pt>
                <c:pt idx="732" formatCode="0.000">
                  <c:v>31.863028990084423</c:v>
                </c:pt>
                <c:pt idx="733" formatCode="0.000">
                  <c:v>32.157688767985782</c:v>
                </c:pt>
                <c:pt idx="734" formatCode="0.000">
                  <c:v>32.295644913297664</c:v>
                </c:pt>
                <c:pt idx="735" formatCode="0.000">
                  <c:v>32.484160303776868</c:v>
                </c:pt>
                <c:pt idx="736" formatCode="0.000">
                  <c:v>32.555230044948537</c:v>
                </c:pt>
                <c:pt idx="737" formatCode="0.000">
                  <c:v>32.608542120998273</c:v>
                </c:pt>
                <c:pt idx="738" formatCode="0.000">
                  <c:v>32.48916026360525</c:v>
                </c:pt>
                <c:pt idx="739" formatCode="0.000">
                  <c:v>32.757425388856802</c:v>
                </c:pt>
                <c:pt idx="740" formatCode="0.000">
                  <c:v>33.070574809030916</c:v>
                </c:pt>
                <c:pt idx="741" formatCode="0.000">
                  <c:v>32.820024408001103</c:v>
                </c:pt>
                <c:pt idx="742" formatCode="0.000">
                  <c:v>32.848923456686968</c:v>
                </c:pt>
                <c:pt idx="743" formatCode="0.000">
                  <c:v>33.243546877804434</c:v>
                </c:pt>
                <c:pt idx="744" formatCode="0.000">
                  <c:v>33.485589040488435</c:v>
                </c:pt>
                <c:pt idx="745" formatCode="0.000">
                  <c:v>33.281078822318406</c:v>
                </c:pt>
                <c:pt idx="746" formatCode="0.000">
                  <c:v>33.714306519810549</c:v>
                </c:pt>
                <c:pt idx="747" formatCode="0.000">
                  <c:v>33.659889916586174</c:v>
                </c:pt>
                <c:pt idx="748" formatCode="0.000">
                  <c:v>33.188983040830614</c:v>
                </c:pt>
                <c:pt idx="749" formatCode="0.000">
                  <c:v>33.540442832686729</c:v>
                </c:pt>
                <c:pt idx="750" formatCode="0.000">
                  <c:v>34.644883218929976</c:v>
                </c:pt>
                <c:pt idx="751" formatCode="0.000">
                  <c:v>34.909880652383094</c:v>
                </c:pt>
                <c:pt idx="752" formatCode="0.000">
                  <c:v>34.820589119580916</c:v>
                </c:pt>
                <c:pt idx="753" formatCode="0.000">
                  <c:v>35.181441128891727</c:v>
                </c:pt>
                <c:pt idx="754" formatCode="0.000">
                  <c:v>34.299389236291283</c:v>
                </c:pt>
                <c:pt idx="755" formatCode="0.000">
                  <c:v>34.315023832242204</c:v>
                </c:pt>
                <c:pt idx="756" formatCode="0.000">
                  <c:v>34.923756173596999</c:v>
                </c:pt>
                <c:pt idx="757" formatCode="0.000">
                  <c:v>35.348559645062608</c:v>
                </c:pt>
                <c:pt idx="758" formatCode="0.000">
                  <c:v>35.542702347336004</c:v>
                </c:pt>
                <c:pt idx="759" formatCode="0.000">
                  <c:v>35.953147862162538</c:v>
                </c:pt>
                <c:pt idx="760" formatCode="0.000">
                  <c:v>36.383843309069746</c:v>
                </c:pt>
                <c:pt idx="761" formatCode="0.000">
                  <c:v>36.377103582315954</c:v>
                </c:pt>
                <c:pt idx="762" formatCode="0.000">
                  <c:v>37.113590495936698</c:v>
                </c:pt>
                <c:pt idx="763" formatCode="0.000">
                  <c:v>36.073493998632905</c:v>
                </c:pt>
                <c:pt idx="764" formatCode="0.000">
                  <c:v>36.523713573554204</c:v>
                </c:pt>
                <c:pt idx="765" formatCode="0.000">
                  <c:v>36.517476571543313</c:v>
                </c:pt>
                <c:pt idx="766" formatCode="0.000">
                  <c:v>35.776563879404897</c:v>
                </c:pt>
                <c:pt idx="767" formatCode="0.000">
                  <c:v>36.09351616691869</c:v>
                </c:pt>
                <c:pt idx="768" formatCode="0.000">
                  <c:v>36.726960293535129</c:v>
                </c:pt>
                <c:pt idx="769" formatCode="0.000">
                  <c:v>36.792560338800918</c:v>
                </c:pt>
                <c:pt idx="770" formatCode="0.000">
                  <c:v>36.676975500767732</c:v>
                </c:pt>
                <c:pt idx="771" formatCode="0.000">
                  <c:v>36.235235997763432</c:v>
                </c:pt>
                <c:pt idx="772" formatCode="0.000">
                  <c:v>36.703936420808539</c:v>
                </c:pt>
                <c:pt idx="773" formatCode="0.000">
                  <c:v>36.688508464282847</c:v>
                </c:pt>
                <c:pt idx="774" formatCode="0.000">
                  <c:v>36.003515575767537</c:v>
                </c:pt>
                <c:pt idx="775" formatCode="0.000">
                  <c:v>35.94040932483788</c:v>
                </c:pt>
                <c:pt idx="776" formatCode="0.000">
                  <c:v>36.399608557965713</c:v>
                </c:pt>
                <c:pt idx="777" formatCode="0.000">
                  <c:v>36.201242011978792</c:v>
                </c:pt>
                <c:pt idx="778" formatCode="0.000">
                  <c:v>36.906251074889596</c:v>
                </c:pt>
                <c:pt idx="779" formatCode="0.000">
                  <c:v>37.050909719472308</c:v>
                </c:pt>
                <c:pt idx="780" formatCode="0.000">
                  <c:v>36.751653657123363</c:v>
                </c:pt>
                <c:pt idx="781" formatCode="0.000">
                  <c:v>37.260329927734944</c:v>
                </c:pt>
                <c:pt idx="782" formatCode="0.000">
                  <c:v>37.935079790141032</c:v>
                </c:pt>
                <c:pt idx="783" formatCode="0.000">
                  <c:v>37.007997817623171</c:v>
                </c:pt>
                <c:pt idx="784" formatCode="0.000">
                  <c:v>37.542649401145589</c:v>
                </c:pt>
                <c:pt idx="785" formatCode="0.000">
                  <c:v>37.983180291929408</c:v>
                </c:pt>
                <c:pt idx="786" formatCode="0.000">
                  <c:v>37.407753861389196</c:v>
                </c:pt>
                <c:pt idx="787" formatCode="0.000">
                  <c:v>37.52955787034854</c:v>
                </c:pt>
                <c:pt idx="788" formatCode="0.000">
                  <c:v>37.323794971434864</c:v>
                </c:pt>
                <c:pt idx="789" formatCode="0.000">
                  <c:v>37.227298962565179</c:v>
                </c:pt>
                <c:pt idx="790" formatCode="0.000">
                  <c:v>37.682685630547894</c:v>
                </c:pt>
                <c:pt idx="791" formatCode="0.000">
                  <c:v>38.059051746159845</c:v>
                </c:pt>
                <c:pt idx="792" formatCode="0.000">
                  <c:v>37.640814443164288</c:v>
                </c:pt>
                <c:pt idx="793" formatCode="0.000">
                  <c:v>37.705877085206538</c:v>
                </c:pt>
                <c:pt idx="794" formatCode="0.000">
                  <c:v>37.51808561876652</c:v>
                </c:pt>
                <c:pt idx="795" formatCode="0.000">
                  <c:v>37.922876388118532</c:v>
                </c:pt>
                <c:pt idx="796" formatCode="0.000">
                  <c:v>37.764194601677893</c:v>
                </c:pt>
                <c:pt idx="797" formatCode="0.000">
                  <c:v>38.282756878194888</c:v>
                </c:pt>
                <c:pt idx="798" formatCode="0.000">
                  <c:v>37.71728523022972</c:v>
                </c:pt>
                <c:pt idx="799" formatCode="0.000">
                  <c:v>37.623436212808542</c:v>
                </c:pt>
                <c:pt idx="800" formatCode="0.000">
                  <c:v>37.389314719266366</c:v>
                </c:pt>
                <c:pt idx="801" formatCode="0.000">
                  <c:v>37.917503133878377</c:v>
                </c:pt>
                <c:pt idx="802" formatCode="0.000">
                  <c:v>38.578828694756695</c:v>
                </c:pt>
                <c:pt idx="803" formatCode="0.000">
                  <c:v>37.942876953351316</c:v>
                </c:pt>
                <c:pt idx="804" formatCode="0.000">
                  <c:v>38.464068501333742</c:v>
                </c:pt>
                <c:pt idx="805" formatCode="0.000">
                  <c:v>38.615556623008231</c:v>
                </c:pt>
                <c:pt idx="806" formatCode="0.000">
                  <c:v>39.421428204252877</c:v>
                </c:pt>
                <c:pt idx="807" formatCode="0.000">
                  <c:v>38.18245011111604</c:v>
                </c:pt>
                <c:pt idx="808" formatCode="0.000">
                  <c:v>38.302584991853195</c:v>
                </c:pt>
                <c:pt idx="809" formatCode="0.000">
                  <c:v>38.374254907016876</c:v>
                </c:pt>
                <c:pt idx="810" formatCode="0.000">
                  <c:v>38.817234927787496</c:v>
                </c:pt>
                <c:pt idx="811" formatCode="0.000">
                  <c:v>39.829795411507547</c:v>
                </c:pt>
                <c:pt idx="812" formatCode="0.000">
                  <c:v>39.830597341233855</c:v>
                </c:pt>
                <c:pt idx="813" formatCode="0.000">
                  <c:v>38.277408972328182</c:v>
                </c:pt>
                <c:pt idx="814" formatCode="0.000">
                  <c:v>38.093016651979184</c:v>
                </c:pt>
                <c:pt idx="815" formatCode="0.000">
                  <c:v>38.211663825150019</c:v>
                </c:pt>
                <c:pt idx="816" formatCode="0.000">
                  <c:v>38.518592192555268</c:v>
                </c:pt>
                <c:pt idx="817" formatCode="0.000">
                  <c:v>38.272024556640034</c:v>
                </c:pt>
                <c:pt idx="818" formatCode="0.000">
                  <c:v>38.693763738516211</c:v>
                </c:pt>
                <c:pt idx="819" formatCode="0.000">
                  <c:v>39.054195275638278</c:v>
                </c:pt>
                <c:pt idx="820" formatCode="0.000">
                  <c:v>39.457111410633345</c:v>
                </c:pt>
                <c:pt idx="821" formatCode="0.000">
                  <c:v>39.434000706527399</c:v>
                </c:pt>
                <c:pt idx="822" formatCode="0.000">
                  <c:v>39.581207176607535</c:v>
                </c:pt>
                <c:pt idx="823" formatCode="0.000">
                  <c:v>40.031691292615662</c:v>
                </c:pt>
                <c:pt idx="824" formatCode="0.000">
                  <c:v>40.150605136998557</c:v>
                </c:pt>
                <c:pt idx="825" formatCode="0.000">
                  <c:v>40.304471831268373</c:v>
                </c:pt>
                <c:pt idx="826" formatCode="0.000">
                  <c:v>40.355920046652969</c:v>
                </c:pt>
                <c:pt idx="827" formatCode="0.000">
                  <c:v>40.234366976567415</c:v>
                </c:pt>
                <c:pt idx="828" formatCode="0.000">
                  <c:v>40.217737367315777</c:v>
                </c:pt>
                <c:pt idx="829" formatCode="0.000">
                  <c:v>40.528429035316506</c:v>
                </c:pt>
                <c:pt idx="830" formatCode="0.000">
                  <c:v>40.869304113589308</c:v>
                </c:pt>
                <c:pt idx="831" formatCode="0.000">
                  <c:v>41.007682293284702</c:v>
                </c:pt>
                <c:pt idx="832" formatCode="0.000">
                  <c:v>41.962769690412216</c:v>
                </c:pt>
                <c:pt idx="833" formatCode="0.000">
                  <c:v>41.594302574252026</c:v>
                </c:pt>
                <c:pt idx="834" formatCode="0.000">
                  <c:v>41.355126856007615</c:v>
                </c:pt>
                <c:pt idx="835" formatCode="0.000">
                  <c:v>41.392191147650863</c:v>
                </c:pt>
                <c:pt idx="836" formatCode="0.000">
                  <c:v>41.331231808141197</c:v>
                </c:pt>
                <c:pt idx="837" formatCode="0.000">
                  <c:v>41.007156153534183</c:v>
                </c:pt>
                <c:pt idx="838" formatCode="0.000">
                  <c:v>41.186473559256179</c:v>
                </c:pt>
                <c:pt idx="839" formatCode="0.000">
                  <c:v>42.254888473365185</c:v>
                </c:pt>
                <c:pt idx="840" formatCode="0.000">
                  <c:v>42.814597138987423</c:v>
                </c:pt>
                <c:pt idx="841" formatCode="0.000">
                  <c:v>40.531996951887521</c:v>
                </c:pt>
                <c:pt idx="842" formatCode="0.000">
                  <c:v>40.606272581825408</c:v>
                </c:pt>
                <c:pt idx="843" formatCode="0.000">
                  <c:v>41.585696642403406</c:v>
                </c:pt>
                <c:pt idx="844" formatCode="0.000">
                  <c:v>41.750632347052672</c:v>
                </c:pt>
                <c:pt idx="845" formatCode="0.000">
                  <c:v>41.417580776005437</c:v>
                </c:pt>
                <c:pt idx="846" formatCode="0.000">
                  <c:v>40.826449649544713</c:v>
                </c:pt>
                <c:pt idx="847" formatCode="0.000">
                  <c:v>41.49892146427252</c:v>
                </c:pt>
                <c:pt idx="848" formatCode="0.000">
                  <c:v>42.065301758506962</c:v>
                </c:pt>
                <c:pt idx="849" formatCode="0.000">
                  <c:v>41.547994994233065</c:v>
                </c:pt>
                <c:pt idx="850" formatCode="0.000">
                  <c:v>41.492991561553396</c:v>
                </c:pt>
                <c:pt idx="851" formatCode="0.000">
                  <c:v>42.155307708853734</c:v>
                </c:pt>
                <c:pt idx="852" formatCode="0.000">
                  <c:v>46.379377659654409</c:v>
                </c:pt>
                <c:pt idx="853" formatCode="0.000">
                  <c:v>42.529353814177782</c:v>
                </c:pt>
                <c:pt idx="854" formatCode="0.000">
                  <c:v>41.687900319777434</c:v>
                </c:pt>
                <c:pt idx="855" formatCode="0.000">
                  <c:v>42.942305669365602</c:v>
                </c:pt>
                <c:pt idx="856" formatCode="0.000">
                  <c:v>40.933160350729686</c:v>
                </c:pt>
                <c:pt idx="857" formatCode="0.000">
                  <c:v>41.810480558955923</c:v>
                </c:pt>
                <c:pt idx="858" formatCode="0.000">
                  <c:v>42.121095175668792</c:v>
                </c:pt>
                <c:pt idx="859" formatCode="0.000">
                  <c:v>41.63457551129774</c:v>
                </c:pt>
                <c:pt idx="860" formatCode="0.000">
                  <c:v>41.664143229451135</c:v>
                </c:pt>
                <c:pt idx="861" formatCode="0.000">
                  <c:v>42.626944821186889</c:v>
                </c:pt>
                <c:pt idx="862" formatCode="0.000">
                  <c:v>43.153769910281497</c:v>
                </c:pt>
                <c:pt idx="863" formatCode="0.000">
                  <c:v>43.025655622873877</c:v>
                </c:pt>
                <c:pt idx="864" formatCode="0.000">
                  <c:v>42.447437730583133</c:v>
                </c:pt>
                <c:pt idx="865" formatCode="0.000">
                  <c:v>41.803292208865393</c:v>
                </c:pt>
                <c:pt idx="866" formatCode="0.000">
                  <c:v>42.410847946136244</c:v>
                </c:pt>
                <c:pt idx="867" formatCode="0.000">
                  <c:v>42.399410390447713</c:v>
                </c:pt>
                <c:pt idx="868" formatCode="0.000">
                  <c:v>42.419391110147515</c:v>
                </c:pt>
                <c:pt idx="869" formatCode="0.000">
                  <c:v>42.83116077692101</c:v>
                </c:pt>
                <c:pt idx="870" formatCode="0.000">
                  <c:v>42.900995539021224</c:v>
                </c:pt>
                <c:pt idx="871" formatCode="0.000">
                  <c:v>42.59975943658786</c:v>
                </c:pt>
                <c:pt idx="872" formatCode="0.000">
                  <c:v>42.991268697032908</c:v>
                </c:pt>
                <c:pt idx="873" formatCode="0.000">
                  <c:v>43.08023232829953</c:v>
                </c:pt>
                <c:pt idx="874" formatCode="0.000">
                  <c:v>43.682822956496928</c:v>
                </c:pt>
                <c:pt idx="875" formatCode="0.000">
                  <c:v>43.260950677586862</c:v>
                </c:pt>
                <c:pt idx="876" formatCode="0.000">
                  <c:v>42.718447086843227</c:v>
                </c:pt>
                <c:pt idx="877" formatCode="0.000">
                  <c:v>43.219014566671511</c:v>
                </c:pt>
                <c:pt idx="878" formatCode="0.000">
                  <c:v>43.139186312499916</c:v>
                </c:pt>
                <c:pt idx="879" formatCode="0.000">
                  <c:v>43.344332509286872</c:v>
                </c:pt>
                <c:pt idx="880" formatCode="0.000">
                  <c:v>43.333151355692891</c:v>
                </c:pt>
                <c:pt idx="881" formatCode="0.000">
                  <c:v>43.188473401425135</c:v>
                </c:pt>
                <c:pt idx="882" formatCode="0.000">
                  <c:v>43.088691295669889</c:v>
                </c:pt>
                <c:pt idx="883" formatCode="0.000">
                  <c:v>44.144678198431507</c:v>
                </c:pt>
                <c:pt idx="884" formatCode="0.000">
                  <c:v>43.042649815910877</c:v>
                </c:pt>
                <c:pt idx="885" formatCode="0.000">
                  <c:v>43.19950360281895</c:v>
                </c:pt>
                <c:pt idx="886" formatCode="0.000">
                  <c:v>43.269386587396269</c:v>
                </c:pt>
                <c:pt idx="887" formatCode="0.000">
                  <c:v>44.288772563349255</c:v>
                </c:pt>
                <c:pt idx="888" formatCode="0.000">
                  <c:v>43.98761408214267</c:v>
                </c:pt>
                <c:pt idx="889" formatCode="0.000">
                  <c:v>43.154714663285418</c:v>
                </c:pt>
                <c:pt idx="890" formatCode="0.000">
                  <c:v>43.370371766274886</c:v>
                </c:pt>
                <c:pt idx="891" formatCode="0.000">
                  <c:v>42.902592273081282</c:v>
                </c:pt>
                <c:pt idx="892" formatCode="0.000">
                  <c:v>43.094862072514033</c:v>
                </c:pt>
                <c:pt idx="893" formatCode="0.000">
                  <c:v>42.691356120690799</c:v>
                </c:pt>
                <c:pt idx="894" formatCode="0.000">
                  <c:v>44.106915456625671</c:v>
                </c:pt>
                <c:pt idx="895" formatCode="0.000">
                  <c:v>44.277916251150771</c:v>
                </c:pt>
                <c:pt idx="896" formatCode="0.000">
                  <c:v>44.910631617629988</c:v>
                </c:pt>
                <c:pt idx="897" formatCode="0.000">
                  <c:v>45.993016815849714</c:v>
                </c:pt>
                <c:pt idx="898" formatCode="0.000">
                  <c:v>44.410194171461484</c:v>
                </c:pt>
                <c:pt idx="899" formatCode="0.000">
                  <c:v>43.778379219160506</c:v>
                </c:pt>
                <c:pt idx="900" formatCode="0.000">
                  <c:v>42.866523735959213</c:v>
                </c:pt>
                <c:pt idx="901" formatCode="0.000">
                  <c:v>43.075300665335121</c:v>
                </c:pt>
                <c:pt idx="902" formatCode="0.000">
                  <c:v>43.118965089830461</c:v>
                </c:pt>
                <c:pt idx="903" formatCode="0.000">
                  <c:v>43.222926751443538</c:v>
                </c:pt>
                <c:pt idx="904" formatCode="0.000">
                  <c:v>41.49600807736438</c:v>
                </c:pt>
                <c:pt idx="905" formatCode="0.000">
                  <c:v>41.476584726853446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F-48F9-8BD7-5362C5A7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681648"/>
        <c:axId val="343668688"/>
      </c:lineChart>
      <c:catAx>
        <c:axId val="3436816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8688"/>
        <c:crosses val="autoZero"/>
        <c:auto val="1"/>
        <c:lblAlgn val="ctr"/>
        <c:lblOffset val="100"/>
        <c:noMultiLvlLbl val="0"/>
      </c:catAx>
      <c:valAx>
        <c:axId val="343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COVID CASES USA</a:t>
            </a:r>
            <a:r>
              <a:rPr lang="fr-FR" baseline="0"/>
              <a:t> 6 months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og"/>
            <c:forward val="15"/>
            <c:dispRSqr val="0"/>
            <c:dispEq val="1"/>
            <c:trendlineLbl>
              <c:layout>
                <c:manualLayout>
                  <c:x val="-0.3627273854547709"/>
                  <c:y val="-0.27969583802024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'Covid Cases 2020-21'!$A$339:$A$468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</c:numCache>
            </c:numRef>
          </c:cat>
          <c:val>
            <c:numRef>
              <c:f>'Covid Cases 2020-21'!$H$339:$H$468</c:f>
              <c:numCache>
                <c:formatCode>_-* #,##0_-;\-* #,##0_-;_-* "-"??_-;_-@_-</c:formatCode>
                <c:ptCount val="130"/>
                <c:pt idx="0">
                  <c:v>153628</c:v>
                </c:pt>
                <c:pt idx="1">
                  <c:v>300310</c:v>
                </c:pt>
                <c:pt idx="2">
                  <c:v>208746</c:v>
                </c:pt>
                <c:pt idx="3">
                  <c:v>184282</c:v>
                </c:pt>
                <c:pt idx="4">
                  <c:v>235111</c:v>
                </c:pt>
                <c:pt idx="5">
                  <c:v>255444</c:v>
                </c:pt>
                <c:pt idx="6">
                  <c:v>278290</c:v>
                </c:pt>
                <c:pt idx="7">
                  <c:v>295215</c:v>
                </c:pt>
                <c:pt idx="8">
                  <c:v>260695</c:v>
                </c:pt>
                <c:pt idx="9">
                  <c:v>213248</c:v>
                </c:pt>
                <c:pt idx="10">
                  <c:v>214994</c:v>
                </c:pt>
                <c:pt idx="11">
                  <c:v>226920</c:v>
                </c:pt>
                <c:pt idx="12">
                  <c:v>230362</c:v>
                </c:pt>
                <c:pt idx="13">
                  <c:v>235707</c:v>
                </c:pt>
                <c:pt idx="14">
                  <c:v>242731</c:v>
                </c:pt>
                <c:pt idx="15">
                  <c:v>201680</c:v>
                </c:pt>
                <c:pt idx="16">
                  <c:v>177782</c:v>
                </c:pt>
                <c:pt idx="17">
                  <c:v>143416</c:v>
                </c:pt>
                <c:pt idx="18">
                  <c:v>176706</c:v>
                </c:pt>
                <c:pt idx="19">
                  <c:v>183236</c:v>
                </c:pt>
                <c:pt idx="20">
                  <c:v>193818</c:v>
                </c:pt>
                <c:pt idx="21">
                  <c:v>190753</c:v>
                </c:pt>
                <c:pt idx="22">
                  <c:v>170613</c:v>
                </c:pt>
                <c:pt idx="23">
                  <c:v>131062</c:v>
                </c:pt>
                <c:pt idx="24">
                  <c:v>151969</c:v>
                </c:pt>
                <c:pt idx="25">
                  <c:v>147540</c:v>
                </c:pt>
                <c:pt idx="26">
                  <c:v>153945</c:v>
                </c:pt>
                <c:pt idx="27">
                  <c:v>168610</c:v>
                </c:pt>
                <c:pt idx="28">
                  <c:v>166568</c:v>
                </c:pt>
                <c:pt idx="29">
                  <c:v>142312</c:v>
                </c:pt>
                <c:pt idx="30">
                  <c:v>111997</c:v>
                </c:pt>
                <c:pt idx="31">
                  <c:v>135202</c:v>
                </c:pt>
                <c:pt idx="32">
                  <c:v>115333</c:v>
                </c:pt>
                <c:pt idx="33">
                  <c:v>121641</c:v>
                </c:pt>
                <c:pt idx="34">
                  <c:v>123975</c:v>
                </c:pt>
                <c:pt idx="35">
                  <c:v>134397</c:v>
                </c:pt>
                <c:pt idx="36">
                  <c:v>103987</c:v>
                </c:pt>
                <c:pt idx="37">
                  <c:v>89648</c:v>
                </c:pt>
                <c:pt idx="38">
                  <c:v>90315</c:v>
                </c:pt>
                <c:pt idx="39">
                  <c:v>95632</c:v>
                </c:pt>
                <c:pt idx="40">
                  <c:v>95177</c:v>
                </c:pt>
                <c:pt idx="41">
                  <c:v>105760</c:v>
                </c:pt>
                <c:pt idx="42">
                  <c:v>99638</c:v>
                </c:pt>
                <c:pt idx="43">
                  <c:v>87122</c:v>
                </c:pt>
                <c:pt idx="44">
                  <c:v>65021</c:v>
                </c:pt>
                <c:pt idx="45">
                  <c:v>54186</c:v>
                </c:pt>
                <c:pt idx="46">
                  <c:v>62719</c:v>
                </c:pt>
                <c:pt idx="47">
                  <c:v>70118</c:v>
                </c:pt>
                <c:pt idx="48">
                  <c:v>69924</c:v>
                </c:pt>
                <c:pt idx="49">
                  <c:v>79297</c:v>
                </c:pt>
                <c:pt idx="50">
                  <c:v>71525</c:v>
                </c:pt>
                <c:pt idx="51">
                  <c:v>57080</c:v>
                </c:pt>
                <c:pt idx="52">
                  <c:v>56220</c:v>
                </c:pt>
                <c:pt idx="53">
                  <c:v>72263</c:v>
                </c:pt>
                <c:pt idx="54">
                  <c:v>74732</c:v>
                </c:pt>
                <c:pt idx="55">
                  <c:v>77501</c:v>
                </c:pt>
                <c:pt idx="56">
                  <c:v>77346</c:v>
                </c:pt>
                <c:pt idx="57">
                  <c:v>64575</c:v>
                </c:pt>
                <c:pt idx="58">
                  <c:v>51357</c:v>
                </c:pt>
                <c:pt idx="59">
                  <c:v>58229</c:v>
                </c:pt>
                <c:pt idx="60">
                  <c:v>57060</c:v>
                </c:pt>
                <c:pt idx="61">
                  <c:v>67193</c:v>
                </c:pt>
                <c:pt idx="62">
                  <c:v>68051</c:v>
                </c:pt>
                <c:pt idx="63">
                  <c:v>66451</c:v>
                </c:pt>
                <c:pt idx="64">
                  <c:v>58203</c:v>
                </c:pt>
                <c:pt idx="65">
                  <c:v>41007</c:v>
                </c:pt>
                <c:pt idx="66">
                  <c:v>45036</c:v>
                </c:pt>
                <c:pt idx="67">
                  <c:v>57642</c:v>
                </c:pt>
                <c:pt idx="68">
                  <c:v>57920</c:v>
                </c:pt>
                <c:pt idx="69">
                  <c:v>62474</c:v>
                </c:pt>
                <c:pt idx="70">
                  <c:v>61523</c:v>
                </c:pt>
                <c:pt idx="71">
                  <c:v>52932</c:v>
                </c:pt>
                <c:pt idx="72">
                  <c:v>38221</c:v>
                </c:pt>
                <c:pt idx="73">
                  <c:v>56666</c:v>
                </c:pt>
                <c:pt idx="74">
                  <c:v>53957</c:v>
                </c:pt>
                <c:pt idx="75">
                  <c:v>59136</c:v>
                </c:pt>
                <c:pt idx="76">
                  <c:v>60538</c:v>
                </c:pt>
                <c:pt idx="77">
                  <c:v>61629</c:v>
                </c:pt>
                <c:pt idx="78">
                  <c:v>55374</c:v>
                </c:pt>
                <c:pt idx="79">
                  <c:v>33768</c:v>
                </c:pt>
                <c:pt idx="80">
                  <c:v>51593</c:v>
                </c:pt>
                <c:pt idx="81">
                  <c:v>53603</c:v>
                </c:pt>
                <c:pt idx="82">
                  <c:v>86960</c:v>
                </c:pt>
                <c:pt idx="83">
                  <c:v>67465</c:v>
                </c:pt>
                <c:pt idx="84">
                  <c:v>77321</c:v>
                </c:pt>
                <c:pt idx="85">
                  <c:v>62700</c:v>
                </c:pt>
                <c:pt idx="86">
                  <c:v>43097</c:v>
                </c:pt>
                <c:pt idx="87">
                  <c:v>69429</c:v>
                </c:pt>
                <c:pt idx="88">
                  <c:v>61249</c:v>
                </c:pt>
                <c:pt idx="89">
                  <c:v>67039</c:v>
                </c:pt>
                <c:pt idx="90">
                  <c:v>79045</c:v>
                </c:pt>
                <c:pt idx="91">
                  <c:v>69831</c:v>
                </c:pt>
                <c:pt idx="92">
                  <c:v>63067</c:v>
                </c:pt>
                <c:pt idx="93">
                  <c:v>34972</c:v>
                </c:pt>
                <c:pt idx="94">
                  <c:v>77679</c:v>
                </c:pt>
                <c:pt idx="95">
                  <c:v>60544</c:v>
                </c:pt>
                <c:pt idx="96">
                  <c:v>75038</c:v>
                </c:pt>
                <c:pt idx="97">
                  <c:v>79878</c:v>
                </c:pt>
                <c:pt idx="98">
                  <c:v>82698</c:v>
                </c:pt>
                <c:pt idx="99">
                  <c:v>66535</c:v>
                </c:pt>
                <c:pt idx="100">
                  <c:v>46380</c:v>
                </c:pt>
                <c:pt idx="101">
                  <c:v>70230</c:v>
                </c:pt>
                <c:pt idx="102">
                  <c:v>77878</c:v>
                </c:pt>
                <c:pt idx="103">
                  <c:v>75375</c:v>
                </c:pt>
                <c:pt idx="104">
                  <c:v>74289</c:v>
                </c:pt>
                <c:pt idx="105">
                  <c:v>79991</c:v>
                </c:pt>
                <c:pt idx="106">
                  <c:v>52373</c:v>
                </c:pt>
                <c:pt idx="107">
                  <c:v>42018</c:v>
                </c:pt>
                <c:pt idx="108">
                  <c:v>67933</c:v>
                </c:pt>
                <c:pt idx="109">
                  <c:v>61273</c:v>
                </c:pt>
                <c:pt idx="110">
                  <c:v>62857</c:v>
                </c:pt>
                <c:pt idx="111">
                  <c:v>67257</c:v>
                </c:pt>
                <c:pt idx="112">
                  <c:v>62399</c:v>
                </c:pt>
                <c:pt idx="113">
                  <c:v>53363</c:v>
                </c:pt>
                <c:pt idx="114">
                  <c:v>32065</c:v>
                </c:pt>
                <c:pt idx="115">
                  <c:v>47691</c:v>
                </c:pt>
                <c:pt idx="116">
                  <c:v>50856</c:v>
                </c:pt>
                <c:pt idx="117">
                  <c:v>55125</c:v>
                </c:pt>
                <c:pt idx="118">
                  <c:v>58199</c:v>
                </c:pt>
                <c:pt idx="119">
                  <c:v>57922</c:v>
                </c:pt>
                <c:pt idx="120">
                  <c:v>45303</c:v>
                </c:pt>
                <c:pt idx="121">
                  <c:v>29367</c:v>
                </c:pt>
                <c:pt idx="122">
                  <c:v>50560</c:v>
                </c:pt>
                <c:pt idx="123">
                  <c:v>40733</c:v>
                </c:pt>
                <c:pt idx="124">
                  <c:v>44510</c:v>
                </c:pt>
                <c:pt idx="125">
                  <c:v>47366</c:v>
                </c:pt>
                <c:pt idx="126">
                  <c:v>47055</c:v>
                </c:pt>
                <c:pt idx="127">
                  <c:v>34493</c:v>
                </c:pt>
                <c:pt idx="128">
                  <c:v>21392</c:v>
                </c:pt>
                <c:pt idx="129">
                  <c:v>36231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1-4DED-B5E3-F2955D5732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979776"/>
        <c:axId val="369010144"/>
      </c:lineChart>
      <c:catAx>
        <c:axId val="368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44"/>
        <c:crosses val="autoZero"/>
        <c:auto val="1"/>
        <c:lblAlgn val="ctr"/>
        <c:lblOffset val="100"/>
        <c:tickLblSkip val="30"/>
        <c:noMultiLvlLbl val="0"/>
      </c:catAx>
      <c:valAx>
        <c:axId val="369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77497681596479"/>
          <c:y val="0.20601423215981285"/>
          <c:w val="0.81575196850393705"/>
          <c:h val="0.5663506496108528"/>
        </c:manualLayout>
      </c:layout>
      <c:lineChart>
        <c:grouping val="standard"/>
        <c:varyColors val="0"/>
        <c:ser>
          <c:idx val="0"/>
          <c:order val="0"/>
          <c:tx>
            <c:strRef>
              <c:f>'Covid Cases 2020-21'!$J$1</c:f>
              <c:strCache>
                <c:ptCount val="1"/>
                <c:pt idx="0">
                  <c:v> WORLD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</a:ln>
              <a:effectLst/>
            </c:spPr>
            <c:trendlineType val="poly"/>
            <c:order val="2"/>
            <c:forward val="60"/>
            <c:dispRSqr val="0"/>
            <c:dispEq val="1"/>
            <c:trendlineLbl>
              <c:layout>
                <c:manualLayout>
                  <c:x val="-0.49704347538648391"/>
                  <c:y val="-6.1536996575874178E-2"/>
                </c:manualLayout>
              </c:layout>
              <c:numFmt formatCode="General" sourceLinked="0"/>
              <c:spPr>
                <a:noFill/>
                <a:ln w="28575"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'Covid Cases 2020-21'!$F$2:$F$468</c:f>
              <c:strCache>
                <c:ptCount val="467"/>
                <c:pt idx="0">
                  <c:v>2020-01-30</c:v>
                </c:pt>
                <c:pt idx="1">
                  <c:v>2020-01-31</c:v>
                </c:pt>
                <c:pt idx="2">
                  <c:v>2020-02-01</c:v>
                </c:pt>
                <c:pt idx="3">
                  <c:v>2020-02-02</c:v>
                </c:pt>
                <c:pt idx="4">
                  <c:v>2020-02-03</c:v>
                </c:pt>
                <c:pt idx="5">
                  <c:v>2020-02-04</c:v>
                </c:pt>
                <c:pt idx="6">
                  <c:v>2020-02-05</c:v>
                </c:pt>
                <c:pt idx="7">
                  <c:v>2020-02-06</c:v>
                </c:pt>
                <c:pt idx="8">
                  <c:v>2020-02-07</c:v>
                </c:pt>
                <c:pt idx="9">
                  <c:v>2020-02-08</c:v>
                </c:pt>
                <c:pt idx="10">
                  <c:v>2020-02-09</c:v>
                </c:pt>
                <c:pt idx="11">
                  <c:v>2020-02-10</c:v>
                </c:pt>
                <c:pt idx="12">
                  <c:v>2020-02-11</c:v>
                </c:pt>
                <c:pt idx="13">
                  <c:v>2020-02-12</c:v>
                </c:pt>
                <c:pt idx="14">
                  <c:v>2020-02-13</c:v>
                </c:pt>
                <c:pt idx="15">
                  <c:v>2020-02-14</c:v>
                </c:pt>
                <c:pt idx="16">
                  <c:v>2020-02-15</c:v>
                </c:pt>
                <c:pt idx="17">
                  <c:v>2020-02-16</c:v>
                </c:pt>
                <c:pt idx="18">
                  <c:v>2020-02-17</c:v>
                </c:pt>
                <c:pt idx="19">
                  <c:v>2020-02-18</c:v>
                </c:pt>
                <c:pt idx="20">
                  <c:v>2020-02-19</c:v>
                </c:pt>
                <c:pt idx="21">
                  <c:v>2020-02-20</c:v>
                </c:pt>
                <c:pt idx="22">
                  <c:v>2020-02-21</c:v>
                </c:pt>
                <c:pt idx="23">
                  <c:v>2020-02-22</c:v>
                </c:pt>
                <c:pt idx="24">
                  <c:v>2020-02-23</c:v>
                </c:pt>
                <c:pt idx="25">
                  <c:v>2020-02-24</c:v>
                </c:pt>
                <c:pt idx="26">
                  <c:v>2020-02-25</c:v>
                </c:pt>
                <c:pt idx="27">
                  <c:v>2020-02-26</c:v>
                </c:pt>
                <c:pt idx="28">
                  <c:v>2020-02-27</c:v>
                </c:pt>
                <c:pt idx="29">
                  <c:v>2020-02-28</c:v>
                </c:pt>
                <c:pt idx="30">
                  <c:v>2020-02-29</c:v>
                </c:pt>
                <c:pt idx="31">
                  <c:v>2020-03-01</c:v>
                </c:pt>
                <c:pt idx="32">
                  <c:v>2020-03-02</c:v>
                </c:pt>
                <c:pt idx="33">
                  <c:v>2020-03-03</c:v>
                </c:pt>
                <c:pt idx="34">
                  <c:v>2020-03-04</c:v>
                </c:pt>
                <c:pt idx="35">
                  <c:v>2020-03-05</c:v>
                </c:pt>
                <c:pt idx="36">
                  <c:v>2020-03-06</c:v>
                </c:pt>
                <c:pt idx="37">
                  <c:v>2020-03-07</c:v>
                </c:pt>
                <c:pt idx="38">
                  <c:v>2020-03-08</c:v>
                </c:pt>
                <c:pt idx="39">
                  <c:v>2020-03-09</c:v>
                </c:pt>
                <c:pt idx="40">
                  <c:v>2020-03-10</c:v>
                </c:pt>
                <c:pt idx="41">
                  <c:v>2020-03-11</c:v>
                </c:pt>
                <c:pt idx="42">
                  <c:v>2020-03-12</c:v>
                </c:pt>
                <c:pt idx="43">
                  <c:v>2020-03-13</c:v>
                </c:pt>
                <c:pt idx="44">
                  <c:v>2020-03-14</c:v>
                </c:pt>
                <c:pt idx="45">
                  <c:v>2020-03-15</c:v>
                </c:pt>
                <c:pt idx="46">
                  <c:v>2020-03-16</c:v>
                </c:pt>
                <c:pt idx="47">
                  <c:v>2020-03-17</c:v>
                </c:pt>
                <c:pt idx="48">
                  <c:v>2020-03-18</c:v>
                </c:pt>
                <c:pt idx="49">
                  <c:v>2020-03-19</c:v>
                </c:pt>
                <c:pt idx="50">
                  <c:v>2020-03-20</c:v>
                </c:pt>
                <c:pt idx="51">
                  <c:v>2020-03-21</c:v>
                </c:pt>
                <c:pt idx="52">
                  <c:v>2020-03-22</c:v>
                </c:pt>
                <c:pt idx="53">
                  <c:v>2020-03-23</c:v>
                </c:pt>
                <c:pt idx="54">
                  <c:v>2020-03-24</c:v>
                </c:pt>
                <c:pt idx="55">
                  <c:v>2020-03-25</c:v>
                </c:pt>
                <c:pt idx="56">
                  <c:v>2020-03-26</c:v>
                </c:pt>
                <c:pt idx="57">
                  <c:v>2020-03-27</c:v>
                </c:pt>
                <c:pt idx="58">
                  <c:v>2020-03-28</c:v>
                </c:pt>
                <c:pt idx="59">
                  <c:v>2020-03-29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2020-04-04</c:v>
                </c:pt>
                <c:pt idx="66">
                  <c:v>2020-04-05</c:v>
                </c:pt>
                <c:pt idx="67">
                  <c:v>2020-04-06</c:v>
                </c:pt>
                <c:pt idx="68">
                  <c:v>2020-04-07</c:v>
                </c:pt>
                <c:pt idx="69">
                  <c:v>2020-04-08</c:v>
                </c:pt>
                <c:pt idx="70">
                  <c:v>2020-04-09</c:v>
                </c:pt>
                <c:pt idx="71">
                  <c:v>2020-04-10</c:v>
                </c:pt>
                <c:pt idx="72">
                  <c:v>2020-04-11</c:v>
                </c:pt>
                <c:pt idx="73">
                  <c:v>2020-04-12</c:v>
                </c:pt>
                <c:pt idx="74">
                  <c:v>2020-04-13</c:v>
                </c:pt>
                <c:pt idx="75">
                  <c:v>2020-04-14</c:v>
                </c:pt>
                <c:pt idx="76">
                  <c:v>2020-04-15</c:v>
                </c:pt>
                <c:pt idx="77">
                  <c:v>2020-04-16</c:v>
                </c:pt>
                <c:pt idx="78">
                  <c:v>2020-04-17</c:v>
                </c:pt>
                <c:pt idx="79">
                  <c:v>2020-04-18</c:v>
                </c:pt>
                <c:pt idx="80">
                  <c:v>2020-04-19</c:v>
                </c:pt>
                <c:pt idx="81">
                  <c:v>2020-04-20</c:v>
                </c:pt>
                <c:pt idx="82">
                  <c:v>2020-04-21</c:v>
                </c:pt>
                <c:pt idx="83">
                  <c:v>2020-04-22</c:v>
                </c:pt>
                <c:pt idx="84">
                  <c:v>2020-04-23</c:v>
                </c:pt>
                <c:pt idx="85">
                  <c:v>2020-04-24</c:v>
                </c:pt>
                <c:pt idx="86">
                  <c:v>2020-04-25</c:v>
                </c:pt>
                <c:pt idx="87">
                  <c:v>2020-04-26</c:v>
                </c:pt>
                <c:pt idx="88">
                  <c:v>2020-04-27</c:v>
                </c:pt>
                <c:pt idx="89">
                  <c:v>2020-04-28</c:v>
                </c:pt>
                <c:pt idx="90">
                  <c:v>2020-04-29</c:v>
                </c:pt>
                <c:pt idx="91">
                  <c:v>2020-04-30</c:v>
                </c:pt>
                <c:pt idx="92">
                  <c:v>2020-05-01</c:v>
                </c:pt>
                <c:pt idx="93">
                  <c:v>2020-05-02</c:v>
                </c:pt>
                <c:pt idx="94">
                  <c:v>2020-05-03</c:v>
                </c:pt>
                <c:pt idx="95">
                  <c:v>2020-05-04</c:v>
                </c:pt>
                <c:pt idx="96">
                  <c:v>2020-05-05</c:v>
                </c:pt>
                <c:pt idx="97">
                  <c:v>2020-05-06</c:v>
                </c:pt>
                <c:pt idx="98">
                  <c:v>2020-05-07</c:v>
                </c:pt>
                <c:pt idx="99">
                  <c:v>2020-05-08</c:v>
                </c:pt>
                <c:pt idx="100">
                  <c:v>2020-05-09</c:v>
                </c:pt>
                <c:pt idx="101">
                  <c:v>2020-05-10</c:v>
                </c:pt>
                <c:pt idx="102">
                  <c:v>2020-05-11</c:v>
                </c:pt>
                <c:pt idx="103">
                  <c:v>2020-05-12</c:v>
                </c:pt>
                <c:pt idx="104">
                  <c:v>2020-05-13</c:v>
                </c:pt>
                <c:pt idx="105">
                  <c:v>2020-05-14</c:v>
                </c:pt>
                <c:pt idx="106">
                  <c:v>2020-05-15</c:v>
                </c:pt>
                <c:pt idx="107">
                  <c:v>2020-05-16</c:v>
                </c:pt>
                <c:pt idx="108">
                  <c:v>2020-05-17</c:v>
                </c:pt>
                <c:pt idx="109">
                  <c:v>2020-05-18</c:v>
                </c:pt>
                <c:pt idx="110">
                  <c:v>2020-05-19</c:v>
                </c:pt>
                <c:pt idx="111">
                  <c:v>2020-05-20</c:v>
                </c:pt>
                <c:pt idx="112">
                  <c:v>2020-05-21</c:v>
                </c:pt>
                <c:pt idx="113">
                  <c:v>2020-05-22</c:v>
                </c:pt>
                <c:pt idx="114">
                  <c:v>2020-05-23</c:v>
                </c:pt>
                <c:pt idx="115">
                  <c:v>2020-05-24</c:v>
                </c:pt>
                <c:pt idx="116">
                  <c:v>2020-05-25</c:v>
                </c:pt>
                <c:pt idx="117">
                  <c:v>2020-05-26</c:v>
                </c:pt>
                <c:pt idx="118">
                  <c:v>2020-05-27</c:v>
                </c:pt>
                <c:pt idx="119">
                  <c:v>2020-05-28</c:v>
                </c:pt>
                <c:pt idx="120">
                  <c:v>2020-05-29</c:v>
                </c:pt>
                <c:pt idx="121">
                  <c:v>2020-05-30</c:v>
                </c:pt>
                <c:pt idx="122">
                  <c:v>2020-05-31</c:v>
                </c:pt>
                <c:pt idx="123">
                  <c:v>2020-06-01</c:v>
                </c:pt>
                <c:pt idx="124">
                  <c:v>2020-06-02</c:v>
                </c:pt>
                <c:pt idx="125">
                  <c:v>2020-06-03</c:v>
                </c:pt>
                <c:pt idx="126">
                  <c:v>2020-06-04</c:v>
                </c:pt>
                <c:pt idx="127">
                  <c:v>2020-06-05</c:v>
                </c:pt>
                <c:pt idx="128">
                  <c:v>2020-06-06</c:v>
                </c:pt>
                <c:pt idx="129">
                  <c:v>2020-06-07</c:v>
                </c:pt>
                <c:pt idx="130">
                  <c:v>2020-06-08</c:v>
                </c:pt>
                <c:pt idx="131">
                  <c:v>2020-06-09</c:v>
                </c:pt>
                <c:pt idx="132">
                  <c:v>2020-06-10</c:v>
                </c:pt>
                <c:pt idx="133">
                  <c:v>2020-06-11</c:v>
                </c:pt>
                <c:pt idx="134">
                  <c:v>2020-06-12</c:v>
                </c:pt>
                <c:pt idx="135">
                  <c:v>2020-06-13</c:v>
                </c:pt>
                <c:pt idx="136">
                  <c:v>2020-06-14</c:v>
                </c:pt>
                <c:pt idx="137">
                  <c:v>2020-06-15</c:v>
                </c:pt>
                <c:pt idx="138">
                  <c:v>2020-06-16</c:v>
                </c:pt>
                <c:pt idx="139">
                  <c:v>2020-06-17</c:v>
                </c:pt>
                <c:pt idx="140">
                  <c:v>2020-06-18</c:v>
                </c:pt>
                <c:pt idx="141">
                  <c:v>2020-06-19</c:v>
                </c:pt>
                <c:pt idx="142">
                  <c:v>2020-06-20</c:v>
                </c:pt>
                <c:pt idx="143">
                  <c:v>2020-06-21</c:v>
                </c:pt>
                <c:pt idx="144">
                  <c:v>2020-06-22</c:v>
                </c:pt>
                <c:pt idx="145">
                  <c:v>2020-06-23</c:v>
                </c:pt>
                <c:pt idx="146">
                  <c:v>2020-06-24</c:v>
                </c:pt>
                <c:pt idx="147">
                  <c:v>2020-06-25</c:v>
                </c:pt>
                <c:pt idx="148">
                  <c:v>2020-06-26</c:v>
                </c:pt>
                <c:pt idx="149">
                  <c:v>2020-06-27</c:v>
                </c:pt>
                <c:pt idx="150">
                  <c:v>2020-06-28</c:v>
                </c:pt>
                <c:pt idx="151">
                  <c:v>2020-06-29</c:v>
                </c:pt>
                <c:pt idx="152">
                  <c:v>2020-06-30</c:v>
                </c:pt>
                <c:pt idx="153">
                  <c:v>2020-07-01</c:v>
                </c:pt>
                <c:pt idx="154">
                  <c:v>2020-07-02</c:v>
                </c:pt>
                <c:pt idx="155">
                  <c:v>2020-07-03</c:v>
                </c:pt>
                <c:pt idx="156">
                  <c:v>2020-07-04</c:v>
                </c:pt>
                <c:pt idx="157">
                  <c:v>2020-07-05</c:v>
                </c:pt>
                <c:pt idx="158">
                  <c:v>2020-07-06</c:v>
                </c:pt>
                <c:pt idx="159">
                  <c:v>2020-07-07</c:v>
                </c:pt>
                <c:pt idx="160">
                  <c:v>2020-07-08</c:v>
                </c:pt>
                <c:pt idx="161">
                  <c:v>2020-07-09</c:v>
                </c:pt>
                <c:pt idx="162">
                  <c:v>2020-07-10</c:v>
                </c:pt>
                <c:pt idx="163">
                  <c:v>2020-07-11</c:v>
                </c:pt>
                <c:pt idx="164">
                  <c:v>2020-07-12</c:v>
                </c:pt>
                <c:pt idx="165">
                  <c:v>2020-07-13</c:v>
                </c:pt>
                <c:pt idx="166">
                  <c:v>2020-07-14</c:v>
                </c:pt>
                <c:pt idx="167">
                  <c:v>2020-07-15</c:v>
                </c:pt>
                <c:pt idx="168">
                  <c:v>2020-07-16</c:v>
                </c:pt>
                <c:pt idx="169">
                  <c:v>2020-07-17</c:v>
                </c:pt>
                <c:pt idx="170">
                  <c:v>2020-07-18</c:v>
                </c:pt>
                <c:pt idx="171">
                  <c:v>2020-07-19</c:v>
                </c:pt>
                <c:pt idx="172">
                  <c:v>2020-07-20</c:v>
                </c:pt>
                <c:pt idx="173">
                  <c:v>2020-07-21</c:v>
                </c:pt>
                <c:pt idx="174">
                  <c:v>2020-07-22</c:v>
                </c:pt>
                <c:pt idx="175">
                  <c:v>2020-07-23</c:v>
                </c:pt>
                <c:pt idx="176">
                  <c:v>2020-07-24</c:v>
                </c:pt>
                <c:pt idx="177">
                  <c:v>2020-07-25</c:v>
                </c:pt>
                <c:pt idx="178">
                  <c:v>2020-07-26</c:v>
                </c:pt>
                <c:pt idx="179">
                  <c:v>2020-07-27</c:v>
                </c:pt>
                <c:pt idx="180">
                  <c:v>2020-07-28</c:v>
                </c:pt>
                <c:pt idx="181">
                  <c:v>2020-07-29</c:v>
                </c:pt>
                <c:pt idx="182">
                  <c:v>2020-07-30</c:v>
                </c:pt>
                <c:pt idx="183">
                  <c:v>2020-07-31</c:v>
                </c:pt>
                <c:pt idx="184">
                  <c:v>2020-08-01</c:v>
                </c:pt>
                <c:pt idx="185">
                  <c:v>2020-08-02</c:v>
                </c:pt>
                <c:pt idx="186">
                  <c:v>2020-08-03</c:v>
                </c:pt>
                <c:pt idx="187">
                  <c:v>2020-08-04</c:v>
                </c:pt>
                <c:pt idx="188">
                  <c:v>2020-08-05</c:v>
                </c:pt>
                <c:pt idx="189">
                  <c:v>2020-08-06</c:v>
                </c:pt>
                <c:pt idx="190">
                  <c:v>2020-08-07</c:v>
                </c:pt>
                <c:pt idx="191">
                  <c:v>2020-08-08</c:v>
                </c:pt>
                <c:pt idx="192">
                  <c:v>2020-08-09</c:v>
                </c:pt>
                <c:pt idx="193">
                  <c:v>2020-08-10</c:v>
                </c:pt>
                <c:pt idx="194">
                  <c:v>2020-08-11</c:v>
                </c:pt>
                <c:pt idx="195">
                  <c:v>2020-08-12</c:v>
                </c:pt>
                <c:pt idx="196">
                  <c:v>2020-08-13</c:v>
                </c:pt>
                <c:pt idx="197">
                  <c:v>2020-08-14</c:v>
                </c:pt>
                <c:pt idx="198">
                  <c:v>2020-08-15</c:v>
                </c:pt>
                <c:pt idx="199">
                  <c:v>2020-08-16</c:v>
                </c:pt>
                <c:pt idx="200">
                  <c:v>2020-08-17</c:v>
                </c:pt>
                <c:pt idx="201">
                  <c:v>2020-08-18</c:v>
                </c:pt>
                <c:pt idx="202">
                  <c:v>2020-08-19</c:v>
                </c:pt>
                <c:pt idx="203">
                  <c:v>2020-08-20</c:v>
                </c:pt>
                <c:pt idx="204">
                  <c:v>2020-08-21</c:v>
                </c:pt>
                <c:pt idx="205">
                  <c:v>2020-08-22</c:v>
                </c:pt>
                <c:pt idx="206">
                  <c:v>2020-08-23</c:v>
                </c:pt>
                <c:pt idx="207">
                  <c:v>2020-08-24</c:v>
                </c:pt>
                <c:pt idx="208">
                  <c:v>2020-08-25</c:v>
                </c:pt>
                <c:pt idx="209">
                  <c:v>2020-08-26</c:v>
                </c:pt>
                <c:pt idx="210">
                  <c:v>2020-08-27</c:v>
                </c:pt>
                <c:pt idx="211">
                  <c:v>2020-08-28</c:v>
                </c:pt>
                <c:pt idx="212">
                  <c:v>2020-08-29</c:v>
                </c:pt>
                <c:pt idx="213">
                  <c:v>2020-08-30</c:v>
                </c:pt>
                <c:pt idx="214">
                  <c:v>2020-08-31</c:v>
                </c:pt>
                <c:pt idx="215">
                  <c:v>2020-09-01</c:v>
                </c:pt>
                <c:pt idx="216">
                  <c:v>2020-09-02</c:v>
                </c:pt>
                <c:pt idx="217">
                  <c:v>2020-09-03</c:v>
                </c:pt>
                <c:pt idx="218">
                  <c:v>2020-09-04</c:v>
                </c:pt>
                <c:pt idx="219">
                  <c:v>2020-09-05</c:v>
                </c:pt>
                <c:pt idx="220">
                  <c:v>2020-09-06</c:v>
                </c:pt>
                <c:pt idx="221">
                  <c:v>2020-09-07</c:v>
                </c:pt>
                <c:pt idx="222">
                  <c:v>2020-09-08</c:v>
                </c:pt>
                <c:pt idx="223">
                  <c:v>2020-09-09</c:v>
                </c:pt>
                <c:pt idx="224">
                  <c:v>2020-09-10</c:v>
                </c:pt>
                <c:pt idx="225">
                  <c:v>2020-09-11</c:v>
                </c:pt>
                <c:pt idx="226">
                  <c:v>2020-09-12</c:v>
                </c:pt>
                <c:pt idx="227">
                  <c:v>2020-09-13</c:v>
                </c:pt>
                <c:pt idx="228">
                  <c:v>2020-09-14</c:v>
                </c:pt>
                <c:pt idx="229">
                  <c:v>2020-09-15</c:v>
                </c:pt>
                <c:pt idx="230">
                  <c:v>2020-09-16</c:v>
                </c:pt>
                <c:pt idx="231">
                  <c:v>2020-09-17</c:v>
                </c:pt>
                <c:pt idx="232">
                  <c:v>2020-09-18</c:v>
                </c:pt>
                <c:pt idx="233">
                  <c:v>2020-09-19</c:v>
                </c:pt>
                <c:pt idx="234">
                  <c:v>2020-09-20</c:v>
                </c:pt>
                <c:pt idx="235">
                  <c:v>2020-09-21</c:v>
                </c:pt>
                <c:pt idx="236">
                  <c:v>2020-09-22</c:v>
                </c:pt>
                <c:pt idx="237">
                  <c:v>2020-09-23</c:v>
                </c:pt>
                <c:pt idx="238">
                  <c:v>2020-09-24</c:v>
                </c:pt>
                <c:pt idx="239">
                  <c:v>2020-09-25</c:v>
                </c:pt>
                <c:pt idx="240">
                  <c:v>2020-09-26</c:v>
                </c:pt>
                <c:pt idx="241">
                  <c:v>2020-09-27</c:v>
                </c:pt>
                <c:pt idx="242">
                  <c:v>2020-09-28</c:v>
                </c:pt>
                <c:pt idx="243">
                  <c:v>2020-09-29</c:v>
                </c:pt>
                <c:pt idx="244">
                  <c:v>2020-09-30</c:v>
                </c:pt>
                <c:pt idx="245">
                  <c:v>2020-10-01</c:v>
                </c:pt>
                <c:pt idx="246">
                  <c:v>2020-10-02</c:v>
                </c:pt>
                <c:pt idx="247">
                  <c:v>2020-10-03</c:v>
                </c:pt>
                <c:pt idx="248">
                  <c:v>2020-10-04</c:v>
                </c:pt>
                <c:pt idx="249">
                  <c:v>2020-10-05</c:v>
                </c:pt>
                <c:pt idx="250">
                  <c:v>2020-10-06</c:v>
                </c:pt>
                <c:pt idx="251">
                  <c:v>2020-10-07</c:v>
                </c:pt>
                <c:pt idx="252">
                  <c:v>2020-10-08</c:v>
                </c:pt>
                <c:pt idx="253">
                  <c:v>2020-10-09</c:v>
                </c:pt>
                <c:pt idx="254">
                  <c:v>2020-10-10</c:v>
                </c:pt>
                <c:pt idx="255">
                  <c:v>2020-10-11</c:v>
                </c:pt>
                <c:pt idx="256">
                  <c:v>2020-10-12</c:v>
                </c:pt>
                <c:pt idx="257">
                  <c:v>2020-10-13</c:v>
                </c:pt>
                <c:pt idx="258">
                  <c:v>2020-10-14</c:v>
                </c:pt>
                <c:pt idx="259">
                  <c:v>2020-10-15</c:v>
                </c:pt>
                <c:pt idx="260">
                  <c:v>2020-10-16</c:v>
                </c:pt>
                <c:pt idx="261">
                  <c:v>2020-10-17</c:v>
                </c:pt>
                <c:pt idx="262">
                  <c:v>2020-10-18</c:v>
                </c:pt>
                <c:pt idx="263">
                  <c:v>2020-10-19</c:v>
                </c:pt>
                <c:pt idx="264">
                  <c:v>2020-10-20</c:v>
                </c:pt>
                <c:pt idx="265">
                  <c:v>2020-10-21</c:v>
                </c:pt>
                <c:pt idx="266">
                  <c:v>2020-10-22</c:v>
                </c:pt>
                <c:pt idx="267">
                  <c:v>2020-10-23</c:v>
                </c:pt>
                <c:pt idx="268">
                  <c:v>2020-10-24</c:v>
                </c:pt>
                <c:pt idx="269">
                  <c:v>2020-10-25</c:v>
                </c:pt>
                <c:pt idx="270">
                  <c:v>2020-10-26</c:v>
                </c:pt>
                <c:pt idx="271">
                  <c:v>2020-10-27</c:v>
                </c:pt>
                <c:pt idx="272">
                  <c:v>2020-10-28</c:v>
                </c:pt>
                <c:pt idx="273">
                  <c:v>2020-10-29</c:v>
                </c:pt>
                <c:pt idx="274">
                  <c:v>2020-10-30</c:v>
                </c:pt>
                <c:pt idx="275">
                  <c:v>2020-10-31</c:v>
                </c:pt>
                <c:pt idx="276">
                  <c:v>2020-11-01</c:v>
                </c:pt>
                <c:pt idx="277">
                  <c:v>2020-11-02</c:v>
                </c:pt>
                <c:pt idx="278">
                  <c:v>2020-11-03</c:v>
                </c:pt>
                <c:pt idx="279">
                  <c:v>2020-11-04</c:v>
                </c:pt>
                <c:pt idx="280">
                  <c:v>2020-11-05</c:v>
                </c:pt>
                <c:pt idx="281">
                  <c:v>2020-11-06</c:v>
                </c:pt>
                <c:pt idx="282">
                  <c:v>2020-11-07</c:v>
                </c:pt>
                <c:pt idx="283">
                  <c:v>2020-11-08</c:v>
                </c:pt>
                <c:pt idx="284">
                  <c:v>2020-11-09</c:v>
                </c:pt>
                <c:pt idx="285">
                  <c:v>2020-11-10</c:v>
                </c:pt>
                <c:pt idx="286">
                  <c:v>2020-11-11</c:v>
                </c:pt>
                <c:pt idx="287">
                  <c:v>2020-11-12</c:v>
                </c:pt>
                <c:pt idx="288">
                  <c:v>2020-11-13</c:v>
                </c:pt>
                <c:pt idx="289">
                  <c:v>2020-11-14</c:v>
                </c:pt>
                <c:pt idx="290">
                  <c:v>2020-11-15</c:v>
                </c:pt>
                <c:pt idx="291">
                  <c:v>2020-11-16</c:v>
                </c:pt>
                <c:pt idx="292">
                  <c:v>2020-11-17</c:v>
                </c:pt>
                <c:pt idx="293">
                  <c:v>2020-11-18</c:v>
                </c:pt>
                <c:pt idx="294">
                  <c:v>2020-11-19</c:v>
                </c:pt>
                <c:pt idx="295">
                  <c:v>2020-11-20</c:v>
                </c:pt>
                <c:pt idx="296">
                  <c:v>2020-11-21</c:v>
                </c:pt>
                <c:pt idx="297">
                  <c:v>2020-11-22</c:v>
                </c:pt>
                <c:pt idx="298">
                  <c:v>2020-11-23</c:v>
                </c:pt>
                <c:pt idx="299">
                  <c:v>2020-11-24</c:v>
                </c:pt>
                <c:pt idx="300">
                  <c:v>2020-11-25</c:v>
                </c:pt>
                <c:pt idx="301">
                  <c:v>2020-11-26</c:v>
                </c:pt>
                <c:pt idx="302">
                  <c:v>2020-11-27</c:v>
                </c:pt>
                <c:pt idx="303">
                  <c:v>2020-11-28</c:v>
                </c:pt>
                <c:pt idx="304">
                  <c:v>2020-11-29</c:v>
                </c:pt>
                <c:pt idx="305">
                  <c:v>2020-11-30</c:v>
                </c:pt>
                <c:pt idx="306">
                  <c:v>2020-12-01</c:v>
                </c:pt>
                <c:pt idx="307">
                  <c:v>2020-12-02</c:v>
                </c:pt>
                <c:pt idx="308">
                  <c:v>2020-12-03</c:v>
                </c:pt>
                <c:pt idx="309">
                  <c:v>2020-12-04</c:v>
                </c:pt>
                <c:pt idx="310">
                  <c:v>2020-12-05</c:v>
                </c:pt>
                <c:pt idx="311">
                  <c:v>2020-12-06</c:v>
                </c:pt>
                <c:pt idx="312">
                  <c:v>2020-12-07</c:v>
                </c:pt>
                <c:pt idx="313">
                  <c:v>2020-12-08</c:v>
                </c:pt>
                <c:pt idx="314">
                  <c:v>2020-12-09</c:v>
                </c:pt>
                <c:pt idx="315">
                  <c:v>2020-12-10</c:v>
                </c:pt>
                <c:pt idx="316">
                  <c:v>2020-12-11</c:v>
                </c:pt>
                <c:pt idx="317">
                  <c:v>2020-12-12</c:v>
                </c:pt>
                <c:pt idx="318">
                  <c:v>2020-12-13</c:v>
                </c:pt>
                <c:pt idx="319">
                  <c:v>2020-12-14</c:v>
                </c:pt>
                <c:pt idx="320">
                  <c:v>2020-12-15</c:v>
                </c:pt>
                <c:pt idx="321">
                  <c:v>2020-12-16</c:v>
                </c:pt>
                <c:pt idx="322">
                  <c:v>2020-12-17</c:v>
                </c:pt>
                <c:pt idx="323">
                  <c:v>2020-12-18</c:v>
                </c:pt>
                <c:pt idx="324">
                  <c:v>2020-12-19</c:v>
                </c:pt>
                <c:pt idx="325">
                  <c:v>2020-12-20</c:v>
                </c:pt>
                <c:pt idx="326">
                  <c:v>2020-12-21</c:v>
                </c:pt>
                <c:pt idx="327">
                  <c:v>2020-12-22</c:v>
                </c:pt>
                <c:pt idx="328">
                  <c:v>2020-12-23</c:v>
                </c:pt>
                <c:pt idx="329">
                  <c:v>2020-12-24</c:v>
                </c:pt>
                <c:pt idx="330">
                  <c:v>2020-12-25</c:v>
                </c:pt>
                <c:pt idx="331">
                  <c:v>2020-12-26</c:v>
                </c:pt>
                <c:pt idx="332">
                  <c:v>2020-12-27</c:v>
                </c:pt>
                <c:pt idx="333">
                  <c:v>2020-12-28</c:v>
                </c:pt>
                <c:pt idx="334">
                  <c:v>2020-12-29</c:v>
                </c:pt>
                <c:pt idx="335">
                  <c:v>2020-12-30</c:v>
                </c:pt>
                <c:pt idx="336">
                  <c:v>2020-12-31</c:v>
                </c:pt>
                <c:pt idx="337">
                  <c:v>2021-01-01</c:v>
                </c:pt>
                <c:pt idx="338">
                  <c:v>2021-01-02</c:v>
                </c:pt>
                <c:pt idx="339">
                  <c:v>2021-01-03</c:v>
                </c:pt>
                <c:pt idx="340">
                  <c:v>2021-01-04</c:v>
                </c:pt>
                <c:pt idx="341">
                  <c:v>2021-01-05</c:v>
                </c:pt>
                <c:pt idx="342">
                  <c:v>2021-01-06</c:v>
                </c:pt>
                <c:pt idx="343">
                  <c:v>2021-01-07</c:v>
                </c:pt>
                <c:pt idx="344">
                  <c:v>2021-01-08</c:v>
                </c:pt>
                <c:pt idx="345">
                  <c:v>2021-01-09</c:v>
                </c:pt>
                <c:pt idx="346">
                  <c:v>2021-01-10</c:v>
                </c:pt>
                <c:pt idx="347">
                  <c:v>2021-01-11</c:v>
                </c:pt>
                <c:pt idx="348">
                  <c:v>2021-01-12</c:v>
                </c:pt>
                <c:pt idx="349">
                  <c:v>2021-01-13</c:v>
                </c:pt>
                <c:pt idx="350">
                  <c:v>2021-01-14</c:v>
                </c:pt>
                <c:pt idx="351">
                  <c:v>2021-01-15</c:v>
                </c:pt>
                <c:pt idx="352">
                  <c:v>2021-01-16</c:v>
                </c:pt>
                <c:pt idx="353">
                  <c:v>2021-01-17</c:v>
                </c:pt>
                <c:pt idx="354">
                  <c:v>2021-01-18</c:v>
                </c:pt>
                <c:pt idx="355">
                  <c:v>2021-01-19</c:v>
                </c:pt>
                <c:pt idx="356">
                  <c:v>2021-01-20</c:v>
                </c:pt>
                <c:pt idx="357">
                  <c:v>2021-01-21</c:v>
                </c:pt>
                <c:pt idx="358">
                  <c:v>2021-01-22</c:v>
                </c:pt>
                <c:pt idx="359">
                  <c:v>2021-01-23</c:v>
                </c:pt>
                <c:pt idx="360">
                  <c:v>2021-01-24</c:v>
                </c:pt>
                <c:pt idx="361">
                  <c:v>2021-01-25</c:v>
                </c:pt>
                <c:pt idx="362">
                  <c:v>2021-01-26</c:v>
                </c:pt>
                <c:pt idx="363">
                  <c:v>2021-01-27</c:v>
                </c:pt>
                <c:pt idx="364">
                  <c:v>2021-01-28</c:v>
                </c:pt>
                <c:pt idx="365">
                  <c:v>2021-01-29</c:v>
                </c:pt>
                <c:pt idx="366">
                  <c:v>2021-01-30</c:v>
                </c:pt>
                <c:pt idx="367">
                  <c:v>2021-01-31</c:v>
                </c:pt>
                <c:pt idx="368">
                  <c:v>2021-02-01</c:v>
                </c:pt>
                <c:pt idx="369">
                  <c:v>2021-02-02</c:v>
                </c:pt>
                <c:pt idx="370">
                  <c:v>2021-02-03</c:v>
                </c:pt>
                <c:pt idx="371">
                  <c:v>2021-02-04</c:v>
                </c:pt>
                <c:pt idx="372">
                  <c:v>2021-02-05</c:v>
                </c:pt>
                <c:pt idx="373">
                  <c:v>2021-02-06</c:v>
                </c:pt>
                <c:pt idx="374">
                  <c:v>2021-02-07</c:v>
                </c:pt>
                <c:pt idx="375">
                  <c:v>2021-02-08</c:v>
                </c:pt>
                <c:pt idx="376">
                  <c:v>2021-02-09</c:v>
                </c:pt>
                <c:pt idx="377">
                  <c:v>2021-02-10</c:v>
                </c:pt>
                <c:pt idx="378">
                  <c:v>2021-02-11</c:v>
                </c:pt>
                <c:pt idx="379">
                  <c:v>2021-02-12</c:v>
                </c:pt>
                <c:pt idx="380">
                  <c:v>2021-02-13</c:v>
                </c:pt>
                <c:pt idx="381">
                  <c:v>2021-02-14</c:v>
                </c:pt>
                <c:pt idx="382">
                  <c:v>2021-02-15</c:v>
                </c:pt>
                <c:pt idx="383">
                  <c:v>2021-02-16</c:v>
                </c:pt>
                <c:pt idx="384">
                  <c:v>2021-02-17</c:v>
                </c:pt>
                <c:pt idx="385">
                  <c:v>2021-02-18</c:v>
                </c:pt>
                <c:pt idx="386">
                  <c:v>2021-02-19</c:v>
                </c:pt>
                <c:pt idx="387">
                  <c:v>2021-02-20</c:v>
                </c:pt>
                <c:pt idx="388">
                  <c:v>2021-02-21</c:v>
                </c:pt>
                <c:pt idx="389">
                  <c:v>2021-02-22</c:v>
                </c:pt>
                <c:pt idx="390">
                  <c:v>2021-02-23</c:v>
                </c:pt>
                <c:pt idx="391">
                  <c:v>2021-02-24</c:v>
                </c:pt>
                <c:pt idx="392">
                  <c:v>2021-02-25</c:v>
                </c:pt>
                <c:pt idx="393">
                  <c:v>2021-02-26</c:v>
                </c:pt>
                <c:pt idx="394">
                  <c:v>2021-02-27</c:v>
                </c:pt>
                <c:pt idx="395">
                  <c:v>2021-02-28</c:v>
                </c:pt>
                <c:pt idx="396">
                  <c:v>2021-03-01</c:v>
                </c:pt>
                <c:pt idx="397">
                  <c:v>2021-03-02</c:v>
                </c:pt>
                <c:pt idx="398">
                  <c:v>2021-03-03</c:v>
                </c:pt>
                <c:pt idx="399">
                  <c:v>2021-03-04</c:v>
                </c:pt>
                <c:pt idx="400">
                  <c:v>2021-03-05</c:v>
                </c:pt>
                <c:pt idx="401">
                  <c:v>2021-03-06</c:v>
                </c:pt>
                <c:pt idx="402">
                  <c:v>2021-03-07</c:v>
                </c:pt>
                <c:pt idx="403">
                  <c:v>2021-03-08</c:v>
                </c:pt>
                <c:pt idx="404">
                  <c:v>2021-03-09</c:v>
                </c:pt>
                <c:pt idx="405">
                  <c:v>2021-03-10</c:v>
                </c:pt>
                <c:pt idx="406">
                  <c:v>2021-03-11</c:v>
                </c:pt>
                <c:pt idx="407">
                  <c:v>2021-03-12</c:v>
                </c:pt>
                <c:pt idx="408">
                  <c:v>2021-03-13</c:v>
                </c:pt>
                <c:pt idx="409">
                  <c:v>2021-03-14</c:v>
                </c:pt>
                <c:pt idx="410">
                  <c:v>2021-03-15</c:v>
                </c:pt>
                <c:pt idx="411">
                  <c:v>2021-03-16</c:v>
                </c:pt>
                <c:pt idx="412">
                  <c:v>2021-03-17</c:v>
                </c:pt>
                <c:pt idx="413">
                  <c:v>2021-03-18</c:v>
                </c:pt>
                <c:pt idx="414">
                  <c:v>2021-03-19</c:v>
                </c:pt>
                <c:pt idx="415">
                  <c:v>2021-03-20</c:v>
                </c:pt>
                <c:pt idx="416">
                  <c:v>2021-03-21</c:v>
                </c:pt>
                <c:pt idx="417">
                  <c:v>2021-03-22</c:v>
                </c:pt>
                <c:pt idx="418">
                  <c:v>2021-03-23</c:v>
                </c:pt>
                <c:pt idx="419">
                  <c:v>2021-03-24</c:v>
                </c:pt>
                <c:pt idx="420">
                  <c:v>2021-03-25</c:v>
                </c:pt>
                <c:pt idx="421">
                  <c:v>2021-03-26</c:v>
                </c:pt>
                <c:pt idx="422">
                  <c:v>2021-03-27</c:v>
                </c:pt>
                <c:pt idx="423">
                  <c:v>2021-03-28</c:v>
                </c:pt>
                <c:pt idx="424">
                  <c:v>2021-03-29</c:v>
                </c:pt>
                <c:pt idx="425">
                  <c:v>2021-03-30</c:v>
                </c:pt>
                <c:pt idx="426">
                  <c:v>2021-03-31</c:v>
                </c:pt>
                <c:pt idx="427">
                  <c:v>2021-04-01</c:v>
                </c:pt>
                <c:pt idx="428">
                  <c:v>2021-04-02</c:v>
                </c:pt>
                <c:pt idx="429">
                  <c:v>2021-04-03</c:v>
                </c:pt>
                <c:pt idx="430">
                  <c:v>2021-04-04</c:v>
                </c:pt>
                <c:pt idx="431">
                  <c:v>2021-04-05</c:v>
                </c:pt>
                <c:pt idx="432">
                  <c:v>2021-04-06</c:v>
                </c:pt>
                <c:pt idx="433">
                  <c:v>2021-04-07</c:v>
                </c:pt>
                <c:pt idx="434">
                  <c:v>2021-04-08</c:v>
                </c:pt>
                <c:pt idx="435">
                  <c:v>2021-04-09</c:v>
                </c:pt>
                <c:pt idx="436">
                  <c:v>2021-04-10</c:v>
                </c:pt>
                <c:pt idx="437">
                  <c:v>2021-04-11</c:v>
                </c:pt>
                <c:pt idx="438">
                  <c:v>2021-04-12</c:v>
                </c:pt>
                <c:pt idx="439">
                  <c:v>2021-04-13</c:v>
                </c:pt>
                <c:pt idx="440">
                  <c:v>2021-04-14</c:v>
                </c:pt>
                <c:pt idx="441">
                  <c:v>2021-04-15</c:v>
                </c:pt>
                <c:pt idx="442">
                  <c:v>2021-04-16</c:v>
                </c:pt>
                <c:pt idx="443">
                  <c:v>2021-04-17</c:v>
                </c:pt>
                <c:pt idx="444">
                  <c:v>2021-04-18</c:v>
                </c:pt>
                <c:pt idx="445">
                  <c:v>2021-04-19</c:v>
                </c:pt>
                <c:pt idx="446">
                  <c:v>2021-04-20</c:v>
                </c:pt>
                <c:pt idx="447">
                  <c:v>2021-04-21</c:v>
                </c:pt>
                <c:pt idx="448">
                  <c:v>2021-04-22</c:v>
                </c:pt>
                <c:pt idx="449">
                  <c:v>2021-04-23</c:v>
                </c:pt>
                <c:pt idx="450">
                  <c:v>2021-04-24</c:v>
                </c:pt>
                <c:pt idx="451">
                  <c:v>2021-04-25</c:v>
                </c:pt>
                <c:pt idx="452">
                  <c:v>2021-04-26</c:v>
                </c:pt>
                <c:pt idx="453">
                  <c:v>2021-04-27</c:v>
                </c:pt>
                <c:pt idx="454">
                  <c:v>2021-04-28</c:v>
                </c:pt>
                <c:pt idx="455">
                  <c:v>2021-04-29</c:v>
                </c:pt>
                <c:pt idx="456">
                  <c:v>2021-04-30</c:v>
                </c:pt>
                <c:pt idx="457">
                  <c:v>2021-05-01</c:v>
                </c:pt>
                <c:pt idx="458">
                  <c:v>2021-05-02</c:v>
                </c:pt>
                <c:pt idx="459">
                  <c:v>2021-05-03</c:v>
                </c:pt>
                <c:pt idx="460">
                  <c:v>2021-05-04</c:v>
                </c:pt>
                <c:pt idx="461">
                  <c:v>2021-05-05</c:v>
                </c:pt>
                <c:pt idx="462">
                  <c:v>2021-05-06</c:v>
                </c:pt>
                <c:pt idx="463">
                  <c:v>2021-05-07</c:v>
                </c:pt>
                <c:pt idx="464">
                  <c:v>2021-05-08</c:v>
                </c:pt>
                <c:pt idx="465">
                  <c:v>2021-05-09</c:v>
                </c:pt>
                <c:pt idx="466">
                  <c:v>2021-05-10</c:v>
                </c:pt>
              </c:strCache>
            </c:strRef>
          </c:cat>
          <c:val>
            <c:numRef>
              <c:f>'Covid Cases 2020-21'!$J$2:$J$468</c:f>
              <c:numCache>
                <c:formatCode>_-* #,##0_-;\-* #,##0_-;_-* "-"??_-;_-@_-</c:formatCode>
                <c:ptCount val="467"/>
                <c:pt idx="0">
                  <c:v>6204</c:v>
                </c:pt>
                <c:pt idx="1">
                  <c:v>5079</c:v>
                </c:pt>
                <c:pt idx="2">
                  <c:v>6339</c:v>
                </c:pt>
                <c:pt idx="3">
                  <c:v>14249</c:v>
                </c:pt>
                <c:pt idx="4">
                  <c:v>9302</c:v>
                </c:pt>
                <c:pt idx="5">
                  <c:v>12034</c:v>
                </c:pt>
                <c:pt idx="6">
                  <c:v>11235</c:v>
                </c:pt>
                <c:pt idx="7">
                  <c:v>9480</c:v>
                </c:pt>
                <c:pt idx="8">
                  <c:v>10720</c:v>
                </c:pt>
                <c:pt idx="9">
                  <c:v>8207</c:v>
                </c:pt>
                <c:pt idx="10">
                  <c:v>9089</c:v>
                </c:pt>
                <c:pt idx="11">
                  <c:v>7756</c:v>
                </c:pt>
                <c:pt idx="12">
                  <c:v>6128</c:v>
                </c:pt>
                <c:pt idx="13">
                  <c:v>1214</c:v>
                </c:pt>
                <c:pt idx="14">
                  <c:v>45459</c:v>
                </c:pt>
                <c:pt idx="15">
                  <c:v>19538</c:v>
                </c:pt>
                <c:pt idx="16">
                  <c:v>6363</c:v>
                </c:pt>
                <c:pt idx="17">
                  <c:v>6479</c:v>
                </c:pt>
                <c:pt idx="18">
                  <c:v>6006</c:v>
                </c:pt>
                <c:pt idx="19">
                  <c:v>5558</c:v>
                </c:pt>
                <c:pt idx="20">
                  <c:v>1421</c:v>
                </c:pt>
                <c:pt idx="21">
                  <c:v>1667</c:v>
                </c:pt>
                <c:pt idx="22">
                  <c:v>1904</c:v>
                </c:pt>
                <c:pt idx="23">
                  <c:v>5325</c:v>
                </c:pt>
                <c:pt idx="24">
                  <c:v>1176</c:v>
                </c:pt>
                <c:pt idx="25">
                  <c:v>1766</c:v>
                </c:pt>
                <c:pt idx="26">
                  <c:v>2662</c:v>
                </c:pt>
                <c:pt idx="27">
                  <c:v>3075</c:v>
                </c:pt>
                <c:pt idx="28">
                  <c:v>4330</c:v>
                </c:pt>
                <c:pt idx="29">
                  <c:v>4442</c:v>
                </c:pt>
                <c:pt idx="30">
                  <c:v>6021</c:v>
                </c:pt>
                <c:pt idx="31">
                  <c:v>7850</c:v>
                </c:pt>
                <c:pt idx="32">
                  <c:v>6443</c:v>
                </c:pt>
                <c:pt idx="33">
                  <c:v>8385</c:v>
                </c:pt>
                <c:pt idx="34">
                  <c:v>7794</c:v>
                </c:pt>
                <c:pt idx="35">
                  <c:v>9745</c:v>
                </c:pt>
                <c:pt idx="36">
                  <c:v>13289</c:v>
                </c:pt>
                <c:pt idx="37">
                  <c:v>14285</c:v>
                </c:pt>
                <c:pt idx="38">
                  <c:v>14212</c:v>
                </c:pt>
                <c:pt idx="39">
                  <c:v>15435</c:v>
                </c:pt>
                <c:pt idx="40">
                  <c:v>17234</c:v>
                </c:pt>
                <c:pt idx="41">
                  <c:v>27637</c:v>
                </c:pt>
                <c:pt idx="42">
                  <c:v>20646</c:v>
                </c:pt>
                <c:pt idx="43">
                  <c:v>53324</c:v>
                </c:pt>
                <c:pt idx="44">
                  <c:v>40633</c:v>
                </c:pt>
                <c:pt idx="45">
                  <c:v>41167</c:v>
                </c:pt>
                <c:pt idx="46">
                  <c:v>54601</c:v>
                </c:pt>
                <c:pt idx="47">
                  <c:v>57830</c:v>
                </c:pt>
                <c:pt idx="48">
                  <c:v>71160</c:v>
                </c:pt>
                <c:pt idx="49">
                  <c:v>97983</c:v>
                </c:pt>
                <c:pt idx="50">
                  <c:v>109816</c:v>
                </c:pt>
                <c:pt idx="51">
                  <c:v>114690</c:v>
                </c:pt>
                <c:pt idx="52">
                  <c:v>121915</c:v>
                </c:pt>
                <c:pt idx="53">
                  <c:v>150768</c:v>
                </c:pt>
                <c:pt idx="54">
                  <c:v>143882</c:v>
                </c:pt>
                <c:pt idx="55">
                  <c:v>179532</c:v>
                </c:pt>
                <c:pt idx="56">
                  <c:v>219756</c:v>
                </c:pt>
                <c:pt idx="57">
                  <c:v>225726</c:v>
                </c:pt>
                <c:pt idx="58">
                  <c:v>233699</c:v>
                </c:pt>
                <c:pt idx="59">
                  <c:v>203022</c:v>
                </c:pt>
                <c:pt idx="60">
                  <c:v>222236</c:v>
                </c:pt>
                <c:pt idx="61">
                  <c:v>260947</c:v>
                </c:pt>
                <c:pt idx="62">
                  <c:v>278167</c:v>
                </c:pt>
                <c:pt idx="63">
                  <c:v>277555</c:v>
                </c:pt>
                <c:pt idx="64">
                  <c:v>280922</c:v>
                </c:pt>
                <c:pt idx="65">
                  <c:v>181065</c:v>
                </c:pt>
                <c:pt idx="66">
                  <c:v>238333</c:v>
                </c:pt>
                <c:pt idx="67">
                  <c:v>239141</c:v>
                </c:pt>
                <c:pt idx="68">
                  <c:v>225021</c:v>
                </c:pt>
                <c:pt idx="69">
                  <c:v>275991</c:v>
                </c:pt>
                <c:pt idx="70">
                  <c:v>285924</c:v>
                </c:pt>
                <c:pt idx="71">
                  <c:v>279826</c:v>
                </c:pt>
                <c:pt idx="72">
                  <c:v>242966</c:v>
                </c:pt>
                <c:pt idx="73">
                  <c:v>426775</c:v>
                </c:pt>
                <c:pt idx="74">
                  <c:v>228945</c:v>
                </c:pt>
                <c:pt idx="75">
                  <c:v>280790</c:v>
                </c:pt>
                <c:pt idx="76">
                  <c:v>252759</c:v>
                </c:pt>
                <c:pt idx="77">
                  <c:v>319619</c:v>
                </c:pt>
                <c:pt idx="78">
                  <c:v>284904</c:v>
                </c:pt>
                <c:pt idx="79">
                  <c:v>247603</c:v>
                </c:pt>
                <c:pt idx="80">
                  <c:v>248202</c:v>
                </c:pt>
                <c:pt idx="81">
                  <c:v>241038</c:v>
                </c:pt>
                <c:pt idx="82">
                  <c:v>242796</c:v>
                </c:pt>
                <c:pt idx="83">
                  <c:v>260656</c:v>
                </c:pt>
                <c:pt idx="84">
                  <c:v>266297</c:v>
                </c:pt>
                <c:pt idx="85">
                  <c:v>255637</c:v>
                </c:pt>
                <c:pt idx="86">
                  <c:v>259590</c:v>
                </c:pt>
                <c:pt idx="87">
                  <c:v>224949</c:v>
                </c:pt>
                <c:pt idx="88">
                  <c:v>222020</c:v>
                </c:pt>
                <c:pt idx="89">
                  <c:v>237549</c:v>
                </c:pt>
                <c:pt idx="90">
                  <c:v>239480</c:v>
                </c:pt>
                <c:pt idx="91">
                  <c:v>259381</c:v>
                </c:pt>
                <c:pt idx="92">
                  <c:v>273652</c:v>
                </c:pt>
                <c:pt idx="93">
                  <c:v>244827</c:v>
                </c:pt>
                <c:pt idx="94">
                  <c:v>235003</c:v>
                </c:pt>
                <c:pt idx="95">
                  <c:v>238495</c:v>
                </c:pt>
                <c:pt idx="96">
                  <c:v>248715</c:v>
                </c:pt>
                <c:pt idx="97">
                  <c:v>280968</c:v>
                </c:pt>
                <c:pt idx="98">
                  <c:v>274435</c:v>
                </c:pt>
                <c:pt idx="99">
                  <c:v>278662</c:v>
                </c:pt>
                <c:pt idx="100">
                  <c:v>261572</c:v>
                </c:pt>
                <c:pt idx="101">
                  <c:v>229723</c:v>
                </c:pt>
                <c:pt idx="102">
                  <c:v>236778</c:v>
                </c:pt>
                <c:pt idx="103">
                  <c:v>259573</c:v>
                </c:pt>
                <c:pt idx="104">
                  <c:v>260298</c:v>
                </c:pt>
                <c:pt idx="105">
                  <c:v>294493</c:v>
                </c:pt>
                <c:pt idx="106">
                  <c:v>292558</c:v>
                </c:pt>
                <c:pt idx="107">
                  <c:v>287815</c:v>
                </c:pt>
                <c:pt idx="108">
                  <c:v>237232</c:v>
                </c:pt>
                <c:pt idx="109">
                  <c:v>271416</c:v>
                </c:pt>
                <c:pt idx="110">
                  <c:v>295419</c:v>
                </c:pt>
                <c:pt idx="111">
                  <c:v>310523</c:v>
                </c:pt>
                <c:pt idx="112">
                  <c:v>324261</c:v>
                </c:pt>
                <c:pt idx="113">
                  <c:v>325465</c:v>
                </c:pt>
                <c:pt idx="114">
                  <c:v>318405</c:v>
                </c:pt>
                <c:pt idx="115">
                  <c:v>285270</c:v>
                </c:pt>
                <c:pt idx="116">
                  <c:v>262543</c:v>
                </c:pt>
                <c:pt idx="117">
                  <c:v>286044</c:v>
                </c:pt>
                <c:pt idx="118">
                  <c:v>311676</c:v>
                </c:pt>
                <c:pt idx="119">
                  <c:v>366470</c:v>
                </c:pt>
                <c:pt idx="120">
                  <c:v>367524</c:v>
                </c:pt>
                <c:pt idx="121">
                  <c:v>414478</c:v>
                </c:pt>
                <c:pt idx="122">
                  <c:v>321792</c:v>
                </c:pt>
                <c:pt idx="123">
                  <c:v>290743</c:v>
                </c:pt>
                <c:pt idx="124">
                  <c:v>368001</c:v>
                </c:pt>
                <c:pt idx="125">
                  <c:v>342753</c:v>
                </c:pt>
                <c:pt idx="126">
                  <c:v>400561</c:v>
                </c:pt>
                <c:pt idx="127">
                  <c:v>398270</c:v>
                </c:pt>
                <c:pt idx="128">
                  <c:v>405534</c:v>
                </c:pt>
                <c:pt idx="129">
                  <c:v>340333</c:v>
                </c:pt>
                <c:pt idx="130">
                  <c:v>310785</c:v>
                </c:pt>
                <c:pt idx="131">
                  <c:v>379070</c:v>
                </c:pt>
                <c:pt idx="132">
                  <c:v>409301</c:v>
                </c:pt>
                <c:pt idx="133">
                  <c:v>418185</c:v>
                </c:pt>
                <c:pt idx="134">
                  <c:v>391184</c:v>
                </c:pt>
                <c:pt idx="135">
                  <c:v>409748</c:v>
                </c:pt>
                <c:pt idx="136">
                  <c:v>399954</c:v>
                </c:pt>
                <c:pt idx="137">
                  <c:v>361785</c:v>
                </c:pt>
                <c:pt idx="138">
                  <c:v>430580</c:v>
                </c:pt>
                <c:pt idx="139">
                  <c:v>435919</c:v>
                </c:pt>
                <c:pt idx="140">
                  <c:v>429068</c:v>
                </c:pt>
                <c:pt idx="141">
                  <c:v>544005</c:v>
                </c:pt>
                <c:pt idx="142">
                  <c:v>476122</c:v>
                </c:pt>
                <c:pt idx="143">
                  <c:v>386104</c:v>
                </c:pt>
                <c:pt idx="144">
                  <c:v>421180</c:v>
                </c:pt>
                <c:pt idx="145">
                  <c:v>505112</c:v>
                </c:pt>
                <c:pt idx="146">
                  <c:v>522641</c:v>
                </c:pt>
                <c:pt idx="147">
                  <c:v>539647</c:v>
                </c:pt>
                <c:pt idx="148">
                  <c:v>580444</c:v>
                </c:pt>
                <c:pt idx="149">
                  <c:v>538565</c:v>
                </c:pt>
                <c:pt idx="150">
                  <c:v>494010</c:v>
                </c:pt>
                <c:pt idx="151">
                  <c:v>469609</c:v>
                </c:pt>
                <c:pt idx="152">
                  <c:v>527193</c:v>
                </c:pt>
                <c:pt idx="153">
                  <c:v>657285</c:v>
                </c:pt>
                <c:pt idx="154">
                  <c:v>634109</c:v>
                </c:pt>
                <c:pt idx="155">
                  <c:v>608407</c:v>
                </c:pt>
                <c:pt idx="156">
                  <c:v>584767</c:v>
                </c:pt>
                <c:pt idx="157">
                  <c:v>554493</c:v>
                </c:pt>
                <c:pt idx="158">
                  <c:v>496481</c:v>
                </c:pt>
                <c:pt idx="159">
                  <c:v>637132</c:v>
                </c:pt>
                <c:pt idx="160">
                  <c:v>646861</c:v>
                </c:pt>
                <c:pt idx="161">
                  <c:v>684651</c:v>
                </c:pt>
                <c:pt idx="162">
                  <c:v>702842</c:v>
                </c:pt>
                <c:pt idx="163">
                  <c:v>653069</c:v>
                </c:pt>
                <c:pt idx="164">
                  <c:v>579316</c:v>
                </c:pt>
                <c:pt idx="165">
                  <c:v>580001</c:v>
                </c:pt>
                <c:pt idx="166">
                  <c:v>669973</c:v>
                </c:pt>
                <c:pt idx="167">
                  <c:v>699209</c:v>
                </c:pt>
                <c:pt idx="168">
                  <c:v>759759</c:v>
                </c:pt>
                <c:pt idx="169">
                  <c:v>734413</c:v>
                </c:pt>
                <c:pt idx="170">
                  <c:v>712165</c:v>
                </c:pt>
                <c:pt idx="171">
                  <c:v>643046</c:v>
                </c:pt>
                <c:pt idx="172">
                  <c:v>631050</c:v>
                </c:pt>
                <c:pt idx="173">
                  <c:v>706566</c:v>
                </c:pt>
                <c:pt idx="174">
                  <c:v>846333</c:v>
                </c:pt>
                <c:pt idx="175">
                  <c:v>856745</c:v>
                </c:pt>
                <c:pt idx="176">
                  <c:v>851317</c:v>
                </c:pt>
                <c:pt idx="177">
                  <c:v>766930</c:v>
                </c:pt>
                <c:pt idx="178">
                  <c:v>642837</c:v>
                </c:pt>
                <c:pt idx="179">
                  <c:v>691987</c:v>
                </c:pt>
                <c:pt idx="180">
                  <c:v>764999</c:v>
                </c:pt>
                <c:pt idx="181">
                  <c:v>884159</c:v>
                </c:pt>
                <c:pt idx="182">
                  <c:v>850665</c:v>
                </c:pt>
                <c:pt idx="183">
                  <c:v>882485</c:v>
                </c:pt>
                <c:pt idx="184">
                  <c:v>750330</c:v>
                </c:pt>
                <c:pt idx="185">
                  <c:v>696723</c:v>
                </c:pt>
                <c:pt idx="186">
                  <c:v>635809</c:v>
                </c:pt>
                <c:pt idx="187">
                  <c:v>785718</c:v>
                </c:pt>
                <c:pt idx="188">
                  <c:v>840849</c:v>
                </c:pt>
                <c:pt idx="189">
                  <c:v>868161</c:v>
                </c:pt>
                <c:pt idx="190">
                  <c:v>860971</c:v>
                </c:pt>
                <c:pt idx="191">
                  <c:v>781598</c:v>
                </c:pt>
                <c:pt idx="192">
                  <c:v>679142</c:v>
                </c:pt>
                <c:pt idx="193">
                  <c:v>696888</c:v>
                </c:pt>
                <c:pt idx="194">
                  <c:v>783515</c:v>
                </c:pt>
                <c:pt idx="195">
                  <c:v>843826</c:v>
                </c:pt>
                <c:pt idx="196">
                  <c:v>885453</c:v>
                </c:pt>
                <c:pt idx="197">
                  <c:v>928079</c:v>
                </c:pt>
                <c:pt idx="198">
                  <c:v>753282</c:v>
                </c:pt>
                <c:pt idx="199">
                  <c:v>651360</c:v>
                </c:pt>
                <c:pt idx="200">
                  <c:v>645571</c:v>
                </c:pt>
                <c:pt idx="201">
                  <c:v>788624</c:v>
                </c:pt>
                <c:pt idx="202">
                  <c:v>857089</c:v>
                </c:pt>
                <c:pt idx="203">
                  <c:v>837853</c:v>
                </c:pt>
                <c:pt idx="204">
                  <c:v>805636</c:v>
                </c:pt>
                <c:pt idx="205">
                  <c:v>803500</c:v>
                </c:pt>
                <c:pt idx="206">
                  <c:v>629091</c:v>
                </c:pt>
                <c:pt idx="207">
                  <c:v>703655</c:v>
                </c:pt>
                <c:pt idx="208">
                  <c:v>749730</c:v>
                </c:pt>
                <c:pt idx="209">
                  <c:v>867819</c:v>
                </c:pt>
                <c:pt idx="210">
                  <c:v>881257</c:v>
                </c:pt>
                <c:pt idx="211">
                  <c:v>875741</c:v>
                </c:pt>
                <c:pt idx="212">
                  <c:v>804674</c:v>
                </c:pt>
                <c:pt idx="213">
                  <c:v>674505</c:v>
                </c:pt>
                <c:pt idx="214">
                  <c:v>821898</c:v>
                </c:pt>
                <c:pt idx="215">
                  <c:v>814901</c:v>
                </c:pt>
                <c:pt idx="216">
                  <c:v>875084</c:v>
                </c:pt>
                <c:pt idx="217">
                  <c:v>869874</c:v>
                </c:pt>
                <c:pt idx="218">
                  <c:v>971593</c:v>
                </c:pt>
                <c:pt idx="219">
                  <c:v>827589</c:v>
                </c:pt>
                <c:pt idx="220">
                  <c:v>705854</c:v>
                </c:pt>
                <c:pt idx="221">
                  <c:v>693010</c:v>
                </c:pt>
                <c:pt idx="222">
                  <c:v>751894</c:v>
                </c:pt>
                <c:pt idx="223">
                  <c:v>882843</c:v>
                </c:pt>
                <c:pt idx="224">
                  <c:v>932376</c:v>
                </c:pt>
                <c:pt idx="225">
                  <c:v>998702</c:v>
                </c:pt>
                <c:pt idx="226">
                  <c:v>883362</c:v>
                </c:pt>
                <c:pt idx="227">
                  <c:v>744381</c:v>
                </c:pt>
                <c:pt idx="228">
                  <c:v>834966</c:v>
                </c:pt>
                <c:pt idx="229">
                  <c:v>886598</c:v>
                </c:pt>
                <c:pt idx="230">
                  <c:v>949396</c:v>
                </c:pt>
                <c:pt idx="231">
                  <c:v>984432</c:v>
                </c:pt>
                <c:pt idx="232">
                  <c:v>1022738</c:v>
                </c:pt>
                <c:pt idx="233">
                  <c:v>905234</c:v>
                </c:pt>
                <c:pt idx="234">
                  <c:v>780122</c:v>
                </c:pt>
                <c:pt idx="235">
                  <c:v>878445</c:v>
                </c:pt>
                <c:pt idx="236">
                  <c:v>891034</c:v>
                </c:pt>
                <c:pt idx="237">
                  <c:v>870406</c:v>
                </c:pt>
                <c:pt idx="238">
                  <c:v>1105328</c:v>
                </c:pt>
                <c:pt idx="239">
                  <c:v>1042417</c:v>
                </c:pt>
                <c:pt idx="240">
                  <c:v>897596</c:v>
                </c:pt>
                <c:pt idx="241">
                  <c:v>780900</c:v>
                </c:pt>
                <c:pt idx="242">
                  <c:v>815972</c:v>
                </c:pt>
                <c:pt idx="243">
                  <c:v>875162</c:v>
                </c:pt>
                <c:pt idx="244">
                  <c:v>1035486</c:v>
                </c:pt>
                <c:pt idx="245">
                  <c:v>1002254</c:v>
                </c:pt>
                <c:pt idx="246">
                  <c:v>945584</c:v>
                </c:pt>
                <c:pt idx="247">
                  <c:v>1037725</c:v>
                </c:pt>
                <c:pt idx="248">
                  <c:v>818262</c:v>
                </c:pt>
                <c:pt idx="249">
                  <c:v>955983</c:v>
                </c:pt>
                <c:pt idx="250">
                  <c:v>1030329</c:v>
                </c:pt>
                <c:pt idx="251">
                  <c:v>1117341</c:v>
                </c:pt>
                <c:pt idx="252">
                  <c:v>1156386</c:v>
                </c:pt>
                <c:pt idx="253">
                  <c:v>1163968</c:v>
                </c:pt>
                <c:pt idx="254">
                  <c:v>1144721</c:v>
                </c:pt>
                <c:pt idx="255">
                  <c:v>914128</c:v>
                </c:pt>
                <c:pt idx="256">
                  <c:v>951691</c:v>
                </c:pt>
                <c:pt idx="257">
                  <c:v>1030046</c:v>
                </c:pt>
                <c:pt idx="258">
                  <c:v>1243732</c:v>
                </c:pt>
                <c:pt idx="259">
                  <c:v>1333789</c:v>
                </c:pt>
                <c:pt idx="260">
                  <c:v>1348796</c:v>
                </c:pt>
                <c:pt idx="261">
                  <c:v>1220772</c:v>
                </c:pt>
                <c:pt idx="262">
                  <c:v>1041897</c:v>
                </c:pt>
                <c:pt idx="263">
                  <c:v>1275748</c:v>
                </c:pt>
                <c:pt idx="264">
                  <c:v>1278124</c:v>
                </c:pt>
                <c:pt idx="265">
                  <c:v>1476113</c:v>
                </c:pt>
                <c:pt idx="266">
                  <c:v>1579610</c:v>
                </c:pt>
                <c:pt idx="267">
                  <c:v>1668326</c:v>
                </c:pt>
                <c:pt idx="268">
                  <c:v>1523999</c:v>
                </c:pt>
                <c:pt idx="269">
                  <c:v>1188513</c:v>
                </c:pt>
                <c:pt idx="270">
                  <c:v>1678551</c:v>
                </c:pt>
                <c:pt idx="271">
                  <c:v>1583405</c:v>
                </c:pt>
                <c:pt idx="272">
                  <c:v>1728434</c:v>
                </c:pt>
                <c:pt idx="273">
                  <c:v>1871124</c:v>
                </c:pt>
                <c:pt idx="274">
                  <c:v>1945396</c:v>
                </c:pt>
                <c:pt idx="275">
                  <c:v>1604601</c:v>
                </c:pt>
                <c:pt idx="276">
                  <c:v>1549145</c:v>
                </c:pt>
                <c:pt idx="277">
                  <c:v>1964129</c:v>
                </c:pt>
                <c:pt idx="278">
                  <c:v>1875753</c:v>
                </c:pt>
                <c:pt idx="279">
                  <c:v>1688111</c:v>
                </c:pt>
                <c:pt idx="280">
                  <c:v>2032285</c:v>
                </c:pt>
                <c:pt idx="281">
                  <c:v>2183492</c:v>
                </c:pt>
                <c:pt idx="282">
                  <c:v>2025680</c:v>
                </c:pt>
                <c:pt idx="283">
                  <c:v>1613734</c:v>
                </c:pt>
                <c:pt idx="284">
                  <c:v>1671334</c:v>
                </c:pt>
                <c:pt idx="285">
                  <c:v>1860886</c:v>
                </c:pt>
                <c:pt idx="286">
                  <c:v>2169755</c:v>
                </c:pt>
                <c:pt idx="287">
                  <c:v>2158736</c:v>
                </c:pt>
                <c:pt idx="288">
                  <c:v>2163329</c:v>
                </c:pt>
                <c:pt idx="289">
                  <c:v>1954682</c:v>
                </c:pt>
                <c:pt idx="290">
                  <c:v>1553903</c:v>
                </c:pt>
                <c:pt idx="291">
                  <c:v>1763887</c:v>
                </c:pt>
                <c:pt idx="292">
                  <c:v>2036212</c:v>
                </c:pt>
                <c:pt idx="293">
                  <c:v>2069924</c:v>
                </c:pt>
                <c:pt idx="294">
                  <c:v>2151435</c:v>
                </c:pt>
                <c:pt idx="295">
                  <c:v>2195074</c:v>
                </c:pt>
                <c:pt idx="296">
                  <c:v>1910073</c:v>
                </c:pt>
                <c:pt idx="297">
                  <c:v>1569527</c:v>
                </c:pt>
                <c:pt idx="298">
                  <c:v>1696918</c:v>
                </c:pt>
                <c:pt idx="299">
                  <c:v>1929991</c:v>
                </c:pt>
                <c:pt idx="300">
                  <c:v>2069575</c:v>
                </c:pt>
                <c:pt idx="301">
                  <c:v>1906812</c:v>
                </c:pt>
                <c:pt idx="302">
                  <c:v>2216505</c:v>
                </c:pt>
                <c:pt idx="303">
                  <c:v>1877391</c:v>
                </c:pt>
                <c:pt idx="304">
                  <c:v>1551995</c:v>
                </c:pt>
                <c:pt idx="305">
                  <c:v>1622031</c:v>
                </c:pt>
                <c:pt idx="306">
                  <c:v>1964959</c:v>
                </c:pt>
                <c:pt idx="307">
                  <c:v>2090108</c:v>
                </c:pt>
                <c:pt idx="308">
                  <c:v>2229744</c:v>
                </c:pt>
                <c:pt idx="309">
                  <c:v>2186138</c:v>
                </c:pt>
                <c:pt idx="310">
                  <c:v>2051995</c:v>
                </c:pt>
                <c:pt idx="311">
                  <c:v>1708793</c:v>
                </c:pt>
                <c:pt idx="312">
                  <c:v>1638389</c:v>
                </c:pt>
                <c:pt idx="313">
                  <c:v>2060208</c:v>
                </c:pt>
                <c:pt idx="314">
                  <c:v>2146412</c:v>
                </c:pt>
                <c:pt idx="315">
                  <c:v>2179783</c:v>
                </c:pt>
                <c:pt idx="316">
                  <c:v>2261107</c:v>
                </c:pt>
                <c:pt idx="317">
                  <c:v>2030842</c:v>
                </c:pt>
                <c:pt idx="318">
                  <c:v>1695014</c:v>
                </c:pt>
                <c:pt idx="319">
                  <c:v>1660231</c:v>
                </c:pt>
                <c:pt idx="320">
                  <c:v>2051179</c:v>
                </c:pt>
                <c:pt idx="321">
                  <c:v>2362163</c:v>
                </c:pt>
                <c:pt idx="322">
                  <c:v>2380445</c:v>
                </c:pt>
                <c:pt idx="323">
                  <c:v>2319370</c:v>
                </c:pt>
                <c:pt idx="324">
                  <c:v>1958588</c:v>
                </c:pt>
                <c:pt idx="325">
                  <c:v>1689227</c:v>
                </c:pt>
                <c:pt idx="326">
                  <c:v>1746893</c:v>
                </c:pt>
                <c:pt idx="327">
                  <c:v>2098945</c:v>
                </c:pt>
                <c:pt idx="328">
                  <c:v>2240790</c:v>
                </c:pt>
                <c:pt idx="329">
                  <c:v>2154284</c:v>
                </c:pt>
                <c:pt idx="330">
                  <c:v>1494490</c:v>
                </c:pt>
                <c:pt idx="331">
                  <c:v>1597436</c:v>
                </c:pt>
                <c:pt idx="332">
                  <c:v>1376850</c:v>
                </c:pt>
                <c:pt idx="333">
                  <c:v>1571138</c:v>
                </c:pt>
                <c:pt idx="334">
                  <c:v>2137582</c:v>
                </c:pt>
                <c:pt idx="335">
                  <c:v>2480442</c:v>
                </c:pt>
                <c:pt idx="336">
                  <c:v>2338733</c:v>
                </c:pt>
                <c:pt idx="337">
                  <c:v>1711602</c:v>
                </c:pt>
                <c:pt idx="338">
                  <c:v>1943588</c:v>
                </c:pt>
                <c:pt idx="339">
                  <c:v>1676077</c:v>
                </c:pt>
                <c:pt idx="340">
                  <c:v>1763572</c:v>
                </c:pt>
                <c:pt idx="341">
                  <c:v>2392935</c:v>
                </c:pt>
                <c:pt idx="342">
                  <c:v>2512615</c:v>
                </c:pt>
                <c:pt idx="343">
                  <c:v>2867056</c:v>
                </c:pt>
                <c:pt idx="344">
                  <c:v>2575400</c:v>
                </c:pt>
                <c:pt idx="345">
                  <c:v>2417599</c:v>
                </c:pt>
                <c:pt idx="346">
                  <c:v>1859069</c:v>
                </c:pt>
                <c:pt idx="347">
                  <c:v>1986436</c:v>
                </c:pt>
                <c:pt idx="348">
                  <c:v>2269390</c:v>
                </c:pt>
                <c:pt idx="349">
                  <c:v>2419668</c:v>
                </c:pt>
                <c:pt idx="350">
                  <c:v>2431658</c:v>
                </c:pt>
                <c:pt idx="351">
                  <c:v>2449591</c:v>
                </c:pt>
                <c:pt idx="352">
                  <c:v>2023961</c:v>
                </c:pt>
                <c:pt idx="353">
                  <c:v>1669852</c:v>
                </c:pt>
                <c:pt idx="354">
                  <c:v>1680432</c:v>
                </c:pt>
                <c:pt idx="355">
                  <c:v>1960493</c:v>
                </c:pt>
                <c:pt idx="356">
                  <c:v>2253438</c:v>
                </c:pt>
                <c:pt idx="357">
                  <c:v>2119226</c:v>
                </c:pt>
                <c:pt idx="358">
                  <c:v>2131378</c:v>
                </c:pt>
                <c:pt idx="359">
                  <c:v>1808479</c:v>
                </c:pt>
                <c:pt idx="360">
                  <c:v>1416356</c:v>
                </c:pt>
                <c:pt idx="361">
                  <c:v>1632232</c:v>
                </c:pt>
                <c:pt idx="362">
                  <c:v>1798590</c:v>
                </c:pt>
                <c:pt idx="363">
                  <c:v>1954992</c:v>
                </c:pt>
                <c:pt idx="364">
                  <c:v>1991607</c:v>
                </c:pt>
                <c:pt idx="365">
                  <c:v>1912620</c:v>
                </c:pt>
                <c:pt idx="366">
                  <c:v>1648805</c:v>
                </c:pt>
                <c:pt idx="367">
                  <c:v>1212113</c:v>
                </c:pt>
                <c:pt idx="368">
                  <c:v>1463634</c:v>
                </c:pt>
                <c:pt idx="369">
                  <c:v>1490001</c:v>
                </c:pt>
                <c:pt idx="370">
                  <c:v>1703285</c:v>
                </c:pt>
                <c:pt idx="371">
                  <c:v>1508445</c:v>
                </c:pt>
                <c:pt idx="372">
                  <c:v>1753053</c:v>
                </c:pt>
                <c:pt idx="373">
                  <c:v>1201137</c:v>
                </c:pt>
                <c:pt idx="374">
                  <c:v>1262377</c:v>
                </c:pt>
                <c:pt idx="375">
                  <c:v>1031744</c:v>
                </c:pt>
                <c:pt idx="376">
                  <c:v>1375453</c:v>
                </c:pt>
                <c:pt idx="377">
                  <c:v>1422877</c:v>
                </c:pt>
                <c:pt idx="378">
                  <c:v>1436697</c:v>
                </c:pt>
                <c:pt idx="379">
                  <c:v>1389614</c:v>
                </c:pt>
                <c:pt idx="380">
                  <c:v>1201055</c:v>
                </c:pt>
                <c:pt idx="381">
                  <c:v>941943</c:v>
                </c:pt>
                <c:pt idx="382">
                  <c:v>916779</c:v>
                </c:pt>
                <c:pt idx="383">
                  <c:v>1141629</c:v>
                </c:pt>
                <c:pt idx="384">
                  <c:v>1295769</c:v>
                </c:pt>
                <c:pt idx="385">
                  <c:v>1323759</c:v>
                </c:pt>
                <c:pt idx="386">
                  <c:v>1351245</c:v>
                </c:pt>
                <c:pt idx="387">
                  <c:v>1202983</c:v>
                </c:pt>
                <c:pt idx="388">
                  <c:v>1020779</c:v>
                </c:pt>
                <c:pt idx="389">
                  <c:v>932117</c:v>
                </c:pt>
                <c:pt idx="390">
                  <c:v>1266879</c:v>
                </c:pt>
                <c:pt idx="391">
                  <c:v>1467311</c:v>
                </c:pt>
                <c:pt idx="392">
                  <c:v>1471519</c:v>
                </c:pt>
                <c:pt idx="393">
                  <c:v>1455916</c:v>
                </c:pt>
                <c:pt idx="394">
                  <c:v>1277266</c:v>
                </c:pt>
                <c:pt idx="395">
                  <c:v>998795</c:v>
                </c:pt>
                <c:pt idx="396">
                  <c:v>987732</c:v>
                </c:pt>
                <c:pt idx="397">
                  <c:v>962614</c:v>
                </c:pt>
                <c:pt idx="398">
                  <c:v>1461996</c:v>
                </c:pt>
                <c:pt idx="399">
                  <c:v>1494741</c:v>
                </c:pt>
                <c:pt idx="400">
                  <c:v>1476485</c:v>
                </c:pt>
                <c:pt idx="401">
                  <c:v>1350552</c:v>
                </c:pt>
                <c:pt idx="402">
                  <c:v>1203537</c:v>
                </c:pt>
                <c:pt idx="403">
                  <c:v>963711</c:v>
                </c:pt>
                <c:pt idx="404">
                  <c:v>1365091</c:v>
                </c:pt>
                <c:pt idx="405">
                  <c:v>1560319</c:v>
                </c:pt>
                <c:pt idx="406">
                  <c:v>1578160</c:v>
                </c:pt>
                <c:pt idx="407">
                  <c:v>1615662</c:v>
                </c:pt>
                <c:pt idx="408">
                  <c:v>1506906</c:v>
                </c:pt>
                <c:pt idx="409">
                  <c:v>1196077</c:v>
                </c:pt>
                <c:pt idx="410">
                  <c:v>1131282</c:v>
                </c:pt>
                <c:pt idx="411">
                  <c:v>1566332</c:v>
                </c:pt>
                <c:pt idx="412">
                  <c:v>1783305</c:v>
                </c:pt>
                <c:pt idx="413">
                  <c:v>1846233</c:v>
                </c:pt>
                <c:pt idx="414">
                  <c:v>1853528</c:v>
                </c:pt>
                <c:pt idx="415">
                  <c:v>1649375</c:v>
                </c:pt>
                <c:pt idx="416">
                  <c:v>1396851</c:v>
                </c:pt>
                <c:pt idx="417">
                  <c:v>1363770</c:v>
                </c:pt>
                <c:pt idx="418">
                  <c:v>1682376</c:v>
                </c:pt>
                <c:pt idx="419">
                  <c:v>2108230</c:v>
                </c:pt>
                <c:pt idx="420">
                  <c:v>2159261</c:v>
                </c:pt>
                <c:pt idx="421">
                  <c:v>2118976</c:v>
                </c:pt>
                <c:pt idx="422">
                  <c:v>1926728</c:v>
                </c:pt>
                <c:pt idx="423">
                  <c:v>1539894</c:v>
                </c:pt>
                <c:pt idx="424">
                  <c:v>1476188</c:v>
                </c:pt>
                <c:pt idx="425">
                  <c:v>1867157</c:v>
                </c:pt>
                <c:pt idx="426">
                  <c:v>2266067</c:v>
                </c:pt>
                <c:pt idx="427">
                  <c:v>2339220</c:v>
                </c:pt>
                <c:pt idx="428">
                  <c:v>2070931</c:v>
                </c:pt>
                <c:pt idx="429">
                  <c:v>1698964</c:v>
                </c:pt>
                <c:pt idx="430">
                  <c:v>1825419</c:v>
                </c:pt>
                <c:pt idx="431">
                  <c:v>1544950</c:v>
                </c:pt>
                <c:pt idx="432">
                  <c:v>1901123</c:v>
                </c:pt>
                <c:pt idx="433">
                  <c:v>2175072</c:v>
                </c:pt>
                <c:pt idx="434">
                  <c:v>2757271</c:v>
                </c:pt>
                <c:pt idx="435">
                  <c:v>2383490</c:v>
                </c:pt>
                <c:pt idx="436">
                  <c:v>2103018</c:v>
                </c:pt>
                <c:pt idx="437">
                  <c:v>2264828</c:v>
                </c:pt>
                <c:pt idx="438">
                  <c:v>1943253</c:v>
                </c:pt>
                <c:pt idx="439">
                  <c:v>2497893</c:v>
                </c:pt>
                <c:pt idx="440">
                  <c:v>2625235</c:v>
                </c:pt>
                <c:pt idx="441">
                  <c:v>2612693</c:v>
                </c:pt>
                <c:pt idx="442">
                  <c:v>2718497</c:v>
                </c:pt>
                <c:pt idx="443">
                  <c:v>2489384</c:v>
                </c:pt>
                <c:pt idx="444">
                  <c:v>2142650</c:v>
                </c:pt>
                <c:pt idx="445">
                  <c:v>2160625</c:v>
                </c:pt>
                <c:pt idx="446">
                  <c:v>2711517</c:v>
                </c:pt>
                <c:pt idx="447">
                  <c:v>2823348</c:v>
                </c:pt>
                <c:pt idx="448">
                  <c:v>2850880</c:v>
                </c:pt>
                <c:pt idx="449">
                  <c:v>2848692</c:v>
                </c:pt>
                <c:pt idx="450">
                  <c:v>2567769</c:v>
                </c:pt>
                <c:pt idx="451">
                  <c:v>2252729</c:v>
                </c:pt>
                <c:pt idx="452">
                  <c:v>2112700</c:v>
                </c:pt>
                <c:pt idx="453">
                  <c:v>2657092</c:v>
                </c:pt>
                <c:pt idx="454">
                  <c:v>2852389</c:v>
                </c:pt>
                <c:pt idx="455">
                  <c:v>2817990</c:v>
                </c:pt>
                <c:pt idx="456">
                  <c:v>2740812</c:v>
                </c:pt>
                <c:pt idx="457">
                  <c:v>2481260</c:v>
                </c:pt>
                <c:pt idx="458">
                  <c:v>2074469</c:v>
                </c:pt>
                <c:pt idx="459">
                  <c:v>2099889</c:v>
                </c:pt>
                <c:pt idx="460">
                  <c:v>2526148</c:v>
                </c:pt>
                <c:pt idx="461">
                  <c:v>2629253</c:v>
                </c:pt>
                <c:pt idx="462">
                  <c:v>2711585</c:v>
                </c:pt>
                <c:pt idx="463">
                  <c:v>2587215</c:v>
                </c:pt>
                <c:pt idx="464">
                  <c:v>2434879</c:v>
                </c:pt>
                <c:pt idx="465">
                  <c:v>1954753</c:v>
                </c:pt>
                <c:pt idx="466">
                  <c:v>1922698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42E-9FC9-0EC6677D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59664"/>
        <c:axId val="219760624"/>
      </c:lineChart>
      <c:catAx>
        <c:axId val="2197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0624"/>
        <c:crosses val="autoZero"/>
        <c:auto val="1"/>
        <c:lblAlgn val="ctr"/>
        <c:lblOffset val="100"/>
        <c:noMultiLvlLbl val="0"/>
      </c:catAx>
      <c:valAx>
        <c:axId val="219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Forecast with Excel - COVID CASES INDIA - 18M - 95%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India 18M'!$E$1</c:f>
              <c:strCache>
                <c:ptCount val="1"/>
                <c:pt idx="0">
                  <c:v>Historic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India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India 18M'!$E$2:$E$521</c:f>
              <c:numCache>
                <c:formatCode>_-* #,##0_-;\-* #,##0_-;_-* "-"??_-;_-@_-</c:formatCode>
                <c:ptCount val="5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13</c:v>
                </c:pt>
                <c:pt idx="41">
                  <c:v>6</c:v>
                </c:pt>
                <c:pt idx="42">
                  <c:v>11</c:v>
                </c:pt>
                <c:pt idx="43">
                  <c:v>9</c:v>
                </c:pt>
                <c:pt idx="44">
                  <c:v>20</c:v>
                </c:pt>
                <c:pt idx="45">
                  <c:v>11</c:v>
                </c:pt>
                <c:pt idx="46">
                  <c:v>6</c:v>
                </c:pt>
                <c:pt idx="47">
                  <c:v>23</c:v>
                </c:pt>
                <c:pt idx="48">
                  <c:v>14</c:v>
                </c:pt>
                <c:pt idx="49">
                  <c:v>38</c:v>
                </c:pt>
                <c:pt idx="50">
                  <c:v>50</c:v>
                </c:pt>
                <c:pt idx="51">
                  <c:v>86</c:v>
                </c:pt>
                <c:pt idx="52">
                  <c:v>66</c:v>
                </c:pt>
                <c:pt idx="53">
                  <c:v>103</c:v>
                </c:pt>
                <c:pt idx="54">
                  <c:v>37</c:v>
                </c:pt>
                <c:pt idx="55">
                  <c:v>121</c:v>
                </c:pt>
                <c:pt idx="56">
                  <c:v>70</c:v>
                </c:pt>
                <c:pt idx="57">
                  <c:v>160</c:v>
                </c:pt>
                <c:pt idx="58">
                  <c:v>100</c:v>
                </c:pt>
                <c:pt idx="59">
                  <c:v>37</c:v>
                </c:pt>
                <c:pt idx="60">
                  <c:v>227</c:v>
                </c:pt>
                <c:pt idx="61">
                  <c:v>146</c:v>
                </c:pt>
                <c:pt idx="62">
                  <c:v>601</c:v>
                </c:pt>
                <c:pt idx="63">
                  <c:v>545</c:v>
                </c:pt>
                <c:pt idx="64">
                  <c:v>24</c:v>
                </c:pt>
                <c:pt idx="65">
                  <c:v>515</c:v>
                </c:pt>
                <c:pt idx="66">
                  <c:v>506</c:v>
                </c:pt>
                <c:pt idx="67">
                  <c:v>1190</c:v>
                </c:pt>
                <c:pt idx="68">
                  <c:v>533</c:v>
                </c:pt>
                <c:pt idx="69">
                  <c:v>605</c:v>
                </c:pt>
                <c:pt idx="70">
                  <c:v>809</c:v>
                </c:pt>
                <c:pt idx="71">
                  <c:v>873</c:v>
                </c:pt>
                <c:pt idx="72">
                  <c:v>848</c:v>
                </c:pt>
                <c:pt idx="73">
                  <c:v>759</c:v>
                </c:pt>
                <c:pt idx="74">
                  <c:v>1248</c:v>
                </c:pt>
                <c:pt idx="75">
                  <c:v>1034</c:v>
                </c:pt>
                <c:pt idx="76">
                  <c:v>835</c:v>
                </c:pt>
                <c:pt idx="77">
                  <c:v>1108</c:v>
                </c:pt>
                <c:pt idx="78">
                  <c:v>922</c:v>
                </c:pt>
                <c:pt idx="79">
                  <c:v>1370</c:v>
                </c:pt>
                <c:pt idx="80">
                  <c:v>1893</c:v>
                </c:pt>
                <c:pt idx="81">
                  <c:v>924</c:v>
                </c:pt>
                <c:pt idx="82">
                  <c:v>1541</c:v>
                </c:pt>
                <c:pt idx="83">
                  <c:v>1290</c:v>
                </c:pt>
                <c:pt idx="84">
                  <c:v>1707</c:v>
                </c:pt>
                <c:pt idx="85">
                  <c:v>1453</c:v>
                </c:pt>
                <c:pt idx="86">
                  <c:v>1753</c:v>
                </c:pt>
                <c:pt idx="87">
                  <c:v>1607</c:v>
                </c:pt>
                <c:pt idx="88">
                  <c:v>1561</c:v>
                </c:pt>
                <c:pt idx="89">
                  <c:v>1873</c:v>
                </c:pt>
                <c:pt idx="90">
                  <c:v>1738</c:v>
                </c:pt>
                <c:pt idx="91">
                  <c:v>1801</c:v>
                </c:pt>
                <c:pt idx="92">
                  <c:v>2394</c:v>
                </c:pt>
                <c:pt idx="93">
                  <c:v>2442</c:v>
                </c:pt>
                <c:pt idx="94">
                  <c:v>2806</c:v>
                </c:pt>
                <c:pt idx="95">
                  <c:v>3932</c:v>
                </c:pt>
                <c:pt idx="96">
                  <c:v>2963</c:v>
                </c:pt>
                <c:pt idx="97">
                  <c:v>3587</c:v>
                </c:pt>
                <c:pt idx="98">
                  <c:v>3364</c:v>
                </c:pt>
                <c:pt idx="99">
                  <c:v>3344</c:v>
                </c:pt>
                <c:pt idx="100">
                  <c:v>3113</c:v>
                </c:pt>
                <c:pt idx="101">
                  <c:v>4353</c:v>
                </c:pt>
                <c:pt idx="102">
                  <c:v>3607</c:v>
                </c:pt>
                <c:pt idx="103">
                  <c:v>3524</c:v>
                </c:pt>
                <c:pt idx="104">
                  <c:v>3763</c:v>
                </c:pt>
                <c:pt idx="105">
                  <c:v>3942</c:v>
                </c:pt>
                <c:pt idx="106">
                  <c:v>3787</c:v>
                </c:pt>
                <c:pt idx="107">
                  <c:v>4864</c:v>
                </c:pt>
                <c:pt idx="108">
                  <c:v>5050</c:v>
                </c:pt>
                <c:pt idx="109">
                  <c:v>4630</c:v>
                </c:pt>
                <c:pt idx="110">
                  <c:v>6147</c:v>
                </c:pt>
                <c:pt idx="111">
                  <c:v>5553</c:v>
                </c:pt>
                <c:pt idx="112">
                  <c:v>6198</c:v>
                </c:pt>
                <c:pt idx="113">
                  <c:v>6568</c:v>
                </c:pt>
                <c:pt idx="114">
                  <c:v>6629</c:v>
                </c:pt>
                <c:pt idx="115">
                  <c:v>7113</c:v>
                </c:pt>
                <c:pt idx="116">
                  <c:v>6414</c:v>
                </c:pt>
                <c:pt idx="117">
                  <c:v>5843</c:v>
                </c:pt>
                <c:pt idx="118">
                  <c:v>7293</c:v>
                </c:pt>
                <c:pt idx="119">
                  <c:v>7300</c:v>
                </c:pt>
                <c:pt idx="120">
                  <c:v>8105</c:v>
                </c:pt>
                <c:pt idx="121">
                  <c:v>8336</c:v>
                </c:pt>
                <c:pt idx="122">
                  <c:v>8782</c:v>
                </c:pt>
                <c:pt idx="123">
                  <c:v>7761</c:v>
                </c:pt>
                <c:pt idx="124">
                  <c:v>8821</c:v>
                </c:pt>
                <c:pt idx="125">
                  <c:v>9633</c:v>
                </c:pt>
                <c:pt idx="126">
                  <c:v>9889</c:v>
                </c:pt>
                <c:pt idx="127">
                  <c:v>9471</c:v>
                </c:pt>
                <c:pt idx="128">
                  <c:v>10438</c:v>
                </c:pt>
                <c:pt idx="129">
                  <c:v>10864</c:v>
                </c:pt>
                <c:pt idx="130">
                  <c:v>8442</c:v>
                </c:pt>
                <c:pt idx="131">
                  <c:v>10218</c:v>
                </c:pt>
                <c:pt idx="132">
                  <c:v>10459</c:v>
                </c:pt>
                <c:pt idx="133">
                  <c:v>10930</c:v>
                </c:pt>
                <c:pt idx="134">
                  <c:v>11458</c:v>
                </c:pt>
                <c:pt idx="135">
                  <c:v>11929</c:v>
                </c:pt>
                <c:pt idx="136">
                  <c:v>11502</c:v>
                </c:pt>
                <c:pt idx="137">
                  <c:v>10667</c:v>
                </c:pt>
                <c:pt idx="138">
                  <c:v>10974</c:v>
                </c:pt>
                <c:pt idx="139">
                  <c:v>12881</c:v>
                </c:pt>
                <c:pt idx="140">
                  <c:v>13586</c:v>
                </c:pt>
                <c:pt idx="141">
                  <c:v>14516</c:v>
                </c:pt>
                <c:pt idx="142">
                  <c:v>15403</c:v>
                </c:pt>
                <c:pt idx="143">
                  <c:v>14831</c:v>
                </c:pt>
                <c:pt idx="144">
                  <c:v>14933</c:v>
                </c:pt>
                <c:pt idx="145">
                  <c:v>15968</c:v>
                </c:pt>
                <c:pt idx="146">
                  <c:v>16922</c:v>
                </c:pt>
                <c:pt idx="147">
                  <c:v>17296</c:v>
                </c:pt>
                <c:pt idx="148">
                  <c:v>18552</c:v>
                </c:pt>
                <c:pt idx="149">
                  <c:v>19906</c:v>
                </c:pt>
                <c:pt idx="150">
                  <c:v>19459</c:v>
                </c:pt>
                <c:pt idx="151">
                  <c:v>18522</c:v>
                </c:pt>
                <c:pt idx="152">
                  <c:v>18641</c:v>
                </c:pt>
                <c:pt idx="153">
                  <c:v>19160</c:v>
                </c:pt>
                <c:pt idx="154">
                  <c:v>20903</c:v>
                </c:pt>
                <c:pt idx="155">
                  <c:v>22771</c:v>
                </c:pt>
                <c:pt idx="156">
                  <c:v>24850</c:v>
                </c:pt>
                <c:pt idx="157">
                  <c:v>24248</c:v>
                </c:pt>
                <c:pt idx="158">
                  <c:v>22251</c:v>
                </c:pt>
                <c:pt idx="159">
                  <c:v>22753</c:v>
                </c:pt>
                <c:pt idx="160">
                  <c:v>24879</c:v>
                </c:pt>
                <c:pt idx="161">
                  <c:v>26506</c:v>
                </c:pt>
                <c:pt idx="162">
                  <c:v>27114</c:v>
                </c:pt>
                <c:pt idx="163">
                  <c:v>28606</c:v>
                </c:pt>
                <c:pt idx="164">
                  <c:v>28732</c:v>
                </c:pt>
                <c:pt idx="165">
                  <c:v>28498</c:v>
                </c:pt>
                <c:pt idx="166">
                  <c:v>29429</c:v>
                </c:pt>
                <c:pt idx="167">
                  <c:v>32676</c:v>
                </c:pt>
                <c:pt idx="168">
                  <c:v>34975</c:v>
                </c:pt>
                <c:pt idx="169">
                  <c:v>35252</c:v>
                </c:pt>
                <c:pt idx="170">
                  <c:v>38697</c:v>
                </c:pt>
                <c:pt idx="171">
                  <c:v>40425</c:v>
                </c:pt>
                <c:pt idx="172">
                  <c:v>37132</c:v>
                </c:pt>
                <c:pt idx="173">
                  <c:v>37740</c:v>
                </c:pt>
                <c:pt idx="174">
                  <c:v>45720</c:v>
                </c:pt>
                <c:pt idx="175">
                  <c:v>49310</c:v>
                </c:pt>
                <c:pt idx="176">
                  <c:v>48916</c:v>
                </c:pt>
                <c:pt idx="177">
                  <c:v>48611</c:v>
                </c:pt>
                <c:pt idx="178">
                  <c:v>49981</c:v>
                </c:pt>
                <c:pt idx="179">
                  <c:v>44457</c:v>
                </c:pt>
                <c:pt idx="180">
                  <c:v>51596</c:v>
                </c:pt>
                <c:pt idx="181">
                  <c:v>50294</c:v>
                </c:pt>
                <c:pt idx="182">
                  <c:v>52783</c:v>
                </c:pt>
                <c:pt idx="183">
                  <c:v>61242</c:v>
                </c:pt>
                <c:pt idx="184">
                  <c:v>54735</c:v>
                </c:pt>
                <c:pt idx="185">
                  <c:v>52972</c:v>
                </c:pt>
                <c:pt idx="186">
                  <c:v>52050</c:v>
                </c:pt>
                <c:pt idx="187">
                  <c:v>52509</c:v>
                </c:pt>
                <c:pt idx="188">
                  <c:v>56282</c:v>
                </c:pt>
                <c:pt idx="189">
                  <c:v>62538</c:v>
                </c:pt>
                <c:pt idx="190">
                  <c:v>61537</c:v>
                </c:pt>
                <c:pt idx="191">
                  <c:v>64399</c:v>
                </c:pt>
                <c:pt idx="192">
                  <c:v>62064</c:v>
                </c:pt>
                <c:pt idx="193">
                  <c:v>53601</c:v>
                </c:pt>
                <c:pt idx="194">
                  <c:v>60963</c:v>
                </c:pt>
                <c:pt idx="195">
                  <c:v>66999</c:v>
                </c:pt>
                <c:pt idx="196">
                  <c:v>64553</c:v>
                </c:pt>
                <c:pt idx="197">
                  <c:v>64732</c:v>
                </c:pt>
                <c:pt idx="198">
                  <c:v>64030</c:v>
                </c:pt>
                <c:pt idx="199">
                  <c:v>57711</c:v>
                </c:pt>
                <c:pt idx="200">
                  <c:v>55018</c:v>
                </c:pt>
                <c:pt idx="201">
                  <c:v>64572</c:v>
                </c:pt>
                <c:pt idx="202">
                  <c:v>69672</c:v>
                </c:pt>
                <c:pt idx="203">
                  <c:v>68900</c:v>
                </c:pt>
                <c:pt idx="204">
                  <c:v>69876</c:v>
                </c:pt>
                <c:pt idx="205">
                  <c:v>69239</c:v>
                </c:pt>
                <c:pt idx="206">
                  <c:v>61408</c:v>
                </c:pt>
                <c:pt idx="207">
                  <c:v>60975</c:v>
                </c:pt>
                <c:pt idx="208">
                  <c:v>57224</c:v>
                </c:pt>
                <c:pt idx="209">
                  <c:v>85687</c:v>
                </c:pt>
                <c:pt idx="210">
                  <c:v>77266</c:v>
                </c:pt>
                <c:pt idx="211">
                  <c:v>76472</c:v>
                </c:pt>
                <c:pt idx="212">
                  <c:v>78761</c:v>
                </c:pt>
                <c:pt idx="213">
                  <c:v>78512</c:v>
                </c:pt>
                <c:pt idx="214">
                  <c:v>69921</c:v>
                </c:pt>
                <c:pt idx="215">
                  <c:v>78357</c:v>
                </c:pt>
                <c:pt idx="216">
                  <c:v>83883</c:v>
                </c:pt>
                <c:pt idx="217">
                  <c:v>83341</c:v>
                </c:pt>
                <c:pt idx="218">
                  <c:v>86432</c:v>
                </c:pt>
                <c:pt idx="219">
                  <c:v>90632</c:v>
                </c:pt>
                <c:pt idx="220">
                  <c:v>90802</c:v>
                </c:pt>
                <c:pt idx="221">
                  <c:v>75809</c:v>
                </c:pt>
                <c:pt idx="222">
                  <c:v>89706</c:v>
                </c:pt>
                <c:pt idx="223">
                  <c:v>95735</c:v>
                </c:pt>
                <c:pt idx="224">
                  <c:v>96551</c:v>
                </c:pt>
                <c:pt idx="225">
                  <c:v>97570</c:v>
                </c:pt>
                <c:pt idx="226">
                  <c:v>94372</c:v>
                </c:pt>
                <c:pt idx="227">
                  <c:v>92071</c:v>
                </c:pt>
                <c:pt idx="228">
                  <c:v>83809</c:v>
                </c:pt>
                <c:pt idx="229">
                  <c:v>90123</c:v>
                </c:pt>
                <c:pt idx="230">
                  <c:v>97894</c:v>
                </c:pt>
                <c:pt idx="231">
                  <c:v>96424</c:v>
                </c:pt>
                <c:pt idx="232">
                  <c:v>93337</c:v>
                </c:pt>
                <c:pt idx="233">
                  <c:v>92605</c:v>
                </c:pt>
                <c:pt idx="234">
                  <c:v>86961</c:v>
                </c:pt>
                <c:pt idx="235">
                  <c:v>75083</c:v>
                </c:pt>
                <c:pt idx="236">
                  <c:v>83347</c:v>
                </c:pt>
                <c:pt idx="237">
                  <c:v>86508</c:v>
                </c:pt>
                <c:pt idx="238">
                  <c:v>86052</c:v>
                </c:pt>
                <c:pt idx="239">
                  <c:v>85362</c:v>
                </c:pt>
                <c:pt idx="240">
                  <c:v>88600</c:v>
                </c:pt>
                <c:pt idx="241">
                  <c:v>82170</c:v>
                </c:pt>
                <c:pt idx="242">
                  <c:v>70589</c:v>
                </c:pt>
                <c:pt idx="243">
                  <c:v>80472</c:v>
                </c:pt>
                <c:pt idx="244">
                  <c:v>86821</c:v>
                </c:pt>
                <c:pt idx="245">
                  <c:v>81484</c:v>
                </c:pt>
                <c:pt idx="246">
                  <c:v>79476</c:v>
                </c:pt>
                <c:pt idx="247">
                  <c:v>75829</c:v>
                </c:pt>
                <c:pt idx="248">
                  <c:v>74442</c:v>
                </c:pt>
                <c:pt idx="249">
                  <c:v>61267</c:v>
                </c:pt>
                <c:pt idx="250">
                  <c:v>72049</c:v>
                </c:pt>
                <c:pt idx="251">
                  <c:v>78524</c:v>
                </c:pt>
                <c:pt idx="252">
                  <c:v>70496</c:v>
                </c:pt>
                <c:pt idx="253">
                  <c:v>73272</c:v>
                </c:pt>
                <c:pt idx="254">
                  <c:v>74383</c:v>
                </c:pt>
                <c:pt idx="255">
                  <c:v>66732</c:v>
                </c:pt>
                <c:pt idx="256">
                  <c:v>55342</c:v>
                </c:pt>
                <c:pt idx="257">
                  <c:v>63509</c:v>
                </c:pt>
                <c:pt idx="258">
                  <c:v>67708</c:v>
                </c:pt>
                <c:pt idx="259">
                  <c:v>63371</c:v>
                </c:pt>
                <c:pt idx="260">
                  <c:v>62212</c:v>
                </c:pt>
                <c:pt idx="261">
                  <c:v>61871</c:v>
                </c:pt>
                <c:pt idx="262">
                  <c:v>55722</c:v>
                </c:pt>
                <c:pt idx="263">
                  <c:v>46790</c:v>
                </c:pt>
                <c:pt idx="264">
                  <c:v>54044</c:v>
                </c:pt>
                <c:pt idx="265">
                  <c:v>55839</c:v>
                </c:pt>
                <c:pt idx="266">
                  <c:v>54366</c:v>
                </c:pt>
                <c:pt idx="267">
                  <c:v>53370</c:v>
                </c:pt>
                <c:pt idx="268">
                  <c:v>50129</c:v>
                </c:pt>
                <c:pt idx="269">
                  <c:v>45148</c:v>
                </c:pt>
                <c:pt idx="270">
                  <c:v>36470</c:v>
                </c:pt>
                <c:pt idx="271">
                  <c:v>43893</c:v>
                </c:pt>
                <c:pt idx="272">
                  <c:v>49881</c:v>
                </c:pt>
                <c:pt idx="273">
                  <c:v>48648</c:v>
                </c:pt>
                <c:pt idx="274">
                  <c:v>48268</c:v>
                </c:pt>
                <c:pt idx="275">
                  <c:v>46963</c:v>
                </c:pt>
                <c:pt idx="276">
                  <c:v>45231</c:v>
                </c:pt>
                <c:pt idx="277">
                  <c:v>38310</c:v>
                </c:pt>
                <c:pt idx="278">
                  <c:v>46253</c:v>
                </c:pt>
                <c:pt idx="279">
                  <c:v>50210</c:v>
                </c:pt>
                <c:pt idx="280">
                  <c:v>47638</c:v>
                </c:pt>
                <c:pt idx="281">
                  <c:v>50356</c:v>
                </c:pt>
                <c:pt idx="282">
                  <c:v>45674</c:v>
                </c:pt>
                <c:pt idx="283">
                  <c:v>45903</c:v>
                </c:pt>
                <c:pt idx="284">
                  <c:v>38073</c:v>
                </c:pt>
                <c:pt idx="285">
                  <c:v>44281</c:v>
                </c:pt>
                <c:pt idx="286">
                  <c:v>47905</c:v>
                </c:pt>
                <c:pt idx="287">
                  <c:v>44879</c:v>
                </c:pt>
                <c:pt idx="288">
                  <c:v>44684</c:v>
                </c:pt>
                <c:pt idx="289">
                  <c:v>41100</c:v>
                </c:pt>
                <c:pt idx="290">
                  <c:v>30548</c:v>
                </c:pt>
                <c:pt idx="291">
                  <c:v>29163</c:v>
                </c:pt>
                <c:pt idx="292">
                  <c:v>38617</c:v>
                </c:pt>
                <c:pt idx="293">
                  <c:v>45576</c:v>
                </c:pt>
                <c:pt idx="294">
                  <c:v>45882</c:v>
                </c:pt>
                <c:pt idx="295">
                  <c:v>46232</c:v>
                </c:pt>
                <c:pt idx="296">
                  <c:v>45209</c:v>
                </c:pt>
                <c:pt idx="297">
                  <c:v>44059</c:v>
                </c:pt>
                <c:pt idx="298">
                  <c:v>37975</c:v>
                </c:pt>
                <c:pt idx="299">
                  <c:v>44376</c:v>
                </c:pt>
                <c:pt idx="300">
                  <c:v>44489</c:v>
                </c:pt>
                <c:pt idx="301">
                  <c:v>43082</c:v>
                </c:pt>
                <c:pt idx="302">
                  <c:v>41322</c:v>
                </c:pt>
                <c:pt idx="303">
                  <c:v>41810</c:v>
                </c:pt>
                <c:pt idx="304">
                  <c:v>38772</c:v>
                </c:pt>
                <c:pt idx="305">
                  <c:v>31118</c:v>
                </c:pt>
                <c:pt idx="306">
                  <c:v>36604</c:v>
                </c:pt>
                <c:pt idx="307">
                  <c:v>35551</c:v>
                </c:pt>
                <c:pt idx="308">
                  <c:v>36595</c:v>
                </c:pt>
                <c:pt idx="309">
                  <c:v>36652</c:v>
                </c:pt>
                <c:pt idx="310">
                  <c:v>36011</c:v>
                </c:pt>
                <c:pt idx="311">
                  <c:v>32981</c:v>
                </c:pt>
                <c:pt idx="312">
                  <c:v>26567</c:v>
                </c:pt>
                <c:pt idx="313">
                  <c:v>32080</c:v>
                </c:pt>
                <c:pt idx="314">
                  <c:v>31521</c:v>
                </c:pt>
                <c:pt idx="315">
                  <c:v>29373</c:v>
                </c:pt>
                <c:pt idx="316">
                  <c:v>30031</c:v>
                </c:pt>
                <c:pt idx="317">
                  <c:v>30254</c:v>
                </c:pt>
                <c:pt idx="318">
                  <c:v>27071</c:v>
                </c:pt>
                <c:pt idx="319">
                  <c:v>22065</c:v>
                </c:pt>
                <c:pt idx="320">
                  <c:v>26382</c:v>
                </c:pt>
                <c:pt idx="321">
                  <c:v>24010</c:v>
                </c:pt>
                <c:pt idx="322">
                  <c:v>22890</c:v>
                </c:pt>
                <c:pt idx="323">
                  <c:v>25152</c:v>
                </c:pt>
                <c:pt idx="324">
                  <c:v>26624</c:v>
                </c:pt>
                <c:pt idx="325">
                  <c:v>24337</c:v>
                </c:pt>
                <c:pt idx="326">
                  <c:v>19556</c:v>
                </c:pt>
                <c:pt idx="327">
                  <c:v>23950</c:v>
                </c:pt>
                <c:pt idx="328">
                  <c:v>24712</c:v>
                </c:pt>
                <c:pt idx="329">
                  <c:v>23067</c:v>
                </c:pt>
                <c:pt idx="330">
                  <c:v>22273</c:v>
                </c:pt>
                <c:pt idx="331">
                  <c:v>18732</c:v>
                </c:pt>
                <c:pt idx="332">
                  <c:v>20021</c:v>
                </c:pt>
                <c:pt idx="333">
                  <c:v>16432</c:v>
                </c:pt>
                <c:pt idx="334">
                  <c:v>20549</c:v>
                </c:pt>
                <c:pt idx="335">
                  <c:v>21822</c:v>
                </c:pt>
                <c:pt idx="336">
                  <c:v>0</c:v>
                </c:pt>
                <c:pt idx="337">
                  <c:v>20035</c:v>
                </c:pt>
                <c:pt idx="338">
                  <c:v>37256</c:v>
                </c:pt>
                <c:pt idx="339">
                  <c:v>16504</c:v>
                </c:pt>
                <c:pt idx="340">
                  <c:v>16375</c:v>
                </c:pt>
                <c:pt idx="341">
                  <c:v>18088</c:v>
                </c:pt>
                <c:pt idx="342">
                  <c:v>20346</c:v>
                </c:pt>
                <c:pt idx="343">
                  <c:v>18139</c:v>
                </c:pt>
                <c:pt idx="344">
                  <c:v>0</c:v>
                </c:pt>
                <c:pt idx="345">
                  <c:v>36867</c:v>
                </c:pt>
                <c:pt idx="346">
                  <c:v>16311</c:v>
                </c:pt>
                <c:pt idx="347">
                  <c:v>12584</c:v>
                </c:pt>
                <c:pt idx="348">
                  <c:v>15968</c:v>
                </c:pt>
                <c:pt idx="349">
                  <c:v>16946</c:v>
                </c:pt>
                <c:pt idx="350">
                  <c:v>15590</c:v>
                </c:pt>
                <c:pt idx="351">
                  <c:v>15158</c:v>
                </c:pt>
                <c:pt idx="352">
                  <c:v>15144</c:v>
                </c:pt>
                <c:pt idx="353">
                  <c:v>13788</c:v>
                </c:pt>
                <c:pt idx="354">
                  <c:v>10050</c:v>
                </c:pt>
                <c:pt idx="355">
                  <c:v>13816</c:v>
                </c:pt>
                <c:pt idx="356">
                  <c:v>15244</c:v>
                </c:pt>
                <c:pt idx="357">
                  <c:v>14545</c:v>
                </c:pt>
                <c:pt idx="358">
                  <c:v>14256</c:v>
                </c:pt>
                <c:pt idx="359">
                  <c:v>14849</c:v>
                </c:pt>
                <c:pt idx="360">
                  <c:v>13203</c:v>
                </c:pt>
                <c:pt idx="361">
                  <c:v>9102</c:v>
                </c:pt>
                <c:pt idx="362">
                  <c:v>12689</c:v>
                </c:pt>
                <c:pt idx="363">
                  <c:v>11666</c:v>
                </c:pt>
                <c:pt idx="364">
                  <c:v>18855</c:v>
                </c:pt>
                <c:pt idx="365">
                  <c:v>13082</c:v>
                </c:pt>
                <c:pt idx="366">
                  <c:v>13044</c:v>
                </c:pt>
                <c:pt idx="367">
                  <c:v>11436</c:v>
                </c:pt>
                <c:pt idx="368">
                  <c:v>8635</c:v>
                </c:pt>
                <c:pt idx="369">
                  <c:v>11039</c:v>
                </c:pt>
                <c:pt idx="370">
                  <c:v>12899</c:v>
                </c:pt>
                <c:pt idx="371">
                  <c:v>12408</c:v>
                </c:pt>
                <c:pt idx="372">
                  <c:v>11713</c:v>
                </c:pt>
                <c:pt idx="373">
                  <c:v>12059</c:v>
                </c:pt>
                <c:pt idx="374">
                  <c:v>11831</c:v>
                </c:pt>
                <c:pt idx="375">
                  <c:v>9110</c:v>
                </c:pt>
                <c:pt idx="376">
                  <c:v>11067</c:v>
                </c:pt>
                <c:pt idx="377">
                  <c:v>12923</c:v>
                </c:pt>
                <c:pt idx="378">
                  <c:v>9309</c:v>
                </c:pt>
                <c:pt idx="379">
                  <c:v>12143</c:v>
                </c:pt>
                <c:pt idx="380">
                  <c:v>12194</c:v>
                </c:pt>
                <c:pt idx="381">
                  <c:v>11649</c:v>
                </c:pt>
                <c:pt idx="382">
                  <c:v>9121</c:v>
                </c:pt>
                <c:pt idx="383">
                  <c:v>11610</c:v>
                </c:pt>
                <c:pt idx="384">
                  <c:v>12881</c:v>
                </c:pt>
                <c:pt idx="385">
                  <c:v>13193</c:v>
                </c:pt>
                <c:pt idx="386">
                  <c:v>13993</c:v>
                </c:pt>
                <c:pt idx="387">
                  <c:v>14264</c:v>
                </c:pt>
                <c:pt idx="388">
                  <c:v>14199</c:v>
                </c:pt>
                <c:pt idx="389">
                  <c:v>10584</c:v>
                </c:pt>
                <c:pt idx="390">
                  <c:v>13742</c:v>
                </c:pt>
                <c:pt idx="391">
                  <c:v>16738</c:v>
                </c:pt>
                <c:pt idx="392">
                  <c:v>16577</c:v>
                </c:pt>
                <c:pt idx="393">
                  <c:v>16488</c:v>
                </c:pt>
                <c:pt idx="394">
                  <c:v>16752</c:v>
                </c:pt>
                <c:pt idx="395">
                  <c:v>15510</c:v>
                </c:pt>
                <c:pt idx="396">
                  <c:v>12286</c:v>
                </c:pt>
                <c:pt idx="397">
                  <c:v>14989</c:v>
                </c:pt>
                <c:pt idx="398">
                  <c:v>17407</c:v>
                </c:pt>
                <c:pt idx="399">
                  <c:v>16838</c:v>
                </c:pt>
                <c:pt idx="400">
                  <c:v>18284</c:v>
                </c:pt>
                <c:pt idx="401">
                  <c:v>18754</c:v>
                </c:pt>
                <c:pt idx="402">
                  <c:v>18599</c:v>
                </c:pt>
                <c:pt idx="403">
                  <c:v>15388</c:v>
                </c:pt>
                <c:pt idx="404">
                  <c:v>17921</c:v>
                </c:pt>
                <c:pt idx="405">
                  <c:v>22854</c:v>
                </c:pt>
                <c:pt idx="406">
                  <c:v>23285</c:v>
                </c:pt>
                <c:pt idx="407">
                  <c:v>24882</c:v>
                </c:pt>
                <c:pt idx="408">
                  <c:v>25320</c:v>
                </c:pt>
                <c:pt idx="409">
                  <c:v>26291</c:v>
                </c:pt>
                <c:pt idx="410">
                  <c:v>24492</c:v>
                </c:pt>
                <c:pt idx="411">
                  <c:v>28903</c:v>
                </c:pt>
                <c:pt idx="412">
                  <c:v>35871</c:v>
                </c:pt>
                <c:pt idx="413">
                  <c:v>39726</c:v>
                </c:pt>
                <c:pt idx="414">
                  <c:v>40953</c:v>
                </c:pt>
                <c:pt idx="415">
                  <c:v>43846</c:v>
                </c:pt>
                <c:pt idx="416">
                  <c:v>46951</c:v>
                </c:pt>
                <c:pt idx="417">
                  <c:v>40715</c:v>
                </c:pt>
                <c:pt idx="418">
                  <c:v>47262</c:v>
                </c:pt>
                <c:pt idx="419">
                  <c:v>53476</c:v>
                </c:pt>
                <c:pt idx="420">
                  <c:v>59118</c:v>
                </c:pt>
                <c:pt idx="421">
                  <c:v>62258</c:v>
                </c:pt>
                <c:pt idx="422">
                  <c:v>62714</c:v>
                </c:pt>
                <c:pt idx="423">
                  <c:v>68020</c:v>
                </c:pt>
                <c:pt idx="424">
                  <c:v>56211</c:v>
                </c:pt>
                <c:pt idx="425">
                  <c:v>53480</c:v>
                </c:pt>
                <c:pt idx="426">
                  <c:v>72330</c:v>
                </c:pt>
                <c:pt idx="427">
                  <c:v>81466</c:v>
                </c:pt>
                <c:pt idx="428">
                  <c:v>89129</c:v>
                </c:pt>
                <c:pt idx="429">
                  <c:v>93249</c:v>
                </c:pt>
                <c:pt idx="430">
                  <c:v>103558</c:v>
                </c:pt>
                <c:pt idx="431">
                  <c:v>96982</c:v>
                </c:pt>
                <c:pt idx="432">
                  <c:v>115736</c:v>
                </c:pt>
                <c:pt idx="433">
                  <c:v>126789</c:v>
                </c:pt>
                <c:pt idx="434">
                  <c:v>131968</c:v>
                </c:pt>
                <c:pt idx="435">
                  <c:v>145384</c:v>
                </c:pt>
                <c:pt idx="436">
                  <c:v>152879</c:v>
                </c:pt>
                <c:pt idx="437">
                  <c:v>168912</c:v>
                </c:pt>
                <c:pt idx="438">
                  <c:v>161736</c:v>
                </c:pt>
                <c:pt idx="439">
                  <c:v>184372</c:v>
                </c:pt>
                <c:pt idx="440">
                  <c:v>200739</c:v>
                </c:pt>
                <c:pt idx="441">
                  <c:v>217353</c:v>
                </c:pt>
                <c:pt idx="442">
                  <c:v>234692</c:v>
                </c:pt>
                <c:pt idx="443">
                  <c:v>261394</c:v>
                </c:pt>
                <c:pt idx="444">
                  <c:v>273802</c:v>
                </c:pt>
                <c:pt idx="445">
                  <c:v>259167</c:v>
                </c:pt>
                <c:pt idx="446">
                  <c:v>295158</c:v>
                </c:pt>
                <c:pt idx="447">
                  <c:v>314644</c:v>
                </c:pt>
                <c:pt idx="448">
                  <c:v>332921</c:v>
                </c:pt>
                <c:pt idx="449">
                  <c:v>346786</c:v>
                </c:pt>
                <c:pt idx="450">
                  <c:v>349691</c:v>
                </c:pt>
                <c:pt idx="451">
                  <c:v>352991</c:v>
                </c:pt>
                <c:pt idx="452">
                  <c:v>323023</c:v>
                </c:pt>
                <c:pt idx="453">
                  <c:v>360927</c:v>
                </c:pt>
                <c:pt idx="454">
                  <c:v>379308</c:v>
                </c:pt>
                <c:pt idx="455">
                  <c:v>386555</c:v>
                </c:pt>
                <c:pt idx="456">
                  <c:v>401993</c:v>
                </c:pt>
                <c:pt idx="457">
                  <c:v>392488</c:v>
                </c:pt>
                <c:pt idx="458">
                  <c:v>368060</c:v>
                </c:pt>
                <c:pt idx="459">
                  <c:v>357316</c:v>
                </c:pt>
                <c:pt idx="460">
                  <c:v>382146</c:v>
                </c:pt>
                <c:pt idx="461">
                  <c:v>412431</c:v>
                </c:pt>
                <c:pt idx="462">
                  <c:v>414188</c:v>
                </c:pt>
                <c:pt idx="463">
                  <c:v>401078</c:v>
                </c:pt>
                <c:pt idx="464">
                  <c:v>403405</c:v>
                </c:pt>
                <c:pt idx="465">
                  <c:v>366494</c:v>
                </c:pt>
                <c:pt idx="466">
                  <c:v>329942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46C-B40B-0F79E5E1F713}"/>
            </c:ext>
          </c:extLst>
        </c:ser>
        <c:ser>
          <c:idx val="1"/>
          <c:order val="1"/>
          <c:tx>
            <c:strRef>
              <c:f>'Forecast India 18M'!$F$1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India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India 18M'!$F$2:$F$521</c:f>
              <c:numCache>
                <c:formatCode>General</c:formatCode>
                <c:ptCount val="520"/>
                <c:pt idx="466" formatCode="_-* #,##0_-;\-* #,##0_-;_-* &quot;-&quot;??_-;_-@_-">
                  <c:v>329942</c:v>
                </c:pt>
                <c:pt idx="467" formatCode="_-* #,##0_-;\-* #,##0_-;_-* &quot;-&quot;??_-;_-@_-">
                  <c:v>362542.88723743043</c:v>
                </c:pt>
                <c:pt idx="468" formatCode="_-* #,##0_-;\-* #,##0_-;_-* &quot;-&quot;??_-;_-@_-">
                  <c:v>374991.79791145632</c:v>
                </c:pt>
                <c:pt idx="469" formatCode="_-* #,##0_-;\-* #,##0_-;_-* &quot;-&quot;??_-;_-@_-">
                  <c:v>370898.10484875122</c:v>
                </c:pt>
                <c:pt idx="470" formatCode="_-* #,##0_-;\-* #,##0_-;_-* &quot;-&quot;??_-;_-@_-">
                  <c:v>366009.12353620154</c:v>
                </c:pt>
                <c:pt idx="471" formatCode="_-* #,##0_-;\-* #,##0_-;_-* &quot;-&quot;??_-;_-@_-">
                  <c:v>362281.85307809181</c:v>
                </c:pt>
                <c:pt idx="472" formatCode="_-* #,##0_-;\-* #,##0_-;_-* &quot;-&quot;??_-;_-@_-">
                  <c:v>346644.33113533282</c:v>
                </c:pt>
                <c:pt idx="473" formatCode="_-* #,##0_-;\-* #,##0_-;_-* &quot;-&quot;??_-;_-@_-">
                  <c:v>332123.64246904006</c:v>
                </c:pt>
                <c:pt idx="474" formatCode="_-* #,##0_-;\-* #,##0_-;_-* &quot;-&quot;??_-;_-@_-">
                  <c:v>364724.52970647049</c:v>
                </c:pt>
                <c:pt idx="475" formatCode="_-* #,##0_-;\-* #,##0_-;_-* &quot;-&quot;??_-;_-@_-">
                  <c:v>377173.44038049638</c:v>
                </c:pt>
                <c:pt idx="476" formatCode="_-* #,##0_-;\-* #,##0_-;_-* &quot;-&quot;??_-;_-@_-">
                  <c:v>373079.74731779128</c:v>
                </c:pt>
                <c:pt idx="477" formatCode="_-* #,##0_-;\-* #,##0_-;_-* &quot;-&quot;??_-;_-@_-">
                  <c:v>368190.7660052416</c:v>
                </c:pt>
                <c:pt idx="478" formatCode="_-* #,##0_-;\-* #,##0_-;_-* &quot;-&quot;??_-;_-@_-">
                  <c:v>364463.49554713187</c:v>
                </c:pt>
                <c:pt idx="479" formatCode="_-* #,##0_-;\-* #,##0_-;_-* &quot;-&quot;??_-;_-@_-">
                  <c:v>348825.97360437288</c:v>
                </c:pt>
                <c:pt idx="480" formatCode="_-* #,##0_-;\-* #,##0_-;_-* &quot;-&quot;??_-;_-@_-">
                  <c:v>334305.28493808012</c:v>
                </c:pt>
                <c:pt idx="481" formatCode="_-* #,##0_-;\-* #,##0_-;_-* &quot;-&quot;??_-;_-@_-">
                  <c:v>366906.17217551055</c:v>
                </c:pt>
                <c:pt idx="482" formatCode="_-* #,##0_-;\-* #,##0_-;_-* &quot;-&quot;??_-;_-@_-">
                  <c:v>379355.08284953644</c:v>
                </c:pt>
                <c:pt idx="483" formatCode="_-* #,##0_-;\-* #,##0_-;_-* &quot;-&quot;??_-;_-@_-">
                  <c:v>375261.38978683134</c:v>
                </c:pt>
                <c:pt idx="484" formatCode="_-* #,##0_-;\-* #,##0_-;_-* &quot;-&quot;??_-;_-@_-">
                  <c:v>370372.40847428172</c:v>
                </c:pt>
                <c:pt idx="485" formatCode="_-* #,##0_-;\-* #,##0_-;_-* &quot;-&quot;??_-;_-@_-">
                  <c:v>366645.13801617193</c:v>
                </c:pt>
                <c:pt idx="486" formatCode="_-* #,##0_-;\-* #,##0_-;_-* &quot;-&quot;??_-;_-@_-">
                  <c:v>351007.61607341294</c:v>
                </c:pt>
                <c:pt idx="487" formatCode="_-* #,##0_-;\-* #,##0_-;_-* &quot;-&quot;??_-;_-@_-">
                  <c:v>336486.92740712018</c:v>
                </c:pt>
                <c:pt idx="488" formatCode="_-* #,##0_-;\-* #,##0_-;_-* &quot;-&quot;??_-;_-@_-">
                  <c:v>369087.81464455061</c:v>
                </c:pt>
                <c:pt idx="489" formatCode="_-* #,##0_-;\-* #,##0_-;_-* &quot;-&quot;??_-;_-@_-">
                  <c:v>381536.7253185765</c:v>
                </c:pt>
                <c:pt idx="490" formatCode="_-* #,##0_-;\-* #,##0_-;_-* &quot;-&quot;??_-;_-@_-">
                  <c:v>377443.0322558714</c:v>
                </c:pt>
                <c:pt idx="491" formatCode="_-* #,##0_-;\-* #,##0_-;_-* &quot;-&quot;??_-;_-@_-">
                  <c:v>372554.05094332178</c:v>
                </c:pt>
                <c:pt idx="492" formatCode="_-* #,##0_-;\-* #,##0_-;_-* &quot;-&quot;??_-;_-@_-">
                  <c:v>368826.78048521199</c:v>
                </c:pt>
                <c:pt idx="493" formatCode="_-* #,##0_-;\-* #,##0_-;_-* &quot;-&quot;??_-;_-@_-">
                  <c:v>353189.258542453</c:v>
                </c:pt>
                <c:pt idx="494" formatCode="_-* #,##0_-;\-* #,##0_-;_-* &quot;-&quot;??_-;_-@_-">
                  <c:v>338668.56987616024</c:v>
                </c:pt>
                <c:pt idx="495" formatCode="_-* #,##0_-;\-* #,##0_-;_-* &quot;-&quot;??_-;_-@_-">
                  <c:v>371269.45711359067</c:v>
                </c:pt>
                <c:pt idx="496" formatCode="_-* #,##0_-;\-* #,##0_-;_-* &quot;-&quot;??_-;_-@_-">
                  <c:v>383718.36778761662</c:v>
                </c:pt>
                <c:pt idx="497" formatCode="_-* #,##0_-;\-* #,##0_-;_-* &quot;-&quot;??_-;_-@_-">
                  <c:v>379624.67472491146</c:v>
                </c:pt>
                <c:pt idx="498" formatCode="_-* #,##0_-;\-* #,##0_-;_-* &quot;-&quot;??_-;_-@_-">
                  <c:v>374735.69341236184</c:v>
                </c:pt>
                <c:pt idx="499" formatCode="_-* #,##0_-;\-* #,##0_-;_-* &quot;-&quot;??_-;_-@_-">
                  <c:v>371008.42295425205</c:v>
                </c:pt>
                <c:pt idx="500" formatCode="_-* #,##0_-;\-* #,##0_-;_-* &quot;-&quot;??_-;_-@_-">
                  <c:v>355370.90101149306</c:v>
                </c:pt>
                <c:pt idx="501" formatCode="_-* #,##0_-;\-* #,##0_-;_-* &quot;-&quot;??_-;_-@_-">
                  <c:v>340850.2123452003</c:v>
                </c:pt>
                <c:pt idx="502" formatCode="_-* #,##0_-;\-* #,##0_-;_-* &quot;-&quot;??_-;_-@_-">
                  <c:v>373451.09958263073</c:v>
                </c:pt>
                <c:pt idx="503" formatCode="_-* #,##0_-;\-* #,##0_-;_-* &quot;-&quot;??_-;_-@_-">
                  <c:v>385900.01025665668</c:v>
                </c:pt>
                <c:pt idx="504" formatCode="_-* #,##0_-;\-* #,##0_-;_-* &quot;-&quot;??_-;_-@_-">
                  <c:v>381806.31719395152</c:v>
                </c:pt>
                <c:pt idx="505" formatCode="_-* #,##0_-;\-* #,##0_-;_-* &quot;-&quot;??_-;_-@_-">
                  <c:v>376917.3358814019</c:v>
                </c:pt>
                <c:pt idx="506" formatCode="_-* #,##0_-;\-* #,##0_-;_-* &quot;-&quot;??_-;_-@_-">
                  <c:v>373190.06542329211</c:v>
                </c:pt>
                <c:pt idx="507" formatCode="_-* #,##0_-;\-* #,##0_-;_-* &quot;-&quot;??_-;_-@_-">
                  <c:v>357552.54348053312</c:v>
                </c:pt>
                <c:pt idx="508" formatCode="_-* #,##0_-;\-* #,##0_-;_-* &quot;-&quot;??_-;_-@_-">
                  <c:v>343031.85481424042</c:v>
                </c:pt>
                <c:pt idx="509" formatCode="_-* #,##0_-;\-* #,##0_-;_-* &quot;-&quot;??_-;_-@_-">
                  <c:v>375632.74205167079</c:v>
                </c:pt>
                <c:pt idx="510" formatCode="_-* #,##0_-;\-* #,##0_-;_-* &quot;-&quot;??_-;_-@_-">
                  <c:v>388081.65272569674</c:v>
                </c:pt>
                <c:pt idx="511" formatCode="_-* #,##0_-;\-* #,##0_-;_-* &quot;-&quot;??_-;_-@_-">
                  <c:v>383987.95966299158</c:v>
                </c:pt>
                <c:pt idx="512" formatCode="_-* #,##0_-;\-* #,##0_-;_-* &quot;-&quot;??_-;_-@_-">
                  <c:v>379098.97835044196</c:v>
                </c:pt>
                <c:pt idx="513" formatCode="_-* #,##0_-;\-* #,##0_-;_-* &quot;-&quot;??_-;_-@_-">
                  <c:v>375371.70789233223</c:v>
                </c:pt>
                <c:pt idx="514" formatCode="_-* #,##0_-;\-* #,##0_-;_-* &quot;-&quot;??_-;_-@_-">
                  <c:v>359734.18594957318</c:v>
                </c:pt>
                <c:pt idx="515" formatCode="_-* #,##0_-;\-* #,##0_-;_-* &quot;-&quot;??_-;_-@_-">
                  <c:v>345213.49728328048</c:v>
                </c:pt>
                <c:pt idx="516" formatCode="_-* #,##0_-;\-* #,##0_-;_-* &quot;-&quot;??_-;_-@_-">
                  <c:v>377814.38452071085</c:v>
                </c:pt>
                <c:pt idx="517" formatCode="_-* #,##0_-;\-* #,##0_-;_-* &quot;-&quot;??_-;_-@_-">
                  <c:v>390263.2951947368</c:v>
                </c:pt>
                <c:pt idx="518" formatCode="_-* #,##0_-;\-* #,##0_-;_-* &quot;-&quot;??_-;_-@_-">
                  <c:v>386169.60213203164</c:v>
                </c:pt>
                <c:pt idx="519" formatCode="_-* #,##0_-;\-* #,##0_-;_-* &quot;-&quot;??_-;_-@_-">
                  <c:v>381280.62081948202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46C-B40B-0F79E5E1F713}"/>
            </c:ext>
          </c:extLst>
        </c:ser>
        <c:ser>
          <c:idx val="2"/>
          <c:order val="2"/>
          <c:tx>
            <c:strRef>
              <c:f>'Forecast India 18M'!$G$1</c:f>
              <c:strCache>
                <c:ptCount val="1"/>
                <c:pt idx="0">
                  <c:v>Best Case 95%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India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India 18M'!$G$2:$G$521</c:f>
              <c:numCache>
                <c:formatCode>General</c:formatCode>
                <c:ptCount val="520"/>
                <c:pt idx="466" formatCode="_-* #,##0_-;\-* #,##0_-;_-* &quot;-&quot;??_-;_-@_-">
                  <c:v>329942</c:v>
                </c:pt>
                <c:pt idx="467" formatCode="_-* #,##0_-;\-* #,##0_-;_-* &quot;-&quot;??_-;_-@_-">
                  <c:v>351374.70198816381</c:v>
                </c:pt>
                <c:pt idx="468" formatCode="_-* #,##0_-;\-* #,##0_-;_-* &quot;-&quot;??_-;_-@_-">
                  <c:v>362500.3886517873</c:v>
                </c:pt>
                <c:pt idx="469" formatCode="_-* #,##0_-;\-* #,##0_-;_-* &quot;-&quot;??_-;_-@_-">
                  <c:v>357206.23312243127</c:v>
                </c:pt>
                <c:pt idx="470" formatCode="_-* #,##0_-;\-* #,##0_-;_-* &quot;-&quot;??_-;_-@_-">
                  <c:v>351209.63876641897</c:v>
                </c:pt>
                <c:pt idx="471" formatCode="_-* #,##0_-;\-* #,##0_-;_-* &quot;-&quot;??_-;_-@_-">
                  <c:v>346448.09960671474</c:v>
                </c:pt>
                <c:pt idx="472" formatCode="_-* #,##0_-;\-* #,##0_-;_-* &quot;-&quot;??_-;_-@_-">
                  <c:v>329836.10102473863</c:v>
                </c:pt>
                <c:pt idx="473" formatCode="_-* #,##0_-;\-* #,##0_-;_-* &quot;-&quot;??_-;_-@_-">
                  <c:v>314390.86067139864</c:v>
                </c:pt>
                <c:pt idx="474" formatCode="_-* #,##0_-;\-* #,##0_-;_-* &quot;-&quot;??_-;_-@_-">
                  <c:v>345079.50455346855</c:v>
                </c:pt>
                <c:pt idx="475" formatCode="_-* #,##0_-;\-* #,##0_-;_-* &quot;-&quot;??_-;_-@_-">
                  <c:v>356725.58197889815</c:v>
                </c:pt>
                <c:pt idx="476" formatCode="_-* #,##0_-;\-* #,##0_-;_-* &quot;-&quot;??_-;_-@_-">
                  <c:v>351856.41907018935</c:v>
                </c:pt>
                <c:pt idx="477" formatCode="_-* #,##0_-;\-* #,##0_-;_-* &quot;-&quot;??_-;_-@_-">
                  <c:v>346216.42849987559</c:v>
                </c:pt>
                <c:pt idx="478" formatCode="_-* #,##0_-;\-* #,##0_-;_-* &quot;-&quot;??_-;_-@_-">
                  <c:v>341760.17633272236</c:v>
                </c:pt>
                <c:pt idx="479" formatCode="_-* #,##0_-;\-* #,##0_-;_-* &quot;-&quot;??_-;_-@_-">
                  <c:v>325413.6372191016</c:v>
                </c:pt>
                <c:pt idx="480" formatCode="_-* #,##0_-;\-* #,##0_-;_-* &quot;-&quot;??_-;_-@_-">
                  <c:v>310202.12885316828</c:v>
                </c:pt>
                <c:pt idx="481" formatCode="_-* #,##0_-;\-* #,##0_-;_-* &quot;-&quot;??_-;_-@_-">
                  <c:v>341337.33217247913</c:v>
                </c:pt>
                <c:pt idx="482" formatCode="_-* #,##0_-;\-* #,##0_-;_-* &quot;-&quot;??_-;_-@_-">
                  <c:v>353147.32333352801</c:v>
                </c:pt>
                <c:pt idx="483" formatCode="_-* #,##0_-;\-* #,##0_-;_-* &quot;-&quot;??_-;_-@_-">
                  <c:v>348427.52436385851</c:v>
                </c:pt>
                <c:pt idx="484" formatCode="_-* #,##0_-;\-* #,##0_-;_-* &quot;-&quot;??_-;_-@_-">
                  <c:v>342924.36933438684</c:v>
                </c:pt>
                <c:pt idx="485" formatCode="_-* #,##0_-;\-* #,##0_-;_-* &quot;-&quot;??_-;_-@_-">
                  <c:v>338594.0691316069</c:v>
                </c:pt>
                <c:pt idx="486" formatCode="_-* #,##0_-;\-* #,##0_-;_-* &quot;-&quot;??_-;_-@_-">
                  <c:v>322363.95321722137</c:v>
                </c:pt>
                <c:pt idx="487" formatCode="_-* #,##0_-;\-* #,##0_-;_-* &quot;-&quot;??_-;_-@_-">
                  <c:v>307260.46729236119</c:v>
                </c:pt>
                <c:pt idx="488" formatCode="_-* #,##0_-;\-* #,##0_-;_-* &quot;-&quot;??_-;_-@_-">
                  <c:v>338619.31249997969</c:v>
                </c:pt>
                <c:pt idx="489" formatCode="_-* #,##0_-;\-* #,##0_-;_-* &quot;-&quot;??_-;_-@_-">
                  <c:v>350515.50506759243</c:v>
                </c:pt>
                <c:pt idx="490" formatCode="_-* #,##0_-;\-* #,##0_-;_-* &quot;-&quot;??_-;_-@_-">
                  <c:v>345876.70637013606</c:v>
                </c:pt>
                <c:pt idx="491" formatCode="_-* #,##0_-;\-* #,##0_-;_-* &quot;-&quot;??_-;_-@_-">
                  <c:v>340449.84024466743</c:v>
                </c:pt>
                <c:pt idx="492" formatCode="_-* #,##0_-;\-* #,##0_-;_-* &quot;-&quot;??_-;_-@_-">
                  <c:v>336191.54493689357</c:v>
                </c:pt>
                <c:pt idx="493" formatCode="_-* #,##0_-;\-* #,##0_-;_-* &quot;-&quot;??_-;_-@_-">
                  <c:v>320029.52477523056</c:v>
                </c:pt>
                <c:pt idx="494" formatCode="_-* #,##0_-;\-* #,##0_-;_-* &quot;-&quot;??_-;_-@_-">
                  <c:v>304990.55588042631</c:v>
                </c:pt>
                <c:pt idx="495" formatCode="_-* #,##0_-;\-* #,##0_-;_-* &quot;-&quot;??_-;_-@_-">
                  <c:v>336488.64762879629</c:v>
                </c:pt>
                <c:pt idx="496" formatCode="_-* #,##0_-;\-* #,##0_-;_-* &quot;-&quot;??_-;_-@_-">
                  <c:v>348439.35394225258</c:v>
                </c:pt>
                <c:pt idx="497" formatCode="_-* #,##0_-;\-* #,##0_-;_-* &quot;-&quot;??_-;_-@_-">
                  <c:v>343852.54849903117</c:v>
                </c:pt>
                <c:pt idx="498" formatCode="_-* #,##0_-;\-* #,##0_-;_-* &quot;-&quot;??_-;_-@_-">
                  <c:v>338475.33560481848</c:v>
                </c:pt>
                <c:pt idx="499" formatCode="_-* #,##0_-;\-* #,##0_-;_-* &quot;-&quot;??_-;_-@_-">
                  <c:v>334264.51640921546</c:v>
                </c:pt>
                <c:pt idx="500" formatCode="_-* #,##0_-;\-* #,##0_-;_-* &quot;-&quot;??_-;_-@_-">
                  <c:v>318147.94272289152</c:v>
                </c:pt>
                <c:pt idx="501" formatCode="_-* #,##0_-;\-* #,##0_-;_-* &quot;-&quot;??_-;_-@_-">
                  <c:v>303152.52455826098</c:v>
                </c:pt>
                <c:pt idx="502" formatCode="_-* #,##0_-;\-* #,##0_-;_-* &quot;-&quot;??_-;_-@_-">
                  <c:v>334747.39951134159</c:v>
                </c:pt>
                <c:pt idx="503" formatCode="_-* #,##0_-;\-* #,##0_-;_-* &quot;-&quot;??_-;_-@_-">
                  <c:v>346736.11925194337</c:v>
                </c:pt>
                <c:pt idx="504" formatCode="_-* #,##0_-;\-* #,##0_-;_-* &quot;-&quot;??_-;_-@_-">
                  <c:v>342185.89125502459</c:v>
                </c:pt>
                <c:pt idx="505" formatCode="_-* #,##0_-;\-* #,##0_-;_-* &quot;-&quot;??_-;_-@_-">
                  <c:v>336843.90294231102</c:v>
                </c:pt>
                <c:pt idx="506" formatCode="_-* #,##0_-;\-* #,##0_-;_-* &quot;-&quot;??_-;_-@_-">
                  <c:v>332667.03202361614</c:v>
                </c:pt>
                <c:pt idx="507" formatCode="_-* #,##0_-;\-* #,##0_-;_-* &quot;-&quot;??_-;_-@_-">
                  <c:v>316583.20096443902</c:v>
                </c:pt>
                <c:pt idx="508" formatCode="_-* #,##0_-;\-* #,##0_-;_-* &quot;-&quot;??_-;_-@_-">
                  <c:v>301619.38509979477</c:v>
                </c:pt>
                <c:pt idx="509" formatCode="_-* #,##0_-;\-* #,##0_-;_-* &quot;-&quot;??_-;_-@_-">
                  <c:v>333286.19249964569</c:v>
                </c:pt>
                <c:pt idx="510" formatCode="_-* #,##0_-;\-* #,##0_-;_-* &quot;-&quot;??_-;_-@_-">
                  <c:v>345303.07991524332</c:v>
                </c:pt>
                <c:pt idx="511" formatCode="_-* #,##0_-;\-* #,##0_-;_-* &quot;-&quot;??_-;_-@_-">
                  <c:v>340780.11426235113</c:v>
                </c:pt>
                <c:pt idx="512" formatCode="_-* #,##0_-;\-* #,##0_-;_-* &quot;-&quot;??_-;_-@_-">
                  <c:v>335464.52698666311</c:v>
                </c:pt>
                <c:pt idx="513" formatCode="_-* #,##0_-;\-* #,##0_-;_-* &quot;-&quot;??_-;_-@_-">
                  <c:v>331313.23690078501</c:v>
                </c:pt>
                <c:pt idx="514" formatCode="_-* #,##0_-;\-* #,##0_-;_-* &quot;-&quot;??_-;_-@_-">
                  <c:v>315254.20489621127</c:v>
                </c:pt>
                <c:pt idx="515" formatCode="_-* #,##0_-;\-* #,##0_-;_-* &quot;-&quot;??_-;_-@_-">
                  <c:v>300314.44227698899</c:v>
                </c:pt>
                <c:pt idx="516" formatCode="_-* #,##0_-;\-* #,##0_-;_-* &quot;-&quot;??_-;_-@_-">
                  <c:v>332037.18657964887</c:v>
                </c:pt>
                <c:pt idx="517" formatCode="_-* #,##0_-;\-* #,##0_-;_-* &quot;-&quot;??_-;_-@_-">
                  <c:v>344075.82740564755</c:v>
                </c:pt>
                <c:pt idx="518" formatCode="_-* #,##0_-;\-* #,##0_-;_-* &quot;-&quot;??_-;_-@_-">
                  <c:v>339574.00323978171</c:v>
                </c:pt>
                <c:pt idx="519" formatCode="_-* #,##0_-;\-* #,##0_-;_-* &quot;-&quot;??_-;_-@_-">
                  <c:v>334278.97120088083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1-446C-B40B-0F79E5E1F713}"/>
            </c:ext>
          </c:extLst>
        </c:ser>
        <c:ser>
          <c:idx val="3"/>
          <c:order val="3"/>
          <c:tx>
            <c:strRef>
              <c:f>'Forecast India 18M'!$H$1</c:f>
              <c:strCache>
                <c:ptCount val="1"/>
                <c:pt idx="0">
                  <c:v>Worst Case 95%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India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India 18M'!$H$2:$H$521</c:f>
              <c:numCache>
                <c:formatCode>General</c:formatCode>
                <c:ptCount val="520"/>
                <c:pt idx="466" formatCode="_-* #,##0_-;\-* #,##0_-;_-* &quot;-&quot;??_-;_-@_-">
                  <c:v>329942</c:v>
                </c:pt>
                <c:pt idx="467" formatCode="_-* #,##0_-;\-* #,##0_-;_-* &quot;-&quot;??_-;_-@_-">
                  <c:v>373711.07248669706</c:v>
                </c:pt>
                <c:pt idx="468" formatCode="_-* #,##0_-;\-* #,##0_-;_-* &quot;-&quot;??_-;_-@_-">
                  <c:v>387483.20717112534</c:v>
                </c:pt>
                <c:pt idx="469" formatCode="_-* #,##0_-;\-* #,##0_-;_-* &quot;-&quot;??_-;_-@_-">
                  <c:v>384589.97657507117</c:v>
                </c:pt>
                <c:pt idx="470" formatCode="_-* #,##0_-;\-* #,##0_-;_-* &quot;-&quot;??_-;_-@_-">
                  <c:v>380808.60830598412</c:v>
                </c:pt>
                <c:pt idx="471" formatCode="_-* #,##0_-;\-* #,##0_-;_-* &quot;-&quot;??_-;_-@_-">
                  <c:v>378115.60654946888</c:v>
                </c:pt>
                <c:pt idx="472" formatCode="_-* #,##0_-;\-* #,##0_-;_-* &quot;-&quot;??_-;_-@_-">
                  <c:v>363452.56124592701</c:v>
                </c:pt>
                <c:pt idx="473" formatCode="_-* #,##0_-;\-* #,##0_-;_-* &quot;-&quot;??_-;_-@_-">
                  <c:v>349856.42426668148</c:v>
                </c:pt>
                <c:pt idx="474" formatCode="_-* #,##0_-;\-* #,##0_-;_-* &quot;-&quot;??_-;_-@_-">
                  <c:v>384369.55485947244</c:v>
                </c:pt>
                <c:pt idx="475" formatCode="_-* #,##0_-;\-* #,##0_-;_-* &quot;-&quot;??_-;_-@_-">
                  <c:v>397621.29878209461</c:v>
                </c:pt>
                <c:pt idx="476" formatCode="_-* #,##0_-;\-* #,##0_-;_-* &quot;-&quot;??_-;_-@_-">
                  <c:v>394303.0755653932</c:v>
                </c:pt>
                <c:pt idx="477" formatCode="_-* #,##0_-;\-* #,##0_-;_-* &quot;-&quot;??_-;_-@_-">
                  <c:v>390165.10351060762</c:v>
                </c:pt>
                <c:pt idx="478" formatCode="_-* #,##0_-;\-* #,##0_-;_-* &quot;-&quot;??_-;_-@_-">
                  <c:v>387166.81476154138</c:v>
                </c:pt>
                <c:pt idx="479" formatCode="_-* #,##0_-;\-* #,##0_-;_-* &quot;-&quot;??_-;_-@_-">
                  <c:v>372238.30998964416</c:v>
                </c:pt>
                <c:pt idx="480" formatCode="_-* #,##0_-;\-* #,##0_-;_-* &quot;-&quot;??_-;_-@_-">
                  <c:v>358408.44102299196</c:v>
                </c:pt>
                <c:pt idx="481" formatCode="_-* #,##0_-;\-* #,##0_-;_-* &quot;-&quot;??_-;_-@_-">
                  <c:v>392475.01217854198</c:v>
                </c:pt>
                <c:pt idx="482" formatCode="_-* #,##0_-;\-* #,##0_-;_-* &quot;-&quot;??_-;_-@_-">
                  <c:v>405562.84236554487</c:v>
                </c:pt>
                <c:pt idx="483" formatCode="_-* #,##0_-;\-* #,##0_-;_-* &quot;-&quot;??_-;_-@_-">
                  <c:v>402095.25520980416</c:v>
                </c:pt>
                <c:pt idx="484" formatCode="_-* #,##0_-;\-* #,##0_-;_-* &quot;-&quot;??_-;_-@_-">
                  <c:v>397820.44761417661</c:v>
                </c:pt>
                <c:pt idx="485" formatCode="_-* #,##0_-;\-* #,##0_-;_-* &quot;-&quot;??_-;_-@_-">
                  <c:v>394696.20690073696</c:v>
                </c:pt>
                <c:pt idx="486" formatCode="_-* #,##0_-;\-* #,##0_-;_-* &quot;-&quot;??_-;_-@_-">
                  <c:v>379651.27892960451</c:v>
                </c:pt>
                <c:pt idx="487" formatCode="_-* #,##0_-;\-* #,##0_-;_-* &quot;-&quot;??_-;_-@_-">
                  <c:v>365713.38752187917</c:v>
                </c:pt>
                <c:pt idx="488" formatCode="_-* #,##0_-;\-* #,##0_-;_-* &quot;-&quot;??_-;_-@_-">
                  <c:v>399556.31678912154</c:v>
                </c:pt>
                <c:pt idx="489" formatCode="_-* #,##0_-;\-* #,##0_-;_-* &quot;-&quot;??_-;_-@_-">
                  <c:v>412557.94556956057</c:v>
                </c:pt>
                <c:pt idx="490" formatCode="_-* #,##0_-;\-* #,##0_-;_-* &quot;-&quot;??_-;_-@_-">
                  <c:v>409009.35814160673</c:v>
                </c:pt>
                <c:pt idx="491" formatCode="_-* #,##0_-;\-* #,##0_-;_-* &quot;-&quot;??_-;_-@_-">
                  <c:v>404658.26164197613</c:v>
                </c:pt>
                <c:pt idx="492" formatCode="_-* #,##0_-;\-* #,##0_-;_-* &quot;-&quot;??_-;_-@_-">
                  <c:v>401462.01603353041</c:v>
                </c:pt>
                <c:pt idx="493" formatCode="_-* #,##0_-;\-* #,##0_-;_-* &quot;-&quot;??_-;_-@_-">
                  <c:v>386348.99230967544</c:v>
                </c:pt>
                <c:pt idx="494" formatCode="_-* #,##0_-;\-* #,##0_-;_-* &quot;-&quot;??_-;_-@_-">
                  <c:v>372346.58387189417</c:v>
                </c:pt>
                <c:pt idx="495" formatCode="_-* #,##0_-;\-* #,##0_-;_-* &quot;-&quot;??_-;_-@_-">
                  <c:v>406050.26659838506</c:v>
                </c:pt>
                <c:pt idx="496" formatCode="_-* #,##0_-;\-* #,##0_-;_-* &quot;-&quot;??_-;_-@_-">
                  <c:v>418997.38163298066</c:v>
                </c:pt>
                <c:pt idx="497" formatCode="_-* #,##0_-;\-* #,##0_-;_-* &quot;-&quot;??_-;_-@_-">
                  <c:v>415396.80095079174</c:v>
                </c:pt>
                <c:pt idx="498" formatCode="_-* #,##0_-;\-* #,##0_-;_-* &quot;-&quot;??_-;_-@_-">
                  <c:v>410996.0512199052</c:v>
                </c:pt>
                <c:pt idx="499" formatCode="_-* #,##0_-;\-* #,##0_-;_-* &quot;-&quot;??_-;_-@_-">
                  <c:v>407752.32949928864</c:v>
                </c:pt>
                <c:pt idx="500" formatCode="_-* #,##0_-;\-* #,##0_-;_-* &quot;-&quot;??_-;_-@_-">
                  <c:v>392593.8593000946</c:v>
                </c:pt>
                <c:pt idx="501" formatCode="_-* #,##0_-;\-* #,##0_-;_-* &quot;-&quot;??_-;_-@_-">
                  <c:v>378547.90013213962</c:v>
                </c:pt>
                <c:pt idx="502" formatCode="_-* #,##0_-;\-* #,##0_-;_-* &quot;-&quot;??_-;_-@_-">
                  <c:v>412154.79965391988</c:v>
                </c:pt>
                <c:pt idx="503" formatCode="_-* #,##0_-;\-* #,##0_-;_-* &quot;-&quot;??_-;_-@_-">
                  <c:v>425063.90126136999</c:v>
                </c:pt>
                <c:pt idx="504" formatCode="_-* #,##0_-;\-* #,##0_-;_-* &quot;-&quot;??_-;_-@_-">
                  <c:v>421426.74313287844</c:v>
                </c:pt>
                <c:pt idx="505" formatCode="_-* #,##0_-;\-* #,##0_-;_-* &quot;-&quot;??_-;_-@_-">
                  <c:v>416990.76882049278</c:v>
                </c:pt>
                <c:pt idx="506" formatCode="_-* #,##0_-;\-* #,##0_-;_-* &quot;-&quot;??_-;_-@_-">
                  <c:v>413713.09882296808</c:v>
                </c:pt>
                <c:pt idx="507" formatCode="_-* #,##0_-;\-* #,##0_-;_-* &quot;-&quot;??_-;_-@_-">
                  <c:v>398521.88599662721</c:v>
                </c:pt>
                <c:pt idx="508" formatCode="_-* #,##0_-;\-* #,##0_-;_-* &quot;-&quot;??_-;_-@_-">
                  <c:v>384444.32452868606</c:v>
                </c:pt>
                <c:pt idx="509" formatCode="_-* #,##0_-;\-* #,##0_-;_-* &quot;-&quot;??_-;_-@_-">
                  <c:v>417979.29160369589</c:v>
                </c:pt>
                <c:pt idx="510" formatCode="_-* #,##0_-;\-* #,##0_-;_-* &quot;-&quot;??_-;_-@_-">
                  <c:v>430860.22553615016</c:v>
                </c:pt>
                <c:pt idx="511" formatCode="_-* #,##0_-;\-* #,##0_-;_-* &quot;-&quot;??_-;_-@_-">
                  <c:v>427195.80506363203</c:v>
                </c:pt>
                <c:pt idx="512" formatCode="_-* #,##0_-;\-* #,##0_-;_-* &quot;-&quot;??_-;_-@_-">
                  <c:v>422733.42971422081</c:v>
                </c:pt>
                <c:pt idx="513" formatCode="_-* #,##0_-;\-* #,##0_-;_-* &quot;-&quot;??_-;_-@_-">
                  <c:v>419430.17888387945</c:v>
                </c:pt>
                <c:pt idx="514" formatCode="_-* #,##0_-;\-* #,##0_-;_-* &quot;-&quot;??_-;_-@_-">
                  <c:v>404214.16700293508</c:v>
                </c:pt>
                <c:pt idx="515" formatCode="_-* #,##0_-;\-* #,##0_-;_-* &quot;-&quot;??_-;_-@_-">
                  <c:v>390112.55228957196</c:v>
                </c:pt>
                <c:pt idx="516" formatCode="_-* #,##0_-;\-* #,##0_-;_-* &quot;-&quot;??_-;_-@_-">
                  <c:v>423591.58246177284</c:v>
                </c:pt>
                <c:pt idx="517" formatCode="_-* #,##0_-;\-* #,##0_-;_-* &quot;-&quot;??_-;_-@_-">
                  <c:v>436450.76298382605</c:v>
                </c:pt>
                <c:pt idx="518" formatCode="_-* #,##0_-;\-* #,##0_-;_-* &quot;-&quot;??_-;_-@_-">
                  <c:v>432765.20102428156</c:v>
                </c:pt>
                <c:pt idx="519" formatCode="_-* #,##0_-;\-* #,##0_-;_-* &quot;-&quot;??_-;_-@_-">
                  <c:v>428282.27043808321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1-446C-B40B-0F79E5E1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50000"/>
        <c:axId val="463653328"/>
      </c:lineChart>
      <c:catAx>
        <c:axId val="46365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332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463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7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Forecast with Excel - COVID CASES WORLD - 18M - 95%</a:t>
            </a:r>
            <a:endParaRPr lang="fr-FR" sz="1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World 18M'!$E$1</c:f>
              <c:strCache>
                <c:ptCount val="1"/>
                <c:pt idx="0">
                  <c:v>Historic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World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World 18M'!$E$2:$E$561</c:f>
              <c:numCache>
                <c:formatCode>_-* #,##0_-;\-* #,##0_-;_-* "-"??_-;_-@_-</c:formatCode>
                <c:ptCount val="560"/>
                <c:pt idx="0">
                  <c:v>6204</c:v>
                </c:pt>
                <c:pt idx="1">
                  <c:v>5079</c:v>
                </c:pt>
                <c:pt idx="2">
                  <c:v>6339</c:v>
                </c:pt>
                <c:pt idx="3">
                  <c:v>14249</c:v>
                </c:pt>
                <c:pt idx="4">
                  <c:v>9302</c:v>
                </c:pt>
                <c:pt idx="5">
                  <c:v>12034</c:v>
                </c:pt>
                <c:pt idx="6">
                  <c:v>11235</c:v>
                </c:pt>
                <c:pt idx="7">
                  <c:v>9480</c:v>
                </c:pt>
                <c:pt idx="8">
                  <c:v>10720</c:v>
                </c:pt>
                <c:pt idx="9">
                  <c:v>8207</c:v>
                </c:pt>
                <c:pt idx="10">
                  <c:v>9089</c:v>
                </c:pt>
                <c:pt idx="11">
                  <c:v>7756</c:v>
                </c:pt>
                <c:pt idx="12">
                  <c:v>6128</c:v>
                </c:pt>
                <c:pt idx="13">
                  <c:v>1214</c:v>
                </c:pt>
                <c:pt idx="14">
                  <c:v>45459</c:v>
                </c:pt>
                <c:pt idx="15">
                  <c:v>19538</c:v>
                </c:pt>
                <c:pt idx="16">
                  <c:v>6363</c:v>
                </c:pt>
                <c:pt idx="17">
                  <c:v>6479</c:v>
                </c:pt>
                <c:pt idx="18">
                  <c:v>6006</c:v>
                </c:pt>
                <c:pt idx="19">
                  <c:v>5558</c:v>
                </c:pt>
                <c:pt idx="20">
                  <c:v>1421</c:v>
                </c:pt>
                <c:pt idx="21">
                  <c:v>1667</c:v>
                </c:pt>
                <c:pt idx="22">
                  <c:v>1904</c:v>
                </c:pt>
                <c:pt idx="23">
                  <c:v>5325</c:v>
                </c:pt>
                <c:pt idx="24">
                  <c:v>1176</c:v>
                </c:pt>
                <c:pt idx="25">
                  <c:v>1766</c:v>
                </c:pt>
                <c:pt idx="26">
                  <c:v>2662</c:v>
                </c:pt>
                <c:pt idx="27">
                  <c:v>3075</c:v>
                </c:pt>
                <c:pt idx="28">
                  <c:v>4330</c:v>
                </c:pt>
                <c:pt idx="29">
                  <c:v>4442</c:v>
                </c:pt>
                <c:pt idx="30">
                  <c:v>6021</c:v>
                </c:pt>
                <c:pt idx="31">
                  <c:v>7850</c:v>
                </c:pt>
                <c:pt idx="32">
                  <c:v>6443</c:v>
                </c:pt>
                <c:pt idx="33">
                  <c:v>8385</c:v>
                </c:pt>
                <c:pt idx="34">
                  <c:v>7794</c:v>
                </c:pt>
                <c:pt idx="35">
                  <c:v>9745</c:v>
                </c:pt>
                <c:pt idx="36">
                  <c:v>13289</c:v>
                </c:pt>
                <c:pt idx="37">
                  <c:v>14285</c:v>
                </c:pt>
                <c:pt idx="38">
                  <c:v>14212</c:v>
                </c:pt>
                <c:pt idx="39">
                  <c:v>15435</c:v>
                </c:pt>
                <c:pt idx="40">
                  <c:v>17234</c:v>
                </c:pt>
                <c:pt idx="41">
                  <c:v>27637</c:v>
                </c:pt>
                <c:pt idx="42">
                  <c:v>20646</c:v>
                </c:pt>
                <c:pt idx="43">
                  <c:v>53324</c:v>
                </c:pt>
                <c:pt idx="44">
                  <c:v>40633</c:v>
                </c:pt>
                <c:pt idx="45">
                  <c:v>41167</c:v>
                </c:pt>
                <c:pt idx="46">
                  <c:v>54601</c:v>
                </c:pt>
                <c:pt idx="47">
                  <c:v>57830</c:v>
                </c:pt>
                <c:pt idx="48">
                  <c:v>71160</c:v>
                </c:pt>
                <c:pt idx="49">
                  <c:v>97983</c:v>
                </c:pt>
                <c:pt idx="50">
                  <c:v>109816</c:v>
                </c:pt>
                <c:pt idx="51">
                  <c:v>114690</c:v>
                </c:pt>
                <c:pt idx="52">
                  <c:v>121915</c:v>
                </c:pt>
                <c:pt idx="53">
                  <c:v>150768</c:v>
                </c:pt>
                <c:pt idx="54">
                  <c:v>143882</c:v>
                </c:pt>
                <c:pt idx="55">
                  <c:v>179532</c:v>
                </c:pt>
                <c:pt idx="56">
                  <c:v>219756</c:v>
                </c:pt>
                <c:pt idx="57">
                  <c:v>225726</c:v>
                </c:pt>
                <c:pt idx="58">
                  <c:v>233699</c:v>
                </c:pt>
                <c:pt idx="59">
                  <c:v>203022</c:v>
                </c:pt>
                <c:pt idx="60">
                  <c:v>222236</c:v>
                </c:pt>
                <c:pt idx="61">
                  <c:v>260947</c:v>
                </c:pt>
                <c:pt idx="62">
                  <c:v>278167</c:v>
                </c:pt>
                <c:pt idx="63">
                  <c:v>277555</c:v>
                </c:pt>
                <c:pt idx="64">
                  <c:v>280922</c:v>
                </c:pt>
                <c:pt idx="65">
                  <c:v>181065</c:v>
                </c:pt>
                <c:pt idx="66">
                  <c:v>238333</c:v>
                </c:pt>
                <c:pt idx="67">
                  <c:v>239141</c:v>
                </c:pt>
                <c:pt idx="68">
                  <c:v>225021</c:v>
                </c:pt>
                <c:pt idx="69">
                  <c:v>275991</c:v>
                </c:pt>
                <c:pt idx="70">
                  <c:v>285924</c:v>
                </c:pt>
                <c:pt idx="71">
                  <c:v>279826</c:v>
                </c:pt>
                <c:pt idx="72">
                  <c:v>242966</c:v>
                </c:pt>
                <c:pt idx="73">
                  <c:v>426775</c:v>
                </c:pt>
                <c:pt idx="74">
                  <c:v>228945</c:v>
                </c:pt>
                <c:pt idx="75">
                  <c:v>280790</c:v>
                </c:pt>
                <c:pt idx="76">
                  <c:v>252759</c:v>
                </c:pt>
                <c:pt idx="77">
                  <c:v>319619</c:v>
                </c:pt>
                <c:pt idx="78">
                  <c:v>284904</c:v>
                </c:pt>
                <c:pt idx="79">
                  <c:v>247603</c:v>
                </c:pt>
                <c:pt idx="80">
                  <c:v>248202</c:v>
                </c:pt>
                <c:pt idx="81">
                  <c:v>241038</c:v>
                </c:pt>
                <c:pt idx="82">
                  <c:v>242796</c:v>
                </c:pt>
                <c:pt idx="83">
                  <c:v>260656</c:v>
                </c:pt>
                <c:pt idx="84">
                  <c:v>266297</c:v>
                </c:pt>
                <c:pt idx="85">
                  <c:v>255637</c:v>
                </c:pt>
                <c:pt idx="86">
                  <c:v>259590</c:v>
                </c:pt>
                <c:pt idx="87">
                  <c:v>224949</c:v>
                </c:pt>
                <c:pt idx="88">
                  <c:v>222020</c:v>
                </c:pt>
                <c:pt idx="89">
                  <c:v>237549</c:v>
                </c:pt>
                <c:pt idx="90">
                  <c:v>239480</c:v>
                </c:pt>
                <c:pt idx="91">
                  <c:v>259381</c:v>
                </c:pt>
                <c:pt idx="92">
                  <c:v>273652</c:v>
                </c:pt>
                <c:pt idx="93">
                  <c:v>244827</c:v>
                </c:pt>
                <c:pt idx="94">
                  <c:v>235003</c:v>
                </c:pt>
                <c:pt idx="95">
                  <c:v>238495</c:v>
                </c:pt>
                <c:pt idx="96">
                  <c:v>248715</c:v>
                </c:pt>
                <c:pt idx="97">
                  <c:v>280968</c:v>
                </c:pt>
                <c:pt idx="98">
                  <c:v>274435</c:v>
                </c:pt>
                <c:pt idx="99">
                  <c:v>278662</c:v>
                </c:pt>
                <c:pt idx="100">
                  <c:v>261572</c:v>
                </c:pt>
                <c:pt idx="101">
                  <c:v>229723</c:v>
                </c:pt>
                <c:pt idx="102">
                  <c:v>236778</c:v>
                </c:pt>
                <c:pt idx="103">
                  <c:v>259573</c:v>
                </c:pt>
                <c:pt idx="104">
                  <c:v>260298</c:v>
                </c:pt>
                <c:pt idx="105">
                  <c:v>294493</c:v>
                </c:pt>
                <c:pt idx="106">
                  <c:v>292558</c:v>
                </c:pt>
                <c:pt idx="107">
                  <c:v>287815</c:v>
                </c:pt>
                <c:pt idx="108">
                  <c:v>237232</c:v>
                </c:pt>
                <c:pt idx="109">
                  <c:v>271416</c:v>
                </c:pt>
                <c:pt idx="110">
                  <c:v>295419</c:v>
                </c:pt>
                <c:pt idx="111">
                  <c:v>310523</c:v>
                </c:pt>
                <c:pt idx="112">
                  <c:v>324261</c:v>
                </c:pt>
                <c:pt idx="113">
                  <c:v>325465</c:v>
                </c:pt>
                <c:pt idx="114">
                  <c:v>318405</c:v>
                </c:pt>
                <c:pt idx="115">
                  <c:v>285270</c:v>
                </c:pt>
                <c:pt idx="116">
                  <c:v>262543</c:v>
                </c:pt>
                <c:pt idx="117">
                  <c:v>286044</c:v>
                </c:pt>
                <c:pt idx="118">
                  <c:v>311676</c:v>
                </c:pt>
                <c:pt idx="119">
                  <c:v>366470</c:v>
                </c:pt>
                <c:pt idx="120">
                  <c:v>367524</c:v>
                </c:pt>
                <c:pt idx="121">
                  <c:v>414478</c:v>
                </c:pt>
                <c:pt idx="122">
                  <c:v>321792</c:v>
                </c:pt>
                <c:pt idx="123">
                  <c:v>290743</c:v>
                </c:pt>
                <c:pt idx="124">
                  <c:v>368001</c:v>
                </c:pt>
                <c:pt idx="125">
                  <c:v>342753</c:v>
                </c:pt>
                <c:pt idx="126">
                  <c:v>400561</c:v>
                </c:pt>
                <c:pt idx="127">
                  <c:v>398270</c:v>
                </c:pt>
                <c:pt idx="128">
                  <c:v>405534</c:v>
                </c:pt>
                <c:pt idx="129">
                  <c:v>340333</c:v>
                </c:pt>
                <c:pt idx="130">
                  <c:v>310785</c:v>
                </c:pt>
                <c:pt idx="131">
                  <c:v>379070</c:v>
                </c:pt>
                <c:pt idx="132">
                  <c:v>409301</c:v>
                </c:pt>
                <c:pt idx="133">
                  <c:v>418185</c:v>
                </c:pt>
                <c:pt idx="134">
                  <c:v>391184</c:v>
                </c:pt>
                <c:pt idx="135">
                  <c:v>409748</c:v>
                </c:pt>
                <c:pt idx="136">
                  <c:v>399954</c:v>
                </c:pt>
                <c:pt idx="137">
                  <c:v>361785</c:v>
                </c:pt>
                <c:pt idx="138">
                  <c:v>430580</c:v>
                </c:pt>
                <c:pt idx="139">
                  <c:v>435919</c:v>
                </c:pt>
                <c:pt idx="140">
                  <c:v>429068</c:v>
                </c:pt>
                <c:pt idx="141">
                  <c:v>544005</c:v>
                </c:pt>
                <c:pt idx="142">
                  <c:v>476122</c:v>
                </c:pt>
                <c:pt idx="143">
                  <c:v>386104</c:v>
                </c:pt>
                <c:pt idx="144">
                  <c:v>421180</c:v>
                </c:pt>
                <c:pt idx="145">
                  <c:v>505112</c:v>
                </c:pt>
                <c:pt idx="146">
                  <c:v>522641</c:v>
                </c:pt>
                <c:pt idx="147">
                  <c:v>539647</c:v>
                </c:pt>
                <c:pt idx="148">
                  <c:v>580444</c:v>
                </c:pt>
                <c:pt idx="149">
                  <c:v>538565</c:v>
                </c:pt>
                <c:pt idx="150">
                  <c:v>494010</c:v>
                </c:pt>
                <c:pt idx="151">
                  <c:v>469609</c:v>
                </c:pt>
                <c:pt idx="152">
                  <c:v>527193</c:v>
                </c:pt>
                <c:pt idx="153">
                  <c:v>657285</c:v>
                </c:pt>
                <c:pt idx="154">
                  <c:v>634109</c:v>
                </c:pt>
                <c:pt idx="155">
                  <c:v>608407</c:v>
                </c:pt>
                <c:pt idx="156">
                  <c:v>584767</c:v>
                </c:pt>
                <c:pt idx="157">
                  <c:v>554493</c:v>
                </c:pt>
                <c:pt idx="158">
                  <c:v>496481</c:v>
                </c:pt>
                <c:pt idx="159">
                  <c:v>637132</c:v>
                </c:pt>
                <c:pt idx="160">
                  <c:v>646861</c:v>
                </c:pt>
                <c:pt idx="161">
                  <c:v>684651</c:v>
                </c:pt>
                <c:pt idx="162">
                  <c:v>702842</c:v>
                </c:pt>
                <c:pt idx="163">
                  <c:v>653069</c:v>
                </c:pt>
                <c:pt idx="164">
                  <c:v>579316</c:v>
                </c:pt>
                <c:pt idx="165">
                  <c:v>580001</c:v>
                </c:pt>
                <c:pt idx="166">
                  <c:v>669973</c:v>
                </c:pt>
                <c:pt idx="167">
                  <c:v>699209</c:v>
                </c:pt>
                <c:pt idx="168">
                  <c:v>759759</c:v>
                </c:pt>
                <c:pt idx="169">
                  <c:v>734413</c:v>
                </c:pt>
                <c:pt idx="170">
                  <c:v>712165</c:v>
                </c:pt>
                <c:pt idx="171">
                  <c:v>643046</c:v>
                </c:pt>
                <c:pt idx="172">
                  <c:v>631050</c:v>
                </c:pt>
                <c:pt idx="173">
                  <c:v>706566</c:v>
                </c:pt>
                <c:pt idx="174">
                  <c:v>846333</c:v>
                </c:pt>
                <c:pt idx="175">
                  <c:v>856745</c:v>
                </c:pt>
                <c:pt idx="176">
                  <c:v>851317</c:v>
                </c:pt>
                <c:pt idx="177">
                  <c:v>766930</c:v>
                </c:pt>
                <c:pt idx="178">
                  <c:v>642837</c:v>
                </c:pt>
                <c:pt idx="179">
                  <c:v>691987</c:v>
                </c:pt>
                <c:pt idx="180">
                  <c:v>764999</c:v>
                </c:pt>
                <c:pt idx="181">
                  <c:v>884159</c:v>
                </c:pt>
                <c:pt idx="182">
                  <c:v>850665</c:v>
                </c:pt>
                <c:pt idx="183">
                  <c:v>882485</c:v>
                </c:pt>
                <c:pt idx="184">
                  <c:v>750330</c:v>
                </c:pt>
                <c:pt idx="185">
                  <c:v>696723</c:v>
                </c:pt>
                <c:pt idx="186">
                  <c:v>635809</c:v>
                </c:pt>
                <c:pt idx="187">
                  <c:v>785718</c:v>
                </c:pt>
                <c:pt idx="188">
                  <c:v>840849</c:v>
                </c:pt>
                <c:pt idx="189">
                  <c:v>868161</c:v>
                </c:pt>
                <c:pt idx="190">
                  <c:v>860971</c:v>
                </c:pt>
                <c:pt idx="191">
                  <c:v>781598</c:v>
                </c:pt>
                <c:pt idx="192">
                  <c:v>679142</c:v>
                </c:pt>
                <c:pt idx="193">
                  <c:v>696888</c:v>
                </c:pt>
                <c:pt idx="194">
                  <c:v>783515</c:v>
                </c:pt>
                <c:pt idx="195">
                  <c:v>843826</c:v>
                </c:pt>
                <c:pt idx="196">
                  <c:v>885453</c:v>
                </c:pt>
                <c:pt idx="197">
                  <c:v>928079</c:v>
                </c:pt>
                <c:pt idx="198">
                  <c:v>753282</c:v>
                </c:pt>
                <c:pt idx="199">
                  <c:v>651360</c:v>
                </c:pt>
                <c:pt idx="200">
                  <c:v>645571</c:v>
                </c:pt>
                <c:pt idx="201">
                  <c:v>788624</c:v>
                </c:pt>
                <c:pt idx="202">
                  <c:v>857089</c:v>
                </c:pt>
                <c:pt idx="203">
                  <c:v>837853</c:v>
                </c:pt>
                <c:pt idx="204">
                  <c:v>805636</c:v>
                </c:pt>
                <c:pt idx="205">
                  <c:v>803500</c:v>
                </c:pt>
                <c:pt idx="206">
                  <c:v>629091</c:v>
                </c:pt>
                <c:pt idx="207">
                  <c:v>703655</c:v>
                </c:pt>
                <c:pt idx="208">
                  <c:v>749730</c:v>
                </c:pt>
                <c:pt idx="209">
                  <c:v>867819</c:v>
                </c:pt>
                <c:pt idx="210">
                  <c:v>881257</c:v>
                </c:pt>
                <c:pt idx="211">
                  <c:v>875741</c:v>
                </c:pt>
                <c:pt idx="212">
                  <c:v>804674</c:v>
                </c:pt>
                <c:pt idx="213">
                  <c:v>674505</c:v>
                </c:pt>
                <c:pt idx="214">
                  <c:v>821898</c:v>
                </c:pt>
                <c:pt idx="215">
                  <c:v>814901</c:v>
                </c:pt>
                <c:pt idx="216">
                  <c:v>875084</c:v>
                </c:pt>
                <c:pt idx="217">
                  <c:v>869874</c:v>
                </c:pt>
                <c:pt idx="218">
                  <c:v>971593</c:v>
                </c:pt>
                <c:pt idx="219">
                  <c:v>827589</c:v>
                </c:pt>
                <c:pt idx="220">
                  <c:v>705854</c:v>
                </c:pt>
                <c:pt idx="221">
                  <c:v>693010</c:v>
                </c:pt>
                <c:pt idx="222">
                  <c:v>751894</c:v>
                </c:pt>
                <c:pt idx="223">
                  <c:v>882843</c:v>
                </c:pt>
                <c:pt idx="224">
                  <c:v>932376</c:v>
                </c:pt>
                <c:pt idx="225">
                  <c:v>998702</c:v>
                </c:pt>
                <c:pt idx="226">
                  <c:v>883362</c:v>
                </c:pt>
                <c:pt idx="227">
                  <c:v>744381</c:v>
                </c:pt>
                <c:pt idx="228">
                  <c:v>834966</c:v>
                </c:pt>
                <c:pt idx="229">
                  <c:v>886598</c:v>
                </c:pt>
                <c:pt idx="230">
                  <c:v>949396</c:v>
                </c:pt>
                <c:pt idx="231">
                  <c:v>984432</c:v>
                </c:pt>
                <c:pt idx="232">
                  <c:v>1022738</c:v>
                </c:pt>
                <c:pt idx="233">
                  <c:v>905234</c:v>
                </c:pt>
                <c:pt idx="234">
                  <c:v>780122</c:v>
                </c:pt>
                <c:pt idx="235">
                  <c:v>878445</c:v>
                </c:pt>
                <c:pt idx="236">
                  <c:v>891034</c:v>
                </c:pt>
                <c:pt idx="237">
                  <c:v>870406</c:v>
                </c:pt>
                <c:pt idx="238">
                  <c:v>1105328</c:v>
                </c:pt>
                <c:pt idx="239">
                  <c:v>1042417</c:v>
                </c:pt>
                <c:pt idx="240">
                  <c:v>897596</c:v>
                </c:pt>
                <c:pt idx="241">
                  <c:v>780900</c:v>
                </c:pt>
                <c:pt idx="242">
                  <c:v>815972</c:v>
                </c:pt>
                <c:pt idx="243">
                  <c:v>875162</c:v>
                </c:pt>
                <c:pt idx="244">
                  <c:v>1035486</c:v>
                </c:pt>
                <c:pt idx="245">
                  <c:v>1002254</c:v>
                </c:pt>
                <c:pt idx="246">
                  <c:v>945584</c:v>
                </c:pt>
                <c:pt idx="247">
                  <c:v>1037725</c:v>
                </c:pt>
                <c:pt idx="248">
                  <c:v>818262</c:v>
                </c:pt>
                <c:pt idx="249">
                  <c:v>955983</c:v>
                </c:pt>
                <c:pt idx="250">
                  <c:v>1030329</c:v>
                </c:pt>
                <c:pt idx="251">
                  <c:v>1117341</c:v>
                </c:pt>
                <c:pt idx="252">
                  <c:v>1156386</c:v>
                </c:pt>
                <c:pt idx="253">
                  <c:v>1163968</c:v>
                </c:pt>
                <c:pt idx="254">
                  <c:v>1144721</c:v>
                </c:pt>
                <c:pt idx="255">
                  <c:v>914128</c:v>
                </c:pt>
                <c:pt idx="256">
                  <c:v>951691</c:v>
                </c:pt>
                <c:pt idx="257">
                  <c:v>1030046</c:v>
                </c:pt>
                <c:pt idx="258">
                  <c:v>1243732</c:v>
                </c:pt>
                <c:pt idx="259">
                  <c:v>1333789</c:v>
                </c:pt>
                <c:pt idx="260">
                  <c:v>1348796</c:v>
                </c:pt>
                <c:pt idx="261">
                  <c:v>1220772</c:v>
                </c:pt>
                <c:pt idx="262">
                  <c:v>1041897</c:v>
                </c:pt>
                <c:pt idx="263">
                  <c:v>1275748</c:v>
                </c:pt>
                <c:pt idx="264">
                  <c:v>1278124</c:v>
                </c:pt>
                <c:pt idx="265">
                  <c:v>1476113</c:v>
                </c:pt>
                <c:pt idx="266">
                  <c:v>1579610</c:v>
                </c:pt>
                <c:pt idx="267">
                  <c:v>1668326</c:v>
                </c:pt>
                <c:pt idx="268">
                  <c:v>1523999</c:v>
                </c:pt>
                <c:pt idx="269">
                  <c:v>1188513</c:v>
                </c:pt>
                <c:pt idx="270">
                  <c:v>1678551</c:v>
                </c:pt>
                <c:pt idx="271">
                  <c:v>1583405</c:v>
                </c:pt>
                <c:pt idx="272">
                  <c:v>1728434</c:v>
                </c:pt>
                <c:pt idx="273">
                  <c:v>1871124</c:v>
                </c:pt>
                <c:pt idx="274">
                  <c:v>1945396</c:v>
                </c:pt>
                <c:pt idx="275">
                  <c:v>1604601</c:v>
                </c:pt>
                <c:pt idx="276">
                  <c:v>1549145</c:v>
                </c:pt>
                <c:pt idx="277">
                  <c:v>1964129</c:v>
                </c:pt>
                <c:pt idx="278">
                  <c:v>1875753</c:v>
                </c:pt>
                <c:pt idx="279">
                  <c:v>1688111</c:v>
                </c:pt>
                <c:pt idx="280">
                  <c:v>2032285</c:v>
                </c:pt>
                <c:pt idx="281">
                  <c:v>2183492</c:v>
                </c:pt>
                <c:pt idx="282">
                  <c:v>2025680</c:v>
                </c:pt>
                <c:pt idx="283">
                  <c:v>1613734</c:v>
                </c:pt>
                <c:pt idx="284">
                  <c:v>1671334</c:v>
                </c:pt>
                <c:pt idx="285">
                  <c:v>1860886</c:v>
                </c:pt>
                <c:pt idx="286">
                  <c:v>2169755</c:v>
                </c:pt>
                <c:pt idx="287">
                  <c:v>2158736</c:v>
                </c:pt>
                <c:pt idx="288">
                  <c:v>2163329</c:v>
                </c:pt>
                <c:pt idx="289">
                  <c:v>1954682</c:v>
                </c:pt>
                <c:pt idx="290">
                  <c:v>1553903</c:v>
                </c:pt>
                <c:pt idx="291">
                  <c:v>1763887</c:v>
                </c:pt>
                <c:pt idx="292">
                  <c:v>2036212</c:v>
                </c:pt>
                <c:pt idx="293">
                  <c:v>2069924</c:v>
                </c:pt>
                <c:pt idx="294">
                  <c:v>2151435</c:v>
                </c:pt>
                <c:pt idx="295">
                  <c:v>2195074</c:v>
                </c:pt>
                <c:pt idx="296">
                  <c:v>1910073</c:v>
                </c:pt>
                <c:pt idx="297">
                  <c:v>1569527</c:v>
                </c:pt>
                <c:pt idx="298">
                  <c:v>1696918</c:v>
                </c:pt>
                <c:pt idx="299">
                  <c:v>1929991</c:v>
                </c:pt>
                <c:pt idx="300">
                  <c:v>2069575</c:v>
                </c:pt>
                <c:pt idx="301">
                  <c:v>1906812</c:v>
                </c:pt>
                <c:pt idx="302">
                  <c:v>2216505</c:v>
                </c:pt>
                <c:pt idx="303">
                  <c:v>1877391</c:v>
                </c:pt>
                <c:pt idx="304">
                  <c:v>1551995</c:v>
                </c:pt>
                <c:pt idx="305">
                  <c:v>1622031</c:v>
                </c:pt>
                <c:pt idx="306">
                  <c:v>1964959</c:v>
                </c:pt>
                <c:pt idx="307">
                  <c:v>2090108</c:v>
                </c:pt>
                <c:pt idx="308">
                  <c:v>2229744</c:v>
                </c:pt>
                <c:pt idx="309">
                  <c:v>2186138</c:v>
                </c:pt>
                <c:pt idx="310">
                  <c:v>2051995</c:v>
                </c:pt>
                <c:pt idx="311">
                  <c:v>1708793</c:v>
                </c:pt>
                <c:pt idx="312">
                  <c:v>1638389</c:v>
                </c:pt>
                <c:pt idx="313">
                  <c:v>2060208</c:v>
                </c:pt>
                <c:pt idx="314">
                  <c:v>2146412</c:v>
                </c:pt>
                <c:pt idx="315">
                  <c:v>2179783</c:v>
                </c:pt>
                <c:pt idx="316">
                  <c:v>2261107</c:v>
                </c:pt>
                <c:pt idx="317">
                  <c:v>2030842</c:v>
                </c:pt>
                <c:pt idx="318">
                  <c:v>1695014</c:v>
                </c:pt>
                <c:pt idx="319">
                  <c:v>1660231</c:v>
                </c:pt>
                <c:pt idx="320">
                  <c:v>2051179</c:v>
                </c:pt>
                <c:pt idx="321">
                  <c:v>2362163</c:v>
                </c:pt>
                <c:pt idx="322">
                  <c:v>2380445</c:v>
                </c:pt>
                <c:pt idx="323">
                  <c:v>2319370</c:v>
                </c:pt>
                <c:pt idx="324">
                  <c:v>1958588</c:v>
                </c:pt>
                <c:pt idx="325">
                  <c:v>1689227</c:v>
                </c:pt>
                <c:pt idx="326">
                  <c:v>1746893</c:v>
                </c:pt>
                <c:pt idx="327">
                  <c:v>2098945</c:v>
                </c:pt>
                <c:pt idx="328">
                  <c:v>2240790</c:v>
                </c:pt>
                <c:pt idx="329">
                  <c:v>2154284</c:v>
                </c:pt>
                <c:pt idx="330">
                  <c:v>1494490</c:v>
                </c:pt>
                <c:pt idx="331">
                  <c:v>1597436</c:v>
                </c:pt>
                <c:pt idx="332">
                  <c:v>1376850</c:v>
                </c:pt>
                <c:pt idx="333">
                  <c:v>1571138</c:v>
                </c:pt>
                <c:pt idx="334">
                  <c:v>2137582</c:v>
                </c:pt>
                <c:pt idx="335">
                  <c:v>2480442</c:v>
                </c:pt>
                <c:pt idx="336">
                  <c:v>2338733</c:v>
                </c:pt>
                <c:pt idx="337">
                  <c:v>1711602</c:v>
                </c:pt>
                <c:pt idx="338">
                  <c:v>1943588</c:v>
                </c:pt>
                <c:pt idx="339">
                  <c:v>1676077</c:v>
                </c:pt>
                <c:pt idx="340">
                  <c:v>1763572</c:v>
                </c:pt>
                <c:pt idx="341">
                  <c:v>2392935</c:v>
                </c:pt>
                <c:pt idx="342">
                  <c:v>2512615</c:v>
                </c:pt>
                <c:pt idx="343">
                  <c:v>2867056</c:v>
                </c:pt>
                <c:pt idx="344">
                  <c:v>2575400</c:v>
                </c:pt>
                <c:pt idx="345">
                  <c:v>2417599</c:v>
                </c:pt>
                <c:pt idx="346">
                  <c:v>1859069</c:v>
                </c:pt>
                <c:pt idx="347">
                  <c:v>1986436</c:v>
                </c:pt>
                <c:pt idx="348">
                  <c:v>2269390</c:v>
                </c:pt>
                <c:pt idx="349">
                  <c:v>2419668</c:v>
                </c:pt>
                <c:pt idx="350">
                  <c:v>2431658</c:v>
                </c:pt>
                <c:pt idx="351">
                  <c:v>2449591</c:v>
                </c:pt>
                <c:pt idx="352">
                  <c:v>2023961</c:v>
                </c:pt>
                <c:pt idx="353">
                  <c:v>1669852</c:v>
                </c:pt>
                <c:pt idx="354">
                  <c:v>1680432</c:v>
                </c:pt>
                <c:pt idx="355">
                  <c:v>1960493</c:v>
                </c:pt>
                <c:pt idx="356">
                  <c:v>2253438</c:v>
                </c:pt>
                <c:pt idx="357">
                  <c:v>2119226</c:v>
                </c:pt>
                <c:pt idx="358">
                  <c:v>2131378</c:v>
                </c:pt>
                <c:pt idx="359">
                  <c:v>1808479</c:v>
                </c:pt>
                <c:pt idx="360">
                  <c:v>1416356</c:v>
                </c:pt>
                <c:pt idx="361">
                  <c:v>1632232</c:v>
                </c:pt>
                <c:pt idx="362">
                  <c:v>1798590</c:v>
                </c:pt>
                <c:pt idx="363">
                  <c:v>1954992</c:v>
                </c:pt>
                <c:pt idx="364">
                  <c:v>1991607</c:v>
                </c:pt>
                <c:pt idx="365">
                  <c:v>1912620</c:v>
                </c:pt>
                <c:pt idx="366">
                  <c:v>1648805</c:v>
                </c:pt>
                <c:pt idx="367">
                  <c:v>1212113</c:v>
                </c:pt>
                <c:pt idx="368">
                  <c:v>1463634</c:v>
                </c:pt>
                <c:pt idx="369">
                  <c:v>1490001</c:v>
                </c:pt>
                <c:pt idx="370">
                  <c:v>1703285</c:v>
                </c:pt>
                <c:pt idx="371">
                  <c:v>1508445</c:v>
                </c:pt>
                <c:pt idx="372">
                  <c:v>1753053</c:v>
                </c:pt>
                <c:pt idx="373">
                  <c:v>1201137</c:v>
                </c:pt>
                <c:pt idx="374">
                  <c:v>1262377</c:v>
                </c:pt>
                <c:pt idx="375">
                  <c:v>1031744</c:v>
                </c:pt>
                <c:pt idx="376">
                  <c:v>1375453</c:v>
                </c:pt>
                <c:pt idx="377">
                  <c:v>1422877</c:v>
                </c:pt>
                <c:pt idx="378">
                  <c:v>1436697</c:v>
                </c:pt>
                <c:pt idx="379">
                  <c:v>1389614</c:v>
                </c:pt>
                <c:pt idx="380">
                  <c:v>1201055</c:v>
                </c:pt>
                <c:pt idx="381">
                  <c:v>941943</c:v>
                </c:pt>
                <c:pt idx="382">
                  <c:v>916779</c:v>
                </c:pt>
                <c:pt idx="383">
                  <c:v>1141629</c:v>
                </c:pt>
                <c:pt idx="384">
                  <c:v>1295769</c:v>
                </c:pt>
                <c:pt idx="385">
                  <c:v>1323759</c:v>
                </c:pt>
                <c:pt idx="386">
                  <c:v>1351245</c:v>
                </c:pt>
                <c:pt idx="387">
                  <c:v>1202983</c:v>
                </c:pt>
                <c:pt idx="388">
                  <c:v>1020779</c:v>
                </c:pt>
                <c:pt idx="389">
                  <c:v>932117</c:v>
                </c:pt>
                <c:pt idx="390">
                  <c:v>1266879</c:v>
                </c:pt>
                <c:pt idx="391">
                  <c:v>1467311</c:v>
                </c:pt>
                <c:pt idx="392">
                  <c:v>1471519</c:v>
                </c:pt>
                <c:pt idx="393">
                  <c:v>1455916</c:v>
                </c:pt>
                <c:pt idx="394">
                  <c:v>1277266</c:v>
                </c:pt>
                <c:pt idx="395">
                  <c:v>998795</c:v>
                </c:pt>
                <c:pt idx="396">
                  <c:v>987732</c:v>
                </c:pt>
                <c:pt idx="397">
                  <c:v>962614</c:v>
                </c:pt>
                <c:pt idx="398">
                  <c:v>1461996</c:v>
                </c:pt>
                <c:pt idx="399">
                  <c:v>1494741</c:v>
                </c:pt>
                <c:pt idx="400">
                  <c:v>1476485</c:v>
                </c:pt>
                <c:pt idx="401">
                  <c:v>1350552</c:v>
                </c:pt>
                <c:pt idx="402">
                  <c:v>1203537</c:v>
                </c:pt>
                <c:pt idx="403">
                  <c:v>963711</c:v>
                </c:pt>
                <c:pt idx="404">
                  <c:v>1365091</c:v>
                </c:pt>
                <c:pt idx="405">
                  <c:v>1560319</c:v>
                </c:pt>
                <c:pt idx="406">
                  <c:v>1578160</c:v>
                </c:pt>
                <c:pt idx="407">
                  <c:v>1615662</c:v>
                </c:pt>
                <c:pt idx="408">
                  <c:v>1506906</c:v>
                </c:pt>
                <c:pt idx="409">
                  <c:v>1196077</c:v>
                </c:pt>
                <c:pt idx="410">
                  <c:v>1131282</c:v>
                </c:pt>
                <c:pt idx="411">
                  <c:v>1566332</c:v>
                </c:pt>
                <c:pt idx="412">
                  <c:v>1783305</c:v>
                </c:pt>
                <c:pt idx="413">
                  <c:v>1846233</c:v>
                </c:pt>
                <c:pt idx="414">
                  <c:v>1853528</c:v>
                </c:pt>
                <c:pt idx="415">
                  <c:v>1649375</c:v>
                </c:pt>
                <c:pt idx="416">
                  <c:v>1396851</c:v>
                </c:pt>
                <c:pt idx="417">
                  <c:v>1363770</c:v>
                </c:pt>
                <c:pt idx="418">
                  <c:v>1682376</c:v>
                </c:pt>
                <c:pt idx="419">
                  <c:v>2108230</c:v>
                </c:pt>
                <c:pt idx="420">
                  <c:v>2159261</c:v>
                </c:pt>
                <c:pt idx="421">
                  <c:v>2118976</c:v>
                </c:pt>
                <c:pt idx="422">
                  <c:v>1926728</c:v>
                </c:pt>
                <c:pt idx="423">
                  <c:v>1539894</c:v>
                </c:pt>
                <c:pt idx="424">
                  <c:v>1476188</c:v>
                </c:pt>
                <c:pt idx="425">
                  <c:v>1867157</c:v>
                </c:pt>
                <c:pt idx="426">
                  <c:v>2266067</c:v>
                </c:pt>
                <c:pt idx="427">
                  <c:v>2339220</c:v>
                </c:pt>
                <c:pt idx="428">
                  <c:v>2070931</c:v>
                </c:pt>
                <c:pt idx="429">
                  <c:v>1698964</c:v>
                </c:pt>
                <c:pt idx="430">
                  <c:v>1825419</c:v>
                </c:pt>
                <c:pt idx="431">
                  <c:v>1544950</c:v>
                </c:pt>
                <c:pt idx="432">
                  <c:v>1901123</c:v>
                </c:pt>
                <c:pt idx="433">
                  <c:v>2175072</c:v>
                </c:pt>
                <c:pt idx="434">
                  <c:v>2757271</c:v>
                </c:pt>
                <c:pt idx="435">
                  <c:v>2383490</c:v>
                </c:pt>
                <c:pt idx="436">
                  <c:v>2103018</c:v>
                </c:pt>
                <c:pt idx="437">
                  <c:v>2264828</c:v>
                </c:pt>
                <c:pt idx="438">
                  <c:v>1943253</c:v>
                </c:pt>
                <c:pt idx="439">
                  <c:v>2497893</c:v>
                </c:pt>
                <c:pt idx="440">
                  <c:v>2625235</c:v>
                </c:pt>
                <c:pt idx="441">
                  <c:v>2612693</c:v>
                </c:pt>
                <c:pt idx="442">
                  <c:v>2718497</c:v>
                </c:pt>
                <c:pt idx="443">
                  <c:v>2489384</c:v>
                </c:pt>
                <c:pt idx="444">
                  <c:v>2142650</c:v>
                </c:pt>
                <c:pt idx="445">
                  <c:v>2160625</c:v>
                </c:pt>
                <c:pt idx="446">
                  <c:v>2711517</c:v>
                </c:pt>
                <c:pt idx="447">
                  <c:v>2823348</c:v>
                </c:pt>
                <c:pt idx="448">
                  <c:v>2850880</c:v>
                </c:pt>
                <c:pt idx="449">
                  <c:v>2848692</c:v>
                </c:pt>
                <c:pt idx="450">
                  <c:v>2567769</c:v>
                </c:pt>
                <c:pt idx="451">
                  <c:v>2252729</c:v>
                </c:pt>
                <c:pt idx="452">
                  <c:v>2112700</c:v>
                </c:pt>
                <c:pt idx="453">
                  <c:v>2657092</c:v>
                </c:pt>
                <c:pt idx="454">
                  <c:v>2852389</c:v>
                </c:pt>
                <c:pt idx="455">
                  <c:v>2817990</c:v>
                </c:pt>
                <c:pt idx="456">
                  <c:v>2740812</c:v>
                </c:pt>
                <c:pt idx="457">
                  <c:v>2481260</c:v>
                </c:pt>
                <c:pt idx="458">
                  <c:v>2074469</c:v>
                </c:pt>
                <c:pt idx="459">
                  <c:v>2099889</c:v>
                </c:pt>
                <c:pt idx="460">
                  <c:v>2526148</c:v>
                </c:pt>
                <c:pt idx="461">
                  <c:v>2629253</c:v>
                </c:pt>
                <c:pt idx="462">
                  <c:v>2711585</c:v>
                </c:pt>
                <c:pt idx="463">
                  <c:v>2587215</c:v>
                </c:pt>
                <c:pt idx="464">
                  <c:v>2434879</c:v>
                </c:pt>
                <c:pt idx="465">
                  <c:v>1954753</c:v>
                </c:pt>
                <c:pt idx="466">
                  <c:v>1922698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46C-B40B-0F79E5E1F713}"/>
            </c:ext>
          </c:extLst>
        </c:ser>
        <c:ser>
          <c:idx val="1"/>
          <c:order val="1"/>
          <c:tx>
            <c:strRef>
              <c:f>'Forecast World 18M'!$F$1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World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World 18M'!$F$2:$F$561</c:f>
              <c:numCache>
                <c:formatCode>General</c:formatCode>
                <c:ptCount val="560"/>
                <c:pt idx="466" formatCode="_-* #,##0_-;\-* #,##0_-;_-* &quot;-&quot;??_-;_-@_-">
                  <c:v>1922698</c:v>
                </c:pt>
                <c:pt idx="467" formatCode="_-* #,##0_-;\-* #,##0_-;_-* &quot;-&quot;??_-;_-@_-">
                  <c:v>2355511.0716185644</c:v>
                </c:pt>
                <c:pt idx="468" formatCode="_-* #,##0_-;\-* #,##0_-;_-* &quot;-&quot;??_-;_-@_-">
                  <c:v>2490059.6496093329</c:v>
                </c:pt>
                <c:pt idx="469" formatCode="_-* #,##0_-;\-* #,##0_-;_-* &quot;-&quot;??_-;_-@_-">
                  <c:v>2575581.7259734399</c:v>
                </c:pt>
                <c:pt idx="470" formatCode="_-* #,##0_-;\-* #,##0_-;_-* &quot;-&quot;??_-;_-@_-">
                  <c:v>2509374.6267176075</c:v>
                </c:pt>
                <c:pt idx="471" formatCode="_-* #,##0_-;\-* #,##0_-;_-* &quot;-&quot;??_-;_-@_-">
                  <c:v>2283008.1581190615</c:v>
                </c:pt>
                <c:pt idx="472" formatCode="_-* #,##0_-;\-* #,##0_-;_-* &quot;-&quot;??_-;_-@_-">
                  <c:v>1961643.9792066051</c:v>
                </c:pt>
                <c:pt idx="473" formatCode="_-* #,##0_-;\-* #,##0_-;_-* &quot;-&quot;??_-;_-@_-">
                  <c:v>1958922.3699404916</c:v>
                </c:pt>
                <c:pt idx="474" formatCode="_-* #,##0_-;\-* #,##0_-;_-* &quot;-&quot;??_-;_-@_-">
                  <c:v>2391696.0482328413</c:v>
                </c:pt>
                <c:pt idx="475" formatCode="_-* #,##0_-;\-* #,##0_-;_-* &quot;-&quot;??_-;_-@_-">
                  <c:v>2526244.6262236093</c:v>
                </c:pt>
                <c:pt idx="476" formatCode="_-* #,##0_-;\-* #,##0_-;_-* &quot;-&quot;??_-;_-@_-">
                  <c:v>2611766.7025877163</c:v>
                </c:pt>
                <c:pt idx="477" formatCode="_-* #,##0_-;\-* #,##0_-;_-* &quot;-&quot;??_-;_-@_-">
                  <c:v>2545559.6033318844</c:v>
                </c:pt>
                <c:pt idx="478" formatCode="_-* #,##0_-;\-* #,##0_-;_-* &quot;-&quot;??_-;_-@_-">
                  <c:v>2319193.1347333379</c:v>
                </c:pt>
                <c:pt idx="479" formatCode="_-* #,##0_-;\-* #,##0_-;_-* &quot;-&quot;??_-;_-@_-">
                  <c:v>1997828.9558208815</c:v>
                </c:pt>
                <c:pt idx="480" formatCode="_-* #,##0_-;\-* #,##0_-;_-* &quot;-&quot;??_-;_-@_-">
                  <c:v>1995107.3465547685</c:v>
                </c:pt>
                <c:pt idx="481" formatCode="_-* #,##0_-;\-* #,##0_-;_-* &quot;-&quot;??_-;_-@_-">
                  <c:v>2427881.0248471177</c:v>
                </c:pt>
                <c:pt idx="482" formatCode="_-* #,##0_-;\-* #,##0_-;_-* &quot;-&quot;??_-;_-@_-">
                  <c:v>2562429.6028378857</c:v>
                </c:pt>
                <c:pt idx="483" formatCode="_-* #,##0_-;\-* #,##0_-;_-* &quot;-&quot;??_-;_-@_-">
                  <c:v>2647951.6792019932</c:v>
                </c:pt>
                <c:pt idx="484" formatCode="_-* #,##0_-;\-* #,##0_-;_-* &quot;-&quot;??_-;_-@_-">
                  <c:v>2581744.5799461608</c:v>
                </c:pt>
                <c:pt idx="485" formatCode="_-* #,##0_-;\-* #,##0_-;_-* &quot;-&quot;??_-;_-@_-">
                  <c:v>2355378.1113476143</c:v>
                </c:pt>
                <c:pt idx="486" formatCode="_-* #,##0_-;\-* #,##0_-;_-* &quot;-&quot;??_-;_-@_-">
                  <c:v>2034013.9324351584</c:v>
                </c:pt>
                <c:pt idx="487" formatCode="_-* #,##0_-;\-* #,##0_-;_-* &quot;-&quot;??_-;_-@_-">
                  <c:v>2031292.3231690449</c:v>
                </c:pt>
                <c:pt idx="488" formatCode="_-* #,##0_-;\-* #,##0_-;_-* &quot;-&quot;??_-;_-@_-">
                  <c:v>2464066.0014613941</c:v>
                </c:pt>
                <c:pt idx="489" formatCode="_-* #,##0_-;\-* #,##0_-;_-* &quot;-&quot;??_-;_-@_-">
                  <c:v>2598614.5794521626</c:v>
                </c:pt>
                <c:pt idx="490" formatCode="_-* #,##0_-;\-* #,##0_-;_-* &quot;-&quot;??_-;_-@_-">
                  <c:v>2684136.6558162696</c:v>
                </c:pt>
                <c:pt idx="491" formatCode="_-* #,##0_-;\-* #,##0_-;_-* &quot;-&quot;??_-;_-@_-">
                  <c:v>2617929.5565604372</c:v>
                </c:pt>
                <c:pt idx="492" formatCode="_-* #,##0_-;\-* #,##0_-;_-* &quot;-&quot;??_-;_-@_-">
                  <c:v>2391563.0879618912</c:v>
                </c:pt>
                <c:pt idx="493" formatCode="_-* #,##0_-;\-* #,##0_-;_-* &quot;-&quot;??_-;_-@_-">
                  <c:v>2070198.9090494348</c:v>
                </c:pt>
                <c:pt idx="494" formatCode="_-* #,##0_-;\-* #,##0_-;_-* &quot;-&quot;??_-;_-@_-">
                  <c:v>2067477.2997833213</c:v>
                </c:pt>
                <c:pt idx="495" formatCode="_-* #,##0_-;\-* #,##0_-;_-* &quot;-&quot;??_-;_-@_-">
                  <c:v>2500250.978075671</c:v>
                </c:pt>
                <c:pt idx="496" formatCode="_-* #,##0_-;\-* #,##0_-;_-* &quot;-&quot;??_-;_-@_-">
                  <c:v>2634799.556066439</c:v>
                </c:pt>
                <c:pt idx="497" formatCode="_-* #,##0_-;\-* #,##0_-;_-* &quot;-&quot;??_-;_-@_-">
                  <c:v>2720321.6324305465</c:v>
                </c:pt>
                <c:pt idx="498" formatCode="_-* #,##0_-;\-* #,##0_-;_-* &quot;-&quot;??_-;_-@_-">
                  <c:v>2654114.5331747141</c:v>
                </c:pt>
                <c:pt idx="499" formatCode="_-* #,##0_-;\-* #,##0_-;_-* &quot;-&quot;??_-;_-@_-">
                  <c:v>2427748.0645761676</c:v>
                </c:pt>
                <c:pt idx="500" formatCode="_-* #,##0_-;\-* #,##0_-;_-* &quot;-&quot;??_-;_-@_-">
                  <c:v>2106383.8856637115</c:v>
                </c:pt>
                <c:pt idx="501" formatCode="_-* #,##0_-;\-* #,##0_-;_-* &quot;-&quot;??_-;_-@_-">
                  <c:v>2103662.276397598</c:v>
                </c:pt>
                <c:pt idx="502" formatCode="_-* #,##0_-;\-* #,##0_-;_-* &quot;-&quot;??_-;_-@_-">
                  <c:v>2536435.9546899474</c:v>
                </c:pt>
                <c:pt idx="503" formatCode="_-* #,##0_-;\-* #,##0_-;_-* &quot;-&quot;??_-;_-@_-">
                  <c:v>2670984.5326807159</c:v>
                </c:pt>
                <c:pt idx="504" formatCode="_-* #,##0_-;\-* #,##0_-;_-* &quot;-&quot;??_-;_-@_-">
                  <c:v>2756506.6090448229</c:v>
                </c:pt>
                <c:pt idx="505" formatCode="_-* #,##0_-;\-* #,##0_-;_-* &quot;-&quot;??_-;_-@_-">
                  <c:v>2690299.5097889905</c:v>
                </c:pt>
                <c:pt idx="506" formatCode="_-* #,##0_-;\-* #,##0_-;_-* &quot;-&quot;??_-;_-@_-">
                  <c:v>2463933.0411904445</c:v>
                </c:pt>
                <c:pt idx="507" formatCode="_-* #,##0_-;\-* #,##0_-;_-* &quot;-&quot;??_-;_-@_-">
                  <c:v>2142568.8622779883</c:v>
                </c:pt>
                <c:pt idx="508" formatCode="_-* #,##0_-;\-* #,##0_-;_-* &quot;-&quot;??_-;_-@_-">
                  <c:v>2139847.2530118744</c:v>
                </c:pt>
                <c:pt idx="509" formatCode="_-* #,##0_-;\-* #,##0_-;_-* &quot;-&quot;??_-;_-@_-">
                  <c:v>2572620.9313042243</c:v>
                </c:pt>
                <c:pt idx="510" formatCode="_-* #,##0_-;\-* #,##0_-;_-* &quot;-&quot;??_-;_-@_-">
                  <c:v>2707169.5092949923</c:v>
                </c:pt>
                <c:pt idx="511" formatCode="_-* #,##0_-;\-* #,##0_-;_-* &quot;-&quot;??_-;_-@_-">
                  <c:v>2792691.5856590993</c:v>
                </c:pt>
                <c:pt idx="512" formatCode="_-* #,##0_-;\-* #,##0_-;_-* &quot;-&quot;??_-;_-@_-">
                  <c:v>2726484.4864032674</c:v>
                </c:pt>
                <c:pt idx="513" formatCode="_-* #,##0_-;\-* #,##0_-;_-* &quot;-&quot;??_-;_-@_-">
                  <c:v>2500118.0178047209</c:v>
                </c:pt>
                <c:pt idx="514" formatCode="_-* #,##0_-;\-* #,##0_-;_-* &quot;-&quot;??_-;_-@_-">
                  <c:v>2178753.8388922643</c:v>
                </c:pt>
                <c:pt idx="515" formatCode="_-* #,##0_-;\-* #,##0_-;_-* &quot;-&quot;??_-;_-@_-">
                  <c:v>2176032.2296261513</c:v>
                </c:pt>
                <c:pt idx="516" formatCode="_-* #,##0_-;\-* #,##0_-;_-* &quot;-&quot;??_-;_-@_-">
                  <c:v>2608805.9079185007</c:v>
                </c:pt>
                <c:pt idx="517" formatCode="_-* #,##0_-;\-* #,##0_-;_-* &quot;-&quot;??_-;_-@_-">
                  <c:v>2743354.4859092687</c:v>
                </c:pt>
                <c:pt idx="518" formatCode="_-* #,##0_-;\-* #,##0_-;_-* &quot;-&quot;??_-;_-@_-">
                  <c:v>2828876.5622733762</c:v>
                </c:pt>
                <c:pt idx="519" formatCode="_-* #,##0_-;\-* #,##0_-;_-* &quot;-&quot;??_-;_-@_-">
                  <c:v>2762669.4630175438</c:v>
                </c:pt>
                <c:pt idx="520" formatCode="_-* #,##0_-;\-* #,##0_-;_-* &quot;-&quot;??_-;_-@_-">
                  <c:v>2536302.9944189973</c:v>
                </c:pt>
                <c:pt idx="521" formatCode="_-* #,##0_-;\-* #,##0_-;_-* &quot;-&quot;??_-;_-@_-">
                  <c:v>2214938.8155065412</c:v>
                </c:pt>
                <c:pt idx="522" formatCode="_-* #,##0_-;\-* #,##0_-;_-* &quot;-&quot;??_-;_-@_-">
                  <c:v>2212217.2062404277</c:v>
                </c:pt>
                <c:pt idx="523" formatCode="_-* #,##0_-;\-* #,##0_-;_-* &quot;-&quot;??_-;_-@_-">
                  <c:v>2644990.8845327771</c:v>
                </c:pt>
                <c:pt idx="524" formatCode="_-* #,##0_-;\-* #,##0_-;_-* &quot;-&quot;??_-;_-@_-">
                  <c:v>2779539.4625235456</c:v>
                </c:pt>
                <c:pt idx="525" formatCode="_-* #,##0_-;\-* #,##0_-;_-* &quot;-&quot;??_-;_-@_-">
                  <c:v>2865061.5388876526</c:v>
                </c:pt>
                <c:pt idx="526" formatCode="_-* #,##0_-;\-* #,##0_-;_-* &quot;-&quot;??_-;_-@_-">
                  <c:v>2798854.4396318202</c:v>
                </c:pt>
                <c:pt idx="527" formatCode="_-* #,##0_-;\-* #,##0_-;_-* &quot;-&quot;??_-;_-@_-">
                  <c:v>2572487.9710332742</c:v>
                </c:pt>
                <c:pt idx="528" formatCode="_-* #,##0_-;\-* #,##0_-;_-* &quot;-&quot;??_-;_-@_-">
                  <c:v>2251123.792120818</c:v>
                </c:pt>
                <c:pt idx="529" formatCode="_-* #,##0_-;\-* #,##0_-;_-* &quot;-&quot;??_-;_-@_-">
                  <c:v>2248402.1828547041</c:v>
                </c:pt>
                <c:pt idx="530" formatCode="_-* #,##0_-;\-* #,##0_-;_-* &quot;-&quot;??_-;_-@_-">
                  <c:v>2681175.861147054</c:v>
                </c:pt>
                <c:pt idx="531" formatCode="_-* #,##0_-;\-* #,##0_-;_-* &quot;-&quot;??_-;_-@_-">
                  <c:v>2815724.439137822</c:v>
                </c:pt>
                <c:pt idx="532" formatCode="_-* #,##0_-;\-* #,##0_-;_-* &quot;-&quot;??_-;_-@_-">
                  <c:v>2901246.515501929</c:v>
                </c:pt>
                <c:pt idx="533" formatCode="_-* #,##0_-;\-* #,##0_-;_-* &quot;-&quot;??_-;_-@_-">
                  <c:v>2835039.4162460971</c:v>
                </c:pt>
                <c:pt idx="534" formatCode="_-* #,##0_-;\-* #,##0_-;_-* &quot;-&quot;??_-;_-@_-">
                  <c:v>2608672.9476475506</c:v>
                </c:pt>
                <c:pt idx="535" formatCode="_-* #,##0_-;\-* #,##0_-;_-* &quot;-&quot;??_-;_-@_-">
                  <c:v>2287308.7687350949</c:v>
                </c:pt>
                <c:pt idx="536" formatCode="_-* #,##0_-;\-* #,##0_-;_-* &quot;-&quot;??_-;_-@_-">
                  <c:v>2284587.159468981</c:v>
                </c:pt>
                <c:pt idx="537" formatCode="_-* #,##0_-;\-* #,##0_-;_-* &quot;-&quot;??_-;_-@_-">
                  <c:v>2717360.8377613304</c:v>
                </c:pt>
                <c:pt idx="538" formatCode="_-* #,##0_-;\-* #,##0_-;_-* &quot;-&quot;??_-;_-@_-">
                  <c:v>2851909.4157520989</c:v>
                </c:pt>
                <c:pt idx="539" formatCode="_-* #,##0_-;\-* #,##0_-;_-* &quot;-&quot;??_-;_-@_-">
                  <c:v>2937431.4921162059</c:v>
                </c:pt>
                <c:pt idx="540" formatCode="_-* #,##0_-;\-* #,##0_-;_-* &quot;-&quot;??_-;_-@_-">
                  <c:v>2871224.3928603735</c:v>
                </c:pt>
                <c:pt idx="541" formatCode="_-* #,##0_-;\-* #,##0_-;_-* &quot;-&quot;??_-;_-@_-">
                  <c:v>2644857.9242618275</c:v>
                </c:pt>
                <c:pt idx="542" formatCode="_-* #,##0_-;\-* #,##0_-;_-* &quot;-&quot;??_-;_-@_-">
                  <c:v>2323493.7453493709</c:v>
                </c:pt>
                <c:pt idx="543" formatCode="_-* #,##0_-;\-* #,##0_-;_-* &quot;-&quot;??_-;_-@_-">
                  <c:v>2320772.1360832574</c:v>
                </c:pt>
                <c:pt idx="544" formatCode="_-* #,##0_-;\-* #,##0_-;_-* &quot;-&quot;??_-;_-@_-">
                  <c:v>2753545.8143756073</c:v>
                </c:pt>
                <c:pt idx="545" formatCode="_-* #,##0_-;\-* #,##0_-;_-* &quot;-&quot;??_-;_-@_-">
                  <c:v>2888094.3923663753</c:v>
                </c:pt>
                <c:pt idx="546" formatCode="_-* #,##0_-;\-* #,##0_-;_-* &quot;-&quot;??_-;_-@_-">
                  <c:v>2973616.4687304823</c:v>
                </c:pt>
                <c:pt idx="547" formatCode="_-* #,##0_-;\-* #,##0_-;_-* &quot;-&quot;??_-;_-@_-">
                  <c:v>2907409.3694746504</c:v>
                </c:pt>
                <c:pt idx="548" formatCode="_-* #,##0_-;\-* #,##0_-;_-* &quot;-&quot;??_-;_-@_-">
                  <c:v>2681042.9008761039</c:v>
                </c:pt>
                <c:pt idx="549" formatCode="_-* #,##0_-;\-* #,##0_-;_-* &quot;-&quot;??_-;_-@_-">
                  <c:v>2359678.7219636478</c:v>
                </c:pt>
                <c:pt idx="550" formatCode="_-* #,##0_-;\-* #,##0_-;_-* &quot;-&quot;??_-;_-@_-">
                  <c:v>2356957.1126975343</c:v>
                </c:pt>
                <c:pt idx="551" formatCode="_-* #,##0_-;\-* #,##0_-;_-* &quot;-&quot;??_-;_-@_-">
                  <c:v>2789730.7909898837</c:v>
                </c:pt>
                <c:pt idx="552" formatCode="_-* #,##0_-;\-* #,##0_-;_-* &quot;-&quot;??_-;_-@_-">
                  <c:v>2924279.3689806517</c:v>
                </c:pt>
                <c:pt idx="553" formatCode="_-* #,##0_-;\-* #,##0_-;_-* &quot;-&quot;??_-;_-@_-">
                  <c:v>3009801.4453447592</c:v>
                </c:pt>
                <c:pt idx="554" formatCode="_-* #,##0_-;\-* #,##0_-;_-* &quot;-&quot;??_-;_-@_-">
                  <c:v>2943594.3460889268</c:v>
                </c:pt>
                <c:pt idx="555" formatCode="_-* #,##0_-;\-* #,##0_-;_-* &quot;-&quot;??_-;_-@_-">
                  <c:v>2717227.8774903803</c:v>
                </c:pt>
                <c:pt idx="556" formatCode="_-* #,##0_-;\-* #,##0_-;_-* &quot;-&quot;??_-;_-@_-">
                  <c:v>2395863.6985779246</c:v>
                </c:pt>
                <c:pt idx="557" formatCode="_-* #,##0_-;\-* #,##0_-;_-* &quot;-&quot;??_-;_-@_-">
                  <c:v>2393142.0893118107</c:v>
                </c:pt>
                <c:pt idx="558" formatCode="_-* #,##0_-;\-* #,##0_-;_-* &quot;-&quot;??_-;_-@_-">
                  <c:v>2825915.7676041601</c:v>
                </c:pt>
                <c:pt idx="559" formatCode="_-* #,##0_-;\-* #,##0_-;_-* &quot;-&quot;??_-;_-@_-">
                  <c:v>2960464.3455949286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46C-B40B-0F79E5E1F713}"/>
            </c:ext>
          </c:extLst>
        </c:ser>
        <c:ser>
          <c:idx val="2"/>
          <c:order val="2"/>
          <c:tx>
            <c:strRef>
              <c:f>'Forecast World 18M'!$G$1</c:f>
              <c:strCache>
                <c:ptCount val="1"/>
                <c:pt idx="0">
                  <c:v>Best Case 95%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World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World 18M'!$G$2:$G$561</c:f>
              <c:numCache>
                <c:formatCode>General</c:formatCode>
                <c:ptCount val="560"/>
                <c:pt idx="466" formatCode="_-* #,##0_-;\-* #,##0_-;_-* &quot;-&quot;??_-;_-@_-">
                  <c:v>1922698</c:v>
                </c:pt>
                <c:pt idx="467" formatCode="_-* #,##0_-;\-* #,##0_-;_-* &quot;-&quot;??_-;_-@_-">
                  <c:v>2123575.5985284359</c:v>
                </c:pt>
                <c:pt idx="468" formatCode="_-* #,##0_-;\-* #,##0_-;_-* &quot;-&quot;??_-;_-@_-">
                  <c:v>2200001.0876158299</c:v>
                </c:pt>
                <c:pt idx="469" formatCode="_-* #,##0_-;\-* #,##0_-;_-* &quot;-&quot;??_-;_-@_-">
                  <c:v>2237122.3819280388</c:v>
                </c:pt>
                <c:pt idx="470" formatCode="_-* #,##0_-;\-* #,##0_-;_-* &quot;-&quot;??_-;_-@_-">
                  <c:v>2128511.8616389213</c:v>
                </c:pt>
                <c:pt idx="471" formatCode="_-* #,##0_-;\-* #,##0_-;_-* &quot;-&quot;??_-;_-@_-">
                  <c:v>1863914.8132314533</c:v>
                </c:pt>
                <c:pt idx="472" formatCode="_-* #,##0_-;\-* #,##0_-;_-* &quot;-&quot;??_-;_-@_-">
                  <c:v>1507437.8664374412</c:v>
                </c:pt>
                <c:pt idx="473" formatCode="_-* #,##0_-;\-* #,##0_-;_-* &quot;-&quot;??_-;_-@_-">
                  <c:v>1472046.1671385043</c:v>
                </c:pt>
                <c:pt idx="474" formatCode="_-* #,##0_-;\-* #,##0_-;_-* &quot;-&quot;??_-;_-@_-">
                  <c:v>1851797.9412877932</c:v>
                </c:pt>
                <c:pt idx="475" formatCode="_-* #,##0_-;\-* #,##0_-;_-* &quot;-&quot;??_-;_-@_-">
                  <c:v>1958443.518188701</c:v>
                </c:pt>
                <c:pt idx="476" formatCode="_-* #,##0_-;\-* #,##0_-;_-* &quot;-&quot;??_-;_-@_-">
                  <c:v>2017302.3754131654</c:v>
                </c:pt>
                <c:pt idx="477" formatCode="_-* #,##0_-;\-* #,##0_-;_-* &quot;-&quot;??_-;_-@_-">
                  <c:v>1925511.7927049622</c:v>
                </c:pt>
                <c:pt idx="478" formatCode="_-* #,##0_-;\-* #,##0_-;_-* &quot;-&quot;??_-;_-@_-">
                  <c:v>1674512.9353986282</c:v>
                </c:pt>
                <c:pt idx="479" formatCode="_-* #,##0_-;\-* #,##0_-;_-* &quot;-&quot;??_-;_-@_-">
                  <c:v>1329362.232846414</c:v>
                </c:pt>
                <c:pt idx="480" formatCode="_-* #,##0_-;\-* #,##0_-;_-* &quot;-&quot;??_-;_-@_-">
                  <c:v>1303612.591707478</c:v>
                </c:pt>
                <c:pt idx="481" formatCode="_-* #,##0_-;\-* #,##0_-;_-* &quot;-&quot;??_-;_-@_-">
                  <c:v>1697561.3711945314</c:v>
                </c:pt>
                <c:pt idx="482" formatCode="_-* #,##0_-;\-* #,##0_-;_-* &quot;-&quot;??_-;_-@_-">
                  <c:v>1810865.6152580371</c:v>
                </c:pt>
                <c:pt idx="483" formatCode="_-* #,##0_-;\-* #,##0_-;_-* &quot;-&quot;??_-;_-@_-">
                  <c:v>1875674.256863296</c:v>
                </c:pt>
                <c:pt idx="484" formatCode="_-* #,##0_-;\-* #,##0_-;_-* &quot;-&quot;??_-;_-@_-">
                  <c:v>1789242.9250703491</c:v>
                </c:pt>
                <c:pt idx="485" formatCode="_-* #,##0_-;\-* #,##0_-;_-* &quot;-&quot;??_-;_-@_-">
                  <c:v>1543104.8181787191</c:v>
                </c:pt>
                <c:pt idx="486" formatCode="_-* #,##0_-;\-* #,##0_-;_-* &quot;-&quot;??_-;_-@_-">
                  <c:v>1202389.2490076781</c:v>
                </c:pt>
                <c:pt idx="487" formatCode="_-* #,##0_-;\-* #,##0_-;_-* &quot;-&quot;??_-;_-@_-">
                  <c:v>1180707.7509833798</c:v>
                </c:pt>
                <c:pt idx="488" formatCode="_-* #,##0_-;\-* #,##0_-;_-* &quot;-&quot;??_-;_-@_-">
                  <c:v>1581194.8566784277</c:v>
                </c:pt>
                <c:pt idx="489" formatCode="_-* #,##0_-;\-* #,##0_-;_-* &quot;-&quot;??_-;_-@_-">
                  <c:v>1697769.4986878941</c:v>
                </c:pt>
                <c:pt idx="490" formatCode="_-* #,##0_-;\-* #,##0_-;_-* &quot;-&quot;??_-;_-@_-">
                  <c:v>1765624.068742821</c:v>
                </c:pt>
                <c:pt idx="491" formatCode="_-* #,##0_-;\-* #,##0_-;_-* &quot;-&quot;??_-;_-@_-">
                  <c:v>1682038.4811119926</c:v>
                </c:pt>
                <c:pt idx="492" formatCode="_-* #,##0_-;\-* #,##0_-;_-* &quot;-&quot;??_-;_-@_-">
                  <c:v>1438566.6742223799</c:v>
                </c:pt>
                <c:pt idx="493" formatCode="_-* #,##0_-;\-* #,##0_-;_-* &quot;-&quot;??_-;_-@_-">
                  <c:v>1100355.7987014481</c:v>
                </c:pt>
                <c:pt idx="494" formatCode="_-* #,##0_-;\-* #,##0_-;_-* &quot;-&quot;??_-;_-@_-">
                  <c:v>1081032.8284827643</c:v>
                </c:pt>
                <c:pt idx="495" formatCode="_-* #,##0_-;\-* #,##0_-;_-* &quot;-&quot;??_-;_-@_-">
                  <c:v>1485455.0114163698</c:v>
                </c:pt>
                <c:pt idx="496" formatCode="_-* #,##0_-;\-* #,##0_-;_-* &quot;-&quot;??_-;_-@_-">
                  <c:v>1604044.8338632719</c:v>
                </c:pt>
                <c:pt idx="497" formatCode="_-* #,##0_-;\-* #,##0_-;_-* &quot;-&quot;??_-;_-@_-">
                  <c:v>1673811.4290949339</c:v>
                </c:pt>
                <c:pt idx="498" formatCode="_-* #,##0_-;\-* #,##0_-;_-* &quot;-&quot;??_-;_-@_-">
                  <c:v>1592043.0259020815</c:v>
                </c:pt>
                <c:pt idx="499" formatCode="_-* #,##0_-;\-* #,##0_-;_-* &quot;-&quot;??_-;_-@_-">
                  <c:v>1350300.9672406618</c:v>
                </c:pt>
                <c:pt idx="500" formatCode="_-* #,##0_-;\-* #,##0_-;_-* &quot;-&quot;??_-;_-@_-">
                  <c:v>1013739.0228364947</c:v>
                </c:pt>
                <c:pt idx="501" formatCode="_-* #,##0_-;\-* #,##0_-;_-* &quot;-&quot;??_-;_-@_-">
                  <c:v>995990.10455861478</c:v>
                </c:pt>
                <c:pt idx="502" formatCode="_-* #,##0_-;\-* #,##0_-;_-* &quot;-&quot;??_-;_-@_-">
                  <c:v>1403099.3382287498</c:v>
                </c:pt>
                <c:pt idx="503" formatCode="_-* #,##0_-;\-* #,##0_-;_-* &quot;-&quot;??_-;_-@_-">
                  <c:v>1523079.6395926839</c:v>
                </c:pt>
                <c:pt idx="504" formatCode="_-* #,##0_-;\-* #,##0_-;_-* &quot;-&quot;??_-;_-@_-">
                  <c:v>1594179.6244998791</c:v>
                </c:pt>
                <c:pt idx="505" formatCode="_-* #,##0_-;\-* #,##0_-;_-* &quot;-&quot;??_-;_-@_-">
                  <c:v>1513691.197699734</c:v>
                </c:pt>
                <c:pt idx="506" formatCode="_-* #,##0_-;\-* #,##0_-;_-* &quot;-&quot;??_-;_-@_-">
                  <c:v>1273179.0555191236</c:v>
                </c:pt>
                <c:pt idx="507" formatCode="_-* #,##0_-;\-* #,##0_-;_-* &quot;-&quot;??_-;_-@_-">
                  <c:v>937800.03402366722</c:v>
                </c:pt>
                <c:pt idx="508" formatCode="_-* #,##0_-;\-* #,##0_-;_-* &quot;-&quot;??_-;_-@_-">
                  <c:v>921189.85526256543</c:v>
                </c:pt>
                <c:pt idx="509" formatCode="_-* #,##0_-;\-* #,##0_-;_-* &quot;-&quot;??_-;_-@_-">
                  <c:v>1330275.7869062354</c:v>
                </c:pt>
                <c:pt idx="510" formatCode="_-* #,##0_-;\-* #,##0_-;_-* &quot;-&quot;??_-;_-@_-">
                  <c:v>1451283.447202249</c:v>
                </c:pt>
                <c:pt idx="511" formatCode="_-* #,##0_-;\-* #,##0_-;_-* &quot;-&quot;??_-;_-@_-">
                  <c:v>1523375.425166595</c:v>
                </c:pt>
                <c:pt idx="512" formatCode="_-* #,##0_-;\-* #,##0_-;_-* &quot;-&quot;??_-;_-@_-">
                  <c:v>1443845.5238018534</c:v>
                </c:pt>
                <c:pt idx="513" formatCode="_-* #,##0_-;\-* #,##0_-;_-* &quot;-&quot;??_-;_-@_-">
                  <c:v>1204260.1985072717</c:v>
                </c:pt>
                <c:pt idx="514" formatCode="_-* #,##0_-;\-* #,##0_-;_-* &quot;-&quot;??_-;_-@_-">
                  <c:v>869777.91809429647</c:v>
                </c:pt>
                <c:pt idx="515" formatCode="_-* #,##0_-;\-* #,##0_-;_-* &quot;-&quot;??_-;_-@_-">
                  <c:v>854035.92246224661</c:v>
                </c:pt>
                <c:pt idx="516" formatCode="_-* #,##0_-;\-* #,##0_-;_-* &quot;-&quot;??_-;_-@_-">
                  <c:v>1264649.4916230235</c:v>
                </c:pt>
                <c:pt idx="517" formatCode="_-* #,##0_-;\-* #,##0_-;_-* &quot;-&quot;??_-;_-@_-">
                  <c:v>1386451.8835748467</c:v>
                </c:pt>
                <c:pt idx="518" formatCode="_-* #,##0_-;\-* #,##0_-;_-* &quot;-&quot;??_-;_-@_-">
                  <c:v>1459314.9545785997</c:v>
                </c:pt>
                <c:pt idx="519" formatCode="_-* #,##0_-;\-* #,##0_-;_-* &quot;-&quot;??_-;_-@_-">
                  <c:v>1380533.5962500433</c:v>
                </c:pt>
                <c:pt idx="520" formatCode="_-* #,##0_-;\-* #,##0_-;_-* &quot;-&quot;??_-;_-@_-">
                  <c:v>1141675.2840206265</c:v>
                </c:pt>
                <c:pt idx="521" formatCode="_-* #,##0_-;\-* #,##0_-;_-* &quot;-&quot;??_-;_-@_-">
                  <c:v>807899.44360638573</c:v>
                </c:pt>
                <c:pt idx="522" formatCode="_-* #,##0_-;\-* #,##0_-;_-* &quot;-&quot;??_-;_-@_-">
                  <c:v>792844.21361592994</c:v>
                </c:pt>
                <c:pt idx="523" formatCode="_-* #,##0_-;\-* #,##0_-;_-* &quot;-&quot;??_-;_-@_-">
                  <c:v>1204680.5603607539</c:v>
                </c:pt>
                <c:pt idx="524" formatCode="_-* #,##0_-;\-* #,##0_-;_-* &quot;-&quot;??_-;_-@_-">
                  <c:v>1327118.3252178212</c:v>
                </c:pt>
                <c:pt idx="525" formatCode="_-* #,##0_-;\-* #,##0_-;_-* &quot;-&quot;??_-;_-@_-">
                  <c:v>1400600.0789368525</c:v>
                </c:pt>
                <c:pt idx="526" formatCode="_-* #,##0_-;\-* #,##0_-;_-* &quot;-&quot;??_-;_-@_-">
                  <c:v>1322421.3865369738</c:v>
                </c:pt>
                <c:pt idx="527" formatCode="_-* #,##0_-;\-* #,##0_-;_-* &quot;-&quot;??_-;_-@_-">
                  <c:v>1084150.3596527767</c:v>
                </c:pt>
                <c:pt idx="528" formatCode="_-* #,##0_-;\-* #,##0_-;_-* &quot;-&quot;??_-;_-@_-">
                  <c:v>750947.02560099843</c:v>
                </c:pt>
                <c:pt idx="529" formatCode="_-* #,##0_-;\-* #,##0_-;_-* &quot;-&quot;??_-;_-@_-">
                  <c:v>736450.0923679499</c:v>
                </c:pt>
                <c:pt idx="530" formatCode="_-* #,##0_-;\-* #,##0_-;_-* &quot;-&quot;??_-;_-@_-">
                  <c:v>1149291.258482219</c:v>
                </c:pt>
                <c:pt idx="531" formatCode="_-* #,##0_-;\-* #,##0_-;_-* &quot;-&quot;??_-;_-@_-">
                  <c:v>1272249.733385219</c:v>
                </c:pt>
                <c:pt idx="532" formatCode="_-* #,##0_-;\-* #,##0_-;_-* &quot;-&quot;??_-;_-@_-">
                  <c:v>1346239.9144727567</c:v>
                </c:pt>
                <c:pt idx="533" formatCode="_-* #,##0_-;\-* #,##0_-;_-* &quot;-&quot;??_-;_-@_-">
                  <c:v>1268557.8078930427</c:v>
                </c:pt>
                <c:pt idx="534" formatCode="_-* #,##0_-;\-* #,##0_-;_-* &quot;-&quot;??_-;_-@_-">
                  <c:v>1030771.9447077494</c:v>
                </c:pt>
                <c:pt idx="535" formatCode="_-* #,##0_-;\-* #,##0_-;_-* &quot;-&quot;??_-;_-@_-">
                  <c:v>698042.75130988052</c:v>
                </c:pt>
                <c:pt idx="536" formatCode="_-* #,##0_-;\-* #,##0_-;_-* &quot;-&quot;??_-;_-@_-">
                  <c:v>684009.31566099753</c:v>
                </c:pt>
                <c:pt idx="537" formatCode="_-* #,##0_-;\-* #,##0_-;_-* &quot;-&quot;??_-;_-@_-">
                  <c:v>1097693.2199794522</c:v>
                </c:pt>
                <c:pt idx="538" formatCode="_-* #,##0_-;\-* #,##0_-;_-* &quot;-&quot;??_-;_-@_-">
                  <c:v>1221086.7409751939</c:v>
                </c:pt>
                <c:pt idx="539" formatCode="_-* #,##0_-;\-* #,##0_-;_-* &quot;-&quot;??_-;_-@_-">
                  <c:v>1295502.6310846463</c:v>
                </c:pt>
                <c:pt idx="540" formatCode="_-* #,##0_-;\-* #,##0_-;_-* &quot;-&quot;??_-;_-@_-">
                  <c:v>1218237.1987039759</c:v>
                </c:pt>
                <c:pt idx="541" formatCode="_-* #,##0_-;\-* #,##0_-;_-* &quot;-&quot;??_-;_-@_-">
                  <c:v>980859.26373815909</c:v>
                </c:pt>
                <c:pt idx="542" formatCode="_-* #,##0_-;\-* #,##0_-;_-* &quot;-&quot;??_-;_-@_-">
                  <c:v>648529.52877186751</c:v>
                </c:pt>
                <c:pt idx="543" formatCode="_-* #,##0_-;\-* #,##0_-;_-* &quot;-&quot;??_-;_-@_-">
                  <c:v>634887.34600869613</c:v>
                </c:pt>
                <c:pt idx="544" formatCode="_-* #,##0_-;\-* #,##0_-;_-* &quot;-&quot;??_-;_-@_-">
                  <c:v>1049289.6712817713</c:v>
                </c:pt>
                <c:pt idx="545" formatCode="_-* #,##0_-;\-* #,##0_-;_-* &quot;-&quot;??_-;_-@_-">
                  <c:v>1173052.3081522938</c:v>
                </c:pt>
                <c:pt idx="546" formatCode="_-* #,##0_-;\-* #,##0_-;_-* &quot;-&quot;??_-;_-@_-">
                  <c:v>1247830.0286570883</c:v>
                </c:pt>
                <c:pt idx="547" formatCode="_-* #,##0_-;\-* #,##0_-;_-* &quot;-&quot;??_-;_-@_-">
                  <c:v>1170919.3559103175</c:v>
                </c:pt>
                <c:pt idx="548" formatCode="_-* #,##0_-;\-* #,##0_-;_-* &quot;-&quot;??_-;_-@_-">
                  <c:v>933889.31586536323</c:v>
                </c:pt>
                <c:pt idx="549" formatCode="_-* #,##0_-;\-* #,##0_-;_-* &quot;-&quot;??_-;_-@_-">
                  <c:v>601900.8089294082</c:v>
                </c:pt>
                <c:pt idx="550" formatCode="_-* #,##0_-;\-* #,##0_-;_-* &quot;-&quot;??_-;_-@_-">
                  <c:v>588593.377318935</c:v>
                </c:pt>
                <c:pt idx="551" formatCode="_-* #,##0_-;\-* #,##0_-;_-* &quot;-&quot;??_-;_-@_-">
                  <c:v>1003616.3584422823</c:v>
                </c:pt>
                <c:pt idx="552" formatCode="_-* #,##0_-;\-* #,##0_-;_-* &quot;-&quot;??_-;_-@_-">
                  <c:v>1127696.1306634247</c:v>
                </c:pt>
                <c:pt idx="553" formatCode="_-* #,##0_-;\-* #,##0_-;_-* &quot;-&quot;??_-;_-@_-">
                  <c:v>1202785.178641442</c:v>
                </c:pt>
                <c:pt idx="554" formatCode="_-* #,##0_-;\-* #,##0_-;_-* &quot;-&quot;??_-;_-@_-">
                  <c:v>1126180.1826339082</c:v>
                </c:pt>
                <c:pt idx="555" formatCode="_-* #,##0_-;\-* #,##0_-;_-* &quot;-&quot;??_-;_-@_-">
                  <c:v>889450.31991394563</c:v>
                </c:pt>
                <c:pt idx="556" formatCode="_-* #,##0_-;\-* #,##0_-;_-* &quot;-&quot;??_-;_-@_-">
                  <c:v>557756.6366585067</c:v>
                </c:pt>
                <c:pt idx="557" formatCode="_-* #,##0_-;\-* #,##0_-;_-* &quot;-&quot;??_-;_-@_-">
                  <c:v>544738.8155620296</c:v>
                </c:pt>
                <c:pt idx="558" formatCode="_-* #,##0_-;\-* #,##0_-;_-* &quot;-&quot;??_-;_-@_-">
                  <c:v>960303.96729194187</c:v>
                </c:pt>
                <c:pt idx="559" formatCode="_-* #,##0_-;\-* #,##0_-;_-* &quot;-&quot;??_-;_-@_-">
                  <c:v>1084659.0667812452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1-446C-B40B-0F79E5E1F713}"/>
            </c:ext>
          </c:extLst>
        </c:ser>
        <c:ser>
          <c:idx val="3"/>
          <c:order val="3"/>
          <c:tx>
            <c:strRef>
              <c:f>'Forecast World 18M'!$H$1</c:f>
              <c:strCache>
                <c:ptCount val="1"/>
                <c:pt idx="0">
                  <c:v>Worst Case 95%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World 18M'!$A$2:$A$521</c:f>
              <c:numCache>
                <c:formatCode>General</c:formatCode>
                <c:ptCount val="5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</c:numCache>
            </c:numRef>
          </c:cat>
          <c:val>
            <c:numRef>
              <c:f>'Forecast World 18M'!$H$2:$H$561</c:f>
              <c:numCache>
                <c:formatCode>General</c:formatCode>
                <c:ptCount val="560"/>
                <c:pt idx="466" formatCode="_-* #,##0_-;\-* #,##0_-;_-* &quot;-&quot;??_-;_-@_-">
                  <c:v>1922698</c:v>
                </c:pt>
                <c:pt idx="467" formatCode="_-* #,##0_-;\-* #,##0_-;_-* &quot;-&quot;??_-;_-@_-">
                  <c:v>2587446.5447086929</c:v>
                </c:pt>
                <c:pt idx="468" formatCode="_-* #,##0_-;\-* #,##0_-;_-* &quot;-&quot;??_-;_-@_-">
                  <c:v>2780118.2116028359</c:v>
                </c:pt>
                <c:pt idx="469" formatCode="_-* #,##0_-;\-* #,##0_-;_-* &quot;-&quot;??_-;_-@_-">
                  <c:v>2914041.070018841</c:v>
                </c:pt>
                <c:pt idx="470" formatCode="_-* #,##0_-;\-* #,##0_-;_-* &quot;-&quot;??_-;_-@_-">
                  <c:v>2890237.3917962937</c:v>
                </c:pt>
                <c:pt idx="471" formatCode="_-* #,##0_-;\-* #,##0_-;_-* &quot;-&quot;??_-;_-@_-">
                  <c:v>2702101.5030066697</c:v>
                </c:pt>
                <c:pt idx="472" formatCode="_-* #,##0_-;\-* #,##0_-;_-* &quot;-&quot;??_-;_-@_-">
                  <c:v>2415850.091975769</c:v>
                </c:pt>
                <c:pt idx="473" formatCode="_-* #,##0_-;\-* #,##0_-;_-* &quot;-&quot;??_-;_-@_-">
                  <c:v>2445798.5727424789</c:v>
                </c:pt>
                <c:pt idx="474" formatCode="_-* #,##0_-;\-* #,##0_-;_-* &quot;-&quot;??_-;_-@_-">
                  <c:v>2931594.1551778894</c:v>
                </c:pt>
                <c:pt idx="475" formatCode="_-* #,##0_-;\-* #,##0_-;_-* &quot;-&quot;??_-;_-@_-">
                  <c:v>3094045.7342585176</c:v>
                </c:pt>
                <c:pt idx="476" formatCode="_-* #,##0_-;\-* #,##0_-;_-* &quot;-&quot;??_-;_-@_-">
                  <c:v>3206231.0297622671</c:v>
                </c:pt>
                <c:pt idx="477" formatCode="_-* #,##0_-;\-* #,##0_-;_-* &quot;-&quot;??_-;_-@_-">
                  <c:v>3165607.4139588065</c:v>
                </c:pt>
                <c:pt idx="478" formatCode="_-* #,##0_-;\-* #,##0_-;_-* &quot;-&quot;??_-;_-@_-">
                  <c:v>2963873.3340680478</c:v>
                </c:pt>
                <c:pt idx="479" formatCode="_-* #,##0_-;\-* #,##0_-;_-* &quot;-&quot;??_-;_-@_-">
                  <c:v>2666295.6787953489</c:v>
                </c:pt>
                <c:pt idx="480" formatCode="_-* #,##0_-;\-* #,##0_-;_-* &quot;-&quot;??_-;_-@_-">
                  <c:v>2686602.1014020592</c:v>
                </c:pt>
                <c:pt idx="481" formatCode="_-* #,##0_-;\-* #,##0_-;_-* &quot;-&quot;??_-;_-@_-">
                  <c:v>3158200.6784997042</c:v>
                </c:pt>
                <c:pt idx="482" formatCode="_-* #,##0_-;\-* #,##0_-;_-* &quot;-&quot;??_-;_-@_-">
                  <c:v>3313993.5904177343</c:v>
                </c:pt>
                <c:pt idx="483" formatCode="_-* #,##0_-;\-* #,##0_-;_-* &quot;-&quot;??_-;_-@_-">
                  <c:v>3420229.1015406903</c:v>
                </c:pt>
                <c:pt idx="484" formatCode="_-* #,##0_-;\-* #,##0_-;_-* &quot;-&quot;??_-;_-@_-">
                  <c:v>3374246.2348219724</c:v>
                </c:pt>
                <c:pt idx="485" formatCode="_-* #,##0_-;\-* #,##0_-;_-* &quot;-&quot;??_-;_-@_-">
                  <c:v>3167651.4045165097</c:v>
                </c:pt>
                <c:pt idx="486" formatCode="_-* #,##0_-;\-* #,##0_-;_-* &quot;-&quot;??_-;_-@_-">
                  <c:v>2865638.6158626387</c:v>
                </c:pt>
                <c:pt idx="487" formatCode="_-* #,##0_-;\-* #,##0_-;_-* &quot;-&quot;??_-;_-@_-">
                  <c:v>2881876.8953547101</c:v>
                </c:pt>
                <c:pt idx="488" formatCode="_-* #,##0_-;\-* #,##0_-;_-* &quot;-&quot;??_-;_-@_-">
                  <c:v>3346937.1462443606</c:v>
                </c:pt>
                <c:pt idx="489" formatCode="_-* #,##0_-;\-* #,##0_-;_-* &quot;-&quot;??_-;_-@_-">
                  <c:v>3499459.6602164311</c:v>
                </c:pt>
                <c:pt idx="490" formatCode="_-* #,##0_-;\-* #,##0_-;_-* &quot;-&quot;??_-;_-@_-">
                  <c:v>3602649.2428897182</c:v>
                </c:pt>
                <c:pt idx="491" formatCode="_-* #,##0_-;\-* #,##0_-;_-* &quot;-&quot;??_-;_-@_-">
                  <c:v>3553820.6320088818</c:v>
                </c:pt>
                <c:pt idx="492" formatCode="_-* #,##0_-;\-* #,##0_-;_-* &quot;-&quot;??_-;_-@_-">
                  <c:v>3344559.5017014025</c:v>
                </c:pt>
                <c:pt idx="493" formatCode="_-* #,##0_-;\-* #,##0_-;_-* &quot;-&quot;??_-;_-@_-">
                  <c:v>3040042.0193974217</c:v>
                </c:pt>
                <c:pt idx="494" formatCode="_-* #,##0_-;\-* #,##0_-;_-* &quot;-&quot;??_-;_-@_-">
                  <c:v>3053921.7710838784</c:v>
                </c:pt>
                <c:pt idx="495" formatCode="_-* #,##0_-;\-* #,##0_-;_-* &quot;-&quot;??_-;_-@_-">
                  <c:v>3515046.944734972</c:v>
                </c:pt>
                <c:pt idx="496" formatCode="_-* #,##0_-;\-* #,##0_-;_-* &quot;-&quot;??_-;_-@_-">
                  <c:v>3665554.2782696062</c:v>
                </c:pt>
                <c:pt idx="497" formatCode="_-* #,##0_-;\-* #,##0_-;_-* &quot;-&quot;??_-;_-@_-">
                  <c:v>3766831.835766159</c:v>
                </c:pt>
                <c:pt idx="498" formatCode="_-* #,##0_-;\-* #,##0_-;_-* &quot;-&quot;??_-;_-@_-">
                  <c:v>3716186.0404473469</c:v>
                </c:pt>
                <c:pt idx="499" formatCode="_-* #,##0_-;\-* #,##0_-;_-* &quot;-&quot;??_-;_-@_-">
                  <c:v>3505195.1619116734</c:v>
                </c:pt>
                <c:pt idx="500" formatCode="_-* #,##0_-;\-* #,##0_-;_-* &quot;-&quot;??_-;_-@_-">
                  <c:v>3199028.7484909282</c:v>
                </c:pt>
                <c:pt idx="501" formatCode="_-* #,##0_-;\-* #,##0_-;_-* &quot;-&quot;??_-;_-@_-">
                  <c:v>3211334.4482365809</c:v>
                </c:pt>
                <c:pt idx="502" formatCode="_-* #,##0_-;\-* #,##0_-;_-* &quot;-&quot;??_-;_-@_-">
                  <c:v>3669772.5711511448</c:v>
                </c:pt>
                <c:pt idx="503" formatCode="_-* #,##0_-;\-* #,##0_-;_-* &quot;-&quot;??_-;_-@_-">
                  <c:v>3818889.4257687479</c:v>
                </c:pt>
                <c:pt idx="504" formatCode="_-* #,##0_-;\-* #,##0_-;_-* &quot;-&quot;??_-;_-@_-">
                  <c:v>3918833.5935897669</c:v>
                </c:pt>
                <c:pt idx="505" formatCode="_-* #,##0_-;\-* #,##0_-;_-* &quot;-&quot;??_-;_-@_-">
                  <c:v>3866907.821878247</c:v>
                </c:pt>
                <c:pt idx="506" formatCode="_-* #,##0_-;\-* #,##0_-;_-* &quot;-&quot;??_-;_-@_-">
                  <c:v>3654687.0268617654</c:v>
                </c:pt>
                <c:pt idx="507" formatCode="_-* #,##0_-;\-* #,##0_-;_-* &quot;-&quot;??_-;_-@_-">
                  <c:v>3347337.6905323095</c:v>
                </c:pt>
                <c:pt idx="508" formatCode="_-* #,##0_-;\-* #,##0_-;_-* &quot;-&quot;??_-;_-@_-">
                  <c:v>3358504.6507611834</c:v>
                </c:pt>
                <c:pt idx="509" formatCode="_-* #,##0_-;\-* #,##0_-;_-* &quot;-&quot;??_-;_-@_-">
                  <c:v>3814966.0757022132</c:v>
                </c:pt>
                <c:pt idx="510" formatCode="_-* #,##0_-;\-* #,##0_-;_-* &quot;-&quot;??_-;_-@_-">
                  <c:v>3963055.5713877357</c:v>
                </c:pt>
                <c:pt idx="511" formatCode="_-* #,##0_-;\-* #,##0_-;_-* &quot;-&quot;??_-;_-@_-">
                  <c:v>4062007.7461516038</c:v>
                </c:pt>
                <c:pt idx="512" formatCode="_-* #,##0_-;\-* #,##0_-;_-* &quot;-&quot;??_-;_-@_-">
                  <c:v>4009123.4490046813</c:v>
                </c:pt>
                <c:pt idx="513" formatCode="_-* #,##0_-;\-* #,##0_-;_-* &quot;-&quot;??_-;_-@_-">
                  <c:v>3795975.8371021701</c:v>
                </c:pt>
                <c:pt idx="514" formatCode="_-* #,##0_-;\-* #,##0_-;_-* &quot;-&quot;??_-;_-@_-">
                  <c:v>3487729.7596902321</c:v>
                </c:pt>
                <c:pt idx="515" formatCode="_-* #,##0_-;\-* #,##0_-;_-* &quot;-&quot;??_-;_-@_-">
                  <c:v>3498028.5367900562</c:v>
                </c:pt>
                <c:pt idx="516" formatCode="_-* #,##0_-;\-* #,##0_-;_-* &quot;-&quot;??_-;_-@_-">
                  <c:v>3952962.3242139779</c:v>
                </c:pt>
                <c:pt idx="517" formatCode="_-* #,##0_-;\-* #,##0_-;_-* &quot;-&quot;??_-;_-@_-">
                  <c:v>4100257.0882436908</c:v>
                </c:pt>
                <c:pt idx="518" formatCode="_-* #,##0_-;\-* #,##0_-;_-* &quot;-&quot;??_-;_-@_-">
                  <c:v>4198438.1699681524</c:v>
                </c:pt>
                <c:pt idx="519" formatCode="_-* #,##0_-;\-* #,##0_-;_-* &quot;-&quot;??_-;_-@_-">
                  <c:v>4144805.3297850443</c:v>
                </c:pt>
                <c:pt idx="520" formatCode="_-* #,##0_-;\-* #,##0_-;_-* &quot;-&quot;??_-;_-@_-">
                  <c:v>3930930.7048173682</c:v>
                </c:pt>
                <c:pt idx="521" formatCode="_-* #,##0_-;\-* #,##0_-;_-* &quot;-&quot;??_-;_-@_-">
                  <c:v>3621978.1874066964</c:v>
                </c:pt>
                <c:pt idx="522" formatCode="_-* #,##0_-;\-* #,##0_-;_-* &quot;-&quot;??_-;_-@_-">
                  <c:v>3631590.1988649257</c:v>
                </c:pt>
                <c:pt idx="523" formatCode="_-* #,##0_-;\-* #,##0_-;_-* &quot;-&quot;??_-;_-@_-">
                  <c:v>4085301.2087048003</c:v>
                </c:pt>
                <c:pt idx="524" formatCode="_-* #,##0_-;\-* #,##0_-;_-* &quot;-&quot;??_-;_-@_-">
                  <c:v>4231960.5998292696</c:v>
                </c:pt>
                <c:pt idx="525" formatCode="_-* #,##0_-;\-* #,##0_-;_-* &quot;-&quot;??_-;_-@_-">
                  <c:v>4329522.9988384526</c:v>
                </c:pt>
                <c:pt idx="526" formatCode="_-* #,##0_-;\-* #,##0_-;_-* &quot;-&quot;??_-;_-@_-">
                  <c:v>4275287.4927266669</c:v>
                </c:pt>
                <c:pt idx="527" formatCode="_-* #,##0_-;\-* #,##0_-;_-* &quot;-&quot;??_-;_-@_-">
                  <c:v>4060825.5824137717</c:v>
                </c:pt>
                <c:pt idx="528" formatCode="_-* #,##0_-;\-* #,##0_-;_-* &quot;-&quot;??_-;_-@_-">
                  <c:v>3751300.5586406374</c:v>
                </c:pt>
                <c:pt idx="529" formatCode="_-* #,##0_-;\-* #,##0_-;_-* &quot;-&quot;??_-;_-@_-">
                  <c:v>3760354.2733414583</c:v>
                </c:pt>
                <c:pt idx="530" formatCode="_-* #,##0_-;\-* #,##0_-;_-* &quot;-&quot;??_-;_-@_-">
                  <c:v>4213060.4638118893</c:v>
                </c:pt>
                <c:pt idx="531" formatCode="_-* #,##0_-;\-* #,##0_-;_-* &quot;-&quot;??_-;_-@_-">
                  <c:v>4359199.1448904248</c:v>
                </c:pt>
                <c:pt idx="532" formatCode="_-* #,##0_-;\-* #,##0_-;_-* &quot;-&quot;??_-;_-@_-">
                  <c:v>4456253.1165311011</c:v>
                </c:pt>
                <c:pt idx="533" formatCode="_-* #,##0_-;\-* #,##0_-;_-* &quot;-&quot;??_-;_-@_-">
                  <c:v>4401521.0245991517</c:v>
                </c:pt>
                <c:pt idx="534" formatCode="_-* #,##0_-;\-* #,##0_-;_-* &quot;-&quot;??_-;_-@_-">
                  <c:v>4186573.9505873518</c:v>
                </c:pt>
                <c:pt idx="535" formatCode="_-* #,##0_-;\-* #,##0_-;_-* &quot;-&quot;??_-;_-@_-">
                  <c:v>3876574.7861603093</c:v>
                </c:pt>
                <c:pt idx="536" formatCode="_-* #,##0_-;\-* #,##0_-;_-* &quot;-&quot;??_-;_-@_-">
                  <c:v>3885165.0032769646</c:v>
                </c:pt>
                <c:pt idx="537" formatCode="_-* #,##0_-;\-* #,##0_-;_-* &quot;-&quot;??_-;_-@_-">
                  <c:v>4337028.4555432089</c:v>
                </c:pt>
                <c:pt idx="538" formatCode="_-* #,##0_-;\-* #,##0_-;_-* &quot;-&quot;??_-;_-@_-">
                  <c:v>4482732.0905290041</c:v>
                </c:pt>
                <c:pt idx="539" formatCode="_-* #,##0_-;\-* #,##0_-;_-* &quot;-&quot;??_-;_-@_-">
                  <c:v>4579360.3531477656</c:v>
                </c:pt>
                <c:pt idx="540" formatCode="_-* #,##0_-;\-* #,##0_-;_-* &quot;-&quot;??_-;_-@_-">
                  <c:v>4524211.5870167706</c:v>
                </c:pt>
                <c:pt idx="541" formatCode="_-* #,##0_-;\-* #,##0_-;_-* &quot;-&quot;??_-;_-@_-">
                  <c:v>4308856.5847854959</c:v>
                </c:pt>
                <c:pt idx="542" formatCode="_-* #,##0_-;\-* #,##0_-;_-* &quot;-&quot;??_-;_-@_-">
                  <c:v>3998457.9619268742</c:v>
                </c:pt>
                <c:pt idx="543" formatCode="_-* #,##0_-;\-* #,##0_-;_-* &quot;-&quot;??_-;_-@_-">
                  <c:v>4006656.9261578186</c:v>
                </c:pt>
                <c:pt idx="544" formatCode="_-* #,##0_-;\-* #,##0_-;_-* &quot;-&quot;??_-;_-@_-">
                  <c:v>4457801.9574694429</c:v>
                </c:pt>
                <c:pt idx="545" formatCode="_-* #,##0_-;\-* #,##0_-;_-* &quot;-&quot;??_-;_-@_-">
                  <c:v>4603136.4765804568</c:v>
                </c:pt>
                <c:pt idx="546" formatCode="_-* #,##0_-;\-* #,##0_-;_-* &quot;-&quot;??_-;_-@_-">
                  <c:v>4699402.9088038765</c:v>
                </c:pt>
                <c:pt idx="547" formatCode="_-* #,##0_-;\-* #,##0_-;_-* &quot;-&quot;??_-;_-@_-">
                  <c:v>4643899.3830389827</c:v>
                </c:pt>
                <c:pt idx="548" formatCode="_-* #,##0_-;\-* #,##0_-;_-* &quot;-&quot;??_-;_-@_-">
                  <c:v>4428196.4858868448</c:v>
                </c:pt>
                <c:pt idx="549" formatCode="_-* #,##0_-;\-* #,##0_-;_-* &quot;-&quot;??_-;_-@_-">
                  <c:v>4117456.6349978875</c:v>
                </c:pt>
                <c:pt idx="550" formatCode="_-* #,##0_-;\-* #,##0_-;_-* &quot;-&quot;??_-;_-@_-">
                  <c:v>4125320.8480761335</c:v>
                </c:pt>
                <c:pt idx="551" formatCode="_-* #,##0_-;\-* #,##0_-;_-* &quot;-&quot;??_-;_-@_-">
                  <c:v>4575845.2235374851</c:v>
                </c:pt>
                <c:pt idx="552" formatCode="_-* #,##0_-;\-* #,##0_-;_-* &quot;-&quot;??_-;_-@_-">
                  <c:v>4720862.6072978787</c:v>
                </c:pt>
                <c:pt idx="553" formatCode="_-* #,##0_-;\-* #,##0_-;_-* &quot;-&quot;??_-;_-@_-">
                  <c:v>4816817.7120480761</c:v>
                </c:pt>
                <c:pt idx="554" formatCode="_-* #,##0_-;\-* #,##0_-;_-* &quot;-&quot;??_-;_-@_-">
                  <c:v>4761008.5095439451</c:v>
                </c:pt>
                <c:pt idx="555" formatCode="_-* #,##0_-;\-* #,##0_-;_-* &quot;-&quot;??_-;_-@_-">
                  <c:v>4545005.4350668155</c:v>
                </c:pt>
                <c:pt idx="556" formatCode="_-* #,##0_-;\-* #,##0_-;_-* &quot;-&quot;??_-;_-@_-">
                  <c:v>4233970.7604973428</c:v>
                </c:pt>
                <c:pt idx="557" formatCode="_-* #,##0_-;\-* #,##0_-;_-* &quot;-&quot;??_-;_-@_-">
                  <c:v>4241545.363061592</c:v>
                </c:pt>
                <c:pt idx="558" formatCode="_-* #,##0_-;\-* #,##0_-;_-* &quot;-&quot;??_-;_-@_-">
                  <c:v>4691527.5679163784</c:v>
                </c:pt>
                <c:pt idx="559" formatCode="_-* #,##0_-;\-* #,##0_-;_-* &quot;-&quot;??_-;_-@_-">
                  <c:v>4836269.624408612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1-446C-B40B-0F79E5E1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50000"/>
        <c:axId val="463653328"/>
      </c:lineChart>
      <c:catAx>
        <c:axId val="46365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332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463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300141830097326E-2"/>
          <c:y val="0.8576323974927299"/>
          <c:w val="0.93311814284084049"/>
          <c:h val="0.14236760250727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WORLD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'Covid Cases 2021'!$D$2:$D$131</c:f>
              <c:strCache>
                <c:ptCount val="130"/>
                <c:pt idx="0">
                  <c:v>2021-01-01</c:v>
                </c:pt>
                <c:pt idx="1">
                  <c:v>2021-01-02</c:v>
                </c:pt>
                <c:pt idx="2">
                  <c:v>2021-01-03</c:v>
                </c:pt>
                <c:pt idx="3">
                  <c:v>2021-01-04</c:v>
                </c:pt>
                <c:pt idx="4">
                  <c:v>2021-01-05</c:v>
                </c:pt>
                <c:pt idx="5">
                  <c:v>2021-01-06</c:v>
                </c:pt>
                <c:pt idx="6">
                  <c:v>2021-01-07</c:v>
                </c:pt>
                <c:pt idx="7">
                  <c:v>2021-01-08</c:v>
                </c:pt>
                <c:pt idx="8">
                  <c:v>2021-01-09</c:v>
                </c:pt>
                <c:pt idx="9">
                  <c:v>2021-01-10</c:v>
                </c:pt>
                <c:pt idx="10">
                  <c:v>2021-01-11</c:v>
                </c:pt>
                <c:pt idx="11">
                  <c:v>2021-01-12</c:v>
                </c:pt>
                <c:pt idx="12">
                  <c:v>2021-01-13</c:v>
                </c:pt>
                <c:pt idx="13">
                  <c:v>2021-01-14</c:v>
                </c:pt>
                <c:pt idx="14">
                  <c:v>2021-01-15</c:v>
                </c:pt>
                <c:pt idx="15">
                  <c:v>2021-01-16</c:v>
                </c:pt>
                <c:pt idx="16">
                  <c:v>2021-01-17</c:v>
                </c:pt>
                <c:pt idx="17">
                  <c:v>2021-01-18</c:v>
                </c:pt>
                <c:pt idx="18">
                  <c:v>2021-01-19</c:v>
                </c:pt>
                <c:pt idx="19">
                  <c:v>2021-01-20</c:v>
                </c:pt>
                <c:pt idx="20">
                  <c:v>2021-01-21</c:v>
                </c:pt>
                <c:pt idx="21">
                  <c:v>2021-01-22</c:v>
                </c:pt>
                <c:pt idx="22">
                  <c:v>2021-01-23</c:v>
                </c:pt>
                <c:pt idx="23">
                  <c:v>2021-01-24</c:v>
                </c:pt>
                <c:pt idx="24">
                  <c:v>2021-01-25</c:v>
                </c:pt>
                <c:pt idx="25">
                  <c:v>2021-01-26</c:v>
                </c:pt>
                <c:pt idx="26">
                  <c:v>2021-01-27</c:v>
                </c:pt>
                <c:pt idx="27">
                  <c:v>2021-01-28</c:v>
                </c:pt>
                <c:pt idx="28">
                  <c:v>2021-01-29</c:v>
                </c:pt>
                <c:pt idx="29">
                  <c:v>2021-01-30</c:v>
                </c:pt>
                <c:pt idx="30">
                  <c:v>2021-01-31</c:v>
                </c:pt>
                <c:pt idx="31">
                  <c:v>2021-02-01</c:v>
                </c:pt>
                <c:pt idx="32">
                  <c:v>2021-02-02</c:v>
                </c:pt>
                <c:pt idx="33">
                  <c:v>2021-02-03</c:v>
                </c:pt>
                <c:pt idx="34">
                  <c:v>2021-02-04</c:v>
                </c:pt>
                <c:pt idx="35">
                  <c:v>2021-02-05</c:v>
                </c:pt>
                <c:pt idx="36">
                  <c:v>2021-02-06</c:v>
                </c:pt>
                <c:pt idx="37">
                  <c:v>2021-02-07</c:v>
                </c:pt>
                <c:pt idx="38">
                  <c:v>2021-02-08</c:v>
                </c:pt>
                <c:pt idx="39">
                  <c:v>2021-02-09</c:v>
                </c:pt>
                <c:pt idx="40">
                  <c:v>2021-02-10</c:v>
                </c:pt>
                <c:pt idx="41">
                  <c:v>2021-02-11</c:v>
                </c:pt>
                <c:pt idx="42">
                  <c:v>2021-02-12</c:v>
                </c:pt>
                <c:pt idx="43">
                  <c:v>2021-02-13</c:v>
                </c:pt>
                <c:pt idx="44">
                  <c:v>2021-02-14</c:v>
                </c:pt>
                <c:pt idx="45">
                  <c:v>2021-02-15</c:v>
                </c:pt>
                <c:pt idx="46">
                  <c:v>2021-02-16</c:v>
                </c:pt>
                <c:pt idx="47">
                  <c:v>2021-02-17</c:v>
                </c:pt>
                <c:pt idx="48">
                  <c:v>2021-02-18</c:v>
                </c:pt>
                <c:pt idx="49">
                  <c:v>2021-02-19</c:v>
                </c:pt>
                <c:pt idx="50">
                  <c:v>2021-02-20</c:v>
                </c:pt>
                <c:pt idx="51">
                  <c:v>2021-02-21</c:v>
                </c:pt>
                <c:pt idx="52">
                  <c:v>2021-02-22</c:v>
                </c:pt>
                <c:pt idx="53">
                  <c:v>2021-02-23</c:v>
                </c:pt>
                <c:pt idx="54">
                  <c:v>2021-02-24</c:v>
                </c:pt>
                <c:pt idx="55">
                  <c:v>2021-02-25</c:v>
                </c:pt>
                <c:pt idx="56">
                  <c:v>2021-02-26</c:v>
                </c:pt>
                <c:pt idx="57">
                  <c:v>2021-02-27</c:v>
                </c:pt>
                <c:pt idx="58">
                  <c:v>2021-02-28</c:v>
                </c:pt>
                <c:pt idx="59">
                  <c:v>2021-03-01</c:v>
                </c:pt>
                <c:pt idx="60">
                  <c:v>2021-03-02</c:v>
                </c:pt>
                <c:pt idx="61">
                  <c:v>2021-03-03</c:v>
                </c:pt>
                <c:pt idx="62">
                  <c:v>2021-03-04</c:v>
                </c:pt>
                <c:pt idx="63">
                  <c:v>2021-03-05</c:v>
                </c:pt>
                <c:pt idx="64">
                  <c:v>2021-03-06</c:v>
                </c:pt>
                <c:pt idx="65">
                  <c:v>2021-03-07</c:v>
                </c:pt>
                <c:pt idx="66">
                  <c:v>2021-03-08</c:v>
                </c:pt>
                <c:pt idx="67">
                  <c:v>2021-03-09</c:v>
                </c:pt>
                <c:pt idx="68">
                  <c:v>2021-03-10</c:v>
                </c:pt>
                <c:pt idx="69">
                  <c:v>2021-03-11</c:v>
                </c:pt>
                <c:pt idx="70">
                  <c:v>2021-03-12</c:v>
                </c:pt>
                <c:pt idx="71">
                  <c:v>2021-03-13</c:v>
                </c:pt>
                <c:pt idx="72">
                  <c:v>2021-03-14</c:v>
                </c:pt>
                <c:pt idx="73">
                  <c:v>2021-03-15</c:v>
                </c:pt>
                <c:pt idx="74">
                  <c:v>2021-03-16</c:v>
                </c:pt>
                <c:pt idx="75">
                  <c:v>2021-03-17</c:v>
                </c:pt>
                <c:pt idx="76">
                  <c:v>2021-03-18</c:v>
                </c:pt>
                <c:pt idx="77">
                  <c:v>2021-03-19</c:v>
                </c:pt>
                <c:pt idx="78">
                  <c:v>2021-03-20</c:v>
                </c:pt>
                <c:pt idx="79">
                  <c:v>2021-03-21</c:v>
                </c:pt>
                <c:pt idx="80">
                  <c:v>2021-03-22</c:v>
                </c:pt>
                <c:pt idx="81">
                  <c:v>2021-03-23</c:v>
                </c:pt>
                <c:pt idx="82">
                  <c:v>2021-03-24</c:v>
                </c:pt>
                <c:pt idx="83">
                  <c:v>2021-03-25</c:v>
                </c:pt>
                <c:pt idx="84">
                  <c:v>2021-03-26</c:v>
                </c:pt>
                <c:pt idx="85">
                  <c:v>2021-03-27</c:v>
                </c:pt>
                <c:pt idx="86">
                  <c:v>2021-03-28</c:v>
                </c:pt>
                <c:pt idx="87">
                  <c:v>2021-03-29</c:v>
                </c:pt>
                <c:pt idx="88">
                  <c:v>2021-03-30</c:v>
                </c:pt>
                <c:pt idx="89">
                  <c:v>2021-03-31</c:v>
                </c:pt>
                <c:pt idx="90">
                  <c:v>2021-04-01</c:v>
                </c:pt>
                <c:pt idx="91">
                  <c:v>2021-04-02</c:v>
                </c:pt>
                <c:pt idx="92">
                  <c:v>2021-04-03</c:v>
                </c:pt>
                <c:pt idx="93">
                  <c:v>2021-04-04</c:v>
                </c:pt>
                <c:pt idx="94">
                  <c:v>2021-04-05</c:v>
                </c:pt>
                <c:pt idx="95">
                  <c:v>2021-04-06</c:v>
                </c:pt>
                <c:pt idx="96">
                  <c:v>2021-04-07</c:v>
                </c:pt>
                <c:pt idx="97">
                  <c:v>2021-04-08</c:v>
                </c:pt>
                <c:pt idx="98">
                  <c:v>2021-04-09</c:v>
                </c:pt>
                <c:pt idx="99">
                  <c:v>2021-04-10</c:v>
                </c:pt>
                <c:pt idx="100">
                  <c:v>2021-04-11</c:v>
                </c:pt>
                <c:pt idx="101">
                  <c:v>2021-04-12</c:v>
                </c:pt>
                <c:pt idx="102">
                  <c:v>2021-04-13</c:v>
                </c:pt>
                <c:pt idx="103">
                  <c:v>2021-04-14</c:v>
                </c:pt>
                <c:pt idx="104">
                  <c:v>2021-04-15</c:v>
                </c:pt>
                <c:pt idx="105">
                  <c:v>2021-04-16</c:v>
                </c:pt>
                <c:pt idx="106">
                  <c:v>2021-04-17</c:v>
                </c:pt>
                <c:pt idx="107">
                  <c:v>2021-04-18</c:v>
                </c:pt>
                <c:pt idx="108">
                  <c:v>2021-04-19</c:v>
                </c:pt>
                <c:pt idx="109">
                  <c:v>2021-04-20</c:v>
                </c:pt>
                <c:pt idx="110">
                  <c:v>2021-04-21</c:v>
                </c:pt>
                <c:pt idx="111">
                  <c:v>2021-04-22</c:v>
                </c:pt>
                <c:pt idx="112">
                  <c:v>2021-04-23</c:v>
                </c:pt>
                <c:pt idx="113">
                  <c:v>2021-04-24</c:v>
                </c:pt>
                <c:pt idx="114">
                  <c:v>2021-04-25</c:v>
                </c:pt>
                <c:pt idx="115">
                  <c:v>2021-04-26</c:v>
                </c:pt>
                <c:pt idx="116">
                  <c:v>2021-04-27</c:v>
                </c:pt>
                <c:pt idx="117">
                  <c:v>2021-04-28</c:v>
                </c:pt>
                <c:pt idx="118">
                  <c:v>2021-04-29</c:v>
                </c:pt>
                <c:pt idx="119">
                  <c:v>2021-04-30</c:v>
                </c:pt>
                <c:pt idx="120">
                  <c:v>2021-05-01</c:v>
                </c:pt>
                <c:pt idx="121">
                  <c:v>2021-05-02</c:v>
                </c:pt>
                <c:pt idx="122">
                  <c:v>2021-05-03</c:v>
                </c:pt>
                <c:pt idx="123">
                  <c:v>2021-05-04</c:v>
                </c:pt>
                <c:pt idx="124">
                  <c:v>2021-05-05</c:v>
                </c:pt>
                <c:pt idx="125">
                  <c:v>2021-05-06</c:v>
                </c:pt>
                <c:pt idx="126">
                  <c:v>2021-05-07</c:v>
                </c:pt>
                <c:pt idx="127">
                  <c:v>2021-05-08</c:v>
                </c:pt>
                <c:pt idx="128">
                  <c:v>2021-05-09</c:v>
                </c:pt>
                <c:pt idx="129">
                  <c:v>2021-05-10</c:v>
                </c:pt>
              </c:strCache>
            </c:strRef>
          </c:cat>
          <c:val>
            <c:numRef>
              <c:f>'Covid Cases 2021'!$I$2:$I$131</c:f>
              <c:numCache>
                <c:formatCode>General</c:formatCode>
                <c:ptCount val="130"/>
                <c:pt idx="0">
                  <c:v>1711602</c:v>
                </c:pt>
                <c:pt idx="1">
                  <c:v>1943588</c:v>
                </c:pt>
                <c:pt idx="2">
                  <c:v>1676077</c:v>
                </c:pt>
                <c:pt idx="3">
                  <c:v>1763572</c:v>
                </c:pt>
                <c:pt idx="4">
                  <c:v>2392935</c:v>
                </c:pt>
                <c:pt idx="5">
                  <c:v>2512615</c:v>
                </c:pt>
                <c:pt idx="6">
                  <c:v>2867056</c:v>
                </c:pt>
                <c:pt idx="7">
                  <c:v>2575400</c:v>
                </c:pt>
                <c:pt idx="8">
                  <c:v>2417599</c:v>
                </c:pt>
                <c:pt idx="9">
                  <c:v>1859069</c:v>
                </c:pt>
                <c:pt idx="10">
                  <c:v>1986436</c:v>
                </c:pt>
                <c:pt idx="11">
                  <c:v>2269390</c:v>
                </c:pt>
                <c:pt idx="12">
                  <c:v>2419668</c:v>
                </c:pt>
                <c:pt idx="13">
                  <c:v>2431658</c:v>
                </c:pt>
                <c:pt idx="14">
                  <c:v>2449591</c:v>
                </c:pt>
                <c:pt idx="15">
                  <c:v>2023961</c:v>
                </c:pt>
                <c:pt idx="16">
                  <c:v>1669852</c:v>
                </c:pt>
                <c:pt idx="17">
                  <c:v>1680432</c:v>
                </c:pt>
                <c:pt idx="18">
                  <c:v>1960493</c:v>
                </c:pt>
                <c:pt idx="19">
                  <c:v>2253438</c:v>
                </c:pt>
                <c:pt idx="20">
                  <c:v>2119226</c:v>
                </c:pt>
                <c:pt idx="21">
                  <c:v>2131378</c:v>
                </c:pt>
                <c:pt idx="22">
                  <c:v>1808479</c:v>
                </c:pt>
                <c:pt idx="23">
                  <c:v>1416356</c:v>
                </c:pt>
                <c:pt idx="24">
                  <c:v>1632232</c:v>
                </c:pt>
                <c:pt idx="25">
                  <c:v>1798590</c:v>
                </c:pt>
                <c:pt idx="26">
                  <c:v>1954992</c:v>
                </c:pt>
                <c:pt idx="27">
                  <c:v>1991607</c:v>
                </c:pt>
                <c:pt idx="28">
                  <c:v>1912620</c:v>
                </c:pt>
                <c:pt idx="29">
                  <c:v>1648805</c:v>
                </c:pt>
                <c:pt idx="30">
                  <c:v>1212113</c:v>
                </c:pt>
                <c:pt idx="31">
                  <c:v>1463634</c:v>
                </c:pt>
                <c:pt idx="32">
                  <c:v>1490001</c:v>
                </c:pt>
                <c:pt idx="33">
                  <c:v>1703285</c:v>
                </c:pt>
                <c:pt idx="34">
                  <c:v>1508445</c:v>
                </c:pt>
                <c:pt idx="35">
                  <c:v>1753053</c:v>
                </c:pt>
                <c:pt idx="36">
                  <c:v>1201137</c:v>
                </c:pt>
                <c:pt idx="37">
                  <c:v>1262377</c:v>
                </c:pt>
                <c:pt idx="38">
                  <c:v>1031744</c:v>
                </c:pt>
                <c:pt idx="39">
                  <c:v>1375453</c:v>
                </c:pt>
                <c:pt idx="40">
                  <c:v>1422877</c:v>
                </c:pt>
                <c:pt idx="41">
                  <c:v>1436697</c:v>
                </c:pt>
                <c:pt idx="42">
                  <c:v>1389614</c:v>
                </c:pt>
                <c:pt idx="43">
                  <c:v>1201055</c:v>
                </c:pt>
                <c:pt idx="44">
                  <c:v>941943</c:v>
                </c:pt>
                <c:pt idx="45">
                  <c:v>916779</c:v>
                </c:pt>
                <c:pt idx="46">
                  <c:v>1141629</c:v>
                </c:pt>
                <c:pt idx="47">
                  <c:v>1295769</c:v>
                </c:pt>
                <c:pt idx="48">
                  <c:v>1323759</c:v>
                </c:pt>
                <c:pt idx="49">
                  <c:v>1351245</c:v>
                </c:pt>
                <c:pt idx="50">
                  <c:v>1202983</c:v>
                </c:pt>
                <c:pt idx="51">
                  <c:v>1020779</c:v>
                </c:pt>
                <c:pt idx="52">
                  <c:v>932117</c:v>
                </c:pt>
                <c:pt idx="53">
                  <c:v>1266879</c:v>
                </c:pt>
                <c:pt idx="54">
                  <c:v>1467311</c:v>
                </c:pt>
                <c:pt idx="55">
                  <c:v>1471519</c:v>
                </c:pt>
                <c:pt idx="56">
                  <c:v>1455916</c:v>
                </c:pt>
                <c:pt idx="57">
                  <c:v>1277266</c:v>
                </c:pt>
                <c:pt idx="58">
                  <c:v>998795</c:v>
                </c:pt>
                <c:pt idx="59">
                  <c:v>987732</c:v>
                </c:pt>
                <c:pt idx="60">
                  <c:v>962614</c:v>
                </c:pt>
                <c:pt idx="61">
                  <c:v>1461996</c:v>
                </c:pt>
                <c:pt idx="62">
                  <c:v>1494741</c:v>
                </c:pt>
                <c:pt idx="63">
                  <c:v>1476485</c:v>
                </c:pt>
                <c:pt idx="64">
                  <c:v>1350552</c:v>
                </c:pt>
                <c:pt idx="65">
                  <c:v>1203537</c:v>
                </c:pt>
                <c:pt idx="66">
                  <c:v>963711</c:v>
                </c:pt>
                <c:pt idx="67">
                  <c:v>1365091</c:v>
                </c:pt>
                <c:pt idx="68">
                  <c:v>1560319</c:v>
                </c:pt>
                <c:pt idx="69">
                  <c:v>1578160</c:v>
                </c:pt>
                <c:pt idx="70">
                  <c:v>1615662</c:v>
                </c:pt>
                <c:pt idx="71">
                  <c:v>1506906</c:v>
                </c:pt>
                <c:pt idx="72">
                  <c:v>1196077</c:v>
                </c:pt>
                <c:pt idx="73">
                  <c:v>1131282</c:v>
                </c:pt>
                <c:pt idx="74">
                  <c:v>1566332</c:v>
                </c:pt>
                <c:pt idx="75">
                  <c:v>1783305</c:v>
                </c:pt>
                <c:pt idx="76">
                  <c:v>1846233</c:v>
                </c:pt>
                <c:pt idx="77">
                  <c:v>1853528</c:v>
                </c:pt>
                <c:pt idx="78">
                  <c:v>1649375</c:v>
                </c:pt>
                <c:pt idx="79">
                  <c:v>1396851</c:v>
                </c:pt>
                <c:pt idx="80">
                  <c:v>1363770</c:v>
                </c:pt>
                <c:pt idx="81">
                  <c:v>1682376</c:v>
                </c:pt>
                <c:pt idx="82">
                  <c:v>2108230</c:v>
                </c:pt>
                <c:pt idx="83">
                  <c:v>2159261</c:v>
                </c:pt>
                <c:pt idx="84">
                  <c:v>2118976</c:v>
                </c:pt>
                <c:pt idx="85">
                  <c:v>1926728</c:v>
                </c:pt>
                <c:pt idx="86">
                  <c:v>1539894</c:v>
                </c:pt>
                <c:pt idx="87">
                  <c:v>1476188</c:v>
                </c:pt>
                <c:pt idx="88">
                  <c:v>1867157</c:v>
                </c:pt>
                <c:pt idx="89">
                  <c:v>2266067</c:v>
                </c:pt>
                <c:pt idx="90">
                  <c:v>2339220</c:v>
                </c:pt>
                <c:pt idx="91">
                  <c:v>2070931</c:v>
                </c:pt>
                <c:pt idx="92">
                  <c:v>1698964</c:v>
                </c:pt>
                <c:pt idx="93">
                  <c:v>1825419</c:v>
                </c:pt>
                <c:pt idx="94">
                  <c:v>1544950</c:v>
                </c:pt>
                <c:pt idx="95">
                  <c:v>1901123</c:v>
                </c:pt>
                <c:pt idx="96">
                  <c:v>2175072</c:v>
                </c:pt>
                <c:pt idx="97">
                  <c:v>2757271</c:v>
                </c:pt>
                <c:pt idx="98">
                  <c:v>2383490</c:v>
                </c:pt>
                <c:pt idx="99">
                  <c:v>2103018</c:v>
                </c:pt>
                <c:pt idx="100">
                  <c:v>2264828</c:v>
                </c:pt>
                <c:pt idx="101">
                  <c:v>1943253</c:v>
                </c:pt>
                <c:pt idx="102">
                  <c:v>2497893</c:v>
                </c:pt>
                <c:pt idx="103">
                  <c:v>2625235</c:v>
                </c:pt>
                <c:pt idx="104">
                  <c:v>2612693</c:v>
                </c:pt>
                <c:pt idx="105">
                  <c:v>2718497</c:v>
                </c:pt>
                <c:pt idx="106">
                  <c:v>2489384</c:v>
                </c:pt>
                <c:pt idx="107">
                  <c:v>2142650</c:v>
                </c:pt>
                <c:pt idx="108">
                  <c:v>2160625</c:v>
                </c:pt>
                <c:pt idx="109">
                  <c:v>2711517</c:v>
                </c:pt>
                <c:pt idx="110">
                  <c:v>2823348</c:v>
                </c:pt>
                <c:pt idx="111">
                  <c:v>2850880</c:v>
                </c:pt>
                <c:pt idx="112">
                  <c:v>2848692</c:v>
                </c:pt>
                <c:pt idx="113">
                  <c:v>2567769</c:v>
                </c:pt>
                <c:pt idx="114">
                  <c:v>2252729</c:v>
                </c:pt>
                <c:pt idx="115">
                  <c:v>2112700</c:v>
                </c:pt>
                <c:pt idx="116">
                  <c:v>2657092</c:v>
                </c:pt>
                <c:pt idx="117">
                  <c:v>2852389</c:v>
                </c:pt>
                <c:pt idx="118">
                  <c:v>2817990</c:v>
                </c:pt>
                <c:pt idx="119">
                  <c:v>2740812</c:v>
                </c:pt>
                <c:pt idx="120">
                  <c:v>2481260</c:v>
                </c:pt>
                <c:pt idx="121">
                  <c:v>2074469</c:v>
                </c:pt>
                <c:pt idx="122">
                  <c:v>2099889</c:v>
                </c:pt>
                <c:pt idx="123">
                  <c:v>2526148</c:v>
                </c:pt>
                <c:pt idx="124">
                  <c:v>2629253</c:v>
                </c:pt>
                <c:pt idx="125">
                  <c:v>2711585</c:v>
                </c:pt>
                <c:pt idx="126">
                  <c:v>2587215</c:v>
                </c:pt>
                <c:pt idx="127">
                  <c:v>2434879</c:v>
                </c:pt>
                <c:pt idx="128">
                  <c:v>1954753</c:v>
                </c:pt>
                <c:pt idx="129">
                  <c:v>1922698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4-4263-8655-ADEE7C0B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96736"/>
        <c:axId val="1106100480"/>
      </c:lineChart>
      <c:catAx>
        <c:axId val="11060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0480"/>
        <c:crosses val="autoZero"/>
        <c:auto val="1"/>
        <c:lblAlgn val="ctr"/>
        <c:lblOffset val="100"/>
        <c:noMultiLvlLbl val="0"/>
      </c:catAx>
      <c:valAx>
        <c:axId val="11061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1600">
                <a:latin typeface="Arial" panose="020B0604020202020204" pitchFamily="34" charset="0"/>
                <a:cs typeface="Arial" panose="020B0604020202020204" pitchFamily="34" charset="0"/>
              </a:rPr>
              <a:t>Forecast with Excel - COVID CASES INDIA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Covid India 6M 50%'!$D$1</c:f>
              <c:strCache>
                <c:ptCount val="1"/>
                <c:pt idx="0">
                  <c:v>Historic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Covid India 6M 50%'!$A$2:$A$161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</c:numCache>
            </c:numRef>
          </c:cat>
          <c:val>
            <c:numRef>
              <c:f>'Forecast Covid India 6M 50%'!$D$2:$D$161</c:f>
              <c:numCache>
                <c:formatCode>_-* #,##0_-;\-* #,##0_-;_-* "-"??_-;_-@_-</c:formatCode>
                <c:ptCount val="160"/>
                <c:pt idx="0">
                  <c:v>20035</c:v>
                </c:pt>
                <c:pt idx="1">
                  <c:v>37256</c:v>
                </c:pt>
                <c:pt idx="2">
                  <c:v>16504</c:v>
                </c:pt>
                <c:pt idx="3">
                  <c:v>16375</c:v>
                </c:pt>
                <c:pt idx="4">
                  <c:v>18088</c:v>
                </c:pt>
                <c:pt idx="5">
                  <c:v>20346</c:v>
                </c:pt>
                <c:pt idx="6">
                  <c:v>18139</c:v>
                </c:pt>
                <c:pt idx="7">
                  <c:v>18139</c:v>
                </c:pt>
                <c:pt idx="8">
                  <c:v>36867</c:v>
                </c:pt>
                <c:pt idx="9">
                  <c:v>16311</c:v>
                </c:pt>
                <c:pt idx="10">
                  <c:v>12584</c:v>
                </c:pt>
                <c:pt idx="11">
                  <c:v>15968</c:v>
                </c:pt>
                <c:pt idx="12">
                  <c:v>16946</c:v>
                </c:pt>
                <c:pt idx="13">
                  <c:v>15590</c:v>
                </c:pt>
                <c:pt idx="14">
                  <c:v>15158</c:v>
                </c:pt>
                <c:pt idx="15">
                  <c:v>15144</c:v>
                </c:pt>
                <c:pt idx="16">
                  <c:v>13788</c:v>
                </c:pt>
                <c:pt idx="17">
                  <c:v>10050</c:v>
                </c:pt>
                <c:pt idx="18">
                  <c:v>13816</c:v>
                </c:pt>
                <c:pt idx="19">
                  <c:v>15244</c:v>
                </c:pt>
                <c:pt idx="20">
                  <c:v>14545</c:v>
                </c:pt>
                <c:pt idx="21">
                  <c:v>14256</c:v>
                </c:pt>
                <c:pt idx="22">
                  <c:v>14849</c:v>
                </c:pt>
                <c:pt idx="23">
                  <c:v>13203</c:v>
                </c:pt>
                <c:pt idx="24">
                  <c:v>9102</c:v>
                </c:pt>
                <c:pt idx="25">
                  <c:v>12689</c:v>
                </c:pt>
                <c:pt idx="26">
                  <c:v>11666</c:v>
                </c:pt>
                <c:pt idx="27">
                  <c:v>18855</c:v>
                </c:pt>
                <c:pt idx="28">
                  <c:v>13082</c:v>
                </c:pt>
                <c:pt idx="29">
                  <c:v>13044</c:v>
                </c:pt>
                <c:pt idx="30">
                  <c:v>11436</c:v>
                </c:pt>
                <c:pt idx="31">
                  <c:v>8635</c:v>
                </c:pt>
                <c:pt idx="32">
                  <c:v>11039</c:v>
                </c:pt>
                <c:pt idx="33">
                  <c:v>12899</c:v>
                </c:pt>
                <c:pt idx="34">
                  <c:v>12408</c:v>
                </c:pt>
                <c:pt idx="35">
                  <c:v>11713</c:v>
                </c:pt>
                <c:pt idx="36">
                  <c:v>12059</c:v>
                </c:pt>
                <c:pt idx="37">
                  <c:v>11831</c:v>
                </c:pt>
                <c:pt idx="38">
                  <c:v>9110</c:v>
                </c:pt>
                <c:pt idx="39">
                  <c:v>11067</c:v>
                </c:pt>
                <c:pt idx="40">
                  <c:v>12923</c:v>
                </c:pt>
                <c:pt idx="41">
                  <c:v>9309</c:v>
                </c:pt>
                <c:pt idx="42">
                  <c:v>12143</c:v>
                </c:pt>
                <c:pt idx="43">
                  <c:v>12194</c:v>
                </c:pt>
                <c:pt idx="44">
                  <c:v>11649</c:v>
                </c:pt>
                <c:pt idx="45">
                  <c:v>9121</c:v>
                </c:pt>
                <c:pt idx="46">
                  <c:v>11610</c:v>
                </c:pt>
                <c:pt idx="47">
                  <c:v>12881</c:v>
                </c:pt>
                <c:pt idx="48">
                  <c:v>13193</c:v>
                </c:pt>
                <c:pt idx="49">
                  <c:v>13993</c:v>
                </c:pt>
                <c:pt idx="50">
                  <c:v>14264</c:v>
                </c:pt>
                <c:pt idx="51">
                  <c:v>14199</c:v>
                </c:pt>
                <c:pt idx="52">
                  <c:v>10584</c:v>
                </c:pt>
                <c:pt idx="53">
                  <c:v>13742</c:v>
                </c:pt>
                <c:pt idx="54">
                  <c:v>16738</c:v>
                </c:pt>
                <c:pt idx="55">
                  <c:v>16577</c:v>
                </c:pt>
                <c:pt idx="56">
                  <c:v>16488</c:v>
                </c:pt>
                <c:pt idx="57">
                  <c:v>16752</c:v>
                </c:pt>
                <c:pt idx="58">
                  <c:v>15510</c:v>
                </c:pt>
                <c:pt idx="59">
                  <c:v>12286</c:v>
                </c:pt>
                <c:pt idx="60">
                  <c:v>14989</c:v>
                </c:pt>
                <c:pt idx="61">
                  <c:v>17407</c:v>
                </c:pt>
                <c:pt idx="62">
                  <c:v>16838</c:v>
                </c:pt>
                <c:pt idx="63">
                  <c:v>18284</c:v>
                </c:pt>
                <c:pt idx="64">
                  <c:v>18754</c:v>
                </c:pt>
                <c:pt idx="65">
                  <c:v>18599</c:v>
                </c:pt>
                <c:pt idx="66">
                  <c:v>15388</c:v>
                </c:pt>
                <c:pt idx="67">
                  <c:v>17921</c:v>
                </c:pt>
                <c:pt idx="68">
                  <c:v>22854</c:v>
                </c:pt>
                <c:pt idx="69">
                  <c:v>23285</c:v>
                </c:pt>
                <c:pt idx="70">
                  <c:v>24882</c:v>
                </c:pt>
                <c:pt idx="71">
                  <c:v>25320</c:v>
                </c:pt>
                <c:pt idx="72">
                  <c:v>26291</c:v>
                </c:pt>
                <c:pt idx="73">
                  <c:v>24492</c:v>
                </c:pt>
                <c:pt idx="74">
                  <c:v>28903</c:v>
                </c:pt>
                <c:pt idx="75">
                  <c:v>35871</c:v>
                </c:pt>
                <c:pt idx="76">
                  <c:v>39726</c:v>
                </c:pt>
                <c:pt idx="77">
                  <c:v>40953</c:v>
                </c:pt>
                <c:pt idx="78">
                  <c:v>43846</c:v>
                </c:pt>
                <c:pt idx="79">
                  <c:v>46951</c:v>
                </c:pt>
                <c:pt idx="80">
                  <c:v>40715</c:v>
                </c:pt>
                <c:pt idx="81">
                  <c:v>47262</c:v>
                </c:pt>
                <c:pt idx="82">
                  <c:v>53476</c:v>
                </c:pt>
                <c:pt idx="83">
                  <c:v>59118</c:v>
                </c:pt>
                <c:pt idx="84">
                  <c:v>62258</c:v>
                </c:pt>
                <c:pt idx="85">
                  <c:v>62714</c:v>
                </c:pt>
                <c:pt idx="86">
                  <c:v>68020</c:v>
                </c:pt>
                <c:pt idx="87">
                  <c:v>56211</c:v>
                </c:pt>
                <c:pt idx="88">
                  <c:v>53480</c:v>
                </c:pt>
                <c:pt idx="89">
                  <c:v>72330</c:v>
                </c:pt>
                <c:pt idx="90">
                  <c:v>81466</c:v>
                </c:pt>
                <c:pt idx="91">
                  <c:v>89129</c:v>
                </c:pt>
                <c:pt idx="92">
                  <c:v>93249</c:v>
                </c:pt>
                <c:pt idx="93">
                  <c:v>103558</c:v>
                </c:pt>
                <c:pt idx="94">
                  <c:v>96982</c:v>
                </c:pt>
                <c:pt idx="95">
                  <c:v>115736</c:v>
                </c:pt>
                <c:pt idx="96">
                  <c:v>126789</c:v>
                </c:pt>
                <c:pt idx="97">
                  <c:v>131968</c:v>
                </c:pt>
                <c:pt idx="98">
                  <c:v>145384</c:v>
                </c:pt>
                <c:pt idx="99">
                  <c:v>152879</c:v>
                </c:pt>
                <c:pt idx="100">
                  <c:v>168912</c:v>
                </c:pt>
                <c:pt idx="101">
                  <c:v>161736</c:v>
                </c:pt>
                <c:pt idx="102">
                  <c:v>184372</c:v>
                </c:pt>
                <c:pt idx="103">
                  <c:v>200739</c:v>
                </c:pt>
                <c:pt idx="104">
                  <c:v>217353</c:v>
                </c:pt>
                <c:pt idx="105">
                  <c:v>234692</c:v>
                </c:pt>
                <c:pt idx="106">
                  <c:v>261394</c:v>
                </c:pt>
                <c:pt idx="107">
                  <c:v>273802</c:v>
                </c:pt>
                <c:pt idx="108">
                  <c:v>259167</c:v>
                </c:pt>
                <c:pt idx="109">
                  <c:v>295158</c:v>
                </c:pt>
                <c:pt idx="110">
                  <c:v>314644</c:v>
                </c:pt>
                <c:pt idx="111">
                  <c:v>332921</c:v>
                </c:pt>
                <c:pt idx="112">
                  <c:v>346786</c:v>
                </c:pt>
                <c:pt idx="113">
                  <c:v>349691</c:v>
                </c:pt>
                <c:pt idx="114">
                  <c:v>352991</c:v>
                </c:pt>
                <c:pt idx="115">
                  <c:v>323023</c:v>
                </c:pt>
                <c:pt idx="116">
                  <c:v>360927</c:v>
                </c:pt>
                <c:pt idx="117">
                  <c:v>379308</c:v>
                </c:pt>
                <c:pt idx="118">
                  <c:v>386555</c:v>
                </c:pt>
                <c:pt idx="119">
                  <c:v>401993</c:v>
                </c:pt>
                <c:pt idx="120">
                  <c:v>392488</c:v>
                </c:pt>
                <c:pt idx="121">
                  <c:v>368060</c:v>
                </c:pt>
                <c:pt idx="122">
                  <c:v>357316</c:v>
                </c:pt>
                <c:pt idx="123">
                  <c:v>382146</c:v>
                </c:pt>
                <c:pt idx="124">
                  <c:v>412431</c:v>
                </c:pt>
                <c:pt idx="125">
                  <c:v>414188</c:v>
                </c:pt>
                <c:pt idx="126">
                  <c:v>401078</c:v>
                </c:pt>
                <c:pt idx="127">
                  <c:v>403405</c:v>
                </c:pt>
                <c:pt idx="128">
                  <c:v>366494</c:v>
                </c:pt>
                <c:pt idx="129">
                  <c:v>329942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46C-B40B-0F79E5E1F713}"/>
            </c:ext>
          </c:extLst>
        </c:ser>
        <c:ser>
          <c:idx val="1"/>
          <c:order val="1"/>
          <c:tx>
            <c:strRef>
              <c:f>'Forecast Covid India 6M 50%'!$E$1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Covid India 6M 50%'!$A$2:$A$161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</c:numCache>
            </c:numRef>
          </c:cat>
          <c:val>
            <c:numRef>
              <c:f>'Forecast Covid India 6M 50%'!$E$2:$E$161</c:f>
              <c:numCache>
                <c:formatCode>General</c:formatCode>
                <c:ptCount val="160"/>
                <c:pt idx="129">
                  <c:v>329942</c:v>
                </c:pt>
                <c:pt idx="130">
                  <c:v>353695.22103582998</c:v>
                </c:pt>
                <c:pt idx="131">
                  <c:v>353187.12101973698</c:v>
                </c:pt>
                <c:pt idx="132">
                  <c:v>340180.03050798376</c:v>
                </c:pt>
                <c:pt idx="133">
                  <c:v>328002.30387453194</c:v>
                </c:pt>
                <c:pt idx="134">
                  <c:v>316541.04703753587</c:v>
                </c:pt>
                <c:pt idx="135">
                  <c:v>297890.47433835024</c:v>
                </c:pt>
                <c:pt idx="136">
                  <c:v>277863.21625867288</c:v>
                </c:pt>
                <c:pt idx="137">
                  <c:v>295979.16977681901</c:v>
                </c:pt>
                <c:pt idx="138">
                  <c:v>295471.06976072601</c:v>
                </c:pt>
                <c:pt idx="139">
                  <c:v>282463.97924897273</c:v>
                </c:pt>
                <c:pt idx="140">
                  <c:v>270286.25261552091</c:v>
                </c:pt>
                <c:pt idx="141">
                  <c:v>258824.9957785249</c:v>
                </c:pt>
                <c:pt idx="142">
                  <c:v>240174.42307933923</c:v>
                </c:pt>
                <c:pt idx="143">
                  <c:v>220147.16499966188</c:v>
                </c:pt>
                <c:pt idx="144">
                  <c:v>238263.118517808</c:v>
                </c:pt>
                <c:pt idx="145">
                  <c:v>237755.01850171504</c:v>
                </c:pt>
                <c:pt idx="146">
                  <c:v>224747.9279899617</c:v>
                </c:pt>
                <c:pt idx="147">
                  <c:v>212570.20135650993</c:v>
                </c:pt>
                <c:pt idx="148">
                  <c:v>201108.9445195139</c:v>
                </c:pt>
                <c:pt idx="149">
                  <c:v>182458.37182032823</c:v>
                </c:pt>
                <c:pt idx="150">
                  <c:v>162431.11374065088</c:v>
                </c:pt>
                <c:pt idx="151">
                  <c:v>180547.06725879703</c:v>
                </c:pt>
                <c:pt idx="152">
                  <c:v>180038.96724270404</c:v>
                </c:pt>
                <c:pt idx="153">
                  <c:v>167031.87673095069</c:v>
                </c:pt>
                <c:pt idx="154">
                  <c:v>154854.15009749893</c:v>
                </c:pt>
                <c:pt idx="155">
                  <c:v>143392.8932605029</c:v>
                </c:pt>
                <c:pt idx="156">
                  <c:v>124742.32056131725</c:v>
                </c:pt>
                <c:pt idx="157">
                  <c:v>104715.06248163988</c:v>
                </c:pt>
                <c:pt idx="158">
                  <c:v>122831.01599978602</c:v>
                </c:pt>
                <c:pt idx="159">
                  <c:v>122322.91598369303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46C-B40B-0F79E5E1F713}"/>
            </c:ext>
          </c:extLst>
        </c:ser>
        <c:ser>
          <c:idx val="2"/>
          <c:order val="2"/>
          <c:tx>
            <c:strRef>
              <c:f>'Forecast Covid India 6M 50%'!$F$1</c:f>
              <c:strCache>
                <c:ptCount val="1"/>
                <c:pt idx="0">
                  <c:v>Best Case 50%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Covid India 6M 50%'!$A$2:$A$161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</c:numCache>
            </c:numRef>
          </c:cat>
          <c:val>
            <c:numRef>
              <c:f>'Forecast Covid India 6M 50%'!$F$2:$F$161</c:f>
              <c:numCache>
                <c:formatCode>General</c:formatCode>
                <c:ptCount val="160"/>
                <c:pt idx="129" formatCode="0.00">
                  <c:v>329942</c:v>
                </c:pt>
                <c:pt idx="130" formatCode="0.00">
                  <c:v>347747.19227554637</c:v>
                </c:pt>
                <c:pt idx="131" formatCode="0.00">
                  <c:v>345444.52019829815</c:v>
                </c:pt>
                <c:pt idx="132" formatCode="0.00">
                  <c:v>330416.47662779066</c:v>
                </c:pt>
                <c:pt idx="133" formatCode="0.00">
                  <c:v>316023.91052517173</c:v>
                </c:pt>
                <c:pt idx="134" formatCode="0.00">
                  <c:v>302175.17962596589</c:v>
                </c:pt>
                <c:pt idx="135" formatCode="0.00">
                  <c:v>280979.49528446817</c:v>
                </c:pt>
                <c:pt idx="136" formatCode="0.00">
                  <c:v>258260.75172282793</c:v>
                </c:pt>
                <c:pt idx="137" formatCode="0.00">
                  <c:v>273049.42435824592</c:v>
                </c:pt>
                <c:pt idx="138" formatCode="0.00">
                  <c:v>269639.11602040491</c:v>
                </c:pt>
                <c:pt idx="139" formatCode="0.00">
                  <c:v>253595.73871300122</c:v>
                </c:pt>
                <c:pt idx="140" formatCode="0.00">
                  <c:v>238255.09328296781</c:v>
                </c:pt>
                <c:pt idx="141" formatCode="0.00">
                  <c:v>223510.4815655112</c:v>
                </c:pt>
                <c:pt idx="142" formatCode="0.00">
                  <c:v>201461.37541051174</c:v>
                </c:pt>
                <c:pt idx="143" formatCode="0.00">
                  <c:v>177924.94199168112</c:v>
                </c:pt>
                <c:pt idx="144" formatCode="0.00">
                  <c:v>192030.11598308926</c:v>
                </c:pt>
                <c:pt idx="145" formatCode="0.00">
                  <c:v>187832.42911559687</c:v>
                </c:pt>
                <c:pt idx="146" formatCode="0.00">
                  <c:v>171032.31778074492</c:v>
                </c:pt>
                <c:pt idx="147" formatCode="0.00">
                  <c:v>154961.50773132048</c:v>
                </c:pt>
                <c:pt idx="148" formatCode="0.00">
                  <c:v>139510.12274021993</c:v>
                </c:pt>
                <c:pt idx="149" formatCode="0.00">
                  <c:v>116775.10088501078</c:v>
                </c:pt>
                <c:pt idx="150" formatCode="0.00">
                  <c:v>92571.548897165005</c:v>
                </c:pt>
                <c:pt idx="151" formatCode="0.00">
                  <c:v>106084.31806738864</c:v>
                </c:pt>
                <c:pt idx="152" formatCode="0.00">
                  <c:v>101241.48483264238</c:v>
                </c:pt>
                <c:pt idx="153" formatCode="0.00">
                  <c:v>83812.459131125666</c:v>
                </c:pt>
                <c:pt idx="154" formatCode="0.00">
                  <c:v>67127.579310548434</c:v>
                </c:pt>
                <c:pt idx="155" formatCode="0.00">
                  <c:v>51075.787512216732</c:v>
                </c:pt>
                <c:pt idx="156" formatCode="0.00">
                  <c:v>27753.004906518006</c:v>
                </c:pt>
                <c:pt idx="157" formatCode="0.00">
                  <c:v>2973.4547451738908</c:v>
                </c:pt>
                <c:pt idx="158" formatCode="0.00">
                  <c:v>15959.248062563056</c:v>
                </c:pt>
                <c:pt idx="159" formatCode="0.00">
                  <c:v>10556.217816240838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1-446C-B40B-0F79E5E1F713}"/>
            </c:ext>
          </c:extLst>
        </c:ser>
        <c:ser>
          <c:idx val="3"/>
          <c:order val="3"/>
          <c:tx>
            <c:strRef>
              <c:f>'Forecast Covid India 6M 50%'!$G$1</c:f>
              <c:strCache>
                <c:ptCount val="1"/>
                <c:pt idx="0">
                  <c:v>Worst Case 50%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Covid India 6M 50%'!$A$2:$A$161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</c:numCache>
            </c:numRef>
          </c:cat>
          <c:val>
            <c:numRef>
              <c:f>'Forecast Covid India 6M 50%'!$G$2:$G$161</c:f>
              <c:numCache>
                <c:formatCode>General</c:formatCode>
                <c:ptCount val="160"/>
                <c:pt idx="129" formatCode="0.00">
                  <c:v>329942</c:v>
                </c:pt>
                <c:pt idx="130" formatCode="0.00">
                  <c:v>359643.24979611358</c:v>
                </c:pt>
                <c:pt idx="131" formatCode="0.00">
                  <c:v>360929.72184117581</c:v>
                </c:pt>
                <c:pt idx="132" formatCode="0.00">
                  <c:v>349943.58438817685</c:v>
                </c:pt>
                <c:pt idx="133" formatCode="0.00">
                  <c:v>339980.69722389214</c:v>
                </c:pt>
                <c:pt idx="134" formatCode="0.00">
                  <c:v>330906.91444910585</c:v>
                </c:pt>
                <c:pt idx="135" formatCode="0.00">
                  <c:v>314801.4533922323</c:v>
                </c:pt>
                <c:pt idx="136" formatCode="0.00">
                  <c:v>297465.6807945178</c:v>
                </c:pt>
                <c:pt idx="137" formatCode="0.00">
                  <c:v>318908.9151953921</c:v>
                </c:pt>
                <c:pt idx="138" formatCode="0.00">
                  <c:v>321303.02350104711</c:v>
                </c:pt>
                <c:pt idx="139" formatCode="0.00">
                  <c:v>311332.2197849442</c:v>
                </c:pt>
                <c:pt idx="140" formatCode="0.00">
                  <c:v>302317.411948074</c:v>
                </c:pt>
                <c:pt idx="141" formatCode="0.00">
                  <c:v>294139.50999153859</c:v>
                </c:pt>
                <c:pt idx="142" formatCode="0.00">
                  <c:v>278887.47074816673</c:v>
                </c:pt>
                <c:pt idx="143" formatCode="0.00">
                  <c:v>262369.38800764264</c:v>
                </c:pt>
                <c:pt idx="144" formatCode="0.00">
                  <c:v>284496.12105252675</c:v>
                </c:pt>
                <c:pt idx="145" formatCode="0.00">
                  <c:v>287677.6078878332</c:v>
                </c:pt>
                <c:pt idx="146" formatCode="0.00">
                  <c:v>278463.53819917847</c:v>
                </c:pt>
                <c:pt idx="147" formatCode="0.00">
                  <c:v>270178.89498169936</c:v>
                </c:pt>
                <c:pt idx="148" formatCode="0.00">
                  <c:v>262707.76629880787</c:v>
                </c:pt>
                <c:pt idx="149" formatCode="0.00">
                  <c:v>248141.64275564568</c:v>
                </c:pt>
                <c:pt idx="150" formatCode="0.00">
                  <c:v>232290.67858413677</c:v>
                </c:pt>
                <c:pt idx="151" formatCode="0.00">
                  <c:v>255009.81645020543</c:v>
                </c:pt>
                <c:pt idx="152" formatCode="0.00">
                  <c:v>258836.4496527657</c:v>
                </c:pt>
                <c:pt idx="153" formatCode="0.00">
                  <c:v>250251.29433077574</c:v>
                </c:pt>
                <c:pt idx="154" formatCode="0.00">
                  <c:v>242580.72088444943</c:v>
                </c:pt>
                <c:pt idx="155" formatCode="0.00">
                  <c:v>235709.99900878908</c:v>
                </c:pt>
                <c:pt idx="156" formatCode="0.00">
                  <c:v>221731.63621611649</c:v>
                </c:pt>
                <c:pt idx="157" formatCode="0.00">
                  <c:v>206456.67021810586</c:v>
                </c:pt>
                <c:pt idx="158" formatCode="0.00">
                  <c:v>229702.78393700899</c:v>
                </c:pt>
                <c:pt idx="159" formatCode="0.00">
                  <c:v>234089.61415114522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1-446C-B40B-0F79E5E1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50000"/>
        <c:axId val="463653328"/>
      </c:lineChart>
      <c:catAx>
        <c:axId val="46365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3328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463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SALES CAR USA</a:t>
            </a:r>
          </a:p>
        </c:rich>
      </c:tx>
      <c:layout>
        <c:manualLayout>
          <c:xMode val="edge"/>
          <c:yMode val="edge"/>
          <c:x val="0.76979725594096937"/>
          <c:y val="0.48975737153971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forward val="50"/>
            <c:dispRSqr val="0"/>
            <c:dispEq val="1"/>
            <c:trendlineLbl>
              <c:layout>
                <c:manualLayout>
                  <c:x val="-7.7270091535823177E-2"/>
                  <c:y val="-9.10877923826655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Cars'!$A$12:$A$659</c:f>
              <c:numCache>
                <c:formatCode>0</c:formatCode>
                <c:ptCount val="648"/>
                <c:pt idx="0">
                  <c:v>1976</c:v>
                </c:pt>
                <c:pt idx="1">
                  <c:v>1976</c:v>
                </c:pt>
                <c:pt idx="2">
                  <c:v>1976</c:v>
                </c:pt>
                <c:pt idx="3">
                  <c:v>1976</c:v>
                </c:pt>
                <c:pt idx="4">
                  <c:v>1976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1976</c:v>
                </c:pt>
                <c:pt idx="10">
                  <c:v>1976</c:v>
                </c:pt>
                <c:pt idx="11">
                  <c:v>1976</c:v>
                </c:pt>
                <c:pt idx="12">
                  <c:v>1977</c:v>
                </c:pt>
                <c:pt idx="13">
                  <c:v>1977</c:v>
                </c:pt>
                <c:pt idx="14">
                  <c:v>1977</c:v>
                </c:pt>
                <c:pt idx="15">
                  <c:v>1977</c:v>
                </c:pt>
                <c:pt idx="16">
                  <c:v>1977</c:v>
                </c:pt>
                <c:pt idx="17">
                  <c:v>1977</c:v>
                </c:pt>
                <c:pt idx="18">
                  <c:v>1977</c:v>
                </c:pt>
                <c:pt idx="19">
                  <c:v>1977</c:v>
                </c:pt>
                <c:pt idx="20">
                  <c:v>1977</c:v>
                </c:pt>
                <c:pt idx="21">
                  <c:v>1977</c:v>
                </c:pt>
                <c:pt idx="22">
                  <c:v>1977</c:v>
                </c:pt>
                <c:pt idx="23">
                  <c:v>1977</c:v>
                </c:pt>
                <c:pt idx="24">
                  <c:v>1978</c:v>
                </c:pt>
                <c:pt idx="25">
                  <c:v>1978</c:v>
                </c:pt>
                <c:pt idx="26">
                  <c:v>1978</c:v>
                </c:pt>
                <c:pt idx="27">
                  <c:v>1978</c:v>
                </c:pt>
                <c:pt idx="28">
                  <c:v>1978</c:v>
                </c:pt>
                <c:pt idx="29">
                  <c:v>1978</c:v>
                </c:pt>
                <c:pt idx="30">
                  <c:v>1978</c:v>
                </c:pt>
                <c:pt idx="31">
                  <c:v>1978</c:v>
                </c:pt>
                <c:pt idx="32">
                  <c:v>1978</c:v>
                </c:pt>
                <c:pt idx="33">
                  <c:v>1978</c:v>
                </c:pt>
                <c:pt idx="34">
                  <c:v>1978</c:v>
                </c:pt>
                <c:pt idx="35">
                  <c:v>1978</c:v>
                </c:pt>
                <c:pt idx="36">
                  <c:v>1979</c:v>
                </c:pt>
                <c:pt idx="37">
                  <c:v>1979</c:v>
                </c:pt>
                <c:pt idx="38">
                  <c:v>1979</c:v>
                </c:pt>
                <c:pt idx="39">
                  <c:v>1979</c:v>
                </c:pt>
                <c:pt idx="40">
                  <c:v>1979</c:v>
                </c:pt>
                <c:pt idx="41">
                  <c:v>1979</c:v>
                </c:pt>
                <c:pt idx="42">
                  <c:v>1979</c:v>
                </c:pt>
                <c:pt idx="43">
                  <c:v>1979</c:v>
                </c:pt>
                <c:pt idx="44">
                  <c:v>1979</c:v>
                </c:pt>
                <c:pt idx="45">
                  <c:v>1979</c:v>
                </c:pt>
                <c:pt idx="46">
                  <c:v>1979</c:v>
                </c:pt>
                <c:pt idx="47">
                  <c:v>1979</c:v>
                </c:pt>
                <c:pt idx="48">
                  <c:v>1980</c:v>
                </c:pt>
                <c:pt idx="49">
                  <c:v>1980</c:v>
                </c:pt>
                <c:pt idx="50">
                  <c:v>1980</c:v>
                </c:pt>
                <c:pt idx="51">
                  <c:v>1980</c:v>
                </c:pt>
                <c:pt idx="52">
                  <c:v>1980</c:v>
                </c:pt>
                <c:pt idx="53">
                  <c:v>1980</c:v>
                </c:pt>
                <c:pt idx="54">
                  <c:v>1980</c:v>
                </c:pt>
                <c:pt idx="55">
                  <c:v>1980</c:v>
                </c:pt>
                <c:pt idx="56">
                  <c:v>1980</c:v>
                </c:pt>
                <c:pt idx="57">
                  <c:v>1980</c:v>
                </c:pt>
                <c:pt idx="58">
                  <c:v>1980</c:v>
                </c:pt>
                <c:pt idx="59">
                  <c:v>1980</c:v>
                </c:pt>
                <c:pt idx="60">
                  <c:v>1981</c:v>
                </c:pt>
                <c:pt idx="61">
                  <c:v>1981</c:v>
                </c:pt>
                <c:pt idx="62">
                  <c:v>1981</c:v>
                </c:pt>
                <c:pt idx="63">
                  <c:v>1981</c:v>
                </c:pt>
                <c:pt idx="64">
                  <c:v>1981</c:v>
                </c:pt>
                <c:pt idx="65">
                  <c:v>1981</c:v>
                </c:pt>
                <c:pt idx="66">
                  <c:v>1981</c:v>
                </c:pt>
                <c:pt idx="67">
                  <c:v>1981</c:v>
                </c:pt>
                <c:pt idx="68">
                  <c:v>1981</c:v>
                </c:pt>
                <c:pt idx="69">
                  <c:v>1981</c:v>
                </c:pt>
                <c:pt idx="70">
                  <c:v>1981</c:v>
                </c:pt>
                <c:pt idx="71">
                  <c:v>1981</c:v>
                </c:pt>
                <c:pt idx="72">
                  <c:v>1982</c:v>
                </c:pt>
                <c:pt idx="73">
                  <c:v>1982</c:v>
                </c:pt>
                <c:pt idx="74">
                  <c:v>1982</c:v>
                </c:pt>
                <c:pt idx="75">
                  <c:v>1982</c:v>
                </c:pt>
                <c:pt idx="76">
                  <c:v>1982</c:v>
                </c:pt>
                <c:pt idx="77">
                  <c:v>1982</c:v>
                </c:pt>
                <c:pt idx="78">
                  <c:v>1982</c:v>
                </c:pt>
                <c:pt idx="79">
                  <c:v>1982</c:v>
                </c:pt>
                <c:pt idx="80">
                  <c:v>1982</c:v>
                </c:pt>
                <c:pt idx="81">
                  <c:v>1982</c:v>
                </c:pt>
                <c:pt idx="82">
                  <c:v>1982</c:v>
                </c:pt>
                <c:pt idx="83">
                  <c:v>1982</c:v>
                </c:pt>
                <c:pt idx="84">
                  <c:v>1983</c:v>
                </c:pt>
                <c:pt idx="85">
                  <c:v>1983</c:v>
                </c:pt>
                <c:pt idx="86">
                  <c:v>1983</c:v>
                </c:pt>
                <c:pt idx="87">
                  <c:v>1983</c:v>
                </c:pt>
                <c:pt idx="88">
                  <c:v>1983</c:v>
                </c:pt>
                <c:pt idx="89">
                  <c:v>1983</c:v>
                </c:pt>
                <c:pt idx="90">
                  <c:v>1983</c:v>
                </c:pt>
                <c:pt idx="91">
                  <c:v>1983</c:v>
                </c:pt>
                <c:pt idx="92">
                  <c:v>1983</c:v>
                </c:pt>
                <c:pt idx="93">
                  <c:v>1983</c:v>
                </c:pt>
                <c:pt idx="94">
                  <c:v>1983</c:v>
                </c:pt>
                <c:pt idx="95">
                  <c:v>1983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1984</c:v>
                </c:pt>
                <c:pt idx="101">
                  <c:v>1984</c:v>
                </c:pt>
                <c:pt idx="102">
                  <c:v>1984</c:v>
                </c:pt>
                <c:pt idx="103">
                  <c:v>1984</c:v>
                </c:pt>
                <c:pt idx="104">
                  <c:v>1984</c:v>
                </c:pt>
                <c:pt idx="105">
                  <c:v>1984</c:v>
                </c:pt>
                <c:pt idx="106">
                  <c:v>1984</c:v>
                </c:pt>
                <c:pt idx="107">
                  <c:v>1984</c:v>
                </c:pt>
                <c:pt idx="108">
                  <c:v>1985</c:v>
                </c:pt>
                <c:pt idx="109">
                  <c:v>1985</c:v>
                </c:pt>
                <c:pt idx="110">
                  <c:v>1985</c:v>
                </c:pt>
                <c:pt idx="111">
                  <c:v>1985</c:v>
                </c:pt>
                <c:pt idx="112">
                  <c:v>1985</c:v>
                </c:pt>
                <c:pt idx="113">
                  <c:v>1985</c:v>
                </c:pt>
                <c:pt idx="114">
                  <c:v>1985</c:v>
                </c:pt>
                <c:pt idx="115">
                  <c:v>1985</c:v>
                </c:pt>
                <c:pt idx="116">
                  <c:v>1985</c:v>
                </c:pt>
                <c:pt idx="117">
                  <c:v>1985</c:v>
                </c:pt>
                <c:pt idx="118">
                  <c:v>1985</c:v>
                </c:pt>
                <c:pt idx="119">
                  <c:v>1985</c:v>
                </c:pt>
                <c:pt idx="120">
                  <c:v>1986</c:v>
                </c:pt>
                <c:pt idx="121">
                  <c:v>1986</c:v>
                </c:pt>
                <c:pt idx="122">
                  <c:v>1986</c:v>
                </c:pt>
                <c:pt idx="123">
                  <c:v>1986</c:v>
                </c:pt>
                <c:pt idx="124">
                  <c:v>1986</c:v>
                </c:pt>
                <c:pt idx="125">
                  <c:v>1986</c:v>
                </c:pt>
                <c:pt idx="126">
                  <c:v>1986</c:v>
                </c:pt>
                <c:pt idx="127">
                  <c:v>1986</c:v>
                </c:pt>
                <c:pt idx="128">
                  <c:v>1986</c:v>
                </c:pt>
                <c:pt idx="129">
                  <c:v>1986</c:v>
                </c:pt>
                <c:pt idx="130">
                  <c:v>1986</c:v>
                </c:pt>
                <c:pt idx="131">
                  <c:v>1986</c:v>
                </c:pt>
                <c:pt idx="132">
                  <c:v>1987</c:v>
                </c:pt>
                <c:pt idx="133">
                  <c:v>1987</c:v>
                </c:pt>
                <c:pt idx="134">
                  <c:v>1987</c:v>
                </c:pt>
                <c:pt idx="135">
                  <c:v>1987</c:v>
                </c:pt>
                <c:pt idx="136">
                  <c:v>1987</c:v>
                </c:pt>
                <c:pt idx="137">
                  <c:v>1987</c:v>
                </c:pt>
                <c:pt idx="138">
                  <c:v>1987</c:v>
                </c:pt>
                <c:pt idx="139">
                  <c:v>1987</c:v>
                </c:pt>
                <c:pt idx="140">
                  <c:v>1987</c:v>
                </c:pt>
                <c:pt idx="141">
                  <c:v>1987</c:v>
                </c:pt>
                <c:pt idx="142">
                  <c:v>1987</c:v>
                </c:pt>
                <c:pt idx="143">
                  <c:v>1987</c:v>
                </c:pt>
                <c:pt idx="144">
                  <c:v>1988</c:v>
                </c:pt>
                <c:pt idx="145">
                  <c:v>1988</c:v>
                </c:pt>
                <c:pt idx="146">
                  <c:v>1988</c:v>
                </c:pt>
                <c:pt idx="147">
                  <c:v>1988</c:v>
                </c:pt>
                <c:pt idx="148">
                  <c:v>1988</c:v>
                </c:pt>
                <c:pt idx="149">
                  <c:v>1988</c:v>
                </c:pt>
                <c:pt idx="150">
                  <c:v>1988</c:v>
                </c:pt>
                <c:pt idx="151">
                  <c:v>1988</c:v>
                </c:pt>
                <c:pt idx="152">
                  <c:v>1988</c:v>
                </c:pt>
                <c:pt idx="153">
                  <c:v>1988</c:v>
                </c:pt>
                <c:pt idx="154">
                  <c:v>1988</c:v>
                </c:pt>
                <c:pt idx="155">
                  <c:v>1988</c:v>
                </c:pt>
                <c:pt idx="156">
                  <c:v>1989</c:v>
                </c:pt>
                <c:pt idx="157">
                  <c:v>1989</c:v>
                </c:pt>
                <c:pt idx="158">
                  <c:v>1989</c:v>
                </c:pt>
                <c:pt idx="159">
                  <c:v>1989</c:v>
                </c:pt>
                <c:pt idx="160">
                  <c:v>1989</c:v>
                </c:pt>
                <c:pt idx="161">
                  <c:v>1989</c:v>
                </c:pt>
                <c:pt idx="162">
                  <c:v>1989</c:v>
                </c:pt>
                <c:pt idx="163">
                  <c:v>1989</c:v>
                </c:pt>
                <c:pt idx="164">
                  <c:v>1989</c:v>
                </c:pt>
                <c:pt idx="165">
                  <c:v>1989</c:v>
                </c:pt>
                <c:pt idx="166">
                  <c:v>1989</c:v>
                </c:pt>
                <c:pt idx="167">
                  <c:v>1989</c:v>
                </c:pt>
                <c:pt idx="168">
                  <c:v>1990</c:v>
                </c:pt>
                <c:pt idx="169">
                  <c:v>1990</c:v>
                </c:pt>
                <c:pt idx="170">
                  <c:v>1990</c:v>
                </c:pt>
                <c:pt idx="171">
                  <c:v>1990</c:v>
                </c:pt>
                <c:pt idx="172">
                  <c:v>1990</c:v>
                </c:pt>
                <c:pt idx="173">
                  <c:v>1990</c:v>
                </c:pt>
                <c:pt idx="174">
                  <c:v>1990</c:v>
                </c:pt>
                <c:pt idx="175">
                  <c:v>1990</c:v>
                </c:pt>
                <c:pt idx="176">
                  <c:v>1990</c:v>
                </c:pt>
                <c:pt idx="177">
                  <c:v>1990</c:v>
                </c:pt>
                <c:pt idx="178">
                  <c:v>1990</c:v>
                </c:pt>
                <c:pt idx="179">
                  <c:v>1990</c:v>
                </c:pt>
                <c:pt idx="180">
                  <c:v>1991</c:v>
                </c:pt>
                <c:pt idx="181">
                  <c:v>1991</c:v>
                </c:pt>
                <c:pt idx="182">
                  <c:v>1991</c:v>
                </c:pt>
                <c:pt idx="183">
                  <c:v>1991</c:v>
                </c:pt>
                <c:pt idx="184">
                  <c:v>1991</c:v>
                </c:pt>
                <c:pt idx="185">
                  <c:v>1991</c:v>
                </c:pt>
                <c:pt idx="186">
                  <c:v>1991</c:v>
                </c:pt>
                <c:pt idx="187">
                  <c:v>1991</c:v>
                </c:pt>
                <c:pt idx="188">
                  <c:v>1991</c:v>
                </c:pt>
                <c:pt idx="189">
                  <c:v>1991</c:v>
                </c:pt>
                <c:pt idx="190">
                  <c:v>1991</c:v>
                </c:pt>
                <c:pt idx="191">
                  <c:v>1991</c:v>
                </c:pt>
                <c:pt idx="192">
                  <c:v>1992</c:v>
                </c:pt>
                <c:pt idx="193">
                  <c:v>1992</c:v>
                </c:pt>
                <c:pt idx="194">
                  <c:v>1992</c:v>
                </c:pt>
                <c:pt idx="195">
                  <c:v>1992</c:v>
                </c:pt>
                <c:pt idx="196">
                  <c:v>1992</c:v>
                </c:pt>
                <c:pt idx="197">
                  <c:v>1992</c:v>
                </c:pt>
                <c:pt idx="198">
                  <c:v>1992</c:v>
                </c:pt>
                <c:pt idx="199">
                  <c:v>1992</c:v>
                </c:pt>
                <c:pt idx="200">
                  <c:v>1992</c:v>
                </c:pt>
                <c:pt idx="201">
                  <c:v>1992</c:v>
                </c:pt>
                <c:pt idx="202">
                  <c:v>1992</c:v>
                </c:pt>
                <c:pt idx="203">
                  <c:v>1992</c:v>
                </c:pt>
                <c:pt idx="204">
                  <c:v>1993</c:v>
                </c:pt>
                <c:pt idx="205">
                  <c:v>1993</c:v>
                </c:pt>
                <c:pt idx="206">
                  <c:v>1993</c:v>
                </c:pt>
                <c:pt idx="207">
                  <c:v>1993</c:v>
                </c:pt>
                <c:pt idx="208">
                  <c:v>1993</c:v>
                </c:pt>
                <c:pt idx="209">
                  <c:v>1993</c:v>
                </c:pt>
                <c:pt idx="210">
                  <c:v>1993</c:v>
                </c:pt>
                <c:pt idx="211">
                  <c:v>1993</c:v>
                </c:pt>
                <c:pt idx="212">
                  <c:v>1993</c:v>
                </c:pt>
                <c:pt idx="213">
                  <c:v>1993</c:v>
                </c:pt>
                <c:pt idx="214">
                  <c:v>1993</c:v>
                </c:pt>
                <c:pt idx="215">
                  <c:v>1993</c:v>
                </c:pt>
                <c:pt idx="216">
                  <c:v>1994</c:v>
                </c:pt>
                <c:pt idx="217">
                  <c:v>1994</c:v>
                </c:pt>
                <c:pt idx="218">
                  <c:v>1994</c:v>
                </c:pt>
                <c:pt idx="219">
                  <c:v>1994</c:v>
                </c:pt>
                <c:pt idx="220">
                  <c:v>1994</c:v>
                </c:pt>
                <c:pt idx="221">
                  <c:v>1994</c:v>
                </c:pt>
                <c:pt idx="222">
                  <c:v>1994</c:v>
                </c:pt>
                <c:pt idx="223">
                  <c:v>1994</c:v>
                </c:pt>
                <c:pt idx="224">
                  <c:v>1994</c:v>
                </c:pt>
                <c:pt idx="225">
                  <c:v>1994</c:v>
                </c:pt>
                <c:pt idx="226">
                  <c:v>1994</c:v>
                </c:pt>
                <c:pt idx="227">
                  <c:v>1994</c:v>
                </c:pt>
                <c:pt idx="228">
                  <c:v>1995</c:v>
                </c:pt>
                <c:pt idx="229">
                  <c:v>1995</c:v>
                </c:pt>
                <c:pt idx="230">
                  <c:v>1995</c:v>
                </c:pt>
                <c:pt idx="231">
                  <c:v>1995</c:v>
                </c:pt>
                <c:pt idx="232">
                  <c:v>1995</c:v>
                </c:pt>
                <c:pt idx="233">
                  <c:v>1995</c:v>
                </c:pt>
                <c:pt idx="234">
                  <c:v>1995</c:v>
                </c:pt>
                <c:pt idx="235">
                  <c:v>1995</c:v>
                </c:pt>
                <c:pt idx="236">
                  <c:v>1995</c:v>
                </c:pt>
                <c:pt idx="237">
                  <c:v>1995</c:v>
                </c:pt>
                <c:pt idx="238">
                  <c:v>1995</c:v>
                </c:pt>
                <c:pt idx="239">
                  <c:v>1995</c:v>
                </c:pt>
                <c:pt idx="240">
                  <c:v>1996</c:v>
                </c:pt>
                <c:pt idx="241">
                  <c:v>1996</c:v>
                </c:pt>
                <c:pt idx="242">
                  <c:v>1996</c:v>
                </c:pt>
                <c:pt idx="243">
                  <c:v>1996</c:v>
                </c:pt>
                <c:pt idx="244">
                  <c:v>1996</c:v>
                </c:pt>
                <c:pt idx="245">
                  <c:v>1996</c:v>
                </c:pt>
                <c:pt idx="246">
                  <c:v>1996</c:v>
                </c:pt>
                <c:pt idx="247">
                  <c:v>1996</c:v>
                </c:pt>
                <c:pt idx="248">
                  <c:v>1996</c:v>
                </c:pt>
                <c:pt idx="249">
                  <c:v>1996</c:v>
                </c:pt>
                <c:pt idx="250">
                  <c:v>1996</c:v>
                </c:pt>
                <c:pt idx="251">
                  <c:v>1996</c:v>
                </c:pt>
                <c:pt idx="252">
                  <c:v>1997</c:v>
                </c:pt>
                <c:pt idx="253">
                  <c:v>1997</c:v>
                </c:pt>
                <c:pt idx="254">
                  <c:v>1997</c:v>
                </c:pt>
                <c:pt idx="255">
                  <c:v>1997</c:v>
                </c:pt>
                <c:pt idx="256">
                  <c:v>1997</c:v>
                </c:pt>
                <c:pt idx="257">
                  <c:v>1997</c:v>
                </c:pt>
                <c:pt idx="258">
                  <c:v>1997</c:v>
                </c:pt>
                <c:pt idx="259">
                  <c:v>1997</c:v>
                </c:pt>
                <c:pt idx="260">
                  <c:v>1997</c:v>
                </c:pt>
                <c:pt idx="261">
                  <c:v>1997</c:v>
                </c:pt>
                <c:pt idx="262">
                  <c:v>1997</c:v>
                </c:pt>
                <c:pt idx="263">
                  <c:v>1997</c:v>
                </c:pt>
                <c:pt idx="264">
                  <c:v>1998</c:v>
                </c:pt>
                <c:pt idx="265">
                  <c:v>1998</c:v>
                </c:pt>
                <c:pt idx="266">
                  <c:v>1998</c:v>
                </c:pt>
                <c:pt idx="267">
                  <c:v>1998</c:v>
                </c:pt>
                <c:pt idx="268">
                  <c:v>1998</c:v>
                </c:pt>
                <c:pt idx="269">
                  <c:v>1998</c:v>
                </c:pt>
                <c:pt idx="270">
                  <c:v>1998</c:v>
                </c:pt>
                <c:pt idx="271">
                  <c:v>1998</c:v>
                </c:pt>
                <c:pt idx="272">
                  <c:v>1998</c:v>
                </c:pt>
                <c:pt idx="273">
                  <c:v>1998</c:v>
                </c:pt>
                <c:pt idx="274">
                  <c:v>1998</c:v>
                </c:pt>
                <c:pt idx="275">
                  <c:v>1998</c:v>
                </c:pt>
                <c:pt idx="276">
                  <c:v>1999</c:v>
                </c:pt>
                <c:pt idx="277">
                  <c:v>1999</c:v>
                </c:pt>
                <c:pt idx="278">
                  <c:v>1999</c:v>
                </c:pt>
                <c:pt idx="279">
                  <c:v>1999</c:v>
                </c:pt>
                <c:pt idx="280">
                  <c:v>1999</c:v>
                </c:pt>
                <c:pt idx="281">
                  <c:v>1999</c:v>
                </c:pt>
                <c:pt idx="282">
                  <c:v>1999</c:v>
                </c:pt>
                <c:pt idx="283">
                  <c:v>1999</c:v>
                </c:pt>
                <c:pt idx="284">
                  <c:v>1999</c:v>
                </c:pt>
                <c:pt idx="285">
                  <c:v>1999</c:v>
                </c:pt>
                <c:pt idx="286">
                  <c:v>1999</c:v>
                </c:pt>
                <c:pt idx="287">
                  <c:v>1999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2001</c:v>
                </c:pt>
                <c:pt idx="301">
                  <c:v>2001</c:v>
                </c:pt>
                <c:pt idx="302">
                  <c:v>2001</c:v>
                </c:pt>
                <c:pt idx="303">
                  <c:v>2001</c:v>
                </c:pt>
                <c:pt idx="304">
                  <c:v>2001</c:v>
                </c:pt>
                <c:pt idx="305">
                  <c:v>2001</c:v>
                </c:pt>
                <c:pt idx="306">
                  <c:v>2001</c:v>
                </c:pt>
                <c:pt idx="307">
                  <c:v>2001</c:v>
                </c:pt>
                <c:pt idx="308">
                  <c:v>2001</c:v>
                </c:pt>
                <c:pt idx="309">
                  <c:v>2001</c:v>
                </c:pt>
                <c:pt idx="310">
                  <c:v>2001</c:v>
                </c:pt>
                <c:pt idx="311">
                  <c:v>2001</c:v>
                </c:pt>
                <c:pt idx="312">
                  <c:v>2002</c:v>
                </c:pt>
                <c:pt idx="313">
                  <c:v>2002</c:v>
                </c:pt>
                <c:pt idx="314">
                  <c:v>2002</c:v>
                </c:pt>
                <c:pt idx="315">
                  <c:v>2002</c:v>
                </c:pt>
                <c:pt idx="316">
                  <c:v>2002</c:v>
                </c:pt>
                <c:pt idx="317">
                  <c:v>2002</c:v>
                </c:pt>
                <c:pt idx="318">
                  <c:v>2002</c:v>
                </c:pt>
                <c:pt idx="319">
                  <c:v>2002</c:v>
                </c:pt>
                <c:pt idx="320">
                  <c:v>2002</c:v>
                </c:pt>
                <c:pt idx="321">
                  <c:v>2002</c:v>
                </c:pt>
                <c:pt idx="322">
                  <c:v>2002</c:v>
                </c:pt>
                <c:pt idx="323">
                  <c:v>2002</c:v>
                </c:pt>
                <c:pt idx="324">
                  <c:v>2003</c:v>
                </c:pt>
                <c:pt idx="325">
                  <c:v>2003</c:v>
                </c:pt>
                <c:pt idx="326">
                  <c:v>2003</c:v>
                </c:pt>
                <c:pt idx="327">
                  <c:v>2003</c:v>
                </c:pt>
                <c:pt idx="328">
                  <c:v>2003</c:v>
                </c:pt>
                <c:pt idx="329">
                  <c:v>2003</c:v>
                </c:pt>
                <c:pt idx="330">
                  <c:v>2003</c:v>
                </c:pt>
                <c:pt idx="331">
                  <c:v>2003</c:v>
                </c:pt>
                <c:pt idx="332">
                  <c:v>2003</c:v>
                </c:pt>
                <c:pt idx="333">
                  <c:v>2003</c:v>
                </c:pt>
                <c:pt idx="334">
                  <c:v>2003</c:v>
                </c:pt>
                <c:pt idx="335">
                  <c:v>2003</c:v>
                </c:pt>
                <c:pt idx="336">
                  <c:v>2004</c:v>
                </c:pt>
                <c:pt idx="337">
                  <c:v>2004</c:v>
                </c:pt>
                <c:pt idx="338">
                  <c:v>2004</c:v>
                </c:pt>
                <c:pt idx="339">
                  <c:v>2004</c:v>
                </c:pt>
                <c:pt idx="340">
                  <c:v>2004</c:v>
                </c:pt>
                <c:pt idx="341">
                  <c:v>2004</c:v>
                </c:pt>
                <c:pt idx="342">
                  <c:v>2004</c:v>
                </c:pt>
                <c:pt idx="343">
                  <c:v>2004</c:v>
                </c:pt>
                <c:pt idx="344">
                  <c:v>2004</c:v>
                </c:pt>
                <c:pt idx="345">
                  <c:v>2004</c:v>
                </c:pt>
                <c:pt idx="346">
                  <c:v>2004</c:v>
                </c:pt>
                <c:pt idx="347">
                  <c:v>2004</c:v>
                </c:pt>
                <c:pt idx="348">
                  <c:v>2005</c:v>
                </c:pt>
                <c:pt idx="349">
                  <c:v>2005</c:v>
                </c:pt>
                <c:pt idx="350">
                  <c:v>2005</c:v>
                </c:pt>
                <c:pt idx="351">
                  <c:v>2005</c:v>
                </c:pt>
                <c:pt idx="352">
                  <c:v>2005</c:v>
                </c:pt>
                <c:pt idx="353">
                  <c:v>2005</c:v>
                </c:pt>
                <c:pt idx="354">
                  <c:v>2005</c:v>
                </c:pt>
                <c:pt idx="355">
                  <c:v>2005</c:v>
                </c:pt>
                <c:pt idx="356">
                  <c:v>2005</c:v>
                </c:pt>
                <c:pt idx="357">
                  <c:v>2005</c:v>
                </c:pt>
                <c:pt idx="358">
                  <c:v>2005</c:v>
                </c:pt>
                <c:pt idx="359">
                  <c:v>2005</c:v>
                </c:pt>
                <c:pt idx="360">
                  <c:v>2006</c:v>
                </c:pt>
                <c:pt idx="361">
                  <c:v>2006</c:v>
                </c:pt>
                <c:pt idx="362">
                  <c:v>2006</c:v>
                </c:pt>
                <c:pt idx="363">
                  <c:v>2006</c:v>
                </c:pt>
                <c:pt idx="364">
                  <c:v>2006</c:v>
                </c:pt>
                <c:pt idx="365">
                  <c:v>2006</c:v>
                </c:pt>
                <c:pt idx="366">
                  <c:v>2006</c:v>
                </c:pt>
                <c:pt idx="367">
                  <c:v>2006</c:v>
                </c:pt>
                <c:pt idx="368">
                  <c:v>2006</c:v>
                </c:pt>
                <c:pt idx="369">
                  <c:v>2006</c:v>
                </c:pt>
                <c:pt idx="370">
                  <c:v>2006</c:v>
                </c:pt>
                <c:pt idx="371">
                  <c:v>2006</c:v>
                </c:pt>
                <c:pt idx="372">
                  <c:v>2007</c:v>
                </c:pt>
                <c:pt idx="373">
                  <c:v>2007</c:v>
                </c:pt>
                <c:pt idx="374">
                  <c:v>2007</c:v>
                </c:pt>
                <c:pt idx="375">
                  <c:v>2007</c:v>
                </c:pt>
                <c:pt idx="376">
                  <c:v>2007</c:v>
                </c:pt>
                <c:pt idx="377">
                  <c:v>2007</c:v>
                </c:pt>
                <c:pt idx="378">
                  <c:v>2007</c:v>
                </c:pt>
                <c:pt idx="379">
                  <c:v>2007</c:v>
                </c:pt>
                <c:pt idx="380">
                  <c:v>2007</c:v>
                </c:pt>
                <c:pt idx="381">
                  <c:v>2007</c:v>
                </c:pt>
                <c:pt idx="382">
                  <c:v>2007</c:v>
                </c:pt>
                <c:pt idx="383">
                  <c:v>2007</c:v>
                </c:pt>
                <c:pt idx="384">
                  <c:v>2008</c:v>
                </c:pt>
                <c:pt idx="385">
                  <c:v>2008</c:v>
                </c:pt>
                <c:pt idx="386">
                  <c:v>2008</c:v>
                </c:pt>
                <c:pt idx="387">
                  <c:v>2008</c:v>
                </c:pt>
                <c:pt idx="388">
                  <c:v>2008</c:v>
                </c:pt>
                <c:pt idx="389">
                  <c:v>2008</c:v>
                </c:pt>
                <c:pt idx="390">
                  <c:v>2008</c:v>
                </c:pt>
                <c:pt idx="391">
                  <c:v>2008</c:v>
                </c:pt>
                <c:pt idx="392">
                  <c:v>2008</c:v>
                </c:pt>
                <c:pt idx="393">
                  <c:v>2008</c:v>
                </c:pt>
                <c:pt idx="394">
                  <c:v>2008</c:v>
                </c:pt>
                <c:pt idx="395">
                  <c:v>2008</c:v>
                </c:pt>
                <c:pt idx="396">
                  <c:v>2009</c:v>
                </c:pt>
                <c:pt idx="397">
                  <c:v>2009</c:v>
                </c:pt>
                <c:pt idx="398">
                  <c:v>2009</c:v>
                </c:pt>
                <c:pt idx="399">
                  <c:v>2009</c:v>
                </c:pt>
                <c:pt idx="400">
                  <c:v>2009</c:v>
                </c:pt>
                <c:pt idx="401">
                  <c:v>2009</c:v>
                </c:pt>
                <c:pt idx="402">
                  <c:v>2009</c:v>
                </c:pt>
                <c:pt idx="403">
                  <c:v>2009</c:v>
                </c:pt>
                <c:pt idx="404">
                  <c:v>2009</c:v>
                </c:pt>
                <c:pt idx="405">
                  <c:v>2009</c:v>
                </c:pt>
                <c:pt idx="406">
                  <c:v>2009</c:v>
                </c:pt>
                <c:pt idx="407">
                  <c:v>2009</c:v>
                </c:pt>
                <c:pt idx="408">
                  <c:v>2010</c:v>
                </c:pt>
                <c:pt idx="409">
                  <c:v>2010</c:v>
                </c:pt>
                <c:pt idx="410">
                  <c:v>2010</c:v>
                </c:pt>
                <c:pt idx="411">
                  <c:v>2010</c:v>
                </c:pt>
                <c:pt idx="412">
                  <c:v>2010</c:v>
                </c:pt>
                <c:pt idx="413">
                  <c:v>2010</c:v>
                </c:pt>
                <c:pt idx="414">
                  <c:v>2010</c:v>
                </c:pt>
                <c:pt idx="415">
                  <c:v>2010</c:v>
                </c:pt>
                <c:pt idx="416">
                  <c:v>2010</c:v>
                </c:pt>
                <c:pt idx="417">
                  <c:v>2010</c:v>
                </c:pt>
                <c:pt idx="418">
                  <c:v>2010</c:v>
                </c:pt>
                <c:pt idx="419">
                  <c:v>2010</c:v>
                </c:pt>
                <c:pt idx="420">
                  <c:v>2011</c:v>
                </c:pt>
                <c:pt idx="421">
                  <c:v>2011</c:v>
                </c:pt>
                <c:pt idx="422">
                  <c:v>2011</c:v>
                </c:pt>
                <c:pt idx="423">
                  <c:v>2011</c:v>
                </c:pt>
                <c:pt idx="424">
                  <c:v>2011</c:v>
                </c:pt>
                <c:pt idx="425">
                  <c:v>2011</c:v>
                </c:pt>
                <c:pt idx="426">
                  <c:v>2011</c:v>
                </c:pt>
                <c:pt idx="427">
                  <c:v>2011</c:v>
                </c:pt>
                <c:pt idx="428">
                  <c:v>2011</c:v>
                </c:pt>
                <c:pt idx="429">
                  <c:v>2011</c:v>
                </c:pt>
                <c:pt idx="430">
                  <c:v>2011</c:v>
                </c:pt>
                <c:pt idx="431">
                  <c:v>2011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2012</c:v>
                </c:pt>
                <c:pt idx="438">
                  <c:v>2012</c:v>
                </c:pt>
                <c:pt idx="439">
                  <c:v>2012</c:v>
                </c:pt>
                <c:pt idx="440">
                  <c:v>2012</c:v>
                </c:pt>
                <c:pt idx="441">
                  <c:v>2012</c:v>
                </c:pt>
                <c:pt idx="442">
                  <c:v>2012</c:v>
                </c:pt>
                <c:pt idx="443">
                  <c:v>2012</c:v>
                </c:pt>
                <c:pt idx="444">
                  <c:v>2013</c:v>
                </c:pt>
                <c:pt idx="445">
                  <c:v>2013</c:v>
                </c:pt>
                <c:pt idx="446">
                  <c:v>2013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2013</c:v>
                </c:pt>
                <c:pt idx="452">
                  <c:v>2013</c:v>
                </c:pt>
                <c:pt idx="453">
                  <c:v>2013</c:v>
                </c:pt>
                <c:pt idx="454">
                  <c:v>2013</c:v>
                </c:pt>
                <c:pt idx="455">
                  <c:v>2013</c:v>
                </c:pt>
                <c:pt idx="456">
                  <c:v>2014</c:v>
                </c:pt>
                <c:pt idx="457">
                  <c:v>2014</c:v>
                </c:pt>
                <c:pt idx="458">
                  <c:v>2014</c:v>
                </c:pt>
                <c:pt idx="459">
                  <c:v>2014</c:v>
                </c:pt>
                <c:pt idx="460">
                  <c:v>2014</c:v>
                </c:pt>
                <c:pt idx="461">
                  <c:v>2014</c:v>
                </c:pt>
                <c:pt idx="462">
                  <c:v>2014</c:v>
                </c:pt>
                <c:pt idx="463">
                  <c:v>2014</c:v>
                </c:pt>
                <c:pt idx="464">
                  <c:v>2014</c:v>
                </c:pt>
                <c:pt idx="465">
                  <c:v>2014</c:v>
                </c:pt>
                <c:pt idx="466">
                  <c:v>2014</c:v>
                </c:pt>
                <c:pt idx="467">
                  <c:v>2014</c:v>
                </c:pt>
                <c:pt idx="468">
                  <c:v>2015</c:v>
                </c:pt>
                <c:pt idx="469">
                  <c:v>2015</c:v>
                </c:pt>
                <c:pt idx="470">
                  <c:v>2015</c:v>
                </c:pt>
                <c:pt idx="471">
                  <c:v>2015</c:v>
                </c:pt>
                <c:pt idx="472">
                  <c:v>2015</c:v>
                </c:pt>
                <c:pt idx="473">
                  <c:v>2015</c:v>
                </c:pt>
                <c:pt idx="474">
                  <c:v>2015</c:v>
                </c:pt>
                <c:pt idx="475">
                  <c:v>2015</c:v>
                </c:pt>
                <c:pt idx="476">
                  <c:v>2015</c:v>
                </c:pt>
                <c:pt idx="477">
                  <c:v>2015</c:v>
                </c:pt>
                <c:pt idx="478">
                  <c:v>2015</c:v>
                </c:pt>
                <c:pt idx="479">
                  <c:v>2015</c:v>
                </c:pt>
                <c:pt idx="480">
                  <c:v>2016</c:v>
                </c:pt>
                <c:pt idx="481">
                  <c:v>2016</c:v>
                </c:pt>
                <c:pt idx="482">
                  <c:v>2016</c:v>
                </c:pt>
                <c:pt idx="483">
                  <c:v>2016</c:v>
                </c:pt>
                <c:pt idx="484">
                  <c:v>2016</c:v>
                </c:pt>
                <c:pt idx="485">
                  <c:v>2016</c:v>
                </c:pt>
                <c:pt idx="486">
                  <c:v>2016</c:v>
                </c:pt>
                <c:pt idx="487">
                  <c:v>2016</c:v>
                </c:pt>
                <c:pt idx="488">
                  <c:v>2016</c:v>
                </c:pt>
                <c:pt idx="489">
                  <c:v>2016</c:v>
                </c:pt>
                <c:pt idx="490">
                  <c:v>2016</c:v>
                </c:pt>
                <c:pt idx="491">
                  <c:v>2016</c:v>
                </c:pt>
                <c:pt idx="492">
                  <c:v>2017</c:v>
                </c:pt>
                <c:pt idx="493">
                  <c:v>2017</c:v>
                </c:pt>
                <c:pt idx="494">
                  <c:v>2017</c:v>
                </c:pt>
                <c:pt idx="495">
                  <c:v>2017</c:v>
                </c:pt>
                <c:pt idx="496">
                  <c:v>2017</c:v>
                </c:pt>
                <c:pt idx="497">
                  <c:v>2017</c:v>
                </c:pt>
                <c:pt idx="498">
                  <c:v>2017</c:v>
                </c:pt>
                <c:pt idx="499">
                  <c:v>2017</c:v>
                </c:pt>
                <c:pt idx="500">
                  <c:v>2017</c:v>
                </c:pt>
                <c:pt idx="501">
                  <c:v>2017</c:v>
                </c:pt>
                <c:pt idx="502">
                  <c:v>2017</c:v>
                </c:pt>
                <c:pt idx="503">
                  <c:v>2017</c:v>
                </c:pt>
                <c:pt idx="504">
                  <c:v>2018</c:v>
                </c:pt>
                <c:pt idx="505">
                  <c:v>2018</c:v>
                </c:pt>
                <c:pt idx="506">
                  <c:v>2018</c:v>
                </c:pt>
                <c:pt idx="507">
                  <c:v>2018</c:v>
                </c:pt>
                <c:pt idx="508">
                  <c:v>2018</c:v>
                </c:pt>
                <c:pt idx="509">
                  <c:v>2018</c:v>
                </c:pt>
                <c:pt idx="510">
                  <c:v>2018</c:v>
                </c:pt>
                <c:pt idx="511">
                  <c:v>2018</c:v>
                </c:pt>
                <c:pt idx="512">
                  <c:v>2018</c:v>
                </c:pt>
                <c:pt idx="513">
                  <c:v>2018</c:v>
                </c:pt>
                <c:pt idx="514">
                  <c:v>2018</c:v>
                </c:pt>
                <c:pt idx="515">
                  <c:v>2018</c:v>
                </c:pt>
                <c:pt idx="516">
                  <c:v>2019</c:v>
                </c:pt>
                <c:pt idx="517">
                  <c:v>2019</c:v>
                </c:pt>
                <c:pt idx="518">
                  <c:v>2019</c:v>
                </c:pt>
                <c:pt idx="519">
                  <c:v>2019</c:v>
                </c:pt>
                <c:pt idx="520">
                  <c:v>2019</c:v>
                </c:pt>
                <c:pt idx="521">
                  <c:v>2019</c:v>
                </c:pt>
                <c:pt idx="522">
                  <c:v>2019</c:v>
                </c:pt>
                <c:pt idx="523">
                  <c:v>2019</c:v>
                </c:pt>
                <c:pt idx="524">
                  <c:v>2019</c:v>
                </c:pt>
                <c:pt idx="525">
                  <c:v>2019</c:v>
                </c:pt>
                <c:pt idx="526">
                  <c:v>2019</c:v>
                </c:pt>
                <c:pt idx="527">
                  <c:v>2019</c:v>
                </c:pt>
                <c:pt idx="528">
                  <c:v>2020</c:v>
                </c:pt>
                <c:pt idx="529">
                  <c:v>2020</c:v>
                </c:pt>
                <c:pt idx="530">
                  <c:v>2020</c:v>
                </c:pt>
                <c:pt idx="531">
                  <c:v>2020</c:v>
                </c:pt>
                <c:pt idx="532">
                  <c:v>2020</c:v>
                </c:pt>
                <c:pt idx="533">
                  <c:v>2020</c:v>
                </c:pt>
                <c:pt idx="534">
                  <c:v>2020</c:v>
                </c:pt>
                <c:pt idx="535">
                  <c:v>2020</c:v>
                </c:pt>
                <c:pt idx="536">
                  <c:v>2020</c:v>
                </c:pt>
                <c:pt idx="537">
                  <c:v>2020</c:v>
                </c:pt>
                <c:pt idx="538">
                  <c:v>2020</c:v>
                </c:pt>
                <c:pt idx="539">
                  <c:v>2020</c:v>
                </c:pt>
                <c:pt idx="540">
                  <c:v>2021</c:v>
                </c:pt>
                <c:pt idx="541">
                  <c:v>2021</c:v>
                </c:pt>
                <c:pt idx="542">
                  <c:v>2021</c:v>
                </c:pt>
                <c:pt idx="543">
                  <c:v>2021</c:v>
                </c:pt>
                <c:pt idx="544">
                  <c:v>2021</c:v>
                </c:pt>
                <c:pt idx="545">
                  <c:v>2021</c:v>
                </c:pt>
                <c:pt idx="546">
                  <c:v>2021</c:v>
                </c:pt>
                <c:pt idx="547">
                  <c:v>2021</c:v>
                </c:pt>
                <c:pt idx="548">
                  <c:v>2021</c:v>
                </c:pt>
                <c:pt idx="549">
                  <c:v>2021</c:v>
                </c:pt>
                <c:pt idx="550">
                  <c:v>2021</c:v>
                </c:pt>
                <c:pt idx="551">
                  <c:v>2021</c:v>
                </c:pt>
                <c:pt idx="552">
                  <c:v>2022</c:v>
                </c:pt>
                <c:pt idx="553">
                  <c:v>2022</c:v>
                </c:pt>
                <c:pt idx="554">
                  <c:v>2022</c:v>
                </c:pt>
                <c:pt idx="555">
                  <c:v>2022</c:v>
                </c:pt>
                <c:pt idx="556">
                  <c:v>2022</c:v>
                </c:pt>
                <c:pt idx="557">
                  <c:v>2022</c:v>
                </c:pt>
                <c:pt idx="558">
                  <c:v>2022</c:v>
                </c:pt>
                <c:pt idx="559">
                  <c:v>2022</c:v>
                </c:pt>
                <c:pt idx="560">
                  <c:v>2022</c:v>
                </c:pt>
                <c:pt idx="561">
                  <c:v>2022</c:v>
                </c:pt>
                <c:pt idx="562">
                  <c:v>2022</c:v>
                </c:pt>
                <c:pt idx="563">
                  <c:v>2022</c:v>
                </c:pt>
                <c:pt idx="564">
                  <c:v>2023</c:v>
                </c:pt>
                <c:pt idx="565">
                  <c:v>2023</c:v>
                </c:pt>
                <c:pt idx="566">
                  <c:v>2023</c:v>
                </c:pt>
                <c:pt idx="567">
                  <c:v>2023</c:v>
                </c:pt>
                <c:pt idx="568">
                  <c:v>2023</c:v>
                </c:pt>
                <c:pt idx="569">
                  <c:v>2023</c:v>
                </c:pt>
                <c:pt idx="570">
                  <c:v>2023</c:v>
                </c:pt>
                <c:pt idx="571">
                  <c:v>2023</c:v>
                </c:pt>
                <c:pt idx="572">
                  <c:v>2023</c:v>
                </c:pt>
                <c:pt idx="573">
                  <c:v>2023</c:v>
                </c:pt>
                <c:pt idx="574">
                  <c:v>2023</c:v>
                </c:pt>
                <c:pt idx="575">
                  <c:v>2023</c:v>
                </c:pt>
                <c:pt idx="576">
                  <c:v>2024</c:v>
                </c:pt>
                <c:pt idx="577">
                  <c:v>2024</c:v>
                </c:pt>
                <c:pt idx="578">
                  <c:v>2024</c:v>
                </c:pt>
                <c:pt idx="579">
                  <c:v>2024</c:v>
                </c:pt>
                <c:pt idx="580">
                  <c:v>2024</c:v>
                </c:pt>
                <c:pt idx="581">
                  <c:v>2024</c:v>
                </c:pt>
                <c:pt idx="582">
                  <c:v>2024</c:v>
                </c:pt>
                <c:pt idx="583">
                  <c:v>2024</c:v>
                </c:pt>
                <c:pt idx="584">
                  <c:v>2024</c:v>
                </c:pt>
                <c:pt idx="585">
                  <c:v>2024</c:v>
                </c:pt>
                <c:pt idx="586">
                  <c:v>2024</c:v>
                </c:pt>
                <c:pt idx="587">
                  <c:v>2024</c:v>
                </c:pt>
                <c:pt idx="588">
                  <c:v>2025</c:v>
                </c:pt>
                <c:pt idx="589">
                  <c:v>2025</c:v>
                </c:pt>
                <c:pt idx="590">
                  <c:v>2025</c:v>
                </c:pt>
                <c:pt idx="591">
                  <c:v>2025</c:v>
                </c:pt>
                <c:pt idx="592">
                  <c:v>2025</c:v>
                </c:pt>
                <c:pt idx="593">
                  <c:v>2025</c:v>
                </c:pt>
                <c:pt idx="594">
                  <c:v>2025</c:v>
                </c:pt>
                <c:pt idx="595">
                  <c:v>2025</c:v>
                </c:pt>
                <c:pt idx="596">
                  <c:v>2025</c:v>
                </c:pt>
                <c:pt idx="597">
                  <c:v>2025</c:v>
                </c:pt>
                <c:pt idx="598">
                  <c:v>2025</c:v>
                </c:pt>
                <c:pt idx="599">
                  <c:v>2025</c:v>
                </c:pt>
                <c:pt idx="600">
                  <c:v>2026</c:v>
                </c:pt>
                <c:pt idx="601">
                  <c:v>2026</c:v>
                </c:pt>
                <c:pt idx="602">
                  <c:v>2026</c:v>
                </c:pt>
                <c:pt idx="603">
                  <c:v>2026</c:v>
                </c:pt>
                <c:pt idx="604">
                  <c:v>2026</c:v>
                </c:pt>
                <c:pt idx="605">
                  <c:v>2026</c:v>
                </c:pt>
                <c:pt idx="606">
                  <c:v>2026</c:v>
                </c:pt>
                <c:pt idx="607">
                  <c:v>2026</c:v>
                </c:pt>
                <c:pt idx="608">
                  <c:v>2026</c:v>
                </c:pt>
                <c:pt idx="609">
                  <c:v>2026</c:v>
                </c:pt>
                <c:pt idx="610">
                  <c:v>2026</c:v>
                </c:pt>
                <c:pt idx="611">
                  <c:v>2026</c:v>
                </c:pt>
                <c:pt idx="612">
                  <c:v>2027</c:v>
                </c:pt>
                <c:pt idx="613">
                  <c:v>2027</c:v>
                </c:pt>
                <c:pt idx="614">
                  <c:v>2027</c:v>
                </c:pt>
                <c:pt idx="615">
                  <c:v>2027</c:v>
                </c:pt>
                <c:pt idx="616">
                  <c:v>2027</c:v>
                </c:pt>
                <c:pt idx="617">
                  <c:v>2027</c:v>
                </c:pt>
                <c:pt idx="618">
                  <c:v>2027</c:v>
                </c:pt>
                <c:pt idx="619">
                  <c:v>2027</c:v>
                </c:pt>
                <c:pt idx="620">
                  <c:v>2027</c:v>
                </c:pt>
                <c:pt idx="621">
                  <c:v>2027</c:v>
                </c:pt>
                <c:pt idx="622">
                  <c:v>2027</c:v>
                </c:pt>
                <c:pt idx="623">
                  <c:v>2027</c:v>
                </c:pt>
                <c:pt idx="624">
                  <c:v>2028</c:v>
                </c:pt>
                <c:pt idx="625">
                  <c:v>2028</c:v>
                </c:pt>
                <c:pt idx="626">
                  <c:v>2028</c:v>
                </c:pt>
                <c:pt idx="627">
                  <c:v>2028</c:v>
                </c:pt>
                <c:pt idx="628">
                  <c:v>2028</c:v>
                </c:pt>
                <c:pt idx="629">
                  <c:v>2028</c:v>
                </c:pt>
                <c:pt idx="630">
                  <c:v>2028</c:v>
                </c:pt>
                <c:pt idx="631">
                  <c:v>2028</c:v>
                </c:pt>
                <c:pt idx="632">
                  <c:v>2028</c:v>
                </c:pt>
                <c:pt idx="633">
                  <c:v>2028</c:v>
                </c:pt>
                <c:pt idx="634">
                  <c:v>2028</c:v>
                </c:pt>
                <c:pt idx="635">
                  <c:v>2028</c:v>
                </c:pt>
                <c:pt idx="636">
                  <c:v>2029</c:v>
                </c:pt>
                <c:pt idx="637">
                  <c:v>2029</c:v>
                </c:pt>
                <c:pt idx="638">
                  <c:v>2029</c:v>
                </c:pt>
                <c:pt idx="639">
                  <c:v>2029</c:v>
                </c:pt>
                <c:pt idx="640">
                  <c:v>2029</c:v>
                </c:pt>
                <c:pt idx="641">
                  <c:v>2029</c:v>
                </c:pt>
                <c:pt idx="642">
                  <c:v>2029</c:v>
                </c:pt>
                <c:pt idx="643">
                  <c:v>2029</c:v>
                </c:pt>
                <c:pt idx="644">
                  <c:v>2029</c:v>
                </c:pt>
                <c:pt idx="645">
                  <c:v>2029</c:v>
                </c:pt>
                <c:pt idx="646">
                  <c:v>2029</c:v>
                </c:pt>
                <c:pt idx="647">
                  <c:v>2029</c:v>
                </c:pt>
              </c:numCache>
            </c:numRef>
          </c:cat>
          <c:val>
            <c:numRef>
              <c:f>'Sales Cars'!$E$12:$E$555</c:f>
              <c:numCache>
                <c:formatCode>0.000</c:formatCode>
                <c:ptCount val="544"/>
                <c:pt idx="0">
                  <c:v>12.814</c:v>
                </c:pt>
                <c:pt idx="1">
                  <c:v>13.34</c:v>
                </c:pt>
                <c:pt idx="2">
                  <c:v>13.378</c:v>
                </c:pt>
                <c:pt idx="3">
                  <c:v>13.223000000000001</c:v>
                </c:pt>
                <c:pt idx="4">
                  <c:v>12.962</c:v>
                </c:pt>
                <c:pt idx="5">
                  <c:v>13.051</c:v>
                </c:pt>
                <c:pt idx="6">
                  <c:v>13.465999999999999</c:v>
                </c:pt>
                <c:pt idx="7">
                  <c:v>12.952999999999999</c:v>
                </c:pt>
                <c:pt idx="8">
                  <c:v>13.61</c:v>
                </c:pt>
                <c:pt idx="9">
                  <c:v>12.823</c:v>
                </c:pt>
                <c:pt idx="10">
                  <c:v>13.332000000000001</c:v>
                </c:pt>
                <c:pt idx="11">
                  <c:v>14.526999999999999</c:v>
                </c:pt>
                <c:pt idx="12">
                  <c:v>14.396000000000001</c:v>
                </c:pt>
                <c:pt idx="13">
                  <c:v>14.709</c:v>
                </c:pt>
                <c:pt idx="14">
                  <c:v>15.17</c:v>
                </c:pt>
                <c:pt idx="15">
                  <c:v>15.135</c:v>
                </c:pt>
                <c:pt idx="16">
                  <c:v>14.984</c:v>
                </c:pt>
                <c:pt idx="17">
                  <c:v>14.952</c:v>
                </c:pt>
                <c:pt idx="18">
                  <c:v>14.641</c:v>
                </c:pt>
                <c:pt idx="19">
                  <c:v>14.859</c:v>
                </c:pt>
                <c:pt idx="20">
                  <c:v>14.65</c:v>
                </c:pt>
                <c:pt idx="21">
                  <c:v>14.9</c:v>
                </c:pt>
                <c:pt idx="22">
                  <c:v>14.798999999999999</c:v>
                </c:pt>
                <c:pt idx="23">
                  <c:v>15.175000000000001</c:v>
                </c:pt>
                <c:pt idx="24">
                  <c:v>13.704000000000001</c:v>
                </c:pt>
                <c:pt idx="25">
                  <c:v>14.363</c:v>
                </c:pt>
                <c:pt idx="26">
                  <c:v>15.166</c:v>
                </c:pt>
                <c:pt idx="27">
                  <c:v>16.198</c:v>
                </c:pt>
                <c:pt idx="28">
                  <c:v>16.297999999999998</c:v>
                </c:pt>
                <c:pt idx="29">
                  <c:v>16.347999999999999</c:v>
                </c:pt>
                <c:pt idx="30">
                  <c:v>15.528</c:v>
                </c:pt>
                <c:pt idx="31">
                  <c:v>16.045000000000002</c:v>
                </c:pt>
                <c:pt idx="32">
                  <c:v>14.641</c:v>
                </c:pt>
                <c:pt idx="33">
                  <c:v>15.845000000000001</c:v>
                </c:pt>
                <c:pt idx="34">
                  <c:v>15.484</c:v>
                </c:pt>
                <c:pt idx="35">
                  <c:v>15.337999999999999</c:v>
                </c:pt>
                <c:pt idx="36">
                  <c:v>15.061</c:v>
                </c:pt>
                <c:pt idx="37">
                  <c:v>15.321</c:v>
                </c:pt>
                <c:pt idx="38">
                  <c:v>15.275</c:v>
                </c:pt>
                <c:pt idx="39">
                  <c:v>14.742000000000001</c:v>
                </c:pt>
                <c:pt idx="40">
                  <c:v>14.374000000000001</c:v>
                </c:pt>
                <c:pt idx="41">
                  <c:v>12.744</c:v>
                </c:pt>
                <c:pt idx="42">
                  <c:v>14.112</c:v>
                </c:pt>
                <c:pt idx="43">
                  <c:v>14.343999999999999</c:v>
                </c:pt>
                <c:pt idx="44">
                  <c:v>14.292</c:v>
                </c:pt>
                <c:pt idx="45">
                  <c:v>13.112</c:v>
                </c:pt>
                <c:pt idx="46">
                  <c:v>13.025</c:v>
                </c:pt>
                <c:pt idx="47">
                  <c:v>13.496</c:v>
                </c:pt>
                <c:pt idx="48">
                  <c:v>14.439</c:v>
                </c:pt>
                <c:pt idx="49">
                  <c:v>13.276</c:v>
                </c:pt>
                <c:pt idx="50">
                  <c:v>12.077</c:v>
                </c:pt>
                <c:pt idx="51">
                  <c:v>10.444000000000001</c:v>
                </c:pt>
                <c:pt idx="52">
                  <c:v>9.5399999999999991</c:v>
                </c:pt>
                <c:pt idx="53">
                  <c:v>10.449</c:v>
                </c:pt>
                <c:pt idx="54">
                  <c:v>11.664</c:v>
                </c:pt>
                <c:pt idx="55">
                  <c:v>11.154</c:v>
                </c:pt>
                <c:pt idx="56">
                  <c:v>10.912000000000001</c:v>
                </c:pt>
                <c:pt idx="57">
                  <c:v>11.412000000000001</c:v>
                </c:pt>
                <c:pt idx="58">
                  <c:v>11.257</c:v>
                </c:pt>
                <c:pt idx="59">
                  <c:v>10.939</c:v>
                </c:pt>
                <c:pt idx="60">
                  <c:v>11.282</c:v>
                </c:pt>
                <c:pt idx="61">
                  <c:v>12.351000000000001</c:v>
                </c:pt>
                <c:pt idx="62">
                  <c:v>12.427</c:v>
                </c:pt>
                <c:pt idx="63">
                  <c:v>10.49</c:v>
                </c:pt>
                <c:pt idx="64">
                  <c:v>10.353999999999999</c:v>
                </c:pt>
                <c:pt idx="65">
                  <c:v>10.414999999999999</c:v>
                </c:pt>
                <c:pt idx="66">
                  <c:v>10.428000000000001</c:v>
                </c:pt>
                <c:pt idx="67">
                  <c:v>12.680999999999999</c:v>
                </c:pt>
                <c:pt idx="68">
                  <c:v>11.08</c:v>
                </c:pt>
                <c:pt idx="69">
                  <c:v>9.4179999999999993</c:v>
                </c:pt>
                <c:pt idx="70">
                  <c:v>9.4939999999999998</c:v>
                </c:pt>
                <c:pt idx="71">
                  <c:v>9.0549999999999997</c:v>
                </c:pt>
                <c:pt idx="72">
                  <c:v>10.285</c:v>
                </c:pt>
                <c:pt idx="73">
                  <c:v>10.923999999999999</c:v>
                </c:pt>
                <c:pt idx="74">
                  <c:v>10.651</c:v>
                </c:pt>
                <c:pt idx="75">
                  <c:v>9.7469999999999999</c:v>
                </c:pt>
                <c:pt idx="76">
                  <c:v>11.103</c:v>
                </c:pt>
                <c:pt idx="77">
                  <c:v>9.6129999999999995</c:v>
                </c:pt>
                <c:pt idx="78">
                  <c:v>9.7590000000000003</c:v>
                </c:pt>
                <c:pt idx="79">
                  <c:v>9.9469999999999992</c:v>
                </c:pt>
                <c:pt idx="80">
                  <c:v>11.129</c:v>
                </c:pt>
                <c:pt idx="81">
                  <c:v>10.14</c:v>
                </c:pt>
                <c:pt idx="82">
                  <c:v>12.03</c:v>
                </c:pt>
                <c:pt idx="83">
                  <c:v>11.249000000000001</c:v>
                </c:pt>
                <c:pt idx="84">
                  <c:v>10.865</c:v>
                </c:pt>
                <c:pt idx="85">
                  <c:v>10.608000000000001</c:v>
                </c:pt>
                <c:pt idx="86">
                  <c:v>11.023</c:v>
                </c:pt>
                <c:pt idx="87">
                  <c:v>11.673</c:v>
                </c:pt>
                <c:pt idx="88">
                  <c:v>12.028</c:v>
                </c:pt>
                <c:pt idx="89">
                  <c:v>12.96</c:v>
                </c:pt>
                <c:pt idx="90">
                  <c:v>12.917</c:v>
                </c:pt>
                <c:pt idx="91">
                  <c:v>12.246</c:v>
                </c:pt>
                <c:pt idx="92">
                  <c:v>12.451000000000001</c:v>
                </c:pt>
                <c:pt idx="93">
                  <c:v>13.311</c:v>
                </c:pt>
                <c:pt idx="94">
                  <c:v>13.125</c:v>
                </c:pt>
                <c:pt idx="95">
                  <c:v>14.503</c:v>
                </c:pt>
                <c:pt idx="96">
                  <c:v>14.21</c:v>
                </c:pt>
                <c:pt idx="97">
                  <c:v>14.381</c:v>
                </c:pt>
                <c:pt idx="98">
                  <c:v>14.21</c:v>
                </c:pt>
                <c:pt idx="99">
                  <c:v>14.356999999999999</c:v>
                </c:pt>
                <c:pt idx="100">
                  <c:v>14.856</c:v>
                </c:pt>
                <c:pt idx="101">
                  <c:v>14.673</c:v>
                </c:pt>
                <c:pt idx="102">
                  <c:v>14.757999999999999</c:v>
                </c:pt>
                <c:pt idx="103">
                  <c:v>14.279</c:v>
                </c:pt>
                <c:pt idx="104">
                  <c:v>13.959</c:v>
                </c:pt>
                <c:pt idx="105">
                  <c:v>14.641999999999999</c:v>
                </c:pt>
                <c:pt idx="106">
                  <c:v>14.773999999999999</c:v>
                </c:pt>
                <c:pt idx="107">
                  <c:v>14.602</c:v>
                </c:pt>
                <c:pt idx="108">
                  <c:v>15.563000000000001</c:v>
                </c:pt>
                <c:pt idx="109">
                  <c:v>15.724</c:v>
                </c:pt>
                <c:pt idx="110">
                  <c:v>15.358000000000001</c:v>
                </c:pt>
                <c:pt idx="111">
                  <c:v>15.521000000000001</c:v>
                </c:pt>
                <c:pt idx="112">
                  <c:v>15.561</c:v>
                </c:pt>
                <c:pt idx="113">
                  <c:v>15.093</c:v>
                </c:pt>
                <c:pt idx="114">
                  <c:v>15.497999999999999</c:v>
                </c:pt>
                <c:pt idx="115">
                  <c:v>16.91</c:v>
                </c:pt>
                <c:pt idx="116">
                  <c:v>19.103999999999999</c:v>
                </c:pt>
                <c:pt idx="117">
                  <c:v>14.185</c:v>
                </c:pt>
                <c:pt idx="118">
                  <c:v>14.622</c:v>
                </c:pt>
                <c:pt idx="119">
                  <c:v>15.711</c:v>
                </c:pt>
                <c:pt idx="120">
                  <c:v>16.059999999999999</c:v>
                </c:pt>
                <c:pt idx="121">
                  <c:v>15.371</c:v>
                </c:pt>
                <c:pt idx="122">
                  <c:v>14.161</c:v>
                </c:pt>
                <c:pt idx="123">
                  <c:v>15.849</c:v>
                </c:pt>
                <c:pt idx="124">
                  <c:v>16.302</c:v>
                </c:pt>
                <c:pt idx="125">
                  <c:v>15.92</c:v>
                </c:pt>
                <c:pt idx="126">
                  <c:v>15.742000000000001</c:v>
                </c:pt>
                <c:pt idx="127">
                  <c:v>17.285</c:v>
                </c:pt>
                <c:pt idx="128">
                  <c:v>21.495000000000001</c:v>
                </c:pt>
                <c:pt idx="129">
                  <c:v>14.792999999999999</c:v>
                </c:pt>
                <c:pt idx="130">
                  <c:v>14.821999999999999</c:v>
                </c:pt>
                <c:pt idx="131">
                  <c:v>18.079000000000001</c:v>
                </c:pt>
                <c:pt idx="132">
                  <c:v>12.414</c:v>
                </c:pt>
                <c:pt idx="133">
                  <c:v>15.109</c:v>
                </c:pt>
                <c:pt idx="134">
                  <c:v>15.298999999999999</c:v>
                </c:pt>
                <c:pt idx="135">
                  <c:v>15.452</c:v>
                </c:pt>
                <c:pt idx="136">
                  <c:v>14.571999999999999</c:v>
                </c:pt>
                <c:pt idx="137">
                  <c:v>15.619</c:v>
                </c:pt>
                <c:pt idx="138">
                  <c:v>15.654999999999999</c:v>
                </c:pt>
                <c:pt idx="139">
                  <c:v>17.091999999999999</c:v>
                </c:pt>
                <c:pt idx="140">
                  <c:v>16.119</c:v>
                </c:pt>
                <c:pt idx="141">
                  <c:v>14.257999999999999</c:v>
                </c:pt>
                <c:pt idx="142">
                  <c:v>14.542999999999999</c:v>
                </c:pt>
                <c:pt idx="143">
                  <c:v>15.645</c:v>
                </c:pt>
                <c:pt idx="144">
                  <c:v>16.082999999999998</c:v>
                </c:pt>
                <c:pt idx="145">
                  <c:v>16.513000000000002</c:v>
                </c:pt>
                <c:pt idx="146">
                  <c:v>16.181999999999999</c:v>
                </c:pt>
                <c:pt idx="147">
                  <c:v>15.545</c:v>
                </c:pt>
                <c:pt idx="148">
                  <c:v>15.941000000000001</c:v>
                </c:pt>
                <c:pt idx="149">
                  <c:v>15.853999999999999</c:v>
                </c:pt>
                <c:pt idx="150">
                  <c:v>15.704000000000001</c:v>
                </c:pt>
                <c:pt idx="151">
                  <c:v>15.385</c:v>
                </c:pt>
                <c:pt idx="152">
                  <c:v>15.047000000000001</c:v>
                </c:pt>
                <c:pt idx="153">
                  <c:v>15.162000000000001</c:v>
                </c:pt>
                <c:pt idx="154">
                  <c:v>15.394</c:v>
                </c:pt>
                <c:pt idx="155">
                  <c:v>16.437000000000001</c:v>
                </c:pt>
                <c:pt idx="156">
                  <c:v>15.372</c:v>
                </c:pt>
                <c:pt idx="157">
                  <c:v>14.991</c:v>
                </c:pt>
                <c:pt idx="158">
                  <c:v>14.662000000000001</c:v>
                </c:pt>
                <c:pt idx="159">
                  <c:v>16.024000000000001</c:v>
                </c:pt>
                <c:pt idx="160">
                  <c:v>15.266999999999999</c:v>
                </c:pt>
                <c:pt idx="161">
                  <c:v>14.384</c:v>
                </c:pt>
                <c:pt idx="162">
                  <c:v>14.695</c:v>
                </c:pt>
                <c:pt idx="163">
                  <c:v>16.547000000000001</c:v>
                </c:pt>
                <c:pt idx="164">
                  <c:v>15.66</c:v>
                </c:pt>
                <c:pt idx="165">
                  <c:v>13.581</c:v>
                </c:pt>
                <c:pt idx="166">
                  <c:v>13.37</c:v>
                </c:pt>
                <c:pt idx="167">
                  <c:v>13.55</c:v>
                </c:pt>
                <c:pt idx="168">
                  <c:v>16.308</c:v>
                </c:pt>
                <c:pt idx="169">
                  <c:v>14.363</c:v>
                </c:pt>
                <c:pt idx="170">
                  <c:v>14.486000000000001</c:v>
                </c:pt>
                <c:pt idx="171">
                  <c:v>14.281000000000001</c:v>
                </c:pt>
                <c:pt idx="172">
                  <c:v>14.022</c:v>
                </c:pt>
                <c:pt idx="173">
                  <c:v>14.148999999999999</c:v>
                </c:pt>
                <c:pt idx="174">
                  <c:v>14.081</c:v>
                </c:pt>
                <c:pt idx="175">
                  <c:v>13.859</c:v>
                </c:pt>
                <c:pt idx="176">
                  <c:v>14.298</c:v>
                </c:pt>
                <c:pt idx="177">
                  <c:v>13.749000000000001</c:v>
                </c:pt>
                <c:pt idx="178">
                  <c:v>13.134</c:v>
                </c:pt>
                <c:pt idx="179">
                  <c:v>12.958</c:v>
                </c:pt>
                <c:pt idx="180">
                  <c:v>11.829000000000001</c:v>
                </c:pt>
                <c:pt idx="181">
                  <c:v>12.409000000000001</c:v>
                </c:pt>
                <c:pt idx="182">
                  <c:v>12.848000000000001</c:v>
                </c:pt>
                <c:pt idx="183">
                  <c:v>12.038</c:v>
                </c:pt>
                <c:pt idx="184">
                  <c:v>12.487</c:v>
                </c:pt>
                <c:pt idx="185">
                  <c:v>12.718999999999999</c:v>
                </c:pt>
                <c:pt idx="186">
                  <c:v>12.972</c:v>
                </c:pt>
                <c:pt idx="187">
                  <c:v>12.565</c:v>
                </c:pt>
                <c:pt idx="188">
                  <c:v>13.106999999999999</c:v>
                </c:pt>
                <c:pt idx="189">
                  <c:v>12.217000000000001</c:v>
                </c:pt>
                <c:pt idx="190">
                  <c:v>12.576000000000001</c:v>
                </c:pt>
                <c:pt idx="191">
                  <c:v>12.657999999999999</c:v>
                </c:pt>
                <c:pt idx="192">
                  <c:v>12.590999999999999</c:v>
                </c:pt>
                <c:pt idx="193">
                  <c:v>12.927</c:v>
                </c:pt>
                <c:pt idx="194">
                  <c:v>12.824</c:v>
                </c:pt>
                <c:pt idx="195">
                  <c:v>12.55</c:v>
                </c:pt>
                <c:pt idx="196">
                  <c:v>13.098000000000001</c:v>
                </c:pt>
                <c:pt idx="197">
                  <c:v>13.542999999999999</c:v>
                </c:pt>
                <c:pt idx="198">
                  <c:v>12.853</c:v>
                </c:pt>
                <c:pt idx="199">
                  <c:v>12.872999999999999</c:v>
                </c:pt>
                <c:pt idx="200">
                  <c:v>13.378</c:v>
                </c:pt>
                <c:pt idx="201">
                  <c:v>13.654999999999999</c:v>
                </c:pt>
                <c:pt idx="202">
                  <c:v>13.218</c:v>
                </c:pt>
                <c:pt idx="203">
                  <c:v>13.784000000000001</c:v>
                </c:pt>
                <c:pt idx="204">
                  <c:v>13.457000000000001</c:v>
                </c:pt>
                <c:pt idx="205">
                  <c:v>12.968999999999999</c:v>
                </c:pt>
                <c:pt idx="206">
                  <c:v>13.326000000000001</c:v>
                </c:pt>
                <c:pt idx="207">
                  <c:v>14.526999999999999</c:v>
                </c:pt>
                <c:pt idx="208">
                  <c:v>14.519</c:v>
                </c:pt>
                <c:pt idx="209">
                  <c:v>14.49</c:v>
                </c:pt>
                <c:pt idx="210">
                  <c:v>14.451000000000001</c:v>
                </c:pt>
                <c:pt idx="211">
                  <c:v>13.584</c:v>
                </c:pt>
                <c:pt idx="212">
                  <c:v>13.99</c:v>
                </c:pt>
                <c:pt idx="213">
                  <c:v>14.911</c:v>
                </c:pt>
                <c:pt idx="214">
                  <c:v>14.882</c:v>
                </c:pt>
                <c:pt idx="215">
                  <c:v>15.004</c:v>
                </c:pt>
                <c:pt idx="216">
                  <c:v>15.379</c:v>
                </c:pt>
                <c:pt idx="217">
                  <c:v>15.52</c:v>
                </c:pt>
                <c:pt idx="218">
                  <c:v>15.301</c:v>
                </c:pt>
                <c:pt idx="219">
                  <c:v>16.013000000000002</c:v>
                </c:pt>
                <c:pt idx="220">
                  <c:v>14.577</c:v>
                </c:pt>
                <c:pt idx="221">
                  <c:v>15.109</c:v>
                </c:pt>
                <c:pt idx="222">
                  <c:v>14.875</c:v>
                </c:pt>
                <c:pt idx="223">
                  <c:v>15.359</c:v>
                </c:pt>
                <c:pt idx="224">
                  <c:v>15.273999999999999</c:v>
                </c:pt>
                <c:pt idx="225">
                  <c:v>15.894</c:v>
                </c:pt>
                <c:pt idx="226">
                  <c:v>15.89</c:v>
                </c:pt>
                <c:pt idx="227">
                  <c:v>15.584</c:v>
                </c:pt>
                <c:pt idx="228">
                  <c:v>14.801</c:v>
                </c:pt>
                <c:pt idx="229">
                  <c:v>14.861000000000001</c:v>
                </c:pt>
                <c:pt idx="230">
                  <c:v>15.256</c:v>
                </c:pt>
                <c:pt idx="231">
                  <c:v>14.378</c:v>
                </c:pt>
                <c:pt idx="232">
                  <c:v>14.805999999999999</c:v>
                </c:pt>
                <c:pt idx="233">
                  <c:v>15.407</c:v>
                </c:pt>
                <c:pt idx="234">
                  <c:v>14.7</c:v>
                </c:pt>
                <c:pt idx="235">
                  <c:v>15.368</c:v>
                </c:pt>
                <c:pt idx="236">
                  <c:v>15.337999999999999</c:v>
                </c:pt>
                <c:pt idx="237">
                  <c:v>14.861000000000001</c:v>
                </c:pt>
                <c:pt idx="238">
                  <c:v>15.38</c:v>
                </c:pt>
                <c:pt idx="239">
                  <c:v>16.262</c:v>
                </c:pt>
                <c:pt idx="240">
                  <c:v>14.811999999999999</c:v>
                </c:pt>
                <c:pt idx="241">
                  <c:v>15.587</c:v>
                </c:pt>
                <c:pt idx="242">
                  <c:v>16.044</c:v>
                </c:pt>
                <c:pt idx="243">
                  <c:v>15.465999999999999</c:v>
                </c:pt>
                <c:pt idx="244">
                  <c:v>15.993</c:v>
                </c:pt>
                <c:pt idx="245">
                  <c:v>15.256</c:v>
                </c:pt>
                <c:pt idx="246">
                  <c:v>15.074</c:v>
                </c:pt>
                <c:pt idx="247">
                  <c:v>15.486000000000001</c:v>
                </c:pt>
                <c:pt idx="248">
                  <c:v>15.534000000000001</c:v>
                </c:pt>
                <c:pt idx="249">
                  <c:v>15.308</c:v>
                </c:pt>
                <c:pt idx="250">
                  <c:v>15.712</c:v>
                </c:pt>
                <c:pt idx="251">
                  <c:v>15.183</c:v>
                </c:pt>
                <c:pt idx="252">
                  <c:v>15.682</c:v>
                </c:pt>
                <c:pt idx="253">
                  <c:v>15.271000000000001</c:v>
                </c:pt>
                <c:pt idx="254">
                  <c:v>15.816000000000001</c:v>
                </c:pt>
                <c:pt idx="255">
                  <c:v>15.058</c:v>
                </c:pt>
                <c:pt idx="256">
                  <c:v>15.087999999999999</c:v>
                </c:pt>
                <c:pt idx="257">
                  <c:v>14.523999999999999</c:v>
                </c:pt>
                <c:pt idx="258">
                  <c:v>15.568</c:v>
                </c:pt>
                <c:pt idx="259">
                  <c:v>16.148</c:v>
                </c:pt>
                <c:pt idx="260">
                  <c:v>15.096</c:v>
                </c:pt>
                <c:pt idx="261">
                  <c:v>15.430999999999999</c:v>
                </c:pt>
                <c:pt idx="262">
                  <c:v>15.824999999999999</c:v>
                </c:pt>
                <c:pt idx="263">
                  <c:v>16.474</c:v>
                </c:pt>
                <c:pt idx="264">
                  <c:v>14.789</c:v>
                </c:pt>
                <c:pt idx="265">
                  <c:v>15.231999999999999</c:v>
                </c:pt>
                <c:pt idx="266">
                  <c:v>15.404999999999999</c:v>
                </c:pt>
                <c:pt idx="267">
                  <c:v>15.923</c:v>
                </c:pt>
                <c:pt idx="268">
                  <c:v>17.056999999999999</c:v>
                </c:pt>
                <c:pt idx="269">
                  <c:v>16.771000000000001</c:v>
                </c:pt>
                <c:pt idx="270">
                  <c:v>14.667999999999999</c:v>
                </c:pt>
                <c:pt idx="271">
                  <c:v>14.795999999999999</c:v>
                </c:pt>
                <c:pt idx="272">
                  <c:v>16.312999999999999</c:v>
                </c:pt>
                <c:pt idx="273">
                  <c:v>17.131</c:v>
                </c:pt>
                <c:pt idx="274">
                  <c:v>16.117999999999999</c:v>
                </c:pt>
                <c:pt idx="275">
                  <c:v>17.408999999999999</c:v>
                </c:pt>
                <c:pt idx="276">
                  <c:v>16.593</c:v>
                </c:pt>
                <c:pt idx="277">
                  <c:v>17.097000000000001</c:v>
                </c:pt>
                <c:pt idx="278">
                  <c:v>16.832000000000001</c:v>
                </c:pt>
                <c:pt idx="279">
                  <c:v>16.928999999999998</c:v>
                </c:pt>
                <c:pt idx="280">
                  <c:v>17.564</c:v>
                </c:pt>
                <c:pt idx="281">
                  <c:v>17.346</c:v>
                </c:pt>
                <c:pt idx="282">
                  <c:v>17.687999999999999</c:v>
                </c:pt>
                <c:pt idx="283">
                  <c:v>17.640999999999998</c:v>
                </c:pt>
                <c:pt idx="284">
                  <c:v>17.661999999999999</c:v>
                </c:pt>
                <c:pt idx="285">
                  <c:v>17.684000000000001</c:v>
                </c:pt>
                <c:pt idx="286">
                  <c:v>17.62</c:v>
                </c:pt>
                <c:pt idx="287">
                  <c:v>18.321999999999999</c:v>
                </c:pt>
                <c:pt idx="288">
                  <c:v>18.635000000000002</c:v>
                </c:pt>
                <c:pt idx="289">
                  <c:v>19.401</c:v>
                </c:pt>
                <c:pt idx="290">
                  <c:v>18.343</c:v>
                </c:pt>
                <c:pt idx="291">
                  <c:v>17.939</c:v>
                </c:pt>
                <c:pt idx="292">
                  <c:v>17.943000000000001</c:v>
                </c:pt>
                <c:pt idx="293">
                  <c:v>17.596</c:v>
                </c:pt>
                <c:pt idx="294">
                  <c:v>17.315999999999999</c:v>
                </c:pt>
                <c:pt idx="295">
                  <c:v>17.530999999999999</c:v>
                </c:pt>
                <c:pt idx="296">
                  <c:v>18.654</c:v>
                </c:pt>
                <c:pt idx="297">
                  <c:v>17.513999999999999</c:v>
                </c:pt>
                <c:pt idx="298">
                  <c:v>16.634</c:v>
                </c:pt>
                <c:pt idx="299">
                  <c:v>16.222000000000001</c:v>
                </c:pt>
                <c:pt idx="300">
                  <c:v>17.652000000000001</c:v>
                </c:pt>
                <c:pt idx="301">
                  <c:v>17.826000000000001</c:v>
                </c:pt>
                <c:pt idx="302">
                  <c:v>17.248000000000001</c:v>
                </c:pt>
                <c:pt idx="303">
                  <c:v>16.872</c:v>
                </c:pt>
                <c:pt idx="304">
                  <c:v>16.876000000000001</c:v>
                </c:pt>
                <c:pt idx="305">
                  <c:v>17.463999999999999</c:v>
                </c:pt>
                <c:pt idx="306">
                  <c:v>16.463000000000001</c:v>
                </c:pt>
                <c:pt idx="307">
                  <c:v>16.347999999999999</c:v>
                </c:pt>
                <c:pt idx="308">
                  <c:v>16.364999999999998</c:v>
                </c:pt>
                <c:pt idx="309">
                  <c:v>22.055</c:v>
                </c:pt>
                <c:pt idx="310">
                  <c:v>18.030999999999999</c:v>
                </c:pt>
                <c:pt idx="311">
                  <c:v>16.465</c:v>
                </c:pt>
                <c:pt idx="312">
                  <c:v>16.523</c:v>
                </c:pt>
                <c:pt idx="313">
                  <c:v>17.303999999999998</c:v>
                </c:pt>
                <c:pt idx="314">
                  <c:v>17.106999999999999</c:v>
                </c:pt>
                <c:pt idx="315">
                  <c:v>17.667999999999999</c:v>
                </c:pt>
                <c:pt idx="316">
                  <c:v>16.196999999999999</c:v>
                </c:pt>
                <c:pt idx="317">
                  <c:v>16.952999999999999</c:v>
                </c:pt>
                <c:pt idx="318">
                  <c:v>18.146999999999998</c:v>
                </c:pt>
                <c:pt idx="319">
                  <c:v>18.449000000000002</c:v>
                </c:pt>
                <c:pt idx="320">
                  <c:v>16.664999999999999</c:v>
                </c:pt>
                <c:pt idx="321">
                  <c:v>16.259</c:v>
                </c:pt>
                <c:pt idx="322">
                  <c:v>16.52</c:v>
                </c:pt>
                <c:pt idx="323">
                  <c:v>17.866</c:v>
                </c:pt>
                <c:pt idx="324">
                  <c:v>16.707999999999998</c:v>
                </c:pt>
                <c:pt idx="325">
                  <c:v>16.114000000000001</c:v>
                </c:pt>
                <c:pt idx="326">
                  <c:v>16.466999999999999</c:v>
                </c:pt>
                <c:pt idx="327">
                  <c:v>16.751000000000001</c:v>
                </c:pt>
                <c:pt idx="328">
                  <c:v>16.47</c:v>
                </c:pt>
                <c:pt idx="329">
                  <c:v>17.013000000000002</c:v>
                </c:pt>
                <c:pt idx="330">
                  <c:v>17.117000000000001</c:v>
                </c:pt>
                <c:pt idx="331">
                  <c:v>18.262</c:v>
                </c:pt>
                <c:pt idx="332">
                  <c:v>17.286000000000001</c:v>
                </c:pt>
                <c:pt idx="333">
                  <c:v>16.489000000000001</c:v>
                </c:pt>
                <c:pt idx="334">
                  <c:v>17.562999999999999</c:v>
                </c:pt>
                <c:pt idx="335">
                  <c:v>17.356999999999999</c:v>
                </c:pt>
                <c:pt idx="336">
                  <c:v>16.695</c:v>
                </c:pt>
                <c:pt idx="337">
                  <c:v>17.032</c:v>
                </c:pt>
                <c:pt idx="338">
                  <c:v>17.247</c:v>
                </c:pt>
                <c:pt idx="339">
                  <c:v>16.898</c:v>
                </c:pt>
                <c:pt idx="340">
                  <c:v>18.186</c:v>
                </c:pt>
                <c:pt idx="341">
                  <c:v>16.172999999999998</c:v>
                </c:pt>
                <c:pt idx="342">
                  <c:v>17.309000000000001</c:v>
                </c:pt>
                <c:pt idx="343">
                  <c:v>17.157</c:v>
                </c:pt>
                <c:pt idx="344">
                  <c:v>17.875</c:v>
                </c:pt>
                <c:pt idx="345">
                  <c:v>17.513999999999999</c:v>
                </c:pt>
                <c:pt idx="346">
                  <c:v>17.361999999999998</c:v>
                </c:pt>
                <c:pt idx="347">
                  <c:v>18.102</c:v>
                </c:pt>
                <c:pt idx="348">
                  <c:v>16.888999999999999</c:v>
                </c:pt>
                <c:pt idx="349">
                  <c:v>16.885999999999999</c:v>
                </c:pt>
                <c:pt idx="350">
                  <c:v>17.413</c:v>
                </c:pt>
                <c:pt idx="351">
                  <c:v>17.756</c:v>
                </c:pt>
                <c:pt idx="352">
                  <c:v>17.414000000000001</c:v>
                </c:pt>
                <c:pt idx="353">
                  <c:v>18.481999999999999</c:v>
                </c:pt>
                <c:pt idx="354">
                  <c:v>21.135000000000002</c:v>
                </c:pt>
                <c:pt idx="355">
                  <c:v>17.417999999999999</c:v>
                </c:pt>
                <c:pt idx="356">
                  <c:v>16.927</c:v>
                </c:pt>
                <c:pt idx="357">
                  <c:v>15.336</c:v>
                </c:pt>
                <c:pt idx="358">
                  <c:v>16.524000000000001</c:v>
                </c:pt>
                <c:pt idx="359">
                  <c:v>17.173999999999999</c:v>
                </c:pt>
                <c:pt idx="360">
                  <c:v>18.081</c:v>
                </c:pt>
                <c:pt idx="361">
                  <c:v>17.071000000000002</c:v>
                </c:pt>
                <c:pt idx="362">
                  <c:v>16.96</c:v>
                </c:pt>
                <c:pt idx="363">
                  <c:v>17.126999999999999</c:v>
                </c:pt>
                <c:pt idx="364">
                  <c:v>16.728999999999999</c:v>
                </c:pt>
                <c:pt idx="365">
                  <c:v>16.899999999999999</c:v>
                </c:pt>
                <c:pt idx="366">
                  <c:v>17.661999999999999</c:v>
                </c:pt>
                <c:pt idx="367">
                  <c:v>16.457999999999998</c:v>
                </c:pt>
                <c:pt idx="368">
                  <c:v>16.974</c:v>
                </c:pt>
                <c:pt idx="369">
                  <c:v>16.864999999999998</c:v>
                </c:pt>
                <c:pt idx="370">
                  <c:v>16.657</c:v>
                </c:pt>
                <c:pt idx="371">
                  <c:v>17.106999999999999</c:v>
                </c:pt>
                <c:pt idx="372">
                  <c:v>16.896000000000001</c:v>
                </c:pt>
                <c:pt idx="373">
                  <c:v>17.169</c:v>
                </c:pt>
                <c:pt idx="374">
                  <c:v>16.437999999999999</c:v>
                </c:pt>
                <c:pt idx="375">
                  <c:v>16.614999999999998</c:v>
                </c:pt>
                <c:pt idx="376">
                  <c:v>16.661000000000001</c:v>
                </c:pt>
                <c:pt idx="377">
                  <c:v>16.178999999999998</c:v>
                </c:pt>
                <c:pt idx="378">
                  <c:v>15.837</c:v>
                </c:pt>
                <c:pt idx="379">
                  <c:v>16.379000000000001</c:v>
                </c:pt>
                <c:pt idx="380">
                  <c:v>16.532</c:v>
                </c:pt>
                <c:pt idx="381">
                  <c:v>16.454999999999998</c:v>
                </c:pt>
                <c:pt idx="382">
                  <c:v>16.353999999999999</c:v>
                </c:pt>
                <c:pt idx="383">
                  <c:v>16.03</c:v>
                </c:pt>
                <c:pt idx="384">
                  <c:v>15.705</c:v>
                </c:pt>
                <c:pt idx="385">
                  <c:v>15.491</c:v>
                </c:pt>
                <c:pt idx="386">
                  <c:v>15.114000000000001</c:v>
                </c:pt>
                <c:pt idx="387">
                  <c:v>14.605</c:v>
                </c:pt>
                <c:pt idx="388">
                  <c:v>14.696999999999999</c:v>
                </c:pt>
                <c:pt idx="389">
                  <c:v>14.377000000000001</c:v>
                </c:pt>
                <c:pt idx="390">
                  <c:v>13.006</c:v>
                </c:pt>
                <c:pt idx="391">
                  <c:v>14.119</c:v>
                </c:pt>
                <c:pt idx="392">
                  <c:v>12.961</c:v>
                </c:pt>
                <c:pt idx="393">
                  <c:v>10.933</c:v>
                </c:pt>
                <c:pt idx="394">
                  <c:v>10.526</c:v>
                </c:pt>
                <c:pt idx="395">
                  <c:v>10.382999999999999</c:v>
                </c:pt>
                <c:pt idx="396">
                  <c:v>9.7859999999999996</c:v>
                </c:pt>
                <c:pt idx="397">
                  <c:v>9.2230000000000008</c:v>
                </c:pt>
                <c:pt idx="398">
                  <c:v>9.7479999999999993</c:v>
                </c:pt>
                <c:pt idx="399">
                  <c:v>9.3789999999999996</c:v>
                </c:pt>
                <c:pt idx="400">
                  <c:v>10.176</c:v>
                </c:pt>
                <c:pt idx="401">
                  <c:v>10.148999999999999</c:v>
                </c:pt>
                <c:pt idx="402">
                  <c:v>11.566000000000001</c:v>
                </c:pt>
                <c:pt idx="403">
                  <c:v>14.754</c:v>
                </c:pt>
                <c:pt idx="404">
                  <c:v>9.5350000000000001</c:v>
                </c:pt>
                <c:pt idx="405">
                  <c:v>10.576000000000001</c:v>
                </c:pt>
                <c:pt idx="406">
                  <c:v>11.041</c:v>
                </c:pt>
                <c:pt idx="407">
                  <c:v>11.284000000000001</c:v>
                </c:pt>
                <c:pt idx="408">
                  <c:v>10.893000000000001</c:v>
                </c:pt>
                <c:pt idx="409">
                  <c:v>10.315</c:v>
                </c:pt>
                <c:pt idx="410">
                  <c:v>11.772</c:v>
                </c:pt>
                <c:pt idx="411">
                  <c:v>11.454000000000001</c:v>
                </c:pt>
                <c:pt idx="412">
                  <c:v>12.03</c:v>
                </c:pt>
                <c:pt idx="413">
                  <c:v>11.598000000000001</c:v>
                </c:pt>
                <c:pt idx="414">
                  <c:v>11.948</c:v>
                </c:pt>
                <c:pt idx="415">
                  <c:v>12.013999999999999</c:v>
                </c:pt>
                <c:pt idx="416">
                  <c:v>11.922000000000001</c:v>
                </c:pt>
                <c:pt idx="417">
                  <c:v>12.414</c:v>
                </c:pt>
                <c:pt idx="418">
                  <c:v>12.3</c:v>
                </c:pt>
                <c:pt idx="419">
                  <c:v>12.605</c:v>
                </c:pt>
                <c:pt idx="420">
                  <c:v>12.805999999999999</c:v>
                </c:pt>
                <c:pt idx="421">
                  <c:v>13.081</c:v>
                </c:pt>
                <c:pt idx="422">
                  <c:v>13.259</c:v>
                </c:pt>
                <c:pt idx="423">
                  <c:v>13.326000000000001</c:v>
                </c:pt>
                <c:pt idx="424">
                  <c:v>12.28</c:v>
                </c:pt>
                <c:pt idx="425">
                  <c:v>11.885999999999999</c:v>
                </c:pt>
                <c:pt idx="426">
                  <c:v>12.72</c:v>
                </c:pt>
                <c:pt idx="427">
                  <c:v>12.603999999999999</c:v>
                </c:pt>
                <c:pt idx="428">
                  <c:v>13.356</c:v>
                </c:pt>
                <c:pt idx="429">
                  <c:v>13.73</c:v>
                </c:pt>
                <c:pt idx="430">
                  <c:v>13.743</c:v>
                </c:pt>
                <c:pt idx="431">
                  <c:v>13.798</c:v>
                </c:pt>
                <c:pt idx="432">
                  <c:v>14.395</c:v>
                </c:pt>
                <c:pt idx="433">
                  <c:v>14.975</c:v>
                </c:pt>
                <c:pt idx="434">
                  <c:v>14.593999999999999</c:v>
                </c:pt>
                <c:pt idx="435">
                  <c:v>14.769</c:v>
                </c:pt>
                <c:pt idx="436">
                  <c:v>14.496</c:v>
                </c:pt>
                <c:pt idx="437">
                  <c:v>14.467000000000001</c:v>
                </c:pt>
                <c:pt idx="438">
                  <c:v>14.38</c:v>
                </c:pt>
                <c:pt idx="439">
                  <c:v>14.444000000000001</c:v>
                </c:pt>
                <c:pt idx="440">
                  <c:v>15.099</c:v>
                </c:pt>
                <c:pt idx="441">
                  <c:v>14.83</c:v>
                </c:pt>
                <c:pt idx="442">
                  <c:v>15.456</c:v>
                </c:pt>
                <c:pt idx="443">
                  <c:v>15.462</c:v>
                </c:pt>
                <c:pt idx="444">
                  <c:v>15.813000000000001</c:v>
                </c:pt>
                <c:pt idx="445">
                  <c:v>15.861000000000001</c:v>
                </c:pt>
                <c:pt idx="446">
                  <c:v>15.721</c:v>
                </c:pt>
                <c:pt idx="447">
                  <c:v>15.811</c:v>
                </c:pt>
                <c:pt idx="448">
                  <c:v>15.884</c:v>
                </c:pt>
                <c:pt idx="449">
                  <c:v>16.149000000000001</c:v>
                </c:pt>
                <c:pt idx="450">
                  <c:v>16.021000000000001</c:v>
                </c:pt>
                <c:pt idx="451">
                  <c:v>15.827</c:v>
                </c:pt>
                <c:pt idx="452">
                  <c:v>15.856999999999999</c:v>
                </c:pt>
                <c:pt idx="453">
                  <c:v>15.727</c:v>
                </c:pt>
                <c:pt idx="454">
                  <c:v>16.079000000000001</c:v>
                </c:pt>
                <c:pt idx="455">
                  <c:v>15.835000000000001</c:v>
                </c:pt>
                <c:pt idx="456">
                  <c:v>15.614000000000001</c:v>
                </c:pt>
                <c:pt idx="457">
                  <c:v>15.993</c:v>
                </c:pt>
                <c:pt idx="458">
                  <c:v>16.984999999999999</c:v>
                </c:pt>
                <c:pt idx="459">
                  <c:v>16.695</c:v>
                </c:pt>
                <c:pt idx="460">
                  <c:v>17.137</c:v>
                </c:pt>
                <c:pt idx="461">
                  <c:v>17.515999999999998</c:v>
                </c:pt>
                <c:pt idx="462">
                  <c:v>17.277000000000001</c:v>
                </c:pt>
                <c:pt idx="463">
                  <c:v>17.239000000000001</c:v>
                </c:pt>
                <c:pt idx="464">
                  <c:v>16.959</c:v>
                </c:pt>
                <c:pt idx="465">
                  <c:v>16.756</c:v>
                </c:pt>
                <c:pt idx="466">
                  <c:v>16.949000000000002</c:v>
                </c:pt>
                <c:pt idx="467">
                  <c:v>17.178000000000001</c:v>
                </c:pt>
                <c:pt idx="468">
                  <c:v>16.913</c:v>
                </c:pt>
                <c:pt idx="469">
                  <c:v>16.895</c:v>
                </c:pt>
                <c:pt idx="470">
                  <c:v>17.893000000000001</c:v>
                </c:pt>
                <c:pt idx="471">
                  <c:v>17.687000000000001</c:v>
                </c:pt>
                <c:pt idx="472">
                  <c:v>17.945</c:v>
                </c:pt>
                <c:pt idx="473">
                  <c:v>17.881</c:v>
                </c:pt>
                <c:pt idx="474">
                  <c:v>18.303999999999998</c:v>
                </c:pt>
                <c:pt idx="475">
                  <c:v>18.408000000000001</c:v>
                </c:pt>
                <c:pt idx="476">
                  <c:v>18.271999999999998</c:v>
                </c:pt>
                <c:pt idx="477">
                  <c:v>18.271000000000001</c:v>
                </c:pt>
                <c:pt idx="478">
                  <c:v>18.321999999999999</c:v>
                </c:pt>
                <c:pt idx="479">
                  <c:v>17.492000000000001</c:v>
                </c:pt>
                <c:pt idx="480">
                  <c:v>18.071999999999999</c:v>
                </c:pt>
                <c:pt idx="481">
                  <c:v>18.032</c:v>
                </c:pt>
                <c:pt idx="482">
                  <c:v>17.404</c:v>
                </c:pt>
                <c:pt idx="483">
                  <c:v>17.704999999999998</c:v>
                </c:pt>
                <c:pt idx="484">
                  <c:v>17.709</c:v>
                </c:pt>
                <c:pt idx="485">
                  <c:v>17.747</c:v>
                </c:pt>
                <c:pt idx="486">
                  <c:v>18.065999999999999</c:v>
                </c:pt>
                <c:pt idx="487">
                  <c:v>17.885999999999999</c:v>
                </c:pt>
                <c:pt idx="488">
                  <c:v>17.959</c:v>
                </c:pt>
                <c:pt idx="489">
                  <c:v>17.956</c:v>
                </c:pt>
                <c:pt idx="490">
                  <c:v>17.774999999999999</c:v>
                </c:pt>
                <c:pt idx="491">
                  <c:v>18.236000000000001</c:v>
                </c:pt>
                <c:pt idx="492">
                  <c:v>17.651</c:v>
                </c:pt>
                <c:pt idx="493">
                  <c:v>17.791</c:v>
                </c:pt>
                <c:pt idx="494">
                  <c:v>17.140999999999998</c:v>
                </c:pt>
                <c:pt idx="495">
                  <c:v>17.3</c:v>
                </c:pt>
                <c:pt idx="496">
                  <c:v>17.198</c:v>
                </c:pt>
                <c:pt idx="497">
                  <c:v>17.193999999999999</c:v>
                </c:pt>
                <c:pt idx="498">
                  <c:v>17.178999999999998</c:v>
                </c:pt>
                <c:pt idx="499">
                  <c:v>17.026</c:v>
                </c:pt>
                <c:pt idx="500">
                  <c:v>18.337</c:v>
                </c:pt>
                <c:pt idx="501">
                  <c:v>18.335999999999999</c:v>
                </c:pt>
                <c:pt idx="502">
                  <c:v>17.891999999999999</c:v>
                </c:pt>
                <c:pt idx="503">
                  <c:v>17.728999999999999</c:v>
                </c:pt>
                <c:pt idx="504">
                  <c:v>17.55</c:v>
                </c:pt>
                <c:pt idx="505">
                  <c:v>17.57</c:v>
                </c:pt>
                <c:pt idx="506">
                  <c:v>17.715</c:v>
                </c:pt>
                <c:pt idx="507">
                  <c:v>17.806000000000001</c:v>
                </c:pt>
                <c:pt idx="508">
                  <c:v>17.721</c:v>
                </c:pt>
                <c:pt idx="509">
                  <c:v>17.661000000000001</c:v>
                </c:pt>
                <c:pt idx="510">
                  <c:v>17.41</c:v>
                </c:pt>
                <c:pt idx="511">
                  <c:v>17.324000000000002</c:v>
                </c:pt>
                <c:pt idx="512">
                  <c:v>17.812000000000001</c:v>
                </c:pt>
                <c:pt idx="513">
                  <c:v>18.155000000000001</c:v>
                </c:pt>
                <c:pt idx="514">
                  <c:v>17.853999999999999</c:v>
                </c:pt>
                <c:pt idx="515">
                  <c:v>17.962</c:v>
                </c:pt>
                <c:pt idx="516">
                  <c:v>17.312000000000001</c:v>
                </c:pt>
                <c:pt idx="517">
                  <c:v>17.106999999999999</c:v>
                </c:pt>
                <c:pt idx="518">
                  <c:v>17.838000000000001</c:v>
                </c:pt>
                <c:pt idx="519">
                  <c:v>17.164000000000001</c:v>
                </c:pt>
                <c:pt idx="520">
                  <c:v>17.869</c:v>
                </c:pt>
                <c:pt idx="521">
                  <c:v>17.748999999999999</c:v>
                </c:pt>
                <c:pt idx="522">
                  <c:v>17.533999999999999</c:v>
                </c:pt>
                <c:pt idx="523">
                  <c:v>17.606999999999999</c:v>
                </c:pt>
                <c:pt idx="524">
                  <c:v>17.649999999999999</c:v>
                </c:pt>
                <c:pt idx="525">
                  <c:v>17.283000000000001</c:v>
                </c:pt>
                <c:pt idx="526">
                  <c:v>17.446999999999999</c:v>
                </c:pt>
                <c:pt idx="527">
                  <c:v>17.297999999999998</c:v>
                </c:pt>
                <c:pt idx="528">
                  <c:v>17.32</c:v>
                </c:pt>
                <c:pt idx="529">
                  <c:v>17.224</c:v>
                </c:pt>
                <c:pt idx="530">
                  <c:v>11.75</c:v>
                </c:pt>
                <c:pt idx="531">
                  <c:v>9.0619999999999994</c:v>
                </c:pt>
                <c:pt idx="532">
                  <c:v>12.412000000000001</c:v>
                </c:pt>
                <c:pt idx="533">
                  <c:v>13.36</c:v>
                </c:pt>
                <c:pt idx="534">
                  <c:v>15.002000000000001</c:v>
                </c:pt>
                <c:pt idx="535">
                  <c:v>15.54</c:v>
                </c:pt>
                <c:pt idx="536">
                  <c:v>16.733000000000001</c:v>
                </c:pt>
                <c:pt idx="537">
                  <c:v>16.838000000000001</c:v>
                </c:pt>
                <c:pt idx="538">
                  <c:v>16.192</c:v>
                </c:pt>
                <c:pt idx="539">
                  <c:v>16.687000000000001</c:v>
                </c:pt>
                <c:pt idx="540">
                  <c:v>17.295000000000002</c:v>
                </c:pt>
                <c:pt idx="541">
                  <c:v>16.353000000000002</c:v>
                </c:pt>
                <c:pt idx="542">
                  <c:v>18.475000000000001</c:v>
                </c:pt>
                <c:pt idx="543">
                  <c:v>19.006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5-48A2-9B53-B907E300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629616"/>
        <c:axId val="463630864"/>
      </c:lineChart>
      <c:catAx>
        <c:axId val="4636296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0864"/>
        <c:crosses val="autoZero"/>
        <c:auto val="1"/>
        <c:lblAlgn val="ctr"/>
        <c:lblOffset val="100"/>
        <c:noMultiLvlLbl val="0"/>
      </c:catAx>
      <c:valAx>
        <c:axId val="4636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SALES</a:t>
            </a:r>
            <a:r>
              <a:rPr lang="fr-FR" baseline="0"/>
              <a:t> CAR FORECAST USA - SEASONALITY 12 periods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Cars 2'!$B$1</c:f>
              <c:strCache>
                <c:ptCount val="1"/>
                <c:pt idx="0">
                  <c:v>Valeurs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Cars 2'!$F$2:$F$649</c:f>
              <c:numCache>
                <c:formatCode>yyyy</c:formatCode>
                <c:ptCount val="64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  <c:pt idx="600">
                  <c:v>46023</c:v>
                </c:pt>
                <c:pt idx="601">
                  <c:v>46054</c:v>
                </c:pt>
                <c:pt idx="602">
                  <c:v>46082</c:v>
                </c:pt>
                <c:pt idx="603">
                  <c:v>46113</c:v>
                </c:pt>
                <c:pt idx="604">
                  <c:v>46143</c:v>
                </c:pt>
                <c:pt idx="605">
                  <c:v>46174</c:v>
                </c:pt>
                <c:pt idx="606">
                  <c:v>46204</c:v>
                </c:pt>
                <c:pt idx="607">
                  <c:v>46235</c:v>
                </c:pt>
                <c:pt idx="608">
                  <c:v>46266</c:v>
                </c:pt>
                <c:pt idx="609">
                  <c:v>46296</c:v>
                </c:pt>
                <c:pt idx="610">
                  <c:v>46327</c:v>
                </c:pt>
                <c:pt idx="611">
                  <c:v>46357</c:v>
                </c:pt>
                <c:pt idx="612">
                  <c:v>46388</c:v>
                </c:pt>
                <c:pt idx="613">
                  <c:v>46419</c:v>
                </c:pt>
                <c:pt idx="614">
                  <c:v>46447</c:v>
                </c:pt>
                <c:pt idx="615">
                  <c:v>46478</c:v>
                </c:pt>
                <c:pt idx="616">
                  <c:v>46508</c:v>
                </c:pt>
                <c:pt idx="617">
                  <c:v>46539</c:v>
                </c:pt>
                <c:pt idx="618">
                  <c:v>46569</c:v>
                </c:pt>
                <c:pt idx="619">
                  <c:v>46600</c:v>
                </c:pt>
                <c:pt idx="620">
                  <c:v>46631</c:v>
                </c:pt>
                <c:pt idx="621">
                  <c:v>46661</c:v>
                </c:pt>
                <c:pt idx="622">
                  <c:v>46692</c:v>
                </c:pt>
                <c:pt idx="623">
                  <c:v>46722</c:v>
                </c:pt>
                <c:pt idx="624">
                  <c:v>46753</c:v>
                </c:pt>
                <c:pt idx="625">
                  <c:v>46784</c:v>
                </c:pt>
                <c:pt idx="626">
                  <c:v>46813</c:v>
                </c:pt>
                <c:pt idx="627">
                  <c:v>46844</c:v>
                </c:pt>
                <c:pt idx="628">
                  <c:v>46874</c:v>
                </c:pt>
                <c:pt idx="629">
                  <c:v>46905</c:v>
                </c:pt>
                <c:pt idx="630">
                  <c:v>46935</c:v>
                </c:pt>
                <c:pt idx="631">
                  <c:v>46966</c:v>
                </c:pt>
                <c:pt idx="632">
                  <c:v>46997</c:v>
                </c:pt>
                <c:pt idx="633">
                  <c:v>47027</c:v>
                </c:pt>
                <c:pt idx="634">
                  <c:v>47058</c:v>
                </c:pt>
                <c:pt idx="635">
                  <c:v>47088</c:v>
                </c:pt>
                <c:pt idx="636">
                  <c:v>47119</c:v>
                </c:pt>
                <c:pt idx="637">
                  <c:v>47150</c:v>
                </c:pt>
                <c:pt idx="638">
                  <c:v>47178</c:v>
                </c:pt>
                <c:pt idx="639">
                  <c:v>47209</c:v>
                </c:pt>
                <c:pt idx="640">
                  <c:v>47239</c:v>
                </c:pt>
                <c:pt idx="641">
                  <c:v>47270</c:v>
                </c:pt>
                <c:pt idx="642">
                  <c:v>47300</c:v>
                </c:pt>
                <c:pt idx="643">
                  <c:v>47331</c:v>
                </c:pt>
                <c:pt idx="644">
                  <c:v>47362</c:v>
                </c:pt>
                <c:pt idx="645">
                  <c:v>47392</c:v>
                </c:pt>
                <c:pt idx="646">
                  <c:v>47423</c:v>
                </c:pt>
                <c:pt idx="647">
                  <c:v>47453</c:v>
                </c:pt>
              </c:numCache>
            </c:numRef>
          </c:cat>
          <c:val>
            <c:numRef>
              <c:f>'Forecast Cars 2'!$B$2:$B$649</c:f>
              <c:numCache>
                <c:formatCode>0.000</c:formatCode>
                <c:ptCount val="648"/>
                <c:pt idx="0">
                  <c:v>12.814</c:v>
                </c:pt>
                <c:pt idx="1">
                  <c:v>13.34</c:v>
                </c:pt>
                <c:pt idx="2">
                  <c:v>13.378</c:v>
                </c:pt>
                <c:pt idx="3">
                  <c:v>13.223000000000001</c:v>
                </c:pt>
                <c:pt idx="4">
                  <c:v>12.962</c:v>
                </c:pt>
                <c:pt idx="5">
                  <c:v>13.051</c:v>
                </c:pt>
                <c:pt idx="6">
                  <c:v>13.465999999999999</c:v>
                </c:pt>
                <c:pt idx="7">
                  <c:v>12.952999999999999</c:v>
                </c:pt>
                <c:pt idx="8">
                  <c:v>13.61</c:v>
                </c:pt>
                <c:pt idx="9">
                  <c:v>12.823</c:v>
                </c:pt>
                <c:pt idx="10">
                  <c:v>13.332000000000001</c:v>
                </c:pt>
                <c:pt idx="11">
                  <c:v>14.526999999999999</c:v>
                </c:pt>
                <c:pt idx="12">
                  <c:v>14.396000000000001</c:v>
                </c:pt>
                <c:pt idx="13">
                  <c:v>14.709</c:v>
                </c:pt>
                <c:pt idx="14">
                  <c:v>15.17</c:v>
                </c:pt>
                <c:pt idx="15">
                  <c:v>15.135</c:v>
                </c:pt>
                <c:pt idx="16">
                  <c:v>14.984</c:v>
                </c:pt>
                <c:pt idx="17">
                  <c:v>14.952</c:v>
                </c:pt>
                <c:pt idx="18">
                  <c:v>14.641</c:v>
                </c:pt>
                <c:pt idx="19">
                  <c:v>14.859</c:v>
                </c:pt>
                <c:pt idx="20">
                  <c:v>14.65</c:v>
                </c:pt>
                <c:pt idx="21">
                  <c:v>14.9</c:v>
                </c:pt>
                <c:pt idx="22">
                  <c:v>14.798999999999999</c:v>
                </c:pt>
                <c:pt idx="23">
                  <c:v>15.175000000000001</c:v>
                </c:pt>
                <c:pt idx="24">
                  <c:v>13.704000000000001</c:v>
                </c:pt>
                <c:pt idx="25">
                  <c:v>14.363</c:v>
                </c:pt>
                <c:pt idx="26">
                  <c:v>15.166</c:v>
                </c:pt>
                <c:pt idx="27">
                  <c:v>16.198</c:v>
                </c:pt>
                <c:pt idx="28">
                  <c:v>16.297999999999998</c:v>
                </c:pt>
                <c:pt idx="29">
                  <c:v>16.347999999999999</c:v>
                </c:pt>
                <c:pt idx="30">
                  <c:v>15.528</c:v>
                </c:pt>
                <c:pt idx="31">
                  <c:v>16.045000000000002</c:v>
                </c:pt>
                <c:pt idx="32">
                  <c:v>14.641</c:v>
                </c:pt>
                <c:pt idx="33">
                  <c:v>15.845000000000001</c:v>
                </c:pt>
                <c:pt idx="34">
                  <c:v>15.484</c:v>
                </c:pt>
                <c:pt idx="35">
                  <c:v>15.337999999999999</c:v>
                </c:pt>
                <c:pt idx="36">
                  <c:v>15.061</c:v>
                </c:pt>
                <c:pt idx="37">
                  <c:v>15.321</c:v>
                </c:pt>
                <c:pt idx="38">
                  <c:v>15.275</c:v>
                </c:pt>
                <c:pt idx="39">
                  <c:v>14.742000000000001</c:v>
                </c:pt>
                <c:pt idx="40">
                  <c:v>14.374000000000001</c:v>
                </c:pt>
                <c:pt idx="41">
                  <c:v>12.744</c:v>
                </c:pt>
                <c:pt idx="42">
                  <c:v>14.112</c:v>
                </c:pt>
                <c:pt idx="43">
                  <c:v>14.343999999999999</c:v>
                </c:pt>
                <c:pt idx="44">
                  <c:v>14.292</c:v>
                </c:pt>
                <c:pt idx="45">
                  <c:v>13.112</c:v>
                </c:pt>
                <c:pt idx="46">
                  <c:v>13.025</c:v>
                </c:pt>
                <c:pt idx="47">
                  <c:v>13.496</c:v>
                </c:pt>
                <c:pt idx="48">
                  <c:v>14.439</c:v>
                </c:pt>
                <c:pt idx="49">
                  <c:v>13.276</c:v>
                </c:pt>
                <c:pt idx="50">
                  <c:v>12.077</c:v>
                </c:pt>
                <c:pt idx="51">
                  <c:v>10.444000000000001</c:v>
                </c:pt>
                <c:pt idx="52">
                  <c:v>9.5399999999999991</c:v>
                </c:pt>
                <c:pt idx="53">
                  <c:v>10.449</c:v>
                </c:pt>
                <c:pt idx="54">
                  <c:v>11.664</c:v>
                </c:pt>
                <c:pt idx="55">
                  <c:v>11.154</c:v>
                </c:pt>
                <c:pt idx="56">
                  <c:v>10.912000000000001</c:v>
                </c:pt>
                <c:pt idx="57">
                  <c:v>11.412000000000001</c:v>
                </c:pt>
                <c:pt idx="58">
                  <c:v>11.257</c:v>
                </c:pt>
                <c:pt idx="59">
                  <c:v>10.939</c:v>
                </c:pt>
                <c:pt idx="60">
                  <c:v>11.282</c:v>
                </c:pt>
                <c:pt idx="61">
                  <c:v>12.351000000000001</c:v>
                </c:pt>
                <c:pt idx="62">
                  <c:v>12.427</c:v>
                </c:pt>
                <c:pt idx="63">
                  <c:v>10.49</c:v>
                </c:pt>
                <c:pt idx="64">
                  <c:v>10.353999999999999</c:v>
                </c:pt>
                <c:pt idx="65">
                  <c:v>10.414999999999999</c:v>
                </c:pt>
                <c:pt idx="66">
                  <c:v>10.428000000000001</c:v>
                </c:pt>
                <c:pt idx="67">
                  <c:v>12.680999999999999</c:v>
                </c:pt>
                <c:pt idx="68">
                  <c:v>11.08</c:v>
                </c:pt>
                <c:pt idx="69">
                  <c:v>9.4179999999999993</c:v>
                </c:pt>
                <c:pt idx="70">
                  <c:v>9.4939999999999998</c:v>
                </c:pt>
                <c:pt idx="71">
                  <c:v>9.0549999999999997</c:v>
                </c:pt>
                <c:pt idx="72">
                  <c:v>10.285</c:v>
                </c:pt>
                <c:pt idx="73">
                  <c:v>10.923999999999999</c:v>
                </c:pt>
                <c:pt idx="74">
                  <c:v>10.651</c:v>
                </c:pt>
                <c:pt idx="75">
                  <c:v>9.7469999999999999</c:v>
                </c:pt>
                <c:pt idx="76">
                  <c:v>11.103</c:v>
                </c:pt>
                <c:pt idx="77">
                  <c:v>9.6129999999999995</c:v>
                </c:pt>
                <c:pt idx="78">
                  <c:v>9.7590000000000003</c:v>
                </c:pt>
                <c:pt idx="79">
                  <c:v>9.9469999999999992</c:v>
                </c:pt>
                <c:pt idx="80">
                  <c:v>11.129</c:v>
                </c:pt>
                <c:pt idx="81">
                  <c:v>10.14</c:v>
                </c:pt>
                <c:pt idx="82">
                  <c:v>12.03</c:v>
                </c:pt>
                <c:pt idx="83">
                  <c:v>11.249000000000001</c:v>
                </c:pt>
                <c:pt idx="84">
                  <c:v>10.865</c:v>
                </c:pt>
                <c:pt idx="85">
                  <c:v>10.608000000000001</c:v>
                </c:pt>
                <c:pt idx="86">
                  <c:v>11.023</c:v>
                </c:pt>
                <c:pt idx="87">
                  <c:v>11.673</c:v>
                </c:pt>
                <c:pt idx="88">
                  <c:v>12.028</c:v>
                </c:pt>
                <c:pt idx="89">
                  <c:v>12.96</c:v>
                </c:pt>
                <c:pt idx="90">
                  <c:v>12.917</c:v>
                </c:pt>
                <c:pt idx="91">
                  <c:v>12.246</c:v>
                </c:pt>
                <c:pt idx="92">
                  <c:v>12.451000000000001</c:v>
                </c:pt>
                <c:pt idx="93">
                  <c:v>13.311</c:v>
                </c:pt>
                <c:pt idx="94">
                  <c:v>13.125</c:v>
                </c:pt>
                <c:pt idx="95">
                  <c:v>14.503</c:v>
                </c:pt>
                <c:pt idx="96">
                  <c:v>14.21</c:v>
                </c:pt>
                <c:pt idx="97">
                  <c:v>14.381</c:v>
                </c:pt>
                <c:pt idx="98">
                  <c:v>14.21</c:v>
                </c:pt>
                <c:pt idx="99">
                  <c:v>14.356999999999999</c:v>
                </c:pt>
                <c:pt idx="100">
                  <c:v>14.856</c:v>
                </c:pt>
                <c:pt idx="101">
                  <c:v>14.673</c:v>
                </c:pt>
                <c:pt idx="102">
                  <c:v>14.757999999999999</c:v>
                </c:pt>
                <c:pt idx="103">
                  <c:v>14.279</c:v>
                </c:pt>
                <c:pt idx="104">
                  <c:v>13.959</c:v>
                </c:pt>
                <c:pt idx="105">
                  <c:v>14.641999999999999</c:v>
                </c:pt>
                <c:pt idx="106">
                  <c:v>14.773999999999999</c:v>
                </c:pt>
                <c:pt idx="107">
                  <c:v>14.602</c:v>
                </c:pt>
                <c:pt idx="108">
                  <c:v>15.563000000000001</c:v>
                </c:pt>
                <c:pt idx="109">
                  <c:v>15.724</c:v>
                </c:pt>
                <c:pt idx="110">
                  <c:v>15.358000000000001</c:v>
                </c:pt>
                <c:pt idx="111">
                  <c:v>15.521000000000001</c:v>
                </c:pt>
                <c:pt idx="112">
                  <c:v>15.561</c:v>
                </c:pt>
                <c:pt idx="113">
                  <c:v>15.093</c:v>
                </c:pt>
                <c:pt idx="114">
                  <c:v>15.497999999999999</c:v>
                </c:pt>
                <c:pt idx="115">
                  <c:v>16.91</c:v>
                </c:pt>
                <c:pt idx="116">
                  <c:v>19.103999999999999</c:v>
                </c:pt>
                <c:pt idx="117">
                  <c:v>14.185</c:v>
                </c:pt>
                <c:pt idx="118">
                  <c:v>14.622</c:v>
                </c:pt>
                <c:pt idx="119">
                  <c:v>15.711</c:v>
                </c:pt>
                <c:pt idx="120">
                  <c:v>16.059999999999999</c:v>
                </c:pt>
                <c:pt idx="121">
                  <c:v>15.371</c:v>
                </c:pt>
                <c:pt idx="122">
                  <c:v>14.161</c:v>
                </c:pt>
                <c:pt idx="123">
                  <c:v>15.849</c:v>
                </c:pt>
                <c:pt idx="124">
                  <c:v>16.302</c:v>
                </c:pt>
                <c:pt idx="125">
                  <c:v>15.92</c:v>
                </c:pt>
                <c:pt idx="126">
                  <c:v>15.742000000000001</c:v>
                </c:pt>
                <c:pt idx="127">
                  <c:v>17.285</c:v>
                </c:pt>
                <c:pt idx="128">
                  <c:v>21.495000000000001</c:v>
                </c:pt>
                <c:pt idx="129">
                  <c:v>14.792999999999999</c:v>
                </c:pt>
                <c:pt idx="130">
                  <c:v>14.821999999999999</c:v>
                </c:pt>
                <c:pt idx="131">
                  <c:v>18.079000000000001</c:v>
                </c:pt>
                <c:pt idx="132">
                  <c:v>12.414</c:v>
                </c:pt>
                <c:pt idx="133">
                  <c:v>15.109</c:v>
                </c:pt>
                <c:pt idx="134">
                  <c:v>15.298999999999999</c:v>
                </c:pt>
                <c:pt idx="135">
                  <c:v>15.452</c:v>
                </c:pt>
                <c:pt idx="136">
                  <c:v>14.571999999999999</c:v>
                </c:pt>
                <c:pt idx="137">
                  <c:v>15.619</c:v>
                </c:pt>
                <c:pt idx="138">
                  <c:v>15.654999999999999</c:v>
                </c:pt>
                <c:pt idx="139">
                  <c:v>17.091999999999999</c:v>
                </c:pt>
                <c:pt idx="140">
                  <c:v>16.119</c:v>
                </c:pt>
                <c:pt idx="141">
                  <c:v>14.257999999999999</c:v>
                </c:pt>
                <c:pt idx="142">
                  <c:v>14.542999999999999</c:v>
                </c:pt>
                <c:pt idx="143">
                  <c:v>15.645</c:v>
                </c:pt>
                <c:pt idx="144">
                  <c:v>16.082999999999998</c:v>
                </c:pt>
                <c:pt idx="145">
                  <c:v>16.513000000000002</c:v>
                </c:pt>
                <c:pt idx="146">
                  <c:v>16.181999999999999</c:v>
                </c:pt>
                <c:pt idx="147">
                  <c:v>15.545</c:v>
                </c:pt>
                <c:pt idx="148">
                  <c:v>15.941000000000001</c:v>
                </c:pt>
                <c:pt idx="149">
                  <c:v>15.853999999999999</c:v>
                </c:pt>
                <c:pt idx="150">
                  <c:v>15.704000000000001</c:v>
                </c:pt>
                <c:pt idx="151">
                  <c:v>15.385</c:v>
                </c:pt>
                <c:pt idx="152">
                  <c:v>15.047000000000001</c:v>
                </c:pt>
                <c:pt idx="153">
                  <c:v>15.162000000000001</c:v>
                </c:pt>
                <c:pt idx="154">
                  <c:v>15.394</c:v>
                </c:pt>
                <c:pt idx="155">
                  <c:v>16.437000000000001</c:v>
                </c:pt>
                <c:pt idx="156">
                  <c:v>15.372</c:v>
                </c:pt>
                <c:pt idx="157">
                  <c:v>14.991</c:v>
                </c:pt>
                <c:pt idx="158">
                  <c:v>14.662000000000001</c:v>
                </c:pt>
                <c:pt idx="159">
                  <c:v>16.024000000000001</c:v>
                </c:pt>
                <c:pt idx="160">
                  <c:v>15.266999999999999</c:v>
                </c:pt>
                <c:pt idx="161">
                  <c:v>14.384</c:v>
                </c:pt>
                <c:pt idx="162">
                  <c:v>14.695</c:v>
                </c:pt>
                <c:pt idx="163">
                  <c:v>16.547000000000001</c:v>
                </c:pt>
                <c:pt idx="164">
                  <c:v>15.66</c:v>
                </c:pt>
                <c:pt idx="165">
                  <c:v>13.581</c:v>
                </c:pt>
                <c:pt idx="166">
                  <c:v>13.37</c:v>
                </c:pt>
                <c:pt idx="167">
                  <c:v>13.55</c:v>
                </c:pt>
                <c:pt idx="168">
                  <c:v>16.308</c:v>
                </c:pt>
                <c:pt idx="169">
                  <c:v>14.363</c:v>
                </c:pt>
                <c:pt idx="170">
                  <c:v>14.486000000000001</c:v>
                </c:pt>
                <c:pt idx="171">
                  <c:v>14.281000000000001</c:v>
                </c:pt>
                <c:pt idx="172">
                  <c:v>14.022</c:v>
                </c:pt>
                <c:pt idx="173">
                  <c:v>14.148999999999999</c:v>
                </c:pt>
                <c:pt idx="174">
                  <c:v>14.081</c:v>
                </c:pt>
                <c:pt idx="175">
                  <c:v>13.859</c:v>
                </c:pt>
                <c:pt idx="176">
                  <c:v>14.298</c:v>
                </c:pt>
                <c:pt idx="177">
                  <c:v>13.749000000000001</c:v>
                </c:pt>
                <c:pt idx="178">
                  <c:v>13.134</c:v>
                </c:pt>
                <c:pt idx="179">
                  <c:v>12.958</c:v>
                </c:pt>
                <c:pt idx="180">
                  <c:v>11.829000000000001</c:v>
                </c:pt>
                <c:pt idx="181">
                  <c:v>12.409000000000001</c:v>
                </c:pt>
                <c:pt idx="182">
                  <c:v>12.848000000000001</c:v>
                </c:pt>
                <c:pt idx="183">
                  <c:v>12.038</c:v>
                </c:pt>
                <c:pt idx="184">
                  <c:v>12.487</c:v>
                </c:pt>
                <c:pt idx="185">
                  <c:v>12.718999999999999</c:v>
                </c:pt>
                <c:pt idx="186">
                  <c:v>12.972</c:v>
                </c:pt>
                <c:pt idx="187">
                  <c:v>12.565</c:v>
                </c:pt>
                <c:pt idx="188">
                  <c:v>13.106999999999999</c:v>
                </c:pt>
                <c:pt idx="189">
                  <c:v>12.217000000000001</c:v>
                </c:pt>
                <c:pt idx="190">
                  <c:v>12.576000000000001</c:v>
                </c:pt>
                <c:pt idx="191">
                  <c:v>12.657999999999999</c:v>
                </c:pt>
                <c:pt idx="192">
                  <c:v>12.590999999999999</c:v>
                </c:pt>
                <c:pt idx="193">
                  <c:v>12.927</c:v>
                </c:pt>
                <c:pt idx="194">
                  <c:v>12.824</c:v>
                </c:pt>
                <c:pt idx="195">
                  <c:v>12.55</c:v>
                </c:pt>
                <c:pt idx="196">
                  <c:v>13.098000000000001</c:v>
                </c:pt>
                <c:pt idx="197">
                  <c:v>13.542999999999999</c:v>
                </c:pt>
                <c:pt idx="198">
                  <c:v>12.853</c:v>
                </c:pt>
                <c:pt idx="199">
                  <c:v>12.872999999999999</c:v>
                </c:pt>
                <c:pt idx="200">
                  <c:v>13.378</c:v>
                </c:pt>
                <c:pt idx="201">
                  <c:v>13.654999999999999</c:v>
                </c:pt>
                <c:pt idx="202">
                  <c:v>13.218</c:v>
                </c:pt>
                <c:pt idx="203">
                  <c:v>13.784000000000001</c:v>
                </c:pt>
                <c:pt idx="204">
                  <c:v>13.457000000000001</c:v>
                </c:pt>
                <c:pt idx="205">
                  <c:v>12.968999999999999</c:v>
                </c:pt>
                <c:pt idx="206">
                  <c:v>13.326000000000001</c:v>
                </c:pt>
                <c:pt idx="207">
                  <c:v>14.526999999999999</c:v>
                </c:pt>
                <c:pt idx="208">
                  <c:v>14.519</c:v>
                </c:pt>
                <c:pt idx="209">
                  <c:v>14.49</c:v>
                </c:pt>
                <c:pt idx="210">
                  <c:v>14.451000000000001</c:v>
                </c:pt>
                <c:pt idx="211">
                  <c:v>13.584</c:v>
                </c:pt>
                <c:pt idx="212">
                  <c:v>13.99</c:v>
                </c:pt>
                <c:pt idx="213">
                  <c:v>14.911</c:v>
                </c:pt>
                <c:pt idx="214">
                  <c:v>14.882</c:v>
                </c:pt>
                <c:pt idx="215">
                  <c:v>15.004</c:v>
                </c:pt>
                <c:pt idx="216">
                  <c:v>15.379</c:v>
                </c:pt>
                <c:pt idx="217">
                  <c:v>15.52</c:v>
                </c:pt>
                <c:pt idx="218">
                  <c:v>15.301</c:v>
                </c:pt>
                <c:pt idx="219">
                  <c:v>16.013000000000002</c:v>
                </c:pt>
                <c:pt idx="220">
                  <c:v>14.577</c:v>
                </c:pt>
                <c:pt idx="221">
                  <c:v>15.109</c:v>
                </c:pt>
                <c:pt idx="222">
                  <c:v>14.875</c:v>
                </c:pt>
                <c:pt idx="223">
                  <c:v>15.359</c:v>
                </c:pt>
                <c:pt idx="224">
                  <c:v>15.273999999999999</c:v>
                </c:pt>
                <c:pt idx="225">
                  <c:v>15.894</c:v>
                </c:pt>
                <c:pt idx="226">
                  <c:v>15.89</c:v>
                </c:pt>
                <c:pt idx="227">
                  <c:v>15.584</c:v>
                </c:pt>
                <c:pt idx="228">
                  <c:v>14.801</c:v>
                </c:pt>
                <c:pt idx="229">
                  <c:v>14.861000000000001</c:v>
                </c:pt>
                <c:pt idx="230">
                  <c:v>15.256</c:v>
                </c:pt>
                <c:pt idx="231">
                  <c:v>14.378</c:v>
                </c:pt>
                <c:pt idx="232">
                  <c:v>14.805999999999999</c:v>
                </c:pt>
                <c:pt idx="233">
                  <c:v>15.407</c:v>
                </c:pt>
                <c:pt idx="234">
                  <c:v>14.7</c:v>
                </c:pt>
                <c:pt idx="235">
                  <c:v>15.368</c:v>
                </c:pt>
                <c:pt idx="236">
                  <c:v>15.337999999999999</c:v>
                </c:pt>
                <c:pt idx="237">
                  <c:v>14.861000000000001</c:v>
                </c:pt>
                <c:pt idx="238">
                  <c:v>15.38</c:v>
                </c:pt>
                <c:pt idx="239">
                  <c:v>16.262</c:v>
                </c:pt>
                <c:pt idx="240">
                  <c:v>14.811999999999999</c:v>
                </c:pt>
                <c:pt idx="241">
                  <c:v>15.587</c:v>
                </c:pt>
                <c:pt idx="242">
                  <c:v>16.044</c:v>
                </c:pt>
                <c:pt idx="243">
                  <c:v>15.465999999999999</c:v>
                </c:pt>
                <c:pt idx="244">
                  <c:v>15.993</c:v>
                </c:pt>
                <c:pt idx="245">
                  <c:v>15.256</c:v>
                </c:pt>
                <c:pt idx="246">
                  <c:v>15.074</c:v>
                </c:pt>
                <c:pt idx="247">
                  <c:v>15.486000000000001</c:v>
                </c:pt>
                <c:pt idx="248">
                  <c:v>15.534000000000001</c:v>
                </c:pt>
                <c:pt idx="249">
                  <c:v>15.308</c:v>
                </c:pt>
                <c:pt idx="250">
                  <c:v>15.712</c:v>
                </c:pt>
                <c:pt idx="251">
                  <c:v>15.183</c:v>
                </c:pt>
                <c:pt idx="252">
                  <c:v>15.682</c:v>
                </c:pt>
                <c:pt idx="253">
                  <c:v>15.271000000000001</c:v>
                </c:pt>
                <c:pt idx="254">
                  <c:v>15.816000000000001</c:v>
                </c:pt>
                <c:pt idx="255">
                  <c:v>15.058</c:v>
                </c:pt>
                <c:pt idx="256">
                  <c:v>15.087999999999999</c:v>
                </c:pt>
                <c:pt idx="257">
                  <c:v>14.523999999999999</c:v>
                </c:pt>
                <c:pt idx="258">
                  <c:v>15.568</c:v>
                </c:pt>
                <c:pt idx="259">
                  <c:v>16.148</c:v>
                </c:pt>
                <c:pt idx="260">
                  <c:v>15.096</c:v>
                </c:pt>
                <c:pt idx="261">
                  <c:v>15.430999999999999</c:v>
                </c:pt>
                <c:pt idx="262">
                  <c:v>15.824999999999999</c:v>
                </c:pt>
                <c:pt idx="263">
                  <c:v>16.474</c:v>
                </c:pt>
                <c:pt idx="264">
                  <c:v>14.789</c:v>
                </c:pt>
                <c:pt idx="265">
                  <c:v>15.231999999999999</c:v>
                </c:pt>
                <c:pt idx="266">
                  <c:v>15.404999999999999</c:v>
                </c:pt>
                <c:pt idx="267">
                  <c:v>15.923</c:v>
                </c:pt>
                <c:pt idx="268">
                  <c:v>17.056999999999999</c:v>
                </c:pt>
                <c:pt idx="269">
                  <c:v>16.771000000000001</c:v>
                </c:pt>
                <c:pt idx="270">
                  <c:v>14.667999999999999</c:v>
                </c:pt>
                <c:pt idx="271">
                  <c:v>14.795999999999999</c:v>
                </c:pt>
                <c:pt idx="272">
                  <c:v>16.312999999999999</c:v>
                </c:pt>
                <c:pt idx="273">
                  <c:v>17.131</c:v>
                </c:pt>
                <c:pt idx="274">
                  <c:v>16.117999999999999</c:v>
                </c:pt>
                <c:pt idx="275">
                  <c:v>17.408999999999999</c:v>
                </c:pt>
                <c:pt idx="276">
                  <c:v>16.593</c:v>
                </c:pt>
                <c:pt idx="277">
                  <c:v>17.097000000000001</c:v>
                </c:pt>
                <c:pt idx="278">
                  <c:v>16.832000000000001</c:v>
                </c:pt>
                <c:pt idx="279">
                  <c:v>16.928999999999998</c:v>
                </c:pt>
                <c:pt idx="280">
                  <c:v>17.564</c:v>
                </c:pt>
                <c:pt idx="281">
                  <c:v>17.346</c:v>
                </c:pt>
                <c:pt idx="282">
                  <c:v>17.687999999999999</c:v>
                </c:pt>
                <c:pt idx="283">
                  <c:v>17.640999999999998</c:v>
                </c:pt>
                <c:pt idx="284">
                  <c:v>17.661999999999999</c:v>
                </c:pt>
                <c:pt idx="285">
                  <c:v>17.684000000000001</c:v>
                </c:pt>
                <c:pt idx="286">
                  <c:v>17.62</c:v>
                </c:pt>
                <c:pt idx="287">
                  <c:v>18.321999999999999</c:v>
                </c:pt>
                <c:pt idx="288">
                  <c:v>18.635000000000002</c:v>
                </c:pt>
                <c:pt idx="289">
                  <c:v>19.401</c:v>
                </c:pt>
                <c:pt idx="290">
                  <c:v>18.343</c:v>
                </c:pt>
                <c:pt idx="291">
                  <c:v>17.939</c:v>
                </c:pt>
                <c:pt idx="292">
                  <c:v>17.943000000000001</c:v>
                </c:pt>
                <c:pt idx="293">
                  <c:v>17.596</c:v>
                </c:pt>
                <c:pt idx="294">
                  <c:v>17.315999999999999</c:v>
                </c:pt>
                <c:pt idx="295">
                  <c:v>17.530999999999999</c:v>
                </c:pt>
                <c:pt idx="296">
                  <c:v>18.654</c:v>
                </c:pt>
                <c:pt idx="297">
                  <c:v>17.513999999999999</c:v>
                </c:pt>
                <c:pt idx="298">
                  <c:v>16.634</c:v>
                </c:pt>
                <c:pt idx="299">
                  <c:v>16.222000000000001</c:v>
                </c:pt>
                <c:pt idx="300">
                  <c:v>17.652000000000001</c:v>
                </c:pt>
                <c:pt idx="301">
                  <c:v>17.826000000000001</c:v>
                </c:pt>
                <c:pt idx="302">
                  <c:v>17.248000000000001</c:v>
                </c:pt>
                <c:pt idx="303">
                  <c:v>16.872</c:v>
                </c:pt>
                <c:pt idx="304">
                  <c:v>16.876000000000001</c:v>
                </c:pt>
                <c:pt idx="305">
                  <c:v>17.463999999999999</c:v>
                </c:pt>
                <c:pt idx="306">
                  <c:v>16.463000000000001</c:v>
                </c:pt>
                <c:pt idx="307">
                  <c:v>16.347999999999999</c:v>
                </c:pt>
                <c:pt idx="308">
                  <c:v>16.364999999999998</c:v>
                </c:pt>
                <c:pt idx="309">
                  <c:v>22.055</c:v>
                </c:pt>
                <c:pt idx="310">
                  <c:v>18.030999999999999</c:v>
                </c:pt>
                <c:pt idx="311">
                  <c:v>16.465</c:v>
                </c:pt>
                <c:pt idx="312">
                  <c:v>16.523</c:v>
                </c:pt>
                <c:pt idx="313">
                  <c:v>17.303999999999998</c:v>
                </c:pt>
                <c:pt idx="314">
                  <c:v>17.106999999999999</c:v>
                </c:pt>
                <c:pt idx="315">
                  <c:v>17.667999999999999</c:v>
                </c:pt>
                <c:pt idx="316">
                  <c:v>16.196999999999999</c:v>
                </c:pt>
                <c:pt idx="317">
                  <c:v>16.952999999999999</c:v>
                </c:pt>
                <c:pt idx="318">
                  <c:v>18.146999999999998</c:v>
                </c:pt>
                <c:pt idx="319">
                  <c:v>18.449000000000002</c:v>
                </c:pt>
                <c:pt idx="320">
                  <c:v>16.664999999999999</c:v>
                </c:pt>
                <c:pt idx="321">
                  <c:v>16.259</c:v>
                </c:pt>
                <c:pt idx="322">
                  <c:v>16.52</c:v>
                </c:pt>
                <c:pt idx="323">
                  <c:v>17.866</c:v>
                </c:pt>
                <c:pt idx="324">
                  <c:v>16.707999999999998</c:v>
                </c:pt>
                <c:pt idx="325">
                  <c:v>16.114000000000001</c:v>
                </c:pt>
                <c:pt idx="326">
                  <c:v>16.466999999999999</c:v>
                </c:pt>
                <c:pt idx="327">
                  <c:v>16.751000000000001</c:v>
                </c:pt>
                <c:pt idx="328">
                  <c:v>16.47</c:v>
                </c:pt>
                <c:pt idx="329">
                  <c:v>17.013000000000002</c:v>
                </c:pt>
                <c:pt idx="330">
                  <c:v>17.117000000000001</c:v>
                </c:pt>
                <c:pt idx="331">
                  <c:v>18.262</c:v>
                </c:pt>
                <c:pt idx="332">
                  <c:v>17.286000000000001</c:v>
                </c:pt>
                <c:pt idx="333">
                  <c:v>16.489000000000001</c:v>
                </c:pt>
                <c:pt idx="334">
                  <c:v>17.562999999999999</c:v>
                </c:pt>
                <c:pt idx="335">
                  <c:v>17.356999999999999</c:v>
                </c:pt>
                <c:pt idx="336">
                  <c:v>16.695</c:v>
                </c:pt>
                <c:pt idx="337">
                  <c:v>17.032</c:v>
                </c:pt>
                <c:pt idx="338">
                  <c:v>17.247</c:v>
                </c:pt>
                <c:pt idx="339">
                  <c:v>16.898</c:v>
                </c:pt>
                <c:pt idx="340">
                  <c:v>18.186</c:v>
                </c:pt>
                <c:pt idx="341">
                  <c:v>16.172999999999998</c:v>
                </c:pt>
                <c:pt idx="342">
                  <c:v>17.309000000000001</c:v>
                </c:pt>
                <c:pt idx="343">
                  <c:v>17.157</c:v>
                </c:pt>
                <c:pt idx="344">
                  <c:v>17.875</c:v>
                </c:pt>
                <c:pt idx="345">
                  <c:v>17.513999999999999</c:v>
                </c:pt>
                <c:pt idx="346">
                  <c:v>17.361999999999998</c:v>
                </c:pt>
                <c:pt idx="347">
                  <c:v>18.102</c:v>
                </c:pt>
                <c:pt idx="348">
                  <c:v>16.888999999999999</c:v>
                </c:pt>
                <c:pt idx="349">
                  <c:v>16.885999999999999</c:v>
                </c:pt>
                <c:pt idx="350">
                  <c:v>17.413</c:v>
                </c:pt>
                <c:pt idx="351">
                  <c:v>17.756</c:v>
                </c:pt>
                <c:pt idx="352">
                  <c:v>17.414000000000001</c:v>
                </c:pt>
                <c:pt idx="353">
                  <c:v>18.481999999999999</c:v>
                </c:pt>
                <c:pt idx="354">
                  <c:v>21.135000000000002</c:v>
                </c:pt>
                <c:pt idx="355">
                  <c:v>17.417999999999999</c:v>
                </c:pt>
                <c:pt idx="356">
                  <c:v>16.927</c:v>
                </c:pt>
                <c:pt idx="357">
                  <c:v>15.336</c:v>
                </c:pt>
                <c:pt idx="358">
                  <c:v>16.524000000000001</c:v>
                </c:pt>
                <c:pt idx="359">
                  <c:v>17.173999999999999</c:v>
                </c:pt>
                <c:pt idx="360">
                  <c:v>18.081</c:v>
                </c:pt>
                <c:pt idx="361">
                  <c:v>17.071000000000002</c:v>
                </c:pt>
                <c:pt idx="362">
                  <c:v>16.96</c:v>
                </c:pt>
                <c:pt idx="363">
                  <c:v>17.126999999999999</c:v>
                </c:pt>
                <c:pt idx="364">
                  <c:v>16.728999999999999</c:v>
                </c:pt>
                <c:pt idx="365">
                  <c:v>16.899999999999999</c:v>
                </c:pt>
                <c:pt idx="366">
                  <c:v>17.661999999999999</c:v>
                </c:pt>
                <c:pt idx="367">
                  <c:v>16.457999999999998</c:v>
                </c:pt>
                <c:pt idx="368">
                  <c:v>16.974</c:v>
                </c:pt>
                <c:pt idx="369">
                  <c:v>16.864999999999998</c:v>
                </c:pt>
                <c:pt idx="370">
                  <c:v>16.657</c:v>
                </c:pt>
                <c:pt idx="371">
                  <c:v>17.106999999999999</c:v>
                </c:pt>
                <c:pt idx="372">
                  <c:v>16.896000000000001</c:v>
                </c:pt>
                <c:pt idx="373">
                  <c:v>17.169</c:v>
                </c:pt>
                <c:pt idx="374">
                  <c:v>16.437999999999999</c:v>
                </c:pt>
                <c:pt idx="375">
                  <c:v>16.614999999999998</c:v>
                </c:pt>
                <c:pt idx="376">
                  <c:v>16.661000000000001</c:v>
                </c:pt>
                <c:pt idx="377">
                  <c:v>16.178999999999998</c:v>
                </c:pt>
                <c:pt idx="378">
                  <c:v>15.837</c:v>
                </c:pt>
                <c:pt idx="379">
                  <c:v>16.379000000000001</c:v>
                </c:pt>
                <c:pt idx="380">
                  <c:v>16.532</c:v>
                </c:pt>
                <c:pt idx="381">
                  <c:v>16.454999999999998</c:v>
                </c:pt>
                <c:pt idx="382">
                  <c:v>16.353999999999999</c:v>
                </c:pt>
                <c:pt idx="383">
                  <c:v>16.03</c:v>
                </c:pt>
                <c:pt idx="384">
                  <c:v>15.705</c:v>
                </c:pt>
                <c:pt idx="385">
                  <c:v>15.491</c:v>
                </c:pt>
                <c:pt idx="386">
                  <c:v>15.114000000000001</c:v>
                </c:pt>
                <c:pt idx="387">
                  <c:v>14.605</c:v>
                </c:pt>
                <c:pt idx="388">
                  <c:v>14.696999999999999</c:v>
                </c:pt>
                <c:pt idx="389">
                  <c:v>14.377000000000001</c:v>
                </c:pt>
                <c:pt idx="390">
                  <c:v>13.006</c:v>
                </c:pt>
                <c:pt idx="391">
                  <c:v>14.119</c:v>
                </c:pt>
                <c:pt idx="392">
                  <c:v>12.961</c:v>
                </c:pt>
                <c:pt idx="393">
                  <c:v>10.933</c:v>
                </c:pt>
                <c:pt idx="394">
                  <c:v>10.526</c:v>
                </c:pt>
                <c:pt idx="395">
                  <c:v>10.382999999999999</c:v>
                </c:pt>
                <c:pt idx="396">
                  <c:v>9.7859999999999996</c:v>
                </c:pt>
                <c:pt idx="397">
                  <c:v>9.2230000000000008</c:v>
                </c:pt>
                <c:pt idx="398">
                  <c:v>9.7479999999999993</c:v>
                </c:pt>
                <c:pt idx="399">
                  <c:v>9.3789999999999996</c:v>
                </c:pt>
                <c:pt idx="400">
                  <c:v>10.176</c:v>
                </c:pt>
                <c:pt idx="401">
                  <c:v>10.148999999999999</c:v>
                </c:pt>
                <c:pt idx="402">
                  <c:v>11.566000000000001</c:v>
                </c:pt>
                <c:pt idx="403">
                  <c:v>14.754</c:v>
                </c:pt>
                <c:pt idx="404">
                  <c:v>9.5350000000000001</c:v>
                </c:pt>
                <c:pt idx="405">
                  <c:v>10.576000000000001</c:v>
                </c:pt>
                <c:pt idx="406">
                  <c:v>11.041</c:v>
                </c:pt>
                <c:pt idx="407">
                  <c:v>11.284000000000001</c:v>
                </c:pt>
                <c:pt idx="408">
                  <c:v>10.893000000000001</c:v>
                </c:pt>
                <c:pt idx="409">
                  <c:v>10.315</c:v>
                </c:pt>
                <c:pt idx="410">
                  <c:v>11.772</c:v>
                </c:pt>
                <c:pt idx="411">
                  <c:v>11.454000000000001</c:v>
                </c:pt>
                <c:pt idx="412">
                  <c:v>12.03</c:v>
                </c:pt>
                <c:pt idx="413">
                  <c:v>11.598000000000001</c:v>
                </c:pt>
                <c:pt idx="414">
                  <c:v>11.948</c:v>
                </c:pt>
                <c:pt idx="415">
                  <c:v>12.013999999999999</c:v>
                </c:pt>
                <c:pt idx="416">
                  <c:v>11.922000000000001</c:v>
                </c:pt>
                <c:pt idx="417">
                  <c:v>12.414</c:v>
                </c:pt>
                <c:pt idx="418">
                  <c:v>12.3</c:v>
                </c:pt>
                <c:pt idx="419">
                  <c:v>12.605</c:v>
                </c:pt>
                <c:pt idx="420">
                  <c:v>12.805999999999999</c:v>
                </c:pt>
                <c:pt idx="421">
                  <c:v>13.081</c:v>
                </c:pt>
                <c:pt idx="422">
                  <c:v>13.259</c:v>
                </c:pt>
                <c:pt idx="423">
                  <c:v>13.326000000000001</c:v>
                </c:pt>
                <c:pt idx="424">
                  <c:v>12.28</c:v>
                </c:pt>
                <c:pt idx="425">
                  <c:v>11.885999999999999</c:v>
                </c:pt>
                <c:pt idx="426">
                  <c:v>12.72</c:v>
                </c:pt>
                <c:pt idx="427">
                  <c:v>12.603999999999999</c:v>
                </c:pt>
                <c:pt idx="428">
                  <c:v>13.356</c:v>
                </c:pt>
                <c:pt idx="429">
                  <c:v>13.73</c:v>
                </c:pt>
                <c:pt idx="430">
                  <c:v>13.743</c:v>
                </c:pt>
                <c:pt idx="431">
                  <c:v>13.798</c:v>
                </c:pt>
                <c:pt idx="432">
                  <c:v>14.395</c:v>
                </c:pt>
                <c:pt idx="433">
                  <c:v>14.975</c:v>
                </c:pt>
                <c:pt idx="434">
                  <c:v>14.593999999999999</c:v>
                </c:pt>
                <c:pt idx="435">
                  <c:v>14.769</c:v>
                </c:pt>
                <c:pt idx="436">
                  <c:v>14.496</c:v>
                </c:pt>
                <c:pt idx="437">
                  <c:v>14.467000000000001</c:v>
                </c:pt>
                <c:pt idx="438">
                  <c:v>14.38</c:v>
                </c:pt>
                <c:pt idx="439">
                  <c:v>14.444000000000001</c:v>
                </c:pt>
                <c:pt idx="440">
                  <c:v>15.099</c:v>
                </c:pt>
                <c:pt idx="441">
                  <c:v>14.83</c:v>
                </c:pt>
                <c:pt idx="442">
                  <c:v>15.456</c:v>
                </c:pt>
                <c:pt idx="443">
                  <c:v>15.462</c:v>
                </c:pt>
                <c:pt idx="444">
                  <c:v>15.813000000000001</c:v>
                </c:pt>
                <c:pt idx="445">
                  <c:v>15.861000000000001</c:v>
                </c:pt>
                <c:pt idx="446">
                  <c:v>15.721</c:v>
                </c:pt>
                <c:pt idx="447">
                  <c:v>15.811</c:v>
                </c:pt>
                <c:pt idx="448">
                  <c:v>15.884</c:v>
                </c:pt>
                <c:pt idx="449">
                  <c:v>16.149000000000001</c:v>
                </c:pt>
                <c:pt idx="450">
                  <c:v>16.021000000000001</c:v>
                </c:pt>
                <c:pt idx="451">
                  <c:v>15.827</c:v>
                </c:pt>
                <c:pt idx="452">
                  <c:v>15.856999999999999</c:v>
                </c:pt>
                <c:pt idx="453">
                  <c:v>15.727</c:v>
                </c:pt>
                <c:pt idx="454">
                  <c:v>16.079000000000001</c:v>
                </c:pt>
                <c:pt idx="455">
                  <c:v>15.835000000000001</c:v>
                </c:pt>
                <c:pt idx="456">
                  <c:v>15.614000000000001</c:v>
                </c:pt>
                <c:pt idx="457">
                  <c:v>15.993</c:v>
                </c:pt>
                <c:pt idx="458">
                  <c:v>16.984999999999999</c:v>
                </c:pt>
                <c:pt idx="459">
                  <c:v>16.695</c:v>
                </c:pt>
                <c:pt idx="460">
                  <c:v>17.137</c:v>
                </c:pt>
                <c:pt idx="461">
                  <c:v>17.515999999999998</c:v>
                </c:pt>
                <c:pt idx="462">
                  <c:v>17.277000000000001</c:v>
                </c:pt>
                <c:pt idx="463">
                  <c:v>17.239000000000001</c:v>
                </c:pt>
                <c:pt idx="464">
                  <c:v>16.959</c:v>
                </c:pt>
                <c:pt idx="465">
                  <c:v>16.756</c:v>
                </c:pt>
                <c:pt idx="466">
                  <c:v>16.949000000000002</c:v>
                </c:pt>
                <c:pt idx="467">
                  <c:v>17.178000000000001</c:v>
                </c:pt>
                <c:pt idx="468">
                  <c:v>16.913</c:v>
                </c:pt>
                <c:pt idx="469">
                  <c:v>16.895</c:v>
                </c:pt>
                <c:pt idx="470">
                  <c:v>17.893000000000001</c:v>
                </c:pt>
                <c:pt idx="471">
                  <c:v>17.687000000000001</c:v>
                </c:pt>
                <c:pt idx="472">
                  <c:v>17.945</c:v>
                </c:pt>
                <c:pt idx="473">
                  <c:v>17.881</c:v>
                </c:pt>
                <c:pt idx="474">
                  <c:v>18.303999999999998</c:v>
                </c:pt>
                <c:pt idx="475">
                  <c:v>18.408000000000001</c:v>
                </c:pt>
                <c:pt idx="476">
                  <c:v>18.271999999999998</c:v>
                </c:pt>
                <c:pt idx="477">
                  <c:v>18.271000000000001</c:v>
                </c:pt>
                <c:pt idx="478">
                  <c:v>18.321999999999999</c:v>
                </c:pt>
                <c:pt idx="479">
                  <c:v>17.492000000000001</c:v>
                </c:pt>
                <c:pt idx="480">
                  <c:v>18.071999999999999</c:v>
                </c:pt>
                <c:pt idx="481">
                  <c:v>18.032</c:v>
                </c:pt>
                <c:pt idx="482">
                  <c:v>17.404</c:v>
                </c:pt>
                <c:pt idx="483">
                  <c:v>17.704999999999998</c:v>
                </c:pt>
                <c:pt idx="484">
                  <c:v>17.709</c:v>
                </c:pt>
                <c:pt idx="485">
                  <c:v>17.747</c:v>
                </c:pt>
                <c:pt idx="486">
                  <c:v>18.065999999999999</c:v>
                </c:pt>
                <c:pt idx="487">
                  <c:v>17.885999999999999</c:v>
                </c:pt>
                <c:pt idx="488">
                  <c:v>17.959</c:v>
                </c:pt>
                <c:pt idx="489">
                  <c:v>17.956</c:v>
                </c:pt>
                <c:pt idx="490">
                  <c:v>17.774999999999999</c:v>
                </c:pt>
                <c:pt idx="491">
                  <c:v>18.236000000000001</c:v>
                </c:pt>
                <c:pt idx="492">
                  <c:v>17.651</c:v>
                </c:pt>
                <c:pt idx="493">
                  <c:v>17.791</c:v>
                </c:pt>
                <c:pt idx="494">
                  <c:v>17.140999999999998</c:v>
                </c:pt>
                <c:pt idx="495">
                  <c:v>17.3</c:v>
                </c:pt>
                <c:pt idx="496">
                  <c:v>17.198</c:v>
                </c:pt>
                <c:pt idx="497">
                  <c:v>17.193999999999999</c:v>
                </c:pt>
                <c:pt idx="498">
                  <c:v>17.178999999999998</c:v>
                </c:pt>
                <c:pt idx="499">
                  <c:v>17.026</c:v>
                </c:pt>
                <c:pt idx="500">
                  <c:v>18.337</c:v>
                </c:pt>
                <c:pt idx="501">
                  <c:v>18.335999999999999</c:v>
                </c:pt>
                <c:pt idx="502">
                  <c:v>17.891999999999999</c:v>
                </c:pt>
                <c:pt idx="503">
                  <c:v>17.728999999999999</c:v>
                </c:pt>
                <c:pt idx="504">
                  <c:v>17.55</c:v>
                </c:pt>
                <c:pt idx="505">
                  <c:v>17.57</c:v>
                </c:pt>
                <c:pt idx="506">
                  <c:v>17.715</c:v>
                </c:pt>
                <c:pt idx="507">
                  <c:v>17.806000000000001</c:v>
                </c:pt>
                <c:pt idx="508">
                  <c:v>17.721</c:v>
                </c:pt>
                <c:pt idx="509">
                  <c:v>17.661000000000001</c:v>
                </c:pt>
                <c:pt idx="510">
                  <c:v>17.41</c:v>
                </c:pt>
                <c:pt idx="511">
                  <c:v>17.324000000000002</c:v>
                </c:pt>
                <c:pt idx="512">
                  <c:v>17.812000000000001</c:v>
                </c:pt>
                <c:pt idx="513">
                  <c:v>18.155000000000001</c:v>
                </c:pt>
                <c:pt idx="514">
                  <c:v>17.853999999999999</c:v>
                </c:pt>
                <c:pt idx="515">
                  <c:v>17.962</c:v>
                </c:pt>
                <c:pt idx="516">
                  <c:v>17.312000000000001</c:v>
                </c:pt>
                <c:pt idx="517">
                  <c:v>17.106999999999999</c:v>
                </c:pt>
                <c:pt idx="518">
                  <c:v>17.838000000000001</c:v>
                </c:pt>
                <c:pt idx="519">
                  <c:v>17.164000000000001</c:v>
                </c:pt>
                <c:pt idx="520">
                  <c:v>17.869</c:v>
                </c:pt>
                <c:pt idx="521">
                  <c:v>17.748999999999999</c:v>
                </c:pt>
                <c:pt idx="522">
                  <c:v>17.533999999999999</c:v>
                </c:pt>
                <c:pt idx="523">
                  <c:v>17.606999999999999</c:v>
                </c:pt>
                <c:pt idx="524">
                  <c:v>17.649999999999999</c:v>
                </c:pt>
                <c:pt idx="525">
                  <c:v>17.283000000000001</c:v>
                </c:pt>
                <c:pt idx="526">
                  <c:v>17.446999999999999</c:v>
                </c:pt>
                <c:pt idx="527">
                  <c:v>17.297999999999998</c:v>
                </c:pt>
                <c:pt idx="528">
                  <c:v>17.32</c:v>
                </c:pt>
                <c:pt idx="529">
                  <c:v>17.224</c:v>
                </c:pt>
                <c:pt idx="530">
                  <c:v>11.75</c:v>
                </c:pt>
                <c:pt idx="531">
                  <c:v>9.0619999999999994</c:v>
                </c:pt>
                <c:pt idx="532">
                  <c:v>12.412000000000001</c:v>
                </c:pt>
                <c:pt idx="533">
                  <c:v>13.36</c:v>
                </c:pt>
                <c:pt idx="534">
                  <c:v>15.002000000000001</c:v>
                </c:pt>
                <c:pt idx="535">
                  <c:v>15.54</c:v>
                </c:pt>
                <c:pt idx="536">
                  <c:v>16.733000000000001</c:v>
                </c:pt>
                <c:pt idx="537">
                  <c:v>16.838000000000001</c:v>
                </c:pt>
                <c:pt idx="538">
                  <c:v>16.192</c:v>
                </c:pt>
                <c:pt idx="539">
                  <c:v>16.687000000000001</c:v>
                </c:pt>
                <c:pt idx="540">
                  <c:v>17.295000000000002</c:v>
                </c:pt>
                <c:pt idx="541">
                  <c:v>16.353000000000002</c:v>
                </c:pt>
                <c:pt idx="542">
                  <c:v>18.475000000000001</c:v>
                </c:pt>
                <c:pt idx="543">
                  <c:v>19.006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C-4C03-B000-EDB7DD7BBE0F}"/>
            </c:ext>
          </c:extLst>
        </c:ser>
        <c:ser>
          <c:idx val="1"/>
          <c:order val="1"/>
          <c:tx>
            <c:strRef>
              <c:f>'Forecast Cars 2'!$C$1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Cars 2'!$F$2:$F$649</c:f>
              <c:numCache>
                <c:formatCode>yyyy</c:formatCode>
                <c:ptCount val="64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  <c:pt idx="600">
                  <c:v>46023</c:v>
                </c:pt>
                <c:pt idx="601">
                  <c:v>46054</c:v>
                </c:pt>
                <c:pt idx="602">
                  <c:v>46082</c:v>
                </c:pt>
                <c:pt idx="603">
                  <c:v>46113</c:v>
                </c:pt>
                <c:pt idx="604">
                  <c:v>46143</c:v>
                </c:pt>
                <c:pt idx="605">
                  <c:v>46174</c:v>
                </c:pt>
                <c:pt idx="606">
                  <c:v>46204</c:v>
                </c:pt>
                <c:pt idx="607">
                  <c:v>46235</c:v>
                </c:pt>
                <c:pt idx="608">
                  <c:v>46266</c:v>
                </c:pt>
                <c:pt idx="609">
                  <c:v>46296</c:v>
                </c:pt>
                <c:pt idx="610">
                  <c:v>46327</c:v>
                </c:pt>
                <c:pt idx="611">
                  <c:v>46357</c:v>
                </c:pt>
                <c:pt idx="612">
                  <c:v>46388</c:v>
                </c:pt>
                <c:pt idx="613">
                  <c:v>46419</c:v>
                </c:pt>
                <c:pt idx="614">
                  <c:v>46447</c:v>
                </c:pt>
                <c:pt idx="615">
                  <c:v>46478</c:v>
                </c:pt>
                <c:pt idx="616">
                  <c:v>46508</c:v>
                </c:pt>
                <c:pt idx="617">
                  <c:v>46539</c:v>
                </c:pt>
                <c:pt idx="618">
                  <c:v>46569</c:v>
                </c:pt>
                <c:pt idx="619">
                  <c:v>46600</c:v>
                </c:pt>
                <c:pt idx="620">
                  <c:v>46631</c:v>
                </c:pt>
                <c:pt idx="621">
                  <c:v>46661</c:v>
                </c:pt>
                <c:pt idx="622">
                  <c:v>46692</c:v>
                </c:pt>
                <c:pt idx="623">
                  <c:v>46722</c:v>
                </c:pt>
                <c:pt idx="624">
                  <c:v>46753</c:v>
                </c:pt>
                <c:pt idx="625">
                  <c:v>46784</c:v>
                </c:pt>
                <c:pt idx="626">
                  <c:v>46813</c:v>
                </c:pt>
                <c:pt idx="627">
                  <c:v>46844</c:v>
                </c:pt>
                <c:pt idx="628">
                  <c:v>46874</c:v>
                </c:pt>
                <c:pt idx="629">
                  <c:v>46905</c:v>
                </c:pt>
                <c:pt idx="630">
                  <c:v>46935</c:v>
                </c:pt>
                <c:pt idx="631">
                  <c:v>46966</c:v>
                </c:pt>
                <c:pt idx="632">
                  <c:v>46997</c:v>
                </c:pt>
                <c:pt idx="633">
                  <c:v>47027</c:v>
                </c:pt>
                <c:pt idx="634">
                  <c:v>47058</c:v>
                </c:pt>
                <c:pt idx="635">
                  <c:v>47088</c:v>
                </c:pt>
                <c:pt idx="636">
                  <c:v>47119</c:v>
                </c:pt>
                <c:pt idx="637">
                  <c:v>47150</c:v>
                </c:pt>
                <c:pt idx="638">
                  <c:v>47178</c:v>
                </c:pt>
                <c:pt idx="639">
                  <c:v>47209</c:v>
                </c:pt>
                <c:pt idx="640">
                  <c:v>47239</c:v>
                </c:pt>
                <c:pt idx="641">
                  <c:v>47270</c:v>
                </c:pt>
                <c:pt idx="642">
                  <c:v>47300</c:v>
                </c:pt>
                <c:pt idx="643">
                  <c:v>47331</c:v>
                </c:pt>
                <c:pt idx="644">
                  <c:v>47362</c:v>
                </c:pt>
                <c:pt idx="645">
                  <c:v>47392</c:v>
                </c:pt>
                <c:pt idx="646">
                  <c:v>47423</c:v>
                </c:pt>
                <c:pt idx="647">
                  <c:v>47453</c:v>
                </c:pt>
              </c:numCache>
            </c:numRef>
          </c:cat>
          <c:val>
            <c:numRef>
              <c:f>'Forecast Cars 2'!$C$2:$C$649</c:f>
              <c:numCache>
                <c:formatCode>General</c:formatCode>
                <c:ptCount val="648"/>
                <c:pt idx="543" formatCode="0.000">
                  <c:v>19.006</c:v>
                </c:pt>
                <c:pt idx="544" formatCode="0.000">
                  <c:v>18.955277967552163</c:v>
                </c:pt>
                <c:pt idx="545" formatCode="0.000">
                  <c:v>18.21268055357309</c:v>
                </c:pt>
                <c:pt idx="546" formatCode="0.000">
                  <c:v>17.939434599512015</c:v>
                </c:pt>
                <c:pt idx="547" formatCode="0.000">
                  <c:v>17.984332414392878</c:v>
                </c:pt>
                <c:pt idx="548" formatCode="0.000">
                  <c:v>17.67957490078145</c:v>
                </c:pt>
                <c:pt idx="549" formatCode="0.000">
                  <c:v>17.904976052698011</c:v>
                </c:pt>
                <c:pt idx="550" formatCode="0.000">
                  <c:v>17.990837832693718</c:v>
                </c:pt>
                <c:pt idx="551" formatCode="0.000">
                  <c:v>18.543819903300012</c:v>
                </c:pt>
                <c:pt idx="552" formatCode="0.000">
                  <c:v>17.994713518301236</c:v>
                </c:pt>
                <c:pt idx="553" formatCode="0.000">
                  <c:v>18.427504319086324</c:v>
                </c:pt>
                <c:pt idx="554" formatCode="0.000">
                  <c:v>18.86934650748109</c:v>
                </c:pt>
                <c:pt idx="555" formatCode="0.000">
                  <c:v>19.081332946243911</c:v>
                </c:pt>
                <c:pt idx="556" formatCode="0.000">
                  <c:v>19.030610913796075</c:v>
                </c:pt>
                <c:pt idx="557" formatCode="0.000">
                  <c:v>18.288013499817001</c:v>
                </c:pt>
                <c:pt idx="558" formatCode="0.000">
                  <c:v>18.014767545755927</c:v>
                </c:pt>
                <c:pt idx="559" formatCode="0.000">
                  <c:v>18.059665360636789</c:v>
                </c:pt>
                <c:pt idx="560" formatCode="0.000">
                  <c:v>17.754907847025361</c:v>
                </c:pt>
                <c:pt idx="561" formatCode="0.000">
                  <c:v>17.980308998941922</c:v>
                </c:pt>
                <c:pt idx="562" formatCode="0.000">
                  <c:v>18.066170778937629</c:v>
                </c:pt>
                <c:pt idx="563" formatCode="0.000">
                  <c:v>18.619152849543923</c:v>
                </c:pt>
                <c:pt idx="564" formatCode="0.000">
                  <c:v>18.070046464545147</c:v>
                </c:pt>
                <c:pt idx="565" formatCode="0.000">
                  <c:v>18.502837265330236</c:v>
                </c:pt>
                <c:pt idx="566" formatCode="0.000">
                  <c:v>18.944679453725001</c:v>
                </c:pt>
                <c:pt idx="567" formatCode="0.000">
                  <c:v>19.156665892487823</c:v>
                </c:pt>
                <c:pt idx="568" formatCode="0.000">
                  <c:v>19.105943860039986</c:v>
                </c:pt>
                <c:pt idx="569" formatCode="0.000">
                  <c:v>18.363346446060913</c:v>
                </c:pt>
                <c:pt idx="570" formatCode="0.000">
                  <c:v>18.090100491999838</c:v>
                </c:pt>
                <c:pt idx="571" formatCode="0.000">
                  <c:v>18.1349983068807</c:v>
                </c:pt>
                <c:pt idx="572" formatCode="0.000">
                  <c:v>17.830240793269272</c:v>
                </c:pt>
                <c:pt idx="573" formatCode="0.000">
                  <c:v>18.055641945185833</c:v>
                </c:pt>
                <c:pt idx="574" formatCode="0.000">
                  <c:v>18.14150372518154</c:v>
                </c:pt>
                <c:pt idx="575" formatCode="0.000">
                  <c:v>18.694485795787834</c:v>
                </c:pt>
                <c:pt idx="576" formatCode="0.000">
                  <c:v>18.145379410789058</c:v>
                </c:pt>
                <c:pt idx="577" formatCode="0.000">
                  <c:v>18.578170211574147</c:v>
                </c:pt>
                <c:pt idx="578" formatCode="0.000">
                  <c:v>19.020012399968913</c:v>
                </c:pt>
                <c:pt idx="579" formatCode="0.000">
                  <c:v>19.231998838731734</c:v>
                </c:pt>
                <c:pt idx="580" formatCode="0.000">
                  <c:v>19.181276806283897</c:v>
                </c:pt>
                <c:pt idx="581" formatCode="0.000">
                  <c:v>18.438679392304824</c:v>
                </c:pt>
                <c:pt idx="582" formatCode="0.000">
                  <c:v>18.165433438243749</c:v>
                </c:pt>
                <c:pt idx="583" formatCode="0.000">
                  <c:v>18.210331253124611</c:v>
                </c:pt>
                <c:pt idx="584" formatCode="0.000">
                  <c:v>17.905573739513184</c:v>
                </c:pt>
                <c:pt idx="585" formatCode="0.000">
                  <c:v>18.130974891429744</c:v>
                </c:pt>
                <c:pt idx="586" formatCode="0.000">
                  <c:v>18.216836671425451</c:v>
                </c:pt>
                <c:pt idx="587" formatCode="0.000">
                  <c:v>18.769818742031745</c:v>
                </c:pt>
                <c:pt idx="588" formatCode="0.000">
                  <c:v>18.220712357032969</c:v>
                </c:pt>
                <c:pt idx="589" formatCode="0.000">
                  <c:v>18.653503157818058</c:v>
                </c:pt>
                <c:pt idx="590" formatCode="0.000">
                  <c:v>19.095345346212824</c:v>
                </c:pt>
                <c:pt idx="591" formatCode="0.000">
                  <c:v>19.307331784975645</c:v>
                </c:pt>
                <c:pt idx="592" formatCode="0.000">
                  <c:v>19.256609752527808</c:v>
                </c:pt>
                <c:pt idx="593" formatCode="0.000">
                  <c:v>18.514012338548735</c:v>
                </c:pt>
                <c:pt idx="594" formatCode="0.000">
                  <c:v>18.24076638448766</c:v>
                </c:pt>
                <c:pt idx="595" formatCode="0.000">
                  <c:v>18.285664199368522</c:v>
                </c:pt>
                <c:pt idx="596" formatCode="0.000">
                  <c:v>17.980906685757095</c:v>
                </c:pt>
                <c:pt idx="597" formatCode="0.000">
                  <c:v>18.206307837673656</c:v>
                </c:pt>
                <c:pt idx="598" formatCode="0.000">
                  <c:v>18.292169617669362</c:v>
                </c:pt>
                <c:pt idx="599" formatCode="0.000">
                  <c:v>18.84515168827566</c:v>
                </c:pt>
                <c:pt idx="600" formatCode="0.000">
                  <c:v>18.29604530327688</c:v>
                </c:pt>
                <c:pt idx="601" formatCode="0.000">
                  <c:v>18.728836104061969</c:v>
                </c:pt>
                <c:pt idx="602" formatCode="0.000">
                  <c:v>19.170678292456735</c:v>
                </c:pt>
                <c:pt idx="603" formatCode="0.000">
                  <c:v>19.382664731219556</c:v>
                </c:pt>
                <c:pt idx="604" formatCode="0.000">
                  <c:v>19.331942698771719</c:v>
                </c:pt>
                <c:pt idx="605" formatCode="0.000">
                  <c:v>18.58934528479265</c:v>
                </c:pt>
                <c:pt idx="606" formatCode="0.000">
                  <c:v>18.316099330731571</c:v>
                </c:pt>
                <c:pt idx="607" formatCode="0.000">
                  <c:v>18.360997145612433</c:v>
                </c:pt>
                <c:pt idx="608" formatCode="0.000">
                  <c:v>18.056239632001006</c:v>
                </c:pt>
                <c:pt idx="609" formatCode="0.000">
                  <c:v>18.281640783917567</c:v>
                </c:pt>
                <c:pt idx="610" formatCode="0.000">
                  <c:v>18.367502563913273</c:v>
                </c:pt>
                <c:pt idx="611" formatCode="0.000">
                  <c:v>18.920484634519571</c:v>
                </c:pt>
                <c:pt idx="612" formatCode="0.000">
                  <c:v>18.371378249520792</c:v>
                </c:pt>
                <c:pt idx="613" formatCode="0.000">
                  <c:v>18.80416905030588</c:v>
                </c:pt>
                <c:pt idx="614" formatCode="0.000">
                  <c:v>19.246011238700646</c:v>
                </c:pt>
                <c:pt idx="615" formatCode="0.000">
                  <c:v>19.457997677463467</c:v>
                </c:pt>
                <c:pt idx="616" formatCode="0.000">
                  <c:v>19.407275645015631</c:v>
                </c:pt>
                <c:pt idx="617" formatCode="0.000">
                  <c:v>18.664678231036561</c:v>
                </c:pt>
                <c:pt idx="618" formatCode="0.000">
                  <c:v>18.391432276975483</c:v>
                </c:pt>
                <c:pt idx="619" formatCode="0.000">
                  <c:v>18.436330091856345</c:v>
                </c:pt>
                <c:pt idx="620" formatCode="0.000">
                  <c:v>18.131572578244917</c:v>
                </c:pt>
                <c:pt idx="621" formatCode="0.000">
                  <c:v>18.356973730161478</c:v>
                </c:pt>
                <c:pt idx="622" formatCode="0.000">
                  <c:v>18.442835510157185</c:v>
                </c:pt>
                <c:pt idx="623" formatCode="0.000">
                  <c:v>18.995817580763482</c:v>
                </c:pt>
                <c:pt idx="624" formatCode="0.000">
                  <c:v>18.446711195764703</c:v>
                </c:pt>
                <c:pt idx="625" formatCode="0.000">
                  <c:v>18.879501996549791</c:v>
                </c:pt>
                <c:pt idx="626" formatCode="0.000">
                  <c:v>19.321344184944557</c:v>
                </c:pt>
                <c:pt idx="627" formatCode="0.000">
                  <c:v>19.533330623707378</c:v>
                </c:pt>
                <c:pt idx="628" formatCode="0.000">
                  <c:v>19.482608591259542</c:v>
                </c:pt>
                <c:pt idx="629" formatCode="0.000">
                  <c:v>18.740011177280472</c:v>
                </c:pt>
                <c:pt idx="630" formatCode="0.000">
                  <c:v>18.466765223219394</c:v>
                </c:pt>
                <c:pt idx="631" formatCode="0.000">
                  <c:v>18.511663038100256</c:v>
                </c:pt>
                <c:pt idx="632" formatCode="0.000">
                  <c:v>18.206905524488828</c:v>
                </c:pt>
                <c:pt idx="633" formatCode="0.000">
                  <c:v>18.432306676405389</c:v>
                </c:pt>
                <c:pt idx="634" formatCode="0.000">
                  <c:v>18.518168456401096</c:v>
                </c:pt>
                <c:pt idx="635" formatCode="0.000">
                  <c:v>19.071150527007394</c:v>
                </c:pt>
                <c:pt idx="636" formatCode="0.000">
                  <c:v>18.522044142008614</c:v>
                </c:pt>
                <c:pt idx="637" formatCode="0.000">
                  <c:v>18.954834942793703</c:v>
                </c:pt>
                <c:pt idx="638" formatCode="0.000">
                  <c:v>19.396677131188468</c:v>
                </c:pt>
                <c:pt idx="639" formatCode="0.000">
                  <c:v>19.60866356995129</c:v>
                </c:pt>
                <c:pt idx="640" formatCode="0.000">
                  <c:v>19.557941537503453</c:v>
                </c:pt>
                <c:pt idx="641" formatCode="0.000">
                  <c:v>18.815344123524383</c:v>
                </c:pt>
                <c:pt idx="642" formatCode="0.000">
                  <c:v>18.542098169463305</c:v>
                </c:pt>
                <c:pt idx="643" formatCode="0.000">
                  <c:v>18.586995984344167</c:v>
                </c:pt>
                <c:pt idx="644" formatCode="0.000">
                  <c:v>18.282238470732739</c:v>
                </c:pt>
                <c:pt idx="645" formatCode="0.000">
                  <c:v>18.5076396226493</c:v>
                </c:pt>
                <c:pt idx="646" formatCode="0.000">
                  <c:v>18.593501402645007</c:v>
                </c:pt>
                <c:pt idx="647" formatCode="0.000">
                  <c:v>19.146483473251305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C-4C03-B000-EDB7DD7BBE0F}"/>
            </c:ext>
          </c:extLst>
        </c:ser>
        <c:ser>
          <c:idx val="2"/>
          <c:order val="2"/>
          <c:tx>
            <c:strRef>
              <c:f>'Forecast Cars 2'!$D$1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Cars 2'!$F$2:$F$649</c:f>
              <c:numCache>
                <c:formatCode>yyyy</c:formatCode>
                <c:ptCount val="64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  <c:pt idx="600">
                  <c:v>46023</c:v>
                </c:pt>
                <c:pt idx="601">
                  <c:v>46054</c:v>
                </c:pt>
                <c:pt idx="602">
                  <c:v>46082</c:v>
                </c:pt>
                <c:pt idx="603">
                  <c:v>46113</c:v>
                </c:pt>
                <c:pt idx="604">
                  <c:v>46143</c:v>
                </c:pt>
                <c:pt idx="605">
                  <c:v>46174</c:v>
                </c:pt>
                <c:pt idx="606">
                  <c:v>46204</c:v>
                </c:pt>
                <c:pt idx="607">
                  <c:v>46235</c:v>
                </c:pt>
                <c:pt idx="608">
                  <c:v>46266</c:v>
                </c:pt>
                <c:pt idx="609">
                  <c:v>46296</c:v>
                </c:pt>
                <c:pt idx="610">
                  <c:v>46327</c:v>
                </c:pt>
                <c:pt idx="611">
                  <c:v>46357</c:v>
                </c:pt>
                <c:pt idx="612">
                  <c:v>46388</c:v>
                </c:pt>
                <c:pt idx="613">
                  <c:v>46419</c:v>
                </c:pt>
                <c:pt idx="614">
                  <c:v>46447</c:v>
                </c:pt>
                <c:pt idx="615">
                  <c:v>46478</c:v>
                </c:pt>
                <c:pt idx="616">
                  <c:v>46508</c:v>
                </c:pt>
                <c:pt idx="617">
                  <c:v>46539</c:v>
                </c:pt>
                <c:pt idx="618">
                  <c:v>46569</c:v>
                </c:pt>
                <c:pt idx="619">
                  <c:v>46600</c:v>
                </c:pt>
                <c:pt idx="620">
                  <c:v>46631</c:v>
                </c:pt>
                <c:pt idx="621">
                  <c:v>46661</c:v>
                </c:pt>
                <c:pt idx="622">
                  <c:v>46692</c:v>
                </c:pt>
                <c:pt idx="623">
                  <c:v>46722</c:v>
                </c:pt>
                <c:pt idx="624">
                  <c:v>46753</c:v>
                </c:pt>
                <c:pt idx="625">
                  <c:v>46784</c:v>
                </c:pt>
                <c:pt idx="626">
                  <c:v>46813</c:v>
                </c:pt>
                <c:pt idx="627">
                  <c:v>46844</c:v>
                </c:pt>
                <c:pt idx="628">
                  <c:v>46874</c:v>
                </c:pt>
                <c:pt idx="629">
                  <c:v>46905</c:v>
                </c:pt>
                <c:pt idx="630">
                  <c:v>46935</c:v>
                </c:pt>
                <c:pt idx="631">
                  <c:v>46966</c:v>
                </c:pt>
                <c:pt idx="632">
                  <c:v>46997</c:v>
                </c:pt>
                <c:pt idx="633">
                  <c:v>47027</c:v>
                </c:pt>
                <c:pt idx="634">
                  <c:v>47058</c:v>
                </c:pt>
                <c:pt idx="635">
                  <c:v>47088</c:v>
                </c:pt>
                <c:pt idx="636">
                  <c:v>47119</c:v>
                </c:pt>
                <c:pt idx="637">
                  <c:v>47150</c:v>
                </c:pt>
                <c:pt idx="638">
                  <c:v>47178</c:v>
                </c:pt>
                <c:pt idx="639">
                  <c:v>47209</c:v>
                </c:pt>
                <c:pt idx="640">
                  <c:v>47239</c:v>
                </c:pt>
                <c:pt idx="641">
                  <c:v>47270</c:v>
                </c:pt>
                <c:pt idx="642">
                  <c:v>47300</c:v>
                </c:pt>
                <c:pt idx="643">
                  <c:v>47331</c:v>
                </c:pt>
                <c:pt idx="644">
                  <c:v>47362</c:v>
                </c:pt>
                <c:pt idx="645">
                  <c:v>47392</c:v>
                </c:pt>
                <c:pt idx="646">
                  <c:v>47423</c:v>
                </c:pt>
                <c:pt idx="647">
                  <c:v>47453</c:v>
                </c:pt>
              </c:numCache>
            </c:numRef>
          </c:cat>
          <c:val>
            <c:numRef>
              <c:f>'Forecast Cars 2'!$D$2:$D$649</c:f>
              <c:numCache>
                <c:formatCode>General</c:formatCode>
                <c:ptCount val="648"/>
                <c:pt idx="543" formatCode="0.000">
                  <c:v>19.006</c:v>
                </c:pt>
                <c:pt idx="544" formatCode="0.000">
                  <c:v>18.114471620708006</c:v>
                </c:pt>
                <c:pt idx="545" formatCode="0.000">
                  <c:v>17.272254159119502</c:v>
                </c:pt>
                <c:pt idx="546" formatCode="0.000">
                  <c:v>16.908630364918771</c:v>
                </c:pt>
                <c:pt idx="547" formatCode="0.000">
                  <c:v>16.870140587634481</c:v>
                </c:pt>
                <c:pt idx="548" formatCode="0.000">
                  <c:v>16.487517273158041</c:v>
                </c:pt>
                <c:pt idx="549" formatCode="0.000">
                  <c:v>16.639554120595601</c:v>
                </c:pt>
                <c:pt idx="550" formatCode="0.000">
                  <c:v>16.655810238695086</c:v>
                </c:pt>
                <c:pt idx="551" formatCode="0.000">
                  <c:v>17.14238462724845</c:v>
                </c:pt>
                <c:pt idx="552" formatCode="0.000">
                  <c:v>16.52963312841533</c:v>
                </c:pt>
                <c:pt idx="553" formatCode="0.000">
                  <c:v>16.901195294593585</c:v>
                </c:pt>
                <c:pt idx="554" formatCode="0.000">
                  <c:v>17.283944881667757</c:v>
                </c:pt>
                <c:pt idx="555" formatCode="0.000">
                  <c:v>17.438743772594702</c:v>
                </c:pt>
                <c:pt idx="556" formatCode="0.000">
                  <c:v>17.332332987151428</c:v>
                </c:pt>
                <c:pt idx="557" formatCode="0.000">
                  <c:v>16.535815840057325</c:v>
                </c:pt>
                <c:pt idx="558" formatCode="0.000">
                  <c:v>16.210059424005355</c:v>
                </c:pt>
                <c:pt idx="559" formatCode="0.000">
                  <c:v>16.2037360442094</c:v>
                </c:pt>
                <c:pt idx="560" formatCode="0.000">
                  <c:v>15.84894228559347</c:v>
                </c:pt>
                <c:pt idx="561" formatCode="0.000">
                  <c:v>16.025400791380157</c:v>
                </c:pt>
                <c:pt idx="562" formatCode="0.000">
                  <c:v>16.06333299784572</c:v>
                </c:pt>
                <c:pt idx="563" formatCode="0.000">
                  <c:v>16.569327157587299</c:v>
                </c:pt>
                <c:pt idx="564" formatCode="0.000">
                  <c:v>15.974110853890128</c:v>
                </c:pt>
                <c:pt idx="565" formatCode="0.000">
                  <c:v>16.361612676199304</c:v>
                </c:pt>
                <c:pt idx="566" formatCode="0.000">
                  <c:v>16.758935472244694</c:v>
                </c:pt>
                <c:pt idx="567" formatCode="0.000">
                  <c:v>16.9271256859973</c:v>
                </c:pt>
                <c:pt idx="568" formatCode="0.000">
                  <c:v>16.833125325604371</c:v>
                </c:pt>
                <c:pt idx="569" formatCode="0.000">
                  <c:v>16.04805841892686</c:v>
                </c:pt>
                <c:pt idx="570" formatCode="0.000">
                  <c:v>15.732950472009513</c:v>
                </c:pt>
                <c:pt idx="571" formatCode="0.000">
                  <c:v>15.736561689240999</c:v>
                </c:pt>
                <c:pt idx="572" formatCode="0.000">
                  <c:v>15.391063464991428</c:v>
                </c:pt>
                <c:pt idx="573" formatCode="0.000">
                  <c:v>15.576242598468962</c:v>
                </c:pt>
                <c:pt idx="574" formatCode="0.000">
                  <c:v>15.622375926142393</c:v>
                </c:pt>
                <c:pt idx="575" formatCode="0.000">
                  <c:v>16.136099840762565</c:v>
                </c:pt>
                <c:pt idx="576" formatCode="0.000">
                  <c:v>15.548183997396585</c:v>
                </c:pt>
                <c:pt idx="577" formatCode="0.000">
                  <c:v>15.942593947598567</c:v>
                </c:pt>
                <c:pt idx="578" formatCode="0.000">
                  <c:v>16.346465169708164</c:v>
                </c:pt>
                <c:pt idx="579" formatCode="0.000">
                  <c:v>16.520873043629663</c:v>
                </c:pt>
                <c:pt idx="580" formatCode="0.000">
                  <c:v>16.43281049332105</c:v>
                </c:pt>
                <c:pt idx="581" formatCode="0.000">
                  <c:v>15.653373112895798</c:v>
                </c:pt>
                <c:pt idx="582" formatCode="0.000">
                  <c:v>15.343633473026427</c:v>
                </c:pt>
                <c:pt idx="583" formatCode="0.000">
                  <c:v>15.352370370229679</c:v>
                </c:pt>
                <c:pt idx="584" formatCode="0.000">
                  <c:v>15.011771987941852</c:v>
                </c:pt>
                <c:pt idx="585" formatCode="0.000">
                  <c:v>15.201640331272735</c:v>
                </c:pt>
                <c:pt idx="586" formatCode="0.000">
                  <c:v>15.252266047225874</c:v>
                </c:pt>
                <c:pt idx="587" formatCode="0.000">
                  <c:v>15.770298104843464</c:v>
                </c:pt>
                <c:pt idx="588" formatCode="0.000">
                  <c:v>15.186517640078433</c:v>
                </c:pt>
                <c:pt idx="589" formatCode="0.000">
                  <c:v>15.58490071008929</c:v>
                </c:pt>
                <c:pt idx="590" formatCode="0.000">
                  <c:v>15.992592427873126</c:v>
                </c:pt>
                <c:pt idx="591" formatCode="0.000">
                  <c:v>16.170677027996319</c:v>
                </c:pt>
                <c:pt idx="592" formatCode="0.000">
                  <c:v>16.086171280842475</c:v>
                </c:pt>
                <c:pt idx="593" formatCode="0.000">
                  <c:v>15.310146370533872</c:v>
                </c:pt>
                <c:pt idx="594" formatCode="0.000">
                  <c:v>15.003698093092794</c:v>
                </c:pt>
                <c:pt idx="595" formatCode="0.000">
                  <c:v>15.015611682496074</c:v>
                </c:pt>
                <c:pt idx="596" formatCode="0.000">
                  <c:v>14.678081293041988</c:v>
                </c:pt>
                <c:pt idx="597" formatCode="0.000">
                  <c:v>14.870914476757386</c:v>
                </c:pt>
                <c:pt idx="598" formatCode="0.000">
                  <c:v>14.924407041587681</c:v>
                </c:pt>
                <c:pt idx="599" formatCode="0.000">
                  <c:v>15.445212765425675</c:v>
                </c:pt>
                <c:pt idx="600" formatCode="0.000">
                  <c:v>14.864117271292972</c:v>
                </c:pt>
                <c:pt idx="601" formatCode="0.000">
                  <c:v>15.265100808808187</c:v>
                </c:pt>
                <c:pt idx="602" formatCode="0.000">
                  <c:v>15.675312413234568</c:v>
                </c:pt>
                <c:pt idx="603" formatCode="0.000">
                  <c:v>15.855839993192616</c:v>
                </c:pt>
                <c:pt idx="604" formatCode="0.000">
                  <c:v>15.773714710602899</c:v>
                </c:pt>
                <c:pt idx="605" formatCode="0.000">
                  <c:v>14.999988782741474</c:v>
                </c:pt>
                <c:pt idx="606" formatCode="0.000">
                  <c:v>14.695772316128807</c:v>
                </c:pt>
                <c:pt idx="607" formatCode="0.000">
                  <c:v>14.709853405462633</c:v>
                </c:pt>
                <c:pt idx="608" formatCode="0.000">
                  <c:v>14.374428899705656</c:v>
                </c:pt>
                <c:pt idx="609" formatCode="0.000">
                  <c:v>14.569308891669298</c:v>
                </c:pt>
                <c:pt idx="610" formatCode="0.000">
                  <c:v>14.62479158730542</c:v>
                </c:pt>
                <c:pt idx="611" formatCode="0.000">
                  <c:v>15.147533029872662</c:v>
                </c:pt>
                <c:pt idx="612" formatCode="0.000">
                  <c:v>14.568320984388617</c:v>
                </c:pt>
                <c:pt idx="613" formatCode="0.000">
                  <c:v>14.971137727588532</c:v>
                </c:pt>
                <c:pt idx="614" formatCode="0.000">
                  <c:v>15.383134214759634</c:v>
                </c:pt>
                <c:pt idx="615" formatCode="0.000">
                  <c:v>15.565400174604681</c:v>
                </c:pt>
                <c:pt idx="616" formatCode="0.000">
                  <c:v>15.484976669900471</c:v>
                </c:pt>
                <c:pt idx="617" formatCode="0.000">
                  <c:v>14.712901012984357</c:v>
                </c:pt>
                <c:pt idx="618" formatCode="0.000">
                  <c:v>14.410293245267686</c:v>
                </c:pt>
                <c:pt idx="619" formatCode="0.000">
                  <c:v>14.425942942202003</c:v>
                </c:pt>
                <c:pt idx="620" formatCode="0.000">
                  <c:v>14.092048361706143</c:v>
                </c:pt>
                <c:pt idx="621" formatCode="0.000">
                  <c:v>14.28842093815183</c:v>
                </c:pt>
                <c:pt idx="622" formatCode="0.000">
                  <c:v>14.345360155731953</c:v>
                </c:pt>
                <c:pt idx="623" formatCode="0.000">
                  <c:v>14.869523276406136</c:v>
                </c:pt>
                <c:pt idx="624" formatCode="0.000">
                  <c:v>14.291699227860251</c:v>
                </c:pt>
                <c:pt idx="625" formatCode="0.000">
                  <c:v>14.695871396723268</c:v>
                </c:pt>
                <c:pt idx="626" formatCode="0.000">
                  <c:v>15.109191798431297</c:v>
                </c:pt>
                <c:pt idx="627" formatCode="0.000">
                  <c:v>15.292751174911096</c:v>
                </c:pt>
                <c:pt idx="628" formatCode="0.000">
                  <c:v>15.213597951367866</c:v>
                </c:pt>
                <c:pt idx="629" formatCode="0.000">
                  <c:v>14.442757446644675</c:v>
                </c:pt>
                <c:pt idx="630" formatCode="0.000">
                  <c:v>14.141357120844589</c:v>
                </c:pt>
                <c:pt idx="631" formatCode="0.000">
                  <c:v>14.158187399337821</c:v>
                </c:pt>
                <c:pt idx="632" formatCode="0.000">
                  <c:v>13.825447354541406</c:v>
                </c:pt>
                <c:pt idx="633" formatCode="0.000">
                  <c:v>14.022949201772231</c:v>
                </c:pt>
                <c:pt idx="634" formatCode="0.000">
                  <c:v>14.08099317436394</c:v>
                </c:pt>
                <c:pt idx="635" formatCode="0.000">
                  <c:v>14.606237253251201</c:v>
                </c:pt>
                <c:pt idx="636" formatCode="0.000">
                  <c:v>14.029471056465976</c:v>
                </c:pt>
                <c:pt idx="637" formatCode="0.000">
                  <c:v>14.434678633796661</c:v>
                </c:pt>
                <c:pt idx="638" formatCode="0.000">
                  <c:v>14.849012638006741</c:v>
                </c:pt>
                <c:pt idx="639" formatCode="0.000">
                  <c:v>15.033564423791404</c:v>
                </c:pt>
                <c:pt idx="640" formatCode="0.000">
                  <c:v>14.955388177323265</c:v>
                </c:pt>
                <c:pt idx="641" formatCode="0.000">
                  <c:v>14.185499345411518</c:v>
                </c:pt>
                <c:pt idx="642" formatCode="0.000">
                  <c:v>13.885031204394956</c:v>
                </c:pt>
                <c:pt idx="643" formatCode="0.000">
                  <c:v>13.902774705374483</c:v>
                </c:pt>
                <c:pt idx="644" formatCode="0.000">
                  <c:v>13.570929427272098</c:v>
                </c:pt>
                <c:pt idx="645" formatCode="0.000">
                  <c:v>13.769308073573569</c:v>
                </c:pt>
                <c:pt idx="646" formatCode="0.000">
                  <c:v>13.828211348285226</c:v>
                </c:pt>
                <c:pt idx="647" formatCode="0.000">
                  <c:v>14.354297686311684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C-4C03-B000-EDB7DD7BBE0F}"/>
            </c:ext>
          </c:extLst>
        </c:ser>
        <c:ser>
          <c:idx val="3"/>
          <c:order val="3"/>
          <c:tx>
            <c:strRef>
              <c:f>'Forecast Cars 2'!$E$1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'Forecast Cars 2'!$F$2:$F$649</c:f>
              <c:numCache>
                <c:formatCode>yyyy</c:formatCode>
                <c:ptCount val="64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  <c:pt idx="600">
                  <c:v>46023</c:v>
                </c:pt>
                <c:pt idx="601">
                  <c:v>46054</c:v>
                </c:pt>
                <c:pt idx="602">
                  <c:v>46082</c:v>
                </c:pt>
                <c:pt idx="603">
                  <c:v>46113</c:v>
                </c:pt>
                <c:pt idx="604">
                  <c:v>46143</c:v>
                </c:pt>
                <c:pt idx="605">
                  <c:v>46174</c:v>
                </c:pt>
                <c:pt idx="606">
                  <c:v>46204</c:v>
                </c:pt>
                <c:pt idx="607">
                  <c:v>46235</c:v>
                </c:pt>
                <c:pt idx="608">
                  <c:v>46266</c:v>
                </c:pt>
                <c:pt idx="609">
                  <c:v>46296</c:v>
                </c:pt>
                <c:pt idx="610">
                  <c:v>46327</c:v>
                </c:pt>
                <c:pt idx="611">
                  <c:v>46357</c:v>
                </c:pt>
                <c:pt idx="612">
                  <c:v>46388</c:v>
                </c:pt>
                <c:pt idx="613">
                  <c:v>46419</c:v>
                </c:pt>
                <c:pt idx="614">
                  <c:v>46447</c:v>
                </c:pt>
                <c:pt idx="615">
                  <c:v>46478</c:v>
                </c:pt>
                <c:pt idx="616">
                  <c:v>46508</c:v>
                </c:pt>
                <c:pt idx="617">
                  <c:v>46539</c:v>
                </c:pt>
                <c:pt idx="618">
                  <c:v>46569</c:v>
                </c:pt>
                <c:pt idx="619">
                  <c:v>46600</c:v>
                </c:pt>
                <c:pt idx="620">
                  <c:v>46631</c:v>
                </c:pt>
                <c:pt idx="621">
                  <c:v>46661</c:v>
                </c:pt>
                <c:pt idx="622">
                  <c:v>46692</c:v>
                </c:pt>
                <c:pt idx="623">
                  <c:v>46722</c:v>
                </c:pt>
                <c:pt idx="624">
                  <c:v>46753</c:v>
                </c:pt>
                <c:pt idx="625">
                  <c:v>46784</c:v>
                </c:pt>
                <c:pt idx="626">
                  <c:v>46813</c:v>
                </c:pt>
                <c:pt idx="627">
                  <c:v>46844</c:v>
                </c:pt>
                <c:pt idx="628">
                  <c:v>46874</c:v>
                </c:pt>
                <c:pt idx="629">
                  <c:v>46905</c:v>
                </c:pt>
                <c:pt idx="630">
                  <c:v>46935</c:v>
                </c:pt>
                <c:pt idx="631">
                  <c:v>46966</c:v>
                </c:pt>
                <c:pt idx="632">
                  <c:v>46997</c:v>
                </c:pt>
                <c:pt idx="633">
                  <c:v>47027</c:v>
                </c:pt>
                <c:pt idx="634">
                  <c:v>47058</c:v>
                </c:pt>
                <c:pt idx="635">
                  <c:v>47088</c:v>
                </c:pt>
                <c:pt idx="636">
                  <c:v>47119</c:v>
                </c:pt>
                <c:pt idx="637">
                  <c:v>47150</c:v>
                </c:pt>
                <c:pt idx="638">
                  <c:v>47178</c:v>
                </c:pt>
                <c:pt idx="639">
                  <c:v>47209</c:v>
                </c:pt>
                <c:pt idx="640">
                  <c:v>47239</c:v>
                </c:pt>
                <c:pt idx="641">
                  <c:v>47270</c:v>
                </c:pt>
                <c:pt idx="642">
                  <c:v>47300</c:v>
                </c:pt>
                <c:pt idx="643">
                  <c:v>47331</c:v>
                </c:pt>
                <c:pt idx="644">
                  <c:v>47362</c:v>
                </c:pt>
                <c:pt idx="645">
                  <c:v>47392</c:v>
                </c:pt>
                <c:pt idx="646">
                  <c:v>47423</c:v>
                </c:pt>
                <c:pt idx="647">
                  <c:v>47453</c:v>
                </c:pt>
              </c:numCache>
            </c:numRef>
          </c:cat>
          <c:val>
            <c:numRef>
              <c:f>'Forecast Cars 2'!$E$2:$E$649</c:f>
              <c:numCache>
                <c:formatCode>General</c:formatCode>
                <c:ptCount val="648"/>
                <c:pt idx="543" formatCode="0.000">
                  <c:v>19.006</c:v>
                </c:pt>
                <c:pt idx="544" formatCode="0.000">
                  <c:v>19.796084314396321</c:v>
                </c:pt>
                <c:pt idx="545" formatCode="0.000">
                  <c:v>19.153106948026679</c:v>
                </c:pt>
                <c:pt idx="546" formatCode="0.000">
                  <c:v>18.97023883410526</c:v>
                </c:pt>
                <c:pt idx="547" formatCode="0.000">
                  <c:v>19.098524241151274</c:v>
                </c:pt>
                <c:pt idx="548" formatCode="0.000">
                  <c:v>18.871632528404859</c:v>
                </c:pt>
                <c:pt idx="549" formatCode="0.000">
                  <c:v>19.17039798480042</c:v>
                </c:pt>
                <c:pt idx="550" formatCode="0.000">
                  <c:v>19.325865426692349</c:v>
                </c:pt>
                <c:pt idx="551" formatCode="0.000">
                  <c:v>19.945255179351573</c:v>
                </c:pt>
                <c:pt idx="552" formatCode="0.000">
                  <c:v>19.459793908187141</c:v>
                </c:pt>
                <c:pt idx="553" formatCode="0.000">
                  <c:v>19.953813343579064</c:v>
                </c:pt>
                <c:pt idx="554" formatCode="0.000">
                  <c:v>20.454748133294423</c:v>
                </c:pt>
                <c:pt idx="555" formatCode="0.000">
                  <c:v>20.723922119893121</c:v>
                </c:pt>
                <c:pt idx="556" formatCode="0.000">
                  <c:v>20.728888840440721</c:v>
                </c:pt>
                <c:pt idx="557" formatCode="0.000">
                  <c:v>20.040211159576678</c:v>
                </c:pt>
                <c:pt idx="558" formatCode="0.000">
                  <c:v>19.819475667506499</c:v>
                </c:pt>
                <c:pt idx="559" formatCode="0.000">
                  <c:v>19.915594677064178</c:v>
                </c:pt>
                <c:pt idx="560" formatCode="0.000">
                  <c:v>19.660873408457253</c:v>
                </c:pt>
                <c:pt idx="561" formatCode="0.000">
                  <c:v>19.935217206503687</c:v>
                </c:pt>
                <c:pt idx="562" formatCode="0.000">
                  <c:v>20.069008560029538</c:v>
                </c:pt>
                <c:pt idx="563" formatCode="0.000">
                  <c:v>20.668978541500547</c:v>
                </c:pt>
                <c:pt idx="564" formatCode="0.000">
                  <c:v>20.165982075200166</c:v>
                </c:pt>
                <c:pt idx="565" formatCode="0.000">
                  <c:v>20.644061854461167</c:v>
                </c:pt>
                <c:pt idx="566" formatCode="0.000">
                  <c:v>21.130423435205309</c:v>
                </c:pt>
                <c:pt idx="567" formatCode="0.000">
                  <c:v>21.386206098978345</c:v>
                </c:pt>
                <c:pt idx="568" formatCode="0.000">
                  <c:v>21.378762394475601</c:v>
                </c:pt>
                <c:pt idx="569" formatCode="0.000">
                  <c:v>20.678634473194965</c:v>
                </c:pt>
                <c:pt idx="570" formatCode="0.000">
                  <c:v>20.447250511990163</c:v>
                </c:pt>
                <c:pt idx="571" formatCode="0.000">
                  <c:v>20.5334349245204</c:v>
                </c:pt>
                <c:pt idx="572" formatCode="0.000">
                  <c:v>20.269418121547119</c:v>
                </c:pt>
                <c:pt idx="573" formatCode="0.000">
                  <c:v>20.535041291902704</c:v>
                </c:pt>
                <c:pt idx="574" formatCode="0.000">
                  <c:v>20.660631524220687</c:v>
                </c:pt>
                <c:pt idx="575" formatCode="0.000">
                  <c:v>21.252871750813103</c:v>
                </c:pt>
                <c:pt idx="576" formatCode="0.000">
                  <c:v>20.742574824181531</c:v>
                </c:pt>
                <c:pt idx="577" formatCode="0.000">
                  <c:v>21.213746475549726</c:v>
                </c:pt>
                <c:pt idx="578" formatCode="0.000">
                  <c:v>21.693559630229661</c:v>
                </c:pt>
                <c:pt idx="579" formatCode="0.000">
                  <c:v>21.943124633833804</c:v>
                </c:pt>
                <c:pt idx="580" formatCode="0.000">
                  <c:v>21.929743119246744</c:v>
                </c:pt>
                <c:pt idx="581" formatCode="0.000">
                  <c:v>21.223985671713848</c:v>
                </c:pt>
                <c:pt idx="582" formatCode="0.000">
                  <c:v>20.987233403461069</c:v>
                </c:pt>
                <c:pt idx="583" formatCode="0.000">
                  <c:v>21.068292136019544</c:v>
                </c:pt>
                <c:pt idx="584" formatCode="0.000">
                  <c:v>20.799375491084515</c:v>
                </c:pt>
                <c:pt idx="585" formatCode="0.000">
                  <c:v>21.060309451586754</c:v>
                </c:pt>
                <c:pt idx="586" formatCode="0.000">
                  <c:v>21.181407295625029</c:v>
                </c:pt>
                <c:pt idx="587" formatCode="0.000">
                  <c:v>21.769339379220028</c:v>
                </c:pt>
                <c:pt idx="588" formatCode="0.000">
                  <c:v>21.254907073987503</c:v>
                </c:pt>
                <c:pt idx="589" formatCode="0.000">
                  <c:v>21.722105605546826</c:v>
                </c:pt>
                <c:pt idx="590" formatCode="0.000">
                  <c:v>22.19809826455252</c:v>
                </c:pt>
                <c:pt idx="591" formatCode="0.000">
                  <c:v>22.44398654195497</c:v>
                </c:pt>
                <c:pt idx="592" formatCode="0.000">
                  <c:v>22.427048224213141</c:v>
                </c:pt>
                <c:pt idx="593" formatCode="0.000">
                  <c:v>21.717878306563598</c:v>
                </c:pt>
                <c:pt idx="594" formatCode="0.000">
                  <c:v>21.477834675882526</c:v>
                </c:pt>
                <c:pt idx="595" formatCode="0.000">
                  <c:v>21.555716716240969</c:v>
                </c:pt>
                <c:pt idx="596" formatCode="0.000">
                  <c:v>21.283732078472202</c:v>
                </c:pt>
                <c:pt idx="597" formatCode="0.000">
                  <c:v>21.541701198589926</c:v>
                </c:pt>
                <c:pt idx="598" formatCode="0.000">
                  <c:v>21.659932193751043</c:v>
                </c:pt>
                <c:pt idx="599" formatCode="0.000">
                  <c:v>22.245090611125644</c:v>
                </c:pt>
                <c:pt idx="600" formatCode="0.000">
                  <c:v>21.727973335260788</c:v>
                </c:pt>
                <c:pt idx="601" formatCode="0.000">
                  <c:v>22.192571399315753</c:v>
                </c:pt>
                <c:pt idx="602" formatCode="0.000">
                  <c:v>22.666044171678902</c:v>
                </c:pt>
                <c:pt idx="603" formatCode="0.000">
                  <c:v>22.909489469246495</c:v>
                </c:pt>
                <c:pt idx="604" formatCode="0.000">
                  <c:v>22.890170686940539</c:v>
                </c:pt>
                <c:pt idx="605" formatCode="0.000">
                  <c:v>22.178701786843824</c:v>
                </c:pt>
                <c:pt idx="606" formatCode="0.000">
                  <c:v>21.936426345334336</c:v>
                </c:pt>
                <c:pt idx="607" formatCode="0.000">
                  <c:v>22.012140885762236</c:v>
                </c:pt>
                <c:pt idx="608" formatCode="0.000">
                  <c:v>21.738050364296356</c:v>
                </c:pt>
                <c:pt idx="609" formatCode="0.000">
                  <c:v>21.993972676165836</c:v>
                </c:pt>
                <c:pt idx="610" formatCode="0.000">
                  <c:v>22.110213540521126</c:v>
                </c:pt>
                <c:pt idx="611" formatCode="0.000">
                  <c:v>22.693436239166481</c:v>
                </c:pt>
                <c:pt idx="612" formatCode="0.000">
                  <c:v>22.174435514652966</c:v>
                </c:pt>
                <c:pt idx="613" formatCode="0.000">
                  <c:v>22.637200373023227</c:v>
                </c:pt>
                <c:pt idx="614" formatCode="0.000">
                  <c:v>23.10888826264166</c:v>
                </c:pt>
                <c:pt idx="615" formatCode="0.000">
                  <c:v>23.350595180322252</c:v>
                </c:pt>
                <c:pt idx="616" formatCode="0.000">
                  <c:v>23.329574620130792</c:v>
                </c:pt>
                <c:pt idx="617" formatCode="0.000">
                  <c:v>22.616455449088765</c:v>
                </c:pt>
                <c:pt idx="618" formatCode="0.000">
                  <c:v>22.372571308683277</c:v>
                </c:pt>
                <c:pt idx="619" formatCode="0.000">
                  <c:v>22.446717241510687</c:v>
                </c:pt>
                <c:pt idx="620" formatCode="0.000">
                  <c:v>22.171096794783693</c:v>
                </c:pt>
                <c:pt idx="621" formatCode="0.000">
                  <c:v>22.425526522171126</c:v>
                </c:pt>
                <c:pt idx="622" formatCode="0.000">
                  <c:v>22.540310864582416</c:v>
                </c:pt>
                <c:pt idx="623" formatCode="0.000">
                  <c:v>23.12211188512083</c:v>
                </c:pt>
                <c:pt idx="624" formatCode="0.000">
                  <c:v>22.601723163669156</c:v>
                </c:pt>
                <c:pt idx="625" formatCode="0.000">
                  <c:v>23.063132596376313</c:v>
                </c:pt>
                <c:pt idx="626" formatCode="0.000">
                  <c:v>23.533496571457817</c:v>
                </c:pt>
                <c:pt idx="627" formatCode="0.000">
                  <c:v>23.773910072503661</c:v>
                </c:pt>
                <c:pt idx="628" formatCode="0.000">
                  <c:v>23.751619231151217</c:v>
                </c:pt>
                <c:pt idx="629" formatCode="0.000">
                  <c:v>23.037264907916267</c:v>
                </c:pt>
                <c:pt idx="630" formatCode="0.000">
                  <c:v>22.792173325594199</c:v>
                </c:pt>
                <c:pt idx="631" formatCode="0.000">
                  <c:v>22.865138676862692</c:v>
                </c:pt>
                <c:pt idx="632" formatCode="0.000">
                  <c:v>22.58836369443625</c:v>
                </c:pt>
                <c:pt idx="633" formatCode="0.000">
                  <c:v>22.841664151038547</c:v>
                </c:pt>
                <c:pt idx="634" formatCode="0.000">
                  <c:v>22.955343738438252</c:v>
                </c:pt>
                <c:pt idx="635" formatCode="0.000">
                  <c:v>23.536063800763586</c:v>
                </c:pt>
                <c:pt idx="636" formatCode="0.000">
                  <c:v>23.014617227551252</c:v>
                </c:pt>
                <c:pt idx="637" formatCode="0.000">
                  <c:v>23.474991251790744</c:v>
                </c:pt>
                <c:pt idx="638" formatCode="0.000">
                  <c:v>23.944341624370196</c:v>
                </c:pt>
                <c:pt idx="639" formatCode="0.000">
                  <c:v>24.183762716111175</c:v>
                </c:pt>
                <c:pt idx="640" formatCode="0.000">
                  <c:v>24.160494897683641</c:v>
                </c:pt>
                <c:pt idx="641" formatCode="0.000">
                  <c:v>23.445188901637248</c:v>
                </c:pt>
                <c:pt idx="642" formatCode="0.000">
                  <c:v>23.199165134531654</c:v>
                </c:pt>
                <c:pt idx="643" formatCode="0.000">
                  <c:v>23.271217263313851</c:v>
                </c:pt>
                <c:pt idx="644" formatCode="0.000">
                  <c:v>22.993547514193381</c:v>
                </c:pt>
                <c:pt idx="645" formatCode="0.000">
                  <c:v>23.245971171725031</c:v>
                </c:pt>
                <c:pt idx="646" formatCode="0.000">
                  <c:v>23.358791457004788</c:v>
                </c:pt>
                <c:pt idx="647" formatCode="0.000">
                  <c:v>23.938669260190927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C-4C03-B000-EDB7DD7B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39904"/>
        <c:axId val="468056128"/>
      </c:lineChart>
      <c:dateAx>
        <c:axId val="46803990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56128"/>
        <c:crosses val="autoZero"/>
        <c:auto val="1"/>
        <c:lblOffset val="100"/>
        <c:baseTimeUnit val="months"/>
      </c:dateAx>
      <c:valAx>
        <c:axId val="468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WORLD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Sheet1!$B$2:$B$568</c:f>
              <c:numCache>
                <c:formatCode>_-* #,##0_-;\-* #,##0_-;_-* "-"??_-;_-@_-</c:formatCode>
                <c:ptCount val="567"/>
                <c:pt idx="0">
                  <c:v>6204</c:v>
                </c:pt>
                <c:pt idx="1">
                  <c:v>5079</c:v>
                </c:pt>
                <c:pt idx="2">
                  <c:v>6339</c:v>
                </c:pt>
                <c:pt idx="3">
                  <c:v>14249</c:v>
                </c:pt>
                <c:pt idx="4">
                  <c:v>9302</c:v>
                </c:pt>
                <c:pt idx="5">
                  <c:v>12034</c:v>
                </c:pt>
                <c:pt idx="6">
                  <c:v>11235</c:v>
                </c:pt>
                <c:pt idx="7">
                  <c:v>9480</c:v>
                </c:pt>
                <c:pt idx="8">
                  <c:v>10720</c:v>
                </c:pt>
                <c:pt idx="9">
                  <c:v>8207</c:v>
                </c:pt>
                <c:pt idx="10">
                  <c:v>9089</c:v>
                </c:pt>
                <c:pt idx="11">
                  <c:v>7756</c:v>
                </c:pt>
                <c:pt idx="12">
                  <c:v>6128</c:v>
                </c:pt>
                <c:pt idx="13">
                  <c:v>1214</c:v>
                </c:pt>
                <c:pt idx="14">
                  <c:v>45459</c:v>
                </c:pt>
                <c:pt idx="15">
                  <c:v>19538</c:v>
                </c:pt>
                <c:pt idx="16">
                  <c:v>6363</c:v>
                </c:pt>
                <c:pt idx="17">
                  <c:v>6479</c:v>
                </c:pt>
                <c:pt idx="18">
                  <c:v>6006</c:v>
                </c:pt>
                <c:pt idx="19">
                  <c:v>5558</c:v>
                </c:pt>
                <c:pt idx="20">
                  <c:v>1421</c:v>
                </c:pt>
                <c:pt idx="21">
                  <c:v>1667</c:v>
                </c:pt>
                <c:pt idx="22">
                  <c:v>1904</c:v>
                </c:pt>
                <c:pt idx="23">
                  <c:v>5325</c:v>
                </c:pt>
                <c:pt idx="24">
                  <c:v>1176</c:v>
                </c:pt>
                <c:pt idx="25">
                  <c:v>1766</c:v>
                </c:pt>
                <c:pt idx="26">
                  <c:v>2662</c:v>
                </c:pt>
                <c:pt idx="27">
                  <c:v>3075</c:v>
                </c:pt>
                <c:pt idx="28">
                  <c:v>4330</c:v>
                </c:pt>
                <c:pt idx="29">
                  <c:v>4442</c:v>
                </c:pt>
                <c:pt idx="30">
                  <c:v>6021</c:v>
                </c:pt>
                <c:pt idx="31">
                  <c:v>7850</c:v>
                </c:pt>
                <c:pt idx="32">
                  <c:v>6443</c:v>
                </c:pt>
                <c:pt idx="33">
                  <c:v>8385</c:v>
                </c:pt>
                <c:pt idx="34">
                  <c:v>7794</c:v>
                </c:pt>
                <c:pt idx="35">
                  <c:v>9745</c:v>
                </c:pt>
                <c:pt idx="36">
                  <c:v>13289</c:v>
                </c:pt>
                <c:pt idx="37">
                  <c:v>14285</c:v>
                </c:pt>
                <c:pt idx="38">
                  <c:v>14212</c:v>
                </c:pt>
                <c:pt idx="39">
                  <c:v>15435</c:v>
                </c:pt>
                <c:pt idx="40">
                  <c:v>17234</c:v>
                </c:pt>
                <c:pt idx="41">
                  <c:v>27637</c:v>
                </c:pt>
                <c:pt idx="42">
                  <c:v>20646</c:v>
                </c:pt>
                <c:pt idx="43">
                  <c:v>53324</c:v>
                </c:pt>
                <c:pt idx="44">
                  <c:v>40633</c:v>
                </c:pt>
                <c:pt idx="45">
                  <c:v>41167</c:v>
                </c:pt>
                <c:pt idx="46">
                  <c:v>54601</c:v>
                </c:pt>
                <c:pt idx="47">
                  <c:v>57830</c:v>
                </c:pt>
                <c:pt idx="48">
                  <c:v>71160</c:v>
                </c:pt>
                <c:pt idx="49">
                  <c:v>97983</c:v>
                </c:pt>
                <c:pt idx="50">
                  <c:v>109816</c:v>
                </c:pt>
                <c:pt idx="51">
                  <c:v>114690</c:v>
                </c:pt>
                <c:pt idx="52">
                  <c:v>121915</c:v>
                </c:pt>
                <c:pt idx="53">
                  <c:v>150768</c:v>
                </c:pt>
                <c:pt idx="54">
                  <c:v>143882</c:v>
                </c:pt>
                <c:pt idx="55">
                  <c:v>179532</c:v>
                </c:pt>
                <c:pt idx="56">
                  <c:v>219756</c:v>
                </c:pt>
                <c:pt idx="57">
                  <c:v>225726</c:v>
                </c:pt>
                <c:pt idx="58">
                  <c:v>233699</c:v>
                </c:pt>
                <c:pt idx="59">
                  <c:v>203022</c:v>
                </c:pt>
                <c:pt idx="60">
                  <c:v>222236</c:v>
                </c:pt>
                <c:pt idx="61">
                  <c:v>260947</c:v>
                </c:pt>
                <c:pt idx="62">
                  <c:v>278167</c:v>
                </c:pt>
                <c:pt idx="63">
                  <c:v>277555</c:v>
                </c:pt>
                <c:pt idx="64">
                  <c:v>280922</c:v>
                </c:pt>
                <c:pt idx="65">
                  <c:v>181065</c:v>
                </c:pt>
                <c:pt idx="66">
                  <c:v>238333</c:v>
                </c:pt>
                <c:pt idx="67">
                  <c:v>239141</c:v>
                </c:pt>
                <c:pt idx="68">
                  <c:v>225021</c:v>
                </c:pt>
                <c:pt idx="69">
                  <c:v>275991</c:v>
                </c:pt>
                <c:pt idx="70">
                  <c:v>285924</c:v>
                </c:pt>
                <c:pt idx="71">
                  <c:v>279826</c:v>
                </c:pt>
                <c:pt idx="72">
                  <c:v>242966</c:v>
                </c:pt>
                <c:pt idx="73">
                  <c:v>426775</c:v>
                </c:pt>
                <c:pt idx="74">
                  <c:v>228945</c:v>
                </c:pt>
                <c:pt idx="75">
                  <c:v>280790</c:v>
                </c:pt>
                <c:pt idx="76">
                  <c:v>252759</c:v>
                </c:pt>
                <c:pt idx="77">
                  <c:v>319619</c:v>
                </c:pt>
                <c:pt idx="78">
                  <c:v>284904</c:v>
                </c:pt>
                <c:pt idx="79">
                  <c:v>247603</c:v>
                </c:pt>
                <c:pt idx="80">
                  <c:v>248202</c:v>
                </c:pt>
                <c:pt idx="81">
                  <c:v>241038</c:v>
                </c:pt>
                <c:pt idx="82">
                  <c:v>242796</c:v>
                </c:pt>
                <c:pt idx="83">
                  <c:v>260656</c:v>
                </c:pt>
                <c:pt idx="84">
                  <c:v>266297</c:v>
                </c:pt>
                <c:pt idx="85">
                  <c:v>255637</c:v>
                </c:pt>
                <c:pt idx="86">
                  <c:v>259590</c:v>
                </c:pt>
                <c:pt idx="87">
                  <c:v>224949</c:v>
                </c:pt>
                <c:pt idx="88">
                  <c:v>222020</c:v>
                </c:pt>
                <c:pt idx="89">
                  <c:v>237549</c:v>
                </c:pt>
                <c:pt idx="90">
                  <c:v>239480</c:v>
                </c:pt>
                <c:pt idx="91">
                  <c:v>259381</c:v>
                </c:pt>
                <c:pt idx="92">
                  <c:v>273652</c:v>
                </c:pt>
                <c:pt idx="93">
                  <c:v>244827</c:v>
                </c:pt>
                <c:pt idx="94">
                  <c:v>235003</c:v>
                </c:pt>
                <c:pt idx="95">
                  <c:v>238495</c:v>
                </c:pt>
                <c:pt idx="96">
                  <c:v>248715</c:v>
                </c:pt>
                <c:pt idx="97">
                  <c:v>280968</c:v>
                </c:pt>
                <c:pt idx="98">
                  <c:v>274435</c:v>
                </c:pt>
                <c:pt idx="99">
                  <c:v>278662</c:v>
                </c:pt>
                <c:pt idx="100">
                  <c:v>261572</c:v>
                </c:pt>
                <c:pt idx="101">
                  <c:v>229723</c:v>
                </c:pt>
                <c:pt idx="102">
                  <c:v>236778</c:v>
                </c:pt>
                <c:pt idx="103">
                  <c:v>259573</c:v>
                </c:pt>
                <c:pt idx="104">
                  <c:v>260298</c:v>
                </c:pt>
                <c:pt idx="105">
                  <c:v>294493</c:v>
                </c:pt>
                <c:pt idx="106">
                  <c:v>292558</c:v>
                </c:pt>
                <c:pt idx="107">
                  <c:v>287815</c:v>
                </c:pt>
                <c:pt idx="108">
                  <c:v>237232</c:v>
                </c:pt>
                <c:pt idx="109">
                  <c:v>271416</c:v>
                </c:pt>
                <c:pt idx="110">
                  <c:v>295419</c:v>
                </c:pt>
                <c:pt idx="111">
                  <c:v>310523</c:v>
                </c:pt>
                <c:pt idx="112">
                  <c:v>324261</c:v>
                </c:pt>
                <c:pt idx="113">
                  <c:v>325465</c:v>
                </c:pt>
                <c:pt idx="114">
                  <c:v>318405</c:v>
                </c:pt>
                <c:pt idx="115">
                  <c:v>285270</c:v>
                </c:pt>
                <c:pt idx="116">
                  <c:v>262543</c:v>
                </c:pt>
                <c:pt idx="117">
                  <c:v>286044</c:v>
                </c:pt>
                <c:pt idx="118">
                  <c:v>311676</c:v>
                </c:pt>
                <c:pt idx="119">
                  <c:v>366470</c:v>
                </c:pt>
                <c:pt idx="120">
                  <c:v>367524</c:v>
                </c:pt>
                <c:pt idx="121">
                  <c:v>414478</c:v>
                </c:pt>
                <c:pt idx="122">
                  <c:v>321792</c:v>
                </c:pt>
                <c:pt idx="123">
                  <c:v>290743</c:v>
                </c:pt>
                <c:pt idx="124">
                  <c:v>368001</c:v>
                </c:pt>
                <c:pt idx="125">
                  <c:v>342753</c:v>
                </c:pt>
                <c:pt idx="126">
                  <c:v>400561</c:v>
                </c:pt>
                <c:pt idx="127">
                  <c:v>398270</c:v>
                </c:pt>
                <c:pt idx="128">
                  <c:v>405534</c:v>
                </c:pt>
                <c:pt idx="129">
                  <c:v>340333</c:v>
                </c:pt>
                <c:pt idx="130">
                  <c:v>310785</c:v>
                </c:pt>
                <c:pt idx="131">
                  <c:v>379070</c:v>
                </c:pt>
                <c:pt idx="132">
                  <c:v>409301</c:v>
                </c:pt>
                <c:pt idx="133">
                  <c:v>418185</c:v>
                </c:pt>
                <c:pt idx="134">
                  <c:v>391184</c:v>
                </c:pt>
                <c:pt idx="135">
                  <c:v>409748</c:v>
                </c:pt>
                <c:pt idx="136">
                  <c:v>399954</c:v>
                </c:pt>
                <c:pt idx="137">
                  <c:v>361785</c:v>
                </c:pt>
                <c:pt idx="138">
                  <c:v>430580</c:v>
                </c:pt>
                <c:pt idx="139">
                  <c:v>435919</c:v>
                </c:pt>
                <c:pt idx="140">
                  <c:v>429068</c:v>
                </c:pt>
                <c:pt idx="141">
                  <c:v>544005</c:v>
                </c:pt>
                <c:pt idx="142">
                  <c:v>476122</c:v>
                </c:pt>
                <c:pt idx="143">
                  <c:v>386104</c:v>
                </c:pt>
                <c:pt idx="144">
                  <c:v>421180</c:v>
                </c:pt>
                <c:pt idx="145">
                  <c:v>505112</c:v>
                </c:pt>
                <c:pt idx="146">
                  <c:v>522641</c:v>
                </c:pt>
                <c:pt idx="147">
                  <c:v>539647</c:v>
                </c:pt>
                <c:pt idx="148">
                  <c:v>580444</c:v>
                </c:pt>
                <c:pt idx="149">
                  <c:v>538565</c:v>
                </c:pt>
                <c:pt idx="150">
                  <c:v>494010</c:v>
                </c:pt>
                <c:pt idx="151">
                  <c:v>469609</c:v>
                </c:pt>
                <c:pt idx="152">
                  <c:v>527193</c:v>
                </c:pt>
                <c:pt idx="153">
                  <c:v>657285</c:v>
                </c:pt>
                <c:pt idx="154">
                  <c:v>634109</c:v>
                </c:pt>
                <c:pt idx="155">
                  <c:v>608407</c:v>
                </c:pt>
                <c:pt idx="156">
                  <c:v>584767</c:v>
                </c:pt>
                <c:pt idx="157">
                  <c:v>554493</c:v>
                </c:pt>
                <c:pt idx="158">
                  <c:v>496481</c:v>
                </c:pt>
                <c:pt idx="159">
                  <c:v>637132</c:v>
                </c:pt>
                <c:pt idx="160">
                  <c:v>646861</c:v>
                </c:pt>
                <c:pt idx="161">
                  <c:v>684651</c:v>
                </c:pt>
                <c:pt idx="162">
                  <c:v>702842</c:v>
                </c:pt>
                <c:pt idx="163">
                  <c:v>653069</c:v>
                </c:pt>
                <c:pt idx="164">
                  <c:v>579316</c:v>
                </c:pt>
                <c:pt idx="165">
                  <c:v>580001</c:v>
                </c:pt>
                <c:pt idx="166">
                  <c:v>669973</c:v>
                </c:pt>
                <c:pt idx="167">
                  <c:v>699209</c:v>
                </c:pt>
                <c:pt idx="168">
                  <c:v>759759</c:v>
                </c:pt>
                <c:pt idx="169">
                  <c:v>734413</c:v>
                </c:pt>
                <c:pt idx="170">
                  <c:v>712165</c:v>
                </c:pt>
                <c:pt idx="171">
                  <c:v>643046</c:v>
                </c:pt>
                <c:pt idx="172">
                  <c:v>631050</c:v>
                </c:pt>
                <c:pt idx="173">
                  <c:v>706566</c:v>
                </c:pt>
                <c:pt idx="174">
                  <c:v>846333</c:v>
                </c:pt>
                <c:pt idx="175">
                  <c:v>856745</c:v>
                </c:pt>
                <c:pt idx="176">
                  <c:v>851317</c:v>
                </c:pt>
                <c:pt idx="177">
                  <c:v>766930</c:v>
                </c:pt>
                <c:pt idx="178">
                  <c:v>642837</c:v>
                </c:pt>
                <c:pt idx="179">
                  <c:v>691987</c:v>
                </c:pt>
                <c:pt idx="180">
                  <c:v>764999</c:v>
                </c:pt>
                <c:pt idx="181">
                  <c:v>884159</c:v>
                </c:pt>
                <c:pt idx="182">
                  <c:v>850665</c:v>
                </c:pt>
                <c:pt idx="183">
                  <c:v>882485</c:v>
                </c:pt>
                <c:pt idx="184">
                  <c:v>750330</c:v>
                </c:pt>
                <c:pt idx="185">
                  <c:v>696723</c:v>
                </c:pt>
                <c:pt idx="186">
                  <c:v>635809</c:v>
                </c:pt>
                <c:pt idx="187">
                  <c:v>785718</c:v>
                </c:pt>
                <c:pt idx="188">
                  <c:v>840849</c:v>
                </c:pt>
                <c:pt idx="189">
                  <c:v>868161</c:v>
                </c:pt>
                <c:pt idx="190">
                  <c:v>860971</c:v>
                </c:pt>
                <c:pt idx="191">
                  <c:v>781598</c:v>
                </c:pt>
                <c:pt idx="192">
                  <c:v>679142</c:v>
                </c:pt>
                <c:pt idx="193">
                  <c:v>696888</c:v>
                </c:pt>
                <c:pt idx="194">
                  <c:v>783515</c:v>
                </c:pt>
                <c:pt idx="195">
                  <c:v>843826</c:v>
                </c:pt>
                <c:pt idx="196">
                  <c:v>885453</c:v>
                </c:pt>
                <c:pt idx="197">
                  <c:v>928079</c:v>
                </c:pt>
                <c:pt idx="198">
                  <c:v>753282</c:v>
                </c:pt>
                <c:pt idx="199">
                  <c:v>651360</c:v>
                </c:pt>
                <c:pt idx="200">
                  <c:v>645571</c:v>
                </c:pt>
                <c:pt idx="201">
                  <c:v>788624</c:v>
                </c:pt>
                <c:pt idx="202">
                  <c:v>857089</c:v>
                </c:pt>
                <c:pt idx="203">
                  <c:v>837853</c:v>
                </c:pt>
                <c:pt idx="204">
                  <c:v>805636</c:v>
                </c:pt>
                <c:pt idx="205">
                  <c:v>803500</c:v>
                </c:pt>
                <c:pt idx="206">
                  <c:v>629091</c:v>
                </c:pt>
                <c:pt idx="207">
                  <c:v>703655</c:v>
                </c:pt>
                <c:pt idx="208">
                  <c:v>749730</c:v>
                </c:pt>
                <c:pt idx="209">
                  <c:v>867819</c:v>
                </c:pt>
                <c:pt idx="210">
                  <c:v>881257</c:v>
                </c:pt>
                <c:pt idx="211">
                  <c:v>875741</c:v>
                </c:pt>
                <c:pt idx="212">
                  <c:v>804674</c:v>
                </c:pt>
                <c:pt idx="213">
                  <c:v>674505</c:v>
                </c:pt>
                <c:pt idx="214">
                  <c:v>821898</c:v>
                </c:pt>
                <c:pt idx="215">
                  <c:v>814901</c:v>
                </c:pt>
                <c:pt idx="216">
                  <c:v>875084</c:v>
                </c:pt>
                <c:pt idx="217">
                  <c:v>869874</c:v>
                </c:pt>
                <c:pt idx="218">
                  <c:v>971593</c:v>
                </c:pt>
                <c:pt idx="219">
                  <c:v>827589</c:v>
                </c:pt>
                <c:pt idx="220">
                  <c:v>705854</c:v>
                </c:pt>
                <c:pt idx="221">
                  <c:v>693010</c:v>
                </c:pt>
                <c:pt idx="222">
                  <c:v>751894</c:v>
                </c:pt>
                <c:pt idx="223">
                  <c:v>882843</c:v>
                </c:pt>
                <c:pt idx="224">
                  <c:v>932376</c:v>
                </c:pt>
                <c:pt idx="225">
                  <c:v>998702</c:v>
                </c:pt>
                <c:pt idx="226">
                  <c:v>883362</c:v>
                </c:pt>
                <c:pt idx="227">
                  <c:v>744381</c:v>
                </c:pt>
                <c:pt idx="228">
                  <c:v>834966</c:v>
                </c:pt>
                <c:pt idx="229">
                  <c:v>886598</c:v>
                </c:pt>
                <c:pt idx="230">
                  <c:v>949396</c:v>
                </c:pt>
                <c:pt idx="231">
                  <c:v>984432</c:v>
                </c:pt>
                <c:pt idx="232">
                  <c:v>1022738</c:v>
                </c:pt>
                <c:pt idx="233">
                  <c:v>905234</c:v>
                </c:pt>
                <c:pt idx="234">
                  <c:v>780122</c:v>
                </c:pt>
                <c:pt idx="235">
                  <c:v>878445</c:v>
                </c:pt>
                <c:pt idx="236">
                  <c:v>891034</c:v>
                </c:pt>
                <c:pt idx="237">
                  <c:v>870406</c:v>
                </c:pt>
                <c:pt idx="238">
                  <c:v>1105328</c:v>
                </c:pt>
                <c:pt idx="239">
                  <c:v>1042417</c:v>
                </c:pt>
                <c:pt idx="240">
                  <c:v>897596</c:v>
                </c:pt>
                <c:pt idx="241">
                  <c:v>780900</c:v>
                </c:pt>
                <c:pt idx="242">
                  <c:v>815972</c:v>
                </c:pt>
                <c:pt idx="243">
                  <c:v>875162</c:v>
                </c:pt>
                <c:pt idx="244">
                  <c:v>1035486</c:v>
                </c:pt>
                <c:pt idx="245">
                  <c:v>1002254</c:v>
                </c:pt>
                <c:pt idx="246">
                  <c:v>945584</c:v>
                </c:pt>
                <c:pt idx="247">
                  <c:v>1037725</c:v>
                </c:pt>
                <c:pt idx="248">
                  <c:v>818262</c:v>
                </c:pt>
                <c:pt idx="249">
                  <c:v>955983</c:v>
                </c:pt>
                <c:pt idx="250">
                  <c:v>1030329</c:v>
                </c:pt>
                <c:pt idx="251">
                  <c:v>1117341</c:v>
                </c:pt>
                <c:pt idx="252">
                  <c:v>1156386</c:v>
                </c:pt>
                <c:pt idx="253">
                  <c:v>1163968</c:v>
                </c:pt>
                <c:pt idx="254">
                  <c:v>1144721</c:v>
                </c:pt>
                <c:pt idx="255">
                  <c:v>914128</c:v>
                </c:pt>
                <c:pt idx="256">
                  <c:v>951691</c:v>
                </c:pt>
                <c:pt idx="257">
                  <c:v>1030046</c:v>
                </c:pt>
                <c:pt idx="258">
                  <c:v>1243732</c:v>
                </c:pt>
                <c:pt idx="259">
                  <c:v>1333789</c:v>
                </c:pt>
                <c:pt idx="260">
                  <c:v>1348796</c:v>
                </c:pt>
                <c:pt idx="261">
                  <c:v>1220772</c:v>
                </c:pt>
                <c:pt idx="262">
                  <c:v>1041897</c:v>
                </c:pt>
                <c:pt idx="263">
                  <c:v>1275748</c:v>
                </c:pt>
                <c:pt idx="264">
                  <c:v>1278124</c:v>
                </c:pt>
                <c:pt idx="265">
                  <c:v>1476113</c:v>
                </c:pt>
                <c:pt idx="266">
                  <c:v>1579610</c:v>
                </c:pt>
                <c:pt idx="267">
                  <c:v>1668326</c:v>
                </c:pt>
                <c:pt idx="268">
                  <c:v>1523999</c:v>
                </c:pt>
                <c:pt idx="269">
                  <c:v>1188513</c:v>
                </c:pt>
                <c:pt idx="270">
                  <c:v>1678551</c:v>
                </c:pt>
                <c:pt idx="271">
                  <c:v>1583405</c:v>
                </c:pt>
                <c:pt idx="272">
                  <c:v>1728434</c:v>
                </c:pt>
                <c:pt idx="273">
                  <c:v>1871124</c:v>
                </c:pt>
                <c:pt idx="274">
                  <c:v>1945396</c:v>
                </c:pt>
                <c:pt idx="275">
                  <c:v>1604601</c:v>
                </c:pt>
                <c:pt idx="276">
                  <c:v>1549145</c:v>
                </c:pt>
                <c:pt idx="277">
                  <c:v>1964129</c:v>
                </c:pt>
                <c:pt idx="278">
                  <c:v>1875753</c:v>
                </c:pt>
                <c:pt idx="279">
                  <c:v>1688111</c:v>
                </c:pt>
                <c:pt idx="280">
                  <c:v>2032285</c:v>
                </c:pt>
                <c:pt idx="281">
                  <c:v>2183492</c:v>
                </c:pt>
                <c:pt idx="282">
                  <c:v>2025680</c:v>
                </c:pt>
                <c:pt idx="283">
                  <c:v>1613734</c:v>
                </c:pt>
                <c:pt idx="284">
                  <c:v>1671334</c:v>
                </c:pt>
                <c:pt idx="285">
                  <c:v>1860886</c:v>
                </c:pt>
                <c:pt idx="286">
                  <c:v>2169755</c:v>
                </c:pt>
                <c:pt idx="287">
                  <c:v>2158736</c:v>
                </c:pt>
                <c:pt idx="288">
                  <c:v>2163329</c:v>
                </c:pt>
                <c:pt idx="289">
                  <c:v>1954682</c:v>
                </c:pt>
                <c:pt idx="290">
                  <c:v>1553903</c:v>
                </c:pt>
                <c:pt idx="291">
                  <c:v>1763887</c:v>
                </c:pt>
                <c:pt idx="292">
                  <c:v>2036212</c:v>
                </c:pt>
                <c:pt idx="293">
                  <c:v>2069924</c:v>
                </c:pt>
                <c:pt idx="294">
                  <c:v>2151435</c:v>
                </c:pt>
                <c:pt idx="295">
                  <c:v>2195074</c:v>
                </c:pt>
                <c:pt idx="296">
                  <c:v>1910073</c:v>
                </c:pt>
                <c:pt idx="297">
                  <c:v>1569527</c:v>
                </c:pt>
                <c:pt idx="298">
                  <c:v>1696918</c:v>
                </c:pt>
                <c:pt idx="299">
                  <c:v>1929991</c:v>
                </c:pt>
                <c:pt idx="300">
                  <c:v>2069575</c:v>
                </c:pt>
                <c:pt idx="301">
                  <c:v>1906812</c:v>
                </c:pt>
                <c:pt idx="302">
                  <c:v>2216505</c:v>
                </c:pt>
                <c:pt idx="303">
                  <c:v>1877391</c:v>
                </c:pt>
                <c:pt idx="304">
                  <c:v>1551995</c:v>
                </c:pt>
                <c:pt idx="305">
                  <c:v>1622031</c:v>
                </c:pt>
                <c:pt idx="306">
                  <c:v>1964959</c:v>
                </c:pt>
                <c:pt idx="307">
                  <c:v>2090108</c:v>
                </c:pt>
                <c:pt idx="308">
                  <c:v>2229744</c:v>
                </c:pt>
                <c:pt idx="309">
                  <c:v>2186138</c:v>
                </c:pt>
                <c:pt idx="310">
                  <c:v>2051995</c:v>
                </c:pt>
                <c:pt idx="311">
                  <c:v>1708793</c:v>
                </c:pt>
                <c:pt idx="312">
                  <c:v>1638389</c:v>
                </c:pt>
                <c:pt idx="313">
                  <c:v>2060208</c:v>
                </c:pt>
                <c:pt idx="314">
                  <c:v>2146412</c:v>
                </c:pt>
                <c:pt idx="315">
                  <c:v>2179783</c:v>
                </c:pt>
                <c:pt idx="316">
                  <c:v>2261107</c:v>
                </c:pt>
                <c:pt idx="317">
                  <c:v>2030842</c:v>
                </c:pt>
                <c:pt idx="318">
                  <c:v>1695014</c:v>
                </c:pt>
                <c:pt idx="319">
                  <c:v>1660231</c:v>
                </c:pt>
                <c:pt idx="320">
                  <c:v>2051179</c:v>
                </c:pt>
                <c:pt idx="321">
                  <c:v>2362163</c:v>
                </c:pt>
                <c:pt idx="322">
                  <c:v>2380445</c:v>
                </c:pt>
                <c:pt idx="323">
                  <c:v>2319370</c:v>
                </c:pt>
                <c:pt idx="324">
                  <c:v>1958588</c:v>
                </c:pt>
                <c:pt idx="325">
                  <c:v>1689227</c:v>
                </c:pt>
                <c:pt idx="326">
                  <c:v>1746893</c:v>
                </c:pt>
                <c:pt idx="327">
                  <c:v>2098945</c:v>
                </c:pt>
                <c:pt idx="328">
                  <c:v>2240790</c:v>
                </c:pt>
                <c:pt idx="329">
                  <c:v>2154284</c:v>
                </c:pt>
                <c:pt idx="330">
                  <c:v>1494490</c:v>
                </c:pt>
                <c:pt idx="331">
                  <c:v>1597436</c:v>
                </c:pt>
                <c:pt idx="332">
                  <c:v>1376850</c:v>
                </c:pt>
                <c:pt idx="333">
                  <c:v>1571138</c:v>
                </c:pt>
                <c:pt idx="334">
                  <c:v>2137582</c:v>
                </c:pt>
                <c:pt idx="335">
                  <c:v>2480442</c:v>
                </c:pt>
                <c:pt idx="336">
                  <c:v>2338733</c:v>
                </c:pt>
                <c:pt idx="337">
                  <c:v>1711602</c:v>
                </c:pt>
                <c:pt idx="338">
                  <c:v>1943588</c:v>
                </c:pt>
                <c:pt idx="339">
                  <c:v>1676077</c:v>
                </c:pt>
                <c:pt idx="340">
                  <c:v>1763572</c:v>
                </c:pt>
                <c:pt idx="341">
                  <c:v>2392935</c:v>
                </c:pt>
                <c:pt idx="342">
                  <c:v>2512615</c:v>
                </c:pt>
                <c:pt idx="343">
                  <c:v>2867056</c:v>
                </c:pt>
                <c:pt idx="344">
                  <c:v>2575400</c:v>
                </c:pt>
                <c:pt idx="345">
                  <c:v>2417599</c:v>
                </c:pt>
                <c:pt idx="346">
                  <c:v>1859069</c:v>
                </c:pt>
                <c:pt idx="347">
                  <c:v>1986436</c:v>
                </c:pt>
                <c:pt idx="348">
                  <c:v>2269390</c:v>
                </c:pt>
                <c:pt idx="349">
                  <c:v>2419668</c:v>
                </c:pt>
                <c:pt idx="350">
                  <c:v>2431658</c:v>
                </c:pt>
                <c:pt idx="351">
                  <c:v>2449591</c:v>
                </c:pt>
                <c:pt idx="352">
                  <c:v>2023961</c:v>
                </c:pt>
                <c:pt idx="353">
                  <c:v>1669852</c:v>
                </c:pt>
                <c:pt idx="354">
                  <c:v>1680432</c:v>
                </c:pt>
                <c:pt idx="355">
                  <c:v>1960493</c:v>
                </c:pt>
                <c:pt idx="356">
                  <c:v>2253438</c:v>
                </c:pt>
                <c:pt idx="357">
                  <c:v>2119226</c:v>
                </c:pt>
                <c:pt idx="358">
                  <c:v>2131378</c:v>
                </c:pt>
                <c:pt idx="359">
                  <c:v>1808479</c:v>
                </c:pt>
                <c:pt idx="360">
                  <c:v>1416356</c:v>
                </c:pt>
                <c:pt idx="361">
                  <c:v>1632232</c:v>
                </c:pt>
                <c:pt idx="362">
                  <c:v>1798590</c:v>
                </c:pt>
                <c:pt idx="363">
                  <c:v>1954992</c:v>
                </c:pt>
                <c:pt idx="364">
                  <c:v>1991607</c:v>
                </c:pt>
                <c:pt idx="365">
                  <c:v>1912620</c:v>
                </c:pt>
                <c:pt idx="366">
                  <c:v>1648805</c:v>
                </c:pt>
                <c:pt idx="367">
                  <c:v>1212113</c:v>
                </c:pt>
                <c:pt idx="368">
                  <c:v>1463634</c:v>
                </c:pt>
                <c:pt idx="369">
                  <c:v>1490001</c:v>
                </c:pt>
                <c:pt idx="370">
                  <c:v>1703285</c:v>
                </c:pt>
                <c:pt idx="371">
                  <c:v>1508445</c:v>
                </c:pt>
                <c:pt idx="372">
                  <c:v>1753053</c:v>
                </c:pt>
                <c:pt idx="373">
                  <c:v>1201137</c:v>
                </c:pt>
                <c:pt idx="374">
                  <c:v>1262377</c:v>
                </c:pt>
                <c:pt idx="375">
                  <c:v>1031744</c:v>
                </c:pt>
                <c:pt idx="376">
                  <c:v>1375453</c:v>
                </c:pt>
                <c:pt idx="377">
                  <c:v>1422877</c:v>
                </c:pt>
                <c:pt idx="378">
                  <c:v>1436697</c:v>
                </c:pt>
                <c:pt idx="379">
                  <c:v>1389614</c:v>
                </c:pt>
                <c:pt idx="380">
                  <c:v>1201055</c:v>
                </c:pt>
                <c:pt idx="381">
                  <c:v>941943</c:v>
                </c:pt>
                <c:pt idx="382">
                  <c:v>916779</c:v>
                </c:pt>
                <c:pt idx="383">
                  <c:v>1141629</c:v>
                </c:pt>
                <c:pt idx="384">
                  <c:v>1295769</c:v>
                </c:pt>
                <c:pt idx="385">
                  <c:v>1323759</c:v>
                </c:pt>
                <c:pt idx="386">
                  <c:v>1351245</c:v>
                </c:pt>
                <c:pt idx="387">
                  <c:v>1202983</c:v>
                </c:pt>
                <c:pt idx="388">
                  <c:v>1020779</c:v>
                </c:pt>
                <c:pt idx="389">
                  <c:v>932117</c:v>
                </c:pt>
                <c:pt idx="390">
                  <c:v>1266879</c:v>
                </c:pt>
                <c:pt idx="391">
                  <c:v>1467311</c:v>
                </c:pt>
                <c:pt idx="392">
                  <c:v>1471519</c:v>
                </c:pt>
                <c:pt idx="393">
                  <c:v>1455916</c:v>
                </c:pt>
                <c:pt idx="394">
                  <c:v>1277266</c:v>
                </c:pt>
                <c:pt idx="395">
                  <c:v>998795</c:v>
                </c:pt>
                <c:pt idx="396">
                  <c:v>987732</c:v>
                </c:pt>
                <c:pt idx="397">
                  <c:v>962614</c:v>
                </c:pt>
                <c:pt idx="398">
                  <c:v>1461996</c:v>
                </c:pt>
                <c:pt idx="399">
                  <c:v>1494741</c:v>
                </c:pt>
                <c:pt idx="400">
                  <c:v>1476485</c:v>
                </c:pt>
                <c:pt idx="401">
                  <c:v>1350552</c:v>
                </c:pt>
                <c:pt idx="402">
                  <c:v>1203537</c:v>
                </c:pt>
                <c:pt idx="403">
                  <c:v>963711</c:v>
                </c:pt>
                <c:pt idx="404">
                  <c:v>1365091</c:v>
                </c:pt>
                <c:pt idx="405">
                  <c:v>1560319</c:v>
                </c:pt>
                <c:pt idx="406">
                  <c:v>1578160</c:v>
                </c:pt>
                <c:pt idx="407">
                  <c:v>1615662</c:v>
                </c:pt>
                <c:pt idx="408">
                  <c:v>1506906</c:v>
                </c:pt>
                <c:pt idx="409">
                  <c:v>1196077</c:v>
                </c:pt>
                <c:pt idx="410">
                  <c:v>1131282</c:v>
                </c:pt>
                <c:pt idx="411">
                  <c:v>1566332</c:v>
                </c:pt>
                <c:pt idx="412">
                  <c:v>1783305</c:v>
                </c:pt>
                <c:pt idx="413">
                  <c:v>1846233</c:v>
                </c:pt>
                <c:pt idx="414">
                  <c:v>1853528</c:v>
                </c:pt>
                <c:pt idx="415">
                  <c:v>1649375</c:v>
                </c:pt>
                <c:pt idx="416">
                  <c:v>1396851</c:v>
                </c:pt>
                <c:pt idx="417">
                  <c:v>1363770</c:v>
                </c:pt>
                <c:pt idx="418">
                  <c:v>1682376</c:v>
                </c:pt>
                <c:pt idx="419">
                  <c:v>2108230</c:v>
                </c:pt>
                <c:pt idx="420">
                  <c:v>2159261</c:v>
                </c:pt>
                <c:pt idx="421">
                  <c:v>2118976</c:v>
                </c:pt>
                <c:pt idx="422">
                  <c:v>1926728</c:v>
                </c:pt>
                <c:pt idx="423">
                  <c:v>1539894</c:v>
                </c:pt>
                <c:pt idx="424">
                  <c:v>1476188</c:v>
                </c:pt>
                <c:pt idx="425">
                  <c:v>1867157</c:v>
                </c:pt>
                <c:pt idx="426">
                  <c:v>2266067</c:v>
                </c:pt>
                <c:pt idx="427">
                  <c:v>2339220</c:v>
                </c:pt>
                <c:pt idx="428">
                  <c:v>2070931</c:v>
                </c:pt>
                <c:pt idx="429">
                  <c:v>1698964</c:v>
                </c:pt>
                <c:pt idx="430">
                  <c:v>1825419</c:v>
                </c:pt>
                <c:pt idx="431">
                  <c:v>1544950</c:v>
                </c:pt>
                <c:pt idx="432">
                  <c:v>1901123</c:v>
                </c:pt>
                <c:pt idx="433">
                  <c:v>2175072</c:v>
                </c:pt>
                <c:pt idx="434">
                  <c:v>2757271</c:v>
                </c:pt>
                <c:pt idx="435">
                  <c:v>2383490</c:v>
                </c:pt>
                <c:pt idx="436">
                  <c:v>2103018</c:v>
                </c:pt>
                <c:pt idx="437">
                  <c:v>2264828</c:v>
                </c:pt>
                <c:pt idx="438">
                  <c:v>1943253</c:v>
                </c:pt>
                <c:pt idx="439">
                  <c:v>2497893</c:v>
                </c:pt>
                <c:pt idx="440">
                  <c:v>2625235</c:v>
                </c:pt>
                <c:pt idx="441">
                  <c:v>2612693</c:v>
                </c:pt>
                <c:pt idx="442">
                  <c:v>2718497</c:v>
                </c:pt>
                <c:pt idx="443">
                  <c:v>2489384</c:v>
                </c:pt>
                <c:pt idx="444">
                  <c:v>2142650</c:v>
                </c:pt>
                <c:pt idx="445">
                  <c:v>2160625</c:v>
                </c:pt>
                <c:pt idx="446">
                  <c:v>2711517</c:v>
                </c:pt>
                <c:pt idx="447">
                  <c:v>2823348</c:v>
                </c:pt>
                <c:pt idx="448">
                  <c:v>2850880</c:v>
                </c:pt>
                <c:pt idx="449">
                  <c:v>2848692</c:v>
                </c:pt>
                <c:pt idx="450">
                  <c:v>2567769</c:v>
                </c:pt>
                <c:pt idx="451">
                  <c:v>2252729</c:v>
                </c:pt>
                <c:pt idx="452">
                  <c:v>2112700</c:v>
                </c:pt>
                <c:pt idx="453">
                  <c:v>2657092</c:v>
                </c:pt>
                <c:pt idx="454">
                  <c:v>2852389</c:v>
                </c:pt>
                <c:pt idx="455">
                  <c:v>2817990</c:v>
                </c:pt>
                <c:pt idx="456">
                  <c:v>2740812</c:v>
                </c:pt>
                <c:pt idx="457">
                  <c:v>2481260</c:v>
                </c:pt>
                <c:pt idx="458">
                  <c:v>2074469</c:v>
                </c:pt>
                <c:pt idx="459">
                  <c:v>2099889</c:v>
                </c:pt>
                <c:pt idx="460">
                  <c:v>2526148</c:v>
                </c:pt>
                <c:pt idx="461">
                  <c:v>2629253</c:v>
                </c:pt>
                <c:pt idx="462">
                  <c:v>2711585</c:v>
                </c:pt>
                <c:pt idx="463">
                  <c:v>2587215</c:v>
                </c:pt>
                <c:pt idx="464">
                  <c:v>2434879</c:v>
                </c:pt>
                <c:pt idx="465">
                  <c:v>1954753</c:v>
                </c:pt>
                <c:pt idx="466">
                  <c:v>1922698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F-44A4-AB87-43BCAA16EB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 WORLD 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Sheet1!$A$2:$A$568</c:f>
              <c:numCache>
                <c:formatCode>General</c:formatCode>
                <c:ptCount val="5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</c:numCache>
            </c:numRef>
          </c:cat>
          <c:val>
            <c:numRef>
              <c:f>Sheet1!$C$2:$C$568</c:f>
              <c:numCache>
                <c:formatCode>General</c:formatCode>
                <c:ptCount val="567"/>
                <c:pt idx="466" formatCode="_-* #,##0_-;\-* #,##0_-;_-* &quot;-&quot;??_-;_-@_-">
                  <c:v>1922698</c:v>
                </c:pt>
                <c:pt idx="467" formatCode="_-* #,##0_-;\-* #,##0_-;_-* &quot;-&quot;??_-;_-@_-">
                  <c:v>2355511.0716185644</c:v>
                </c:pt>
                <c:pt idx="468" formatCode="_-* #,##0_-;\-* #,##0_-;_-* &quot;-&quot;??_-;_-@_-">
                  <c:v>2490059.6496093329</c:v>
                </c:pt>
                <c:pt idx="469" formatCode="_-* #,##0_-;\-* #,##0_-;_-* &quot;-&quot;??_-;_-@_-">
                  <c:v>2575581.7259734399</c:v>
                </c:pt>
                <c:pt idx="470" formatCode="_-* #,##0_-;\-* #,##0_-;_-* &quot;-&quot;??_-;_-@_-">
                  <c:v>2509374.6267176075</c:v>
                </c:pt>
                <c:pt idx="471" formatCode="_-* #,##0_-;\-* #,##0_-;_-* &quot;-&quot;??_-;_-@_-">
                  <c:v>2283008.1581190615</c:v>
                </c:pt>
                <c:pt idx="472" formatCode="_-* #,##0_-;\-* #,##0_-;_-* &quot;-&quot;??_-;_-@_-">
                  <c:v>1961643.9792066051</c:v>
                </c:pt>
                <c:pt idx="473" formatCode="_-* #,##0_-;\-* #,##0_-;_-* &quot;-&quot;??_-;_-@_-">
                  <c:v>1958922.3699404916</c:v>
                </c:pt>
                <c:pt idx="474" formatCode="_-* #,##0_-;\-* #,##0_-;_-* &quot;-&quot;??_-;_-@_-">
                  <c:v>2391696.0482328413</c:v>
                </c:pt>
                <c:pt idx="475" formatCode="_-* #,##0_-;\-* #,##0_-;_-* &quot;-&quot;??_-;_-@_-">
                  <c:v>2526244.6262236093</c:v>
                </c:pt>
                <c:pt idx="476" formatCode="_-* #,##0_-;\-* #,##0_-;_-* &quot;-&quot;??_-;_-@_-">
                  <c:v>2611766.7025877163</c:v>
                </c:pt>
                <c:pt idx="477" formatCode="_-* #,##0_-;\-* #,##0_-;_-* &quot;-&quot;??_-;_-@_-">
                  <c:v>2545559.6033318844</c:v>
                </c:pt>
                <c:pt idx="478" formatCode="_-* #,##0_-;\-* #,##0_-;_-* &quot;-&quot;??_-;_-@_-">
                  <c:v>2319193.1347333379</c:v>
                </c:pt>
                <c:pt idx="479" formatCode="_-* #,##0_-;\-* #,##0_-;_-* &quot;-&quot;??_-;_-@_-">
                  <c:v>1997828.9558208815</c:v>
                </c:pt>
                <c:pt idx="480" formatCode="_-* #,##0_-;\-* #,##0_-;_-* &quot;-&quot;??_-;_-@_-">
                  <c:v>1995107.3465547685</c:v>
                </c:pt>
                <c:pt idx="481" formatCode="_-* #,##0_-;\-* #,##0_-;_-* &quot;-&quot;??_-;_-@_-">
                  <c:v>2427881.0248471177</c:v>
                </c:pt>
                <c:pt idx="482" formatCode="_-* #,##0_-;\-* #,##0_-;_-* &quot;-&quot;??_-;_-@_-">
                  <c:v>2562429.6028378857</c:v>
                </c:pt>
                <c:pt idx="483" formatCode="_-* #,##0_-;\-* #,##0_-;_-* &quot;-&quot;??_-;_-@_-">
                  <c:v>2647951.6792019932</c:v>
                </c:pt>
                <c:pt idx="484" formatCode="_-* #,##0_-;\-* #,##0_-;_-* &quot;-&quot;??_-;_-@_-">
                  <c:v>2581744.5799461608</c:v>
                </c:pt>
                <c:pt idx="485" formatCode="_-* #,##0_-;\-* #,##0_-;_-* &quot;-&quot;??_-;_-@_-">
                  <c:v>2355378.1113476143</c:v>
                </c:pt>
                <c:pt idx="486" formatCode="_-* #,##0_-;\-* #,##0_-;_-* &quot;-&quot;??_-;_-@_-">
                  <c:v>2034013.9324351584</c:v>
                </c:pt>
                <c:pt idx="487" formatCode="_-* #,##0_-;\-* #,##0_-;_-* &quot;-&quot;??_-;_-@_-">
                  <c:v>2031292.3231690449</c:v>
                </c:pt>
                <c:pt idx="488" formatCode="_-* #,##0_-;\-* #,##0_-;_-* &quot;-&quot;??_-;_-@_-">
                  <c:v>2464066.0014613941</c:v>
                </c:pt>
                <c:pt idx="489" formatCode="_-* #,##0_-;\-* #,##0_-;_-* &quot;-&quot;??_-;_-@_-">
                  <c:v>2598614.5794521626</c:v>
                </c:pt>
                <c:pt idx="490" formatCode="_-* #,##0_-;\-* #,##0_-;_-* &quot;-&quot;??_-;_-@_-">
                  <c:v>2684136.6558162696</c:v>
                </c:pt>
                <c:pt idx="491" formatCode="_-* #,##0_-;\-* #,##0_-;_-* &quot;-&quot;??_-;_-@_-">
                  <c:v>2617929.5565604372</c:v>
                </c:pt>
                <c:pt idx="492" formatCode="_-* #,##0_-;\-* #,##0_-;_-* &quot;-&quot;??_-;_-@_-">
                  <c:v>2391563.0879618912</c:v>
                </c:pt>
                <c:pt idx="493" formatCode="_-* #,##0_-;\-* #,##0_-;_-* &quot;-&quot;??_-;_-@_-">
                  <c:v>2070198.9090494348</c:v>
                </c:pt>
                <c:pt idx="494" formatCode="_-* #,##0_-;\-* #,##0_-;_-* &quot;-&quot;??_-;_-@_-">
                  <c:v>2067477.2997833213</c:v>
                </c:pt>
                <c:pt idx="495" formatCode="_-* #,##0_-;\-* #,##0_-;_-* &quot;-&quot;??_-;_-@_-">
                  <c:v>2500250.978075671</c:v>
                </c:pt>
                <c:pt idx="496" formatCode="_-* #,##0_-;\-* #,##0_-;_-* &quot;-&quot;??_-;_-@_-">
                  <c:v>2634799.556066439</c:v>
                </c:pt>
                <c:pt idx="497" formatCode="_-* #,##0_-;\-* #,##0_-;_-* &quot;-&quot;??_-;_-@_-">
                  <c:v>2720321.6324305465</c:v>
                </c:pt>
                <c:pt idx="498" formatCode="_-* #,##0_-;\-* #,##0_-;_-* &quot;-&quot;??_-;_-@_-">
                  <c:v>2654114.5331747141</c:v>
                </c:pt>
                <c:pt idx="499" formatCode="_-* #,##0_-;\-* #,##0_-;_-* &quot;-&quot;??_-;_-@_-">
                  <c:v>2427748.0645761676</c:v>
                </c:pt>
                <c:pt idx="500" formatCode="_-* #,##0_-;\-* #,##0_-;_-* &quot;-&quot;??_-;_-@_-">
                  <c:v>2106383.8856637115</c:v>
                </c:pt>
                <c:pt idx="501" formatCode="_-* #,##0_-;\-* #,##0_-;_-* &quot;-&quot;??_-;_-@_-">
                  <c:v>2103662.276397598</c:v>
                </c:pt>
                <c:pt idx="502" formatCode="_-* #,##0_-;\-* #,##0_-;_-* &quot;-&quot;??_-;_-@_-">
                  <c:v>2536435.9546899474</c:v>
                </c:pt>
                <c:pt idx="503" formatCode="_-* #,##0_-;\-* #,##0_-;_-* &quot;-&quot;??_-;_-@_-">
                  <c:v>2670984.5326807159</c:v>
                </c:pt>
                <c:pt idx="504" formatCode="_-* #,##0_-;\-* #,##0_-;_-* &quot;-&quot;??_-;_-@_-">
                  <c:v>2756506.6090448229</c:v>
                </c:pt>
                <c:pt idx="505" formatCode="_-* #,##0_-;\-* #,##0_-;_-* &quot;-&quot;??_-;_-@_-">
                  <c:v>2690299.5097889905</c:v>
                </c:pt>
                <c:pt idx="506" formatCode="_-* #,##0_-;\-* #,##0_-;_-* &quot;-&quot;??_-;_-@_-">
                  <c:v>2463933.0411904445</c:v>
                </c:pt>
                <c:pt idx="507" formatCode="_-* #,##0_-;\-* #,##0_-;_-* &quot;-&quot;??_-;_-@_-">
                  <c:v>2142568.8622779883</c:v>
                </c:pt>
                <c:pt idx="508" formatCode="_-* #,##0_-;\-* #,##0_-;_-* &quot;-&quot;??_-;_-@_-">
                  <c:v>2139847.2530118744</c:v>
                </c:pt>
                <c:pt idx="509" formatCode="_-* #,##0_-;\-* #,##0_-;_-* &quot;-&quot;??_-;_-@_-">
                  <c:v>2572620.9313042243</c:v>
                </c:pt>
                <c:pt idx="510" formatCode="_-* #,##0_-;\-* #,##0_-;_-* &quot;-&quot;??_-;_-@_-">
                  <c:v>2707169.5092949923</c:v>
                </c:pt>
                <c:pt idx="511" formatCode="_-* #,##0_-;\-* #,##0_-;_-* &quot;-&quot;??_-;_-@_-">
                  <c:v>2792691.5856590993</c:v>
                </c:pt>
                <c:pt idx="512" formatCode="_-* #,##0_-;\-* #,##0_-;_-* &quot;-&quot;??_-;_-@_-">
                  <c:v>2726484.4864032674</c:v>
                </c:pt>
                <c:pt idx="513" formatCode="_-* #,##0_-;\-* #,##0_-;_-* &quot;-&quot;??_-;_-@_-">
                  <c:v>2500118.0178047209</c:v>
                </c:pt>
                <c:pt idx="514" formatCode="_-* #,##0_-;\-* #,##0_-;_-* &quot;-&quot;??_-;_-@_-">
                  <c:v>2178753.8388922643</c:v>
                </c:pt>
                <c:pt idx="515" formatCode="_-* #,##0_-;\-* #,##0_-;_-* &quot;-&quot;??_-;_-@_-">
                  <c:v>2176032.2296261513</c:v>
                </c:pt>
                <c:pt idx="516" formatCode="_-* #,##0_-;\-* #,##0_-;_-* &quot;-&quot;??_-;_-@_-">
                  <c:v>2608805.9079185007</c:v>
                </c:pt>
                <c:pt idx="517" formatCode="_-* #,##0_-;\-* #,##0_-;_-* &quot;-&quot;??_-;_-@_-">
                  <c:v>2743354.4859092687</c:v>
                </c:pt>
                <c:pt idx="518" formatCode="_-* #,##0_-;\-* #,##0_-;_-* &quot;-&quot;??_-;_-@_-">
                  <c:v>2828876.5622733762</c:v>
                </c:pt>
                <c:pt idx="519" formatCode="_-* #,##0_-;\-* #,##0_-;_-* &quot;-&quot;??_-;_-@_-">
                  <c:v>2762669.4630175438</c:v>
                </c:pt>
                <c:pt idx="520" formatCode="_-* #,##0_-;\-* #,##0_-;_-* &quot;-&quot;??_-;_-@_-">
                  <c:v>2536302.9944189973</c:v>
                </c:pt>
                <c:pt idx="521" formatCode="_-* #,##0_-;\-* #,##0_-;_-* &quot;-&quot;??_-;_-@_-">
                  <c:v>2214938.8155065412</c:v>
                </c:pt>
                <c:pt idx="522" formatCode="_-* #,##0_-;\-* #,##0_-;_-* &quot;-&quot;??_-;_-@_-">
                  <c:v>2212217.2062404277</c:v>
                </c:pt>
                <c:pt idx="523" formatCode="_-* #,##0_-;\-* #,##0_-;_-* &quot;-&quot;??_-;_-@_-">
                  <c:v>2644990.8845327771</c:v>
                </c:pt>
                <c:pt idx="524" formatCode="_-* #,##0_-;\-* #,##0_-;_-* &quot;-&quot;??_-;_-@_-">
                  <c:v>2779539.4625235456</c:v>
                </c:pt>
                <c:pt idx="525" formatCode="_-* #,##0_-;\-* #,##0_-;_-* &quot;-&quot;??_-;_-@_-">
                  <c:v>2865061.5388876526</c:v>
                </c:pt>
                <c:pt idx="526" formatCode="_-* #,##0_-;\-* #,##0_-;_-* &quot;-&quot;??_-;_-@_-">
                  <c:v>2798854.4396318202</c:v>
                </c:pt>
                <c:pt idx="527" formatCode="_-* #,##0_-;\-* #,##0_-;_-* &quot;-&quot;??_-;_-@_-">
                  <c:v>2572487.9710332742</c:v>
                </c:pt>
                <c:pt idx="528" formatCode="_-* #,##0_-;\-* #,##0_-;_-* &quot;-&quot;??_-;_-@_-">
                  <c:v>2251123.792120818</c:v>
                </c:pt>
                <c:pt idx="529" formatCode="_-* #,##0_-;\-* #,##0_-;_-* &quot;-&quot;??_-;_-@_-">
                  <c:v>2248402.1828547041</c:v>
                </c:pt>
                <c:pt idx="530" formatCode="_-* #,##0_-;\-* #,##0_-;_-* &quot;-&quot;??_-;_-@_-">
                  <c:v>2681175.861147054</c:v>
                </c:pt>
                <c:pt idx="531" formatCode="_-* #,##0_-;\-* #,##0_-;_-* &quot;-&quot;??_-;_-@_-">
                  <c:v>2815724.439137822</c:v>
                </c:pt>
                <c:pt idx="532" formatCode="_-* #,##0_-;\-* #,##0_-;_-* &quot;-&quot;??_-;_-@_-">
                  <c:v>2901246.515501929</c:v>
                </c:pt>
                <c:pt idx="533" formatCode="_-* #,##0_-;\-* #,##0_-;_-* &quot;-&quot;??_-;_-@_-">
                  <c:v>2835039.4162460971</c:v>
                </c:pt>
                <c:pt idx="534" formatCode="_-* #,##0_-;\-* #,##0_-;_-* &quot;-&quot;??_-;_-@_-">
                  <c:v>2608672.9476475506</c:v>
                </c:pt>
                <c:pt idx="535" formatCode="_-* #,##0_-;\-* #,##0_-;_-* &quot;-&quot;??_-;_-@_-">
                  <c:v>2287308.7687350949</c:v>
                </c:pt>
                <c:pt idx="536" formatCode="_-* #,##0_-;\-* #,##0_-;_-* &quot;-&quot;??_-;_-@_-">
                  <c:v>2284587.159468981</c:v>
                </c:pt>
                <c:pt idx="537" formatCode="_-* #,##0_-;\-* #,##0_-;_-* &quot;-&quot;??_-;_-@_-">
                  <c:v>2717360.8377613304</c:v>
                </c:pt>
                <c:pt idx="538" formatCode="_-* #,##0_-;\-* #,##0_-;_-* &quot;-&quot;??_-;_-@_-">
                  <c:v>2851909.4157520989</c:v>
                </c:pt>
                <c:pt idx="539" formatCode="_-* #,##0_-;\-* #,##0_-;_-* &quot;-&quot;??_-;_-@_-">
                  <c:v>2937431.4921162059</c:v>
                </c:pt>
                <c:pt idx="540" formatCode="_-* #,##0_-;\-* #,##0_-;_-* &quot;-&quot;??_-;_-@_-">
                  <c:v>2871224.3928603735</c:v>
                </c:pt>
                <c:pt idx="541" formatCode="_-* #,##0_-;\-* #,##0_-;_-* &quot;-&quot;??_-;_-@_-">
                  <c:v>2644857.9242618275</c:v>
                </c:pt>
                <c:pt idx="542" formatCode="_-* #,##0_-;\-* #,##0_-;_-* &quot;-&quot;??_-;_-@_-">
                  <c:v>2323493.7453493709</c:v>
                </c:pt>
                <c:pt idx="543" formatCode="_-* #,##0_-;\-* #,##0_-;_-* &quot;-&quot;??_-;_-@_-">
                  <c:v>2320772.1360832574</c:v>
                </c:pt>
                <c:pt idx="544" formatCode="_-* #,##0_-;\-* #,##0_-;_-* &quot;-&quot;??_-;_-@_-">
                  <c:v>2753545.8143756073</c:v>
                </c:pt>
                <c:pt idx="545" formatCode="_-* #,##0_-;\-* #,##0_-;_-* &quot;-&quot;??_-;_-@_-">
                  <c:v>2888094.3923663753</c:v>
                </c:pt>
                <c:pt idx="546" formatCode="_-* #,##0_-;\-* #,##0_-;_-* &quot;-&quot;??_-;_-@_-">
                  <c:v>2973616.4687304823</c:v>
                </c:pt>
                <c:pt idx="547" formatCode="_-* #,##0_-;\-* #,##0_-;_-* &quot;-&quot;??_-;_-@_-">
                  <c:v>2907409.3694746504</c:v>
                </c:pt>
                <c:pt idx="548" formatCode="_-* #,##0_-;\-* #,##0_-;_-* &quot;-&quot;??_-;_-@_-">
                  <c:v>2681042.9008761039</c:v>
                </c:pt>
                <c:pt idx="549" formatCode="_-* #,##0_-;\-* #,##0_-;_-* &quot;-&quot;??_-;_-@_-">
                  <c:v>2359678.7219636478</c:v>
                </c:pt>
                <c:pt idx="550" formatCode="_-* #,##0_-;\-* #,##0_-;_-* &quot;-&quot;??_-;_-@_-">
                  <c:v>2356957.1126975343</c:v>
                </c:pt>
                <c:pt idx="551" formatCode="_-* #,##0_-;\-* #,##0_-;_-* &quot;-&quot;??_-;_-@_-">
                  <c:v>2789730.7909898837</c:v>
                </c:pt>
                <c:pt idx="552" formatCode="_-* #,##0_-;\-* #,##0_-;_-* &quot;-&quot;??_-;_-@_-">
                  <c:v>2924279.3689806517</c:v>
                </c:pt>
                <c:pt idx="553" formatCode="_-* #,##0_-;\-* #,##0_-;_-* &quot;-&quot;??_-;_-@_-">
                  <c:v>3009801.4453447592</c:v>
                </c:pt>
                <c:pt idx="554" formatCode="_-* #,##0_-;\-* #,##0_-;_-* &quot;-&quot;??_-;_-@_-">
                  <c:v>2943594.3460889268</c:v>
                </c:pt>
                <c:pt idx="555" formatCode="_-* #,##0_-;\-* #,##0_-;_-* &quot;-&quot;??_-;_-@_-">
                  <c:v>2717227.8774903803</c:v>
                </c:pt>
                <c:pt idx="556" formatCode="_-* #,##0_-;\-* #,##0_-;_-* &quot;-&quot;??_-;_-@_-">
                  <c:v>2395863.6985779246</c:v>
                </c:pt>
                <c:pt idx="557" formatCode="_-* #,##0_-;\-* #,##0_-;_-* &quot;-&quot;??_-;_-@_-">
                  <c:v>2393142.0893118107</c:v>
                </c:pt>
                <c:pt idx="558" formatCode="_-* #,##0_-;\-* #,##0_-;_-* &quot;-&quot;??_-;_-@_-">
                  <c:v>2825915.7676041601</c:v>
                </c:pt>
                <c:pt idx="559" formatCode="_-* #,##0_-;\-* #,##0_-;_-* &quot;-&quot;??_-;_-@_-">
                  <c:v>2960464.3455949286</c:v>
                </c:pt>
                <c:pt idx="560" formatCode="_-* #,##0_-;\-* #,##0_-;_-* &quot;-&quot;??_-;_-@_-">
                  <c:v>3045986.4219590356</c:v>
                </c:pt>
                <c:pt idx="561" formatCode="_-* #,##0_-;\-* #,##0_-;_-* &quot;-&quot;??_-;_-@_-">
                  <c:v>2979779.3227032032</c:v>
                </c:pt>
                <c:pt idx="562" formatCode="_-* #,##0_-;\-* #,##0_-;_-* &quot;-&quot;??_-;_-@_-">
                  <c:v>2753412.8541046572</c:v>
                </c:pt>
                <c:pt idx="563" formatCode="_-* #,##0_-;\-* #,##0_-;_-* &quot;-&quot;??_-;_-@_-">
                  <c:v>2432048.6751922006</c:v>
                </c:pt>
                <c:pt idx="564" formatCode="_-* #,##0_-;\-* #,##0_-;_-* &quot;-&quot;??_-;_-@_-">
                  <c:v>2429327.0659260871</c:v>
                </c:pt>
                <c:pt idx="565" formatCode="_-* #,##0_-;\-* #,##0_-;_-* &quot;-&quot;??_-;_-@_-">
                  <c:v>2862100.744218437</c:v>
                </c:pt>
                <c:pt idx="566" formatCode="_-* #,##0_-;\-* #,##0_-;_-* &quot;-&quot;??_-;_-@_-">
                  <c:v>2996649.322209205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F-44A4-AB87-43BCAA16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65968"/>
        <c:axId val="12395669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 WORLD 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Sheet1!$A$2:$A$568</c15:sqref>
                        </c15:formulaRef>
                      </c:ext>
                    </c:extLst>
                    <c:numCache>
                      <c:formatCode>General</c:formatCode>
                      <c:ptCount val="5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Sheet1!$D$2:$D$568</c15:sqref>
                        </c15:formulaRef>
                      </c:ext>
                    </c:extLst>
                    <c:numCache>
                      <c:formatCode>General</c:formatCode>
                      <c:ptCount val="567"/>
                      <c:pt idx="466" formatCode="_-* #,##0_-;\-* #,##0_-;_-* &quot;-&quot;??_-;_-@_-">
                        <c:v>1922698</c:v>
                      </c:pt>
                      <c:pt idx="467" formatCode="_-* #,##0_-;\-* #,##0_-;_-* &quot;-&quot;??_-;_-@_-">
                        <c:v>2232863.0686885212</c:v>
                      </c:pt>
                      <c:pt idx="468" formatCode="_-* #,##0_-;\-* #,##0_-;_-* &quot;-&quot;??_-;_-@_-">
                        <c:v>2336676.0257621994</c:v>
                      </c:pt>
                      <c:pt idx="469" formatCode="_-* #,##0_-;\-* #,##0_-;_-* &quot;-&quot;??_-;_-@_-">
                        <c:v>2396603.6590692461</c:v>
                      </c:pt>
                      <c:pt idx="470" formatCode="_-* #,##0_-;\-* #,##0_-;_-* &quot;-&quot;??_-;_-@_-">
                        <c:v>2307973.53483218</c:v>
                      </c:pt>
                      <c:pt idx="471" formatCode="_-* #,##0_-;\-* #,##0_-;_-* &quot;-&quot;??_-;_-@_-">
                        <c:v>2061390.6491330042</c:v>
                      </c:pt>
                      <c:pt idx="472" formatCode="_-* #,##0_-;\-* #,##0_-;_-* &quot;-&quot;??_-;_-@_-">
                        <c:v>1721458.7591212394</c:v>
                      </c:pt>
                      <c:pt idx="473" formatCode="_-* #,##0_-;\-* #,##0_-;_-* &quot;-&quot;??_-;_-@_-">
                        <c:v>1701461.1323288486</c:v>
                      </c:pt>
                      <c:pt idx="474" formatCode="_-* #,##0_-;\-* #,##0_-;_-* &quot;-&quot;??_-;_-@_-">
                        <c:v>2106196.7077469234</c:v>
                      </c:pt>
                      <c:pt idx="475" formatCode="_-* #,##0_-;\-* #,##0_-;_-* &quot;-&quot;??_-;_-@_-">
                        <c:v>2225990.1156301145</c:v>
                      </c:pt>
                      <c:pt idx="476" formatCode="_-* #,##0_-;\-* #,##0_-;_-* &quot;-&quot;??_-;_-@_-">
                        <c:v>2297412.6213869583</c:v>
                      </c:pt>
                      <c:pt idx="477" formatCode="_-* #,##0_-;\-* #,##0_-;_-* &quot;-&quot;??_-;_-@_-">
                        <c:v>2217676.9181982223</c:v>
                      </c:pt>
                      <c:pt idx="478" formatCode="_-* #,##0_-;\-* #,##0_-;_-* &quot;-&quot;??_-;_-@_-">
                        <c:v>1978284.7867195837</c:v>
                      </c:pt>
                      <c:pt idx="479" formatCode="_-* #,##0_-;\-* #,##0_-;_-* &quot;-&quot;??_-;_-@_-">
                        <c:v>1644342.2402888006</c:v>
                      </c:pt>
                      <c:pt idx="480" formatCode="_-* #,##0_-;\-* #,##0_-;_-* &quot;-&quot;??_-;_-@_-">
                        <c:v>1629443.3556668237</c:v>
                      </c:pt>
                      <c:pt idx="481" formatCode="_-* #,##0_-;\-* #,##0_-;_-* &quot;-&quot;??_-;_-@_-">
                        <c:v>2041686.3396285987</c:v>
                      </c:pt>
                      <c:pt idx="482" formatCode="_-* #,##0_-;\-* #,##0_-;_-* &quot;-&quot;??_-;_-@_-">
                        <c:v>2165000.8657727772</c:v>
                      </c:pt>
                      <c:pt idx="483" formatCode="_-* #,##0_-;\-* #,##0_-;_-* &quot;-&quot;??_-;_-@_-">
                        <c:v>2239569.630971726</c:v>
                      </c:pt>
                      <c:pt idx="484" formatCode="_-* #,##0_-;\-* #,##0_-;_-* &quot;-&quot;??_-;_-@_-">
                        <c:v>2162667.9117924203</c:v>
                      </c:pt>
                      <c:pt idx="485" formatCode="_-* #,##0_-;\-* #,##0_-;_-* &quot;-&quot;??_-;_-@_-">
                        <c:v>1925846.1561306501</c:v>
                      </c:pt>
                      <c:pt idx="486" formatCode="_-* #,##0_-;\-* #,##0_-;_-* &quot;-&quot;??_-;_-@_-">
                        <c:v>1594248.9182664354</c:v>
                      </c:pt>
                      <c:pt idx="487" formatCode="_-* #,##0_-;\-* #,##0_-;_-* &quot;-&quot;??_-;_-@_-">
                        <c:v>1581501.2769277571</c:v>
                      </c:pt>
                      <c:pt idx="488" formatCode="_-* #,##0_-;\-* #,##0_-;_-* &quot;-&quot;??_-;_-@_-">
                        <c:v>1997201.7425814511</c:v>
                      </c:pt>
                      <c:pt idx="489" formatCode="_-* #,##0_-;\-* #,##0_-;_-* &quot;-&quot;??_-;_-@_-">
                        <c:v>2122245.6625588136</c:v>
                      </c:pt>
                      <c:pt idx="490" formatCode="_-* #,##0_-;\-* #,##0_-;_-* &quot;-&quot;??_-;_-@_-">
                        <c:v>2198425.1216134382</c:v>
                      </c:pt>
                      <c:pt idx="491" formatCode="_-* #,##0_-;\-* #,##0_-;_-* &quot;-&quot;??_-;_-@_-">
                        <c:v>2123028.2383856303</c:v>
                      </c:pt>
                      <c:pt idx="492" formatCode="_-* #,##0_-;\-* #,##0_-;_-* &quot;-&quot;??_-;_-@_-">
                        <c:v>1887616.4281974996</c:v>
                      </c:pt>
                      <c:pt idx="493" formatCode="_-* #,##0_-;\-* #,##0_-;_-* &quot;-&quot;??_-;_-@_-">
                        <c:v>1557343.6780023961</c:v>
                      </c:pt>
                      <c:pt idx="494" formatCode="_-* #,##0_-;\-* #,##0_-;_-* &quot;-&quot;??_-;_-@_-">
                        <c:v>1545843.2315035567</c:v>
                      </c:pt>
                      <c:pt idx="495" formatCode="_-* #,##0_-;\-* #,##0_-;_-* &quot;-&quot;??_-;_-@_-">
                        <c:v>1963624.5749042139</c:v>
                      </c:pt>
                      <c:pt idx="496" formatCode="_-* #,##0_-;\-* #,##0_-;_-* &quot;-&quot;??_-;_-@_-">
                        <c:v>2089734.1268562898</c:v>
                      </c:pt>
                      <c:pt idx="497" formatCode="_-* #,##0_-;\-* #,##0_-;_-* &quot;-&quot;??_-;_-@_-">
                        <c:v>2166924.6691503786</c:v>
                      </c:pt>
                      <c:pt idx="498" formatCode="_-* #,##0_-;\-* #,##0_-;_-* &quot;-&quot;??_-;_-@_-">
                        <c:v>2092488.7171647986</c:v>
                      </c:pt>
                      <c:pt idx="499" formatCode="_-* #,##0_-;\-* #,##0_-;_-* &quot;-&quot;??_-;_-@_-">
                        <c:v>1857991.6017533364</c:v>
                      </c:pt>
                      <c:pt idx="500" formatCode="_-* #,##0_-;\-* #,##0_-;_-* &quot;-&quot;??_-;_-@_-">
                        <c:v>1528590.8100635274</c:v>
                      </c:pt>
                      <c:pt idx="501" formatCode="_-* #,##0_-;\-* #,##0_-;_-* &quot;-&quot;??_-;_-@_-">
                        <c:v>1517922.7257923181</c:v>
                      </c:pt>
                      <c:pt idx="502" formatCode="_-* #,##0_-;\-* #,##0_-;_-* &quot;-&quot;??_-;_-@_-">
                        <c:v>1937124.9877019734</c:v>
                      </c:pt>
                      <c:pt idx="503" formatCode="_-* #,##0_-;\-* #,##0_-;_-* &quot;-&quot;??_-;_-@_-">
                        <c:v>2063969.8280513706</c:v>
                      </c:pt>
                      <c:pt idx="504" formatCode="_-* #,##0_-;\-* #,##0_-;_-* &quot;-&quot;??_-;_-@_-">
                        <c:v>2141865.469822709</c:v>
                      </c:pt>
                      <c:pt idx="505" formatCode="_-* #,##0_-;\-* #,##0_-;_-* &quot;-&quot;??_-;_-@_-">
                        <c:v>2068106.3722495725</c:v>
                      </c:pt>
                      <c:pt idx="506" formatCode="_-* #,##0_-;\-* #,##0_-;_-* &quot;-&quot;??_-;_-@_-">
                        <c:v>1834259.63945588</c:v>
                      </c:pt>
                      <c:pt idx="507" formatCode="_-* #,##0_-;\-* #,##0_-;_-* &quot;-&quot;??_-;_-@_-">
                        <c:v>1505484.3800765909</c:v>
                      </c:pt>
                      <c:pt idx="508" formatCode="_-* #,##0_-;\-* #,##0_-;_-* &quot;-&quot;??_-;_-@_-">
                        <c:v>1495418.4638382811</c:v>
                      </c:pt>
                      <c:pt idx="509" formatCode="_-* #,##0_-;\-* #,##0_-;_-* &quot;-&quot;??_-;_-@_-">
                        <c:v>1915666.0081086722</c:v>
                      </c:pt>
                      <c:pt idx="510" formatCode="_-* #,##0_-;\-* #,##0_-;_-* &quot;-&quot;??_-;_-@_-">
                        <c:v>2043054.1181857786</c:v>
                      </c:pt>
                      <c:pt idx="511" formatCode="_-* #,##0_-;\-* #,##0_-;_-* &quot;-&quot;??_-;_-@_-">
                        <c:v>2121474.3281301484</c:v>
                      </c:pt>
                      <c:pt idx="512" formatCode="_-* #,##0_-;\-* #,##0_-;_-* &quot;-&quot;??_-;_-@_-">
                        <c:v>2048222.1009759423</c:v>
                      </c:pt>
                      <c:pt idx="513" formatCode="_-* #,##0_-;\-* #,##0_-;_-* &quot;-&quot;??_-;_-@_-">
                        <c:v>1814865.4710485283</c:v>
                      </c:pt>
                      <c:pt idx="514" formatCode="_-* #,##0_-;\-* #,##0_-;_-* &quot;-&quot;??_-;_-@_-">
                        <c:v>1486564.4103825549</c:v>
                      </c:pt>
                      <c:pt idx="515" formatCode="_-* #,##0_-;\-* #,##0_-;_-* &quot;-&quot;??_-;_-@_-">
                        <c:v>1476957.591347175</c:v>
                      </c:pt>
                      <c:pt idx="516" formatCode="_-* #,##0_-;\-* #,##0_-;_-* &quot;-&quot;??_-;_-@_-">
                        <c:v>1898012.953792931</c:v>
                      </c:pt>
                      <c:pt idx="517" formatCode="_-* #,##0_-;\-* #,##0_-;_-* &quot;-&quot;??_-;_-@_-">
                        <c:v>2025821.3197677308</c:v>
                      </c:pt>
                      <c:pt idx="518" formatCode="_-* #,##0_-;\-* #,##0_-;_-* &quot;-&quot;??_-;_-@_-">
                        <c:v>2104649.2854559571</c:v>
                      </c:pt>
                      <c:pt idx="519" formatCode="_-* #,##0_-;\-* #,##0_-;_-* &quot;-&quot;??_-;_-@_-">
                        <c:v>2031792.8895528831</c:v>
                      </c:pt>
                      <c:pt idx="520" formatCode="_-* #,##0_-;\-* #,##0_-;_-* &quot;-&quot;??_-;_-@_-">
                        <c:v>1798820.7057792144</c:v>
                      </c:pt>
                      <c:pt idx="521" formatCode="_-* #,##0_-;\-* #,##0_-;_-* &quot;-&quot;??_-;_-@_-">
                        <c:v>1470893.2121829106</c:v>
                      </c:pt>
                      <c:pt idx="522" formatCode="_-* #,##0_-;\-* #,##0_-;_-* &quot;-&quot;??_-;_-@_-">
                        <c:v>1461649.5563726302</c:v>
                      </c:pt>
                      <c:pt idx="523" formatCode="_-* #,##0_-;\-* #,##0_-;_-* &quot;-&quot;??_-;_-@_-">
                        <c:v>1883351.5263713961</c:v>
                      </c:pt>
                      <c:pt idx="524" formatCode="_-* #,##0_-;\-* #,##0_-;_-* &quot;-&quot;??_-;_-@_-">
                        <c:v>2011495.8789760368</c:v>
                      </c:pt>
                      <c:pt idx="525" formatCode="_-* #,##0_-;\-* #,##0_-;_-* &quot;-&quot;??_-;_-@_-">
                        <c:v>2090651.0054838876</c:v>
                      </c:pt>
                      <c:pt idx="526" formatCode="_-* #,##0_-;\-* #,##0_-;_-* &quot;-&quot;??_-;_-@_-">
                        <c:v>2018113.3006874453</c:v>
                      </c:pt>
                      <c:pt idx="527" formatCode="_-* #,##0_-;\-* #,##0_-;_-* &quot;-&quot;??_-;_-@_-">
                        <c:v>1785451.6747330774</c:v>
                      </c:pt>
                      <c:pt idx="528" formatCode="_-* #,##0_-;\-* #,##0_-;_-* &quot;-&quot;??_-;_-@_-">
                        <c:v>1457826.9237965541</c:v>
                      </c:pt>
                      <c:pt idx="529" formatCode="_-* #,##0_-;\-* #,##0_-;_-* &quot;-&quot;??_-;_-@_-">
                        <c:v>1448878.4965747516</c:v>
                      </c:pt>
                      <c:pt idx="530" formatCode="_-* #,##0_-;\-* #,##0_-;_-* &quot;-&quot;??_-;_-@_-">
                        <c:v>1871111.8173295099</c:v>
                      </c:pt>
                      <c:pt idx="531" formatCode="_-* #,##0_-;\-* #,##0_-;_-* &quot;-&quot;??_-;_-@_-">
                        <c:v>1999531.5225845594</c:v>
                      </c:pt>
                      <c:pt idx="532" formatCode="_-* #,##0_-;\-* #,##0_-;_-* &quot;-&quot;??_-;_-@_-">
                        <c:v>2078955.5066352063</c:v>
                      </c:pt>
                      <c:pt idx="533" formatCode="_-* #,##0_-;\-* #,##0_-;_-* &quot;-&quot;??_-;_-@_-">
                        <c:v>2006680.3975440059</c:v>
                      </c:pt>
                      <c:pt idx="534" formatCode="_-* #,##0_-;\-* #,##0_-;_-* &quot;-&quot;??_-;_-@_-">
                        <c:v>1774275.3272513133</c:v>
                      </c:pt>
                      <c:pt idx="535" formatCode="_-* #,##0_-;\-* #,##0_-;_-* &quot;-&quot;??_-;_-@_-">
                        <c:v>1446901.302965333</c:v>
                      </c:pt>
                      <c:pt idx="536" formatCode="_-* #,##0_-;\-* #,##0_-;_-* &quot;-&quot;??_-;_-@_-">
                        <c:v>1438197.974314712</c:v>
                      </c:pt>
                      <c:pt idx="537" formatCode="_-* #,##0_-;\-* #,##0_-;_-* &quot;-&quot;??_-;_-@_-">
                        <c:v>1860876.9369385606</c:v>
                      </c:pt>
                      <c:pt idx="538" formatCode="_-* #,##0_-;\-* #,##0_-;_-* &quot;-&quot;??_-;_-@_-">
                        <c:v>1989526.6955517549</c:v>
                      </c:pt>
                      <c:pt idx="539" formatCode="_-* #,##0_-;\-* #,##0_-;_-* &quot;-&quot;??_-;_-@_-">
                        <c:v>2069175.7954963683</c:v>
                      </c:pt>
                      <c:pt idx="540" formatCode="_-* #,##0_-;\-* #,##0_-;_-* &quot;-&quot;??_-;_-@_-">
                        <c:v>1997121.0246643578</c:v>
                      </c:pt>
                      <c:pt idx="541" formatCode="_-* #,##0_-;\-* #,##0_-;_-* &quot;-&quot;??_-;_-@_-">
                        <c:v>1764931.6677370728</c:v>
                      </c:pt>
                      <c:pt idx="542" formatCode="_-* #,##0_-;\-* #,##0_-;_-* &quot;-&quot;??_-;_-@_-">
                        <c:v>1437768.8779734951</c:v>
                      </c:pt>
                      <c:pt idx="543" formatCode="_-* #,##0_-;\-* #,##0_-;_-* &quot;-&quot;??_-;_-@_-">
                        <c:v>1429272.4447340583</c:v>
                      </c:pt>
                      <c:pt idx="544" formatCode="_-* #,##0_-;\-* #,##0_-;_-* &quot;-&quot;??_-;_-@_-">
                        <c:v>1852331.3099841564</c:v>
                      </c:pt>
                      <c:pt idx="545" formatCode="_-* #,##0_-;\-* #,##0_-;_-* &quot;-&quot;??_-;_-@_-">
                        <c:v>1981176.2579070688</c:v>
                      </c:pt>
                      <c:pt idx="546" formatCode="_-* #,##0_-;\-* #,##0_-;_-* &quot;-&quot;??_-;_-@_-">
                        <c:v>2061016.6945833894</c:v>
                      </c:pt>
                      <c:pt idx="547" formatCode="_-* #,##0_-;\-* #,##0_-;_-* &quot;-&quot;??_-;_-@_-">
                        <c:v>1989149.5214484383</c:v>
                      </c:pt>
                      <c:pt idx="548" formatCode="_-* #,##0_-;\-* #,##0_-;_-* &quot;-&quot;??_-;_-@_-">
                        <c:v>1757144.1321424262</c:v>
                      </c:pt>
                      <c:pt idx="549" formatCode="_-* #,##0_-;\-* #,##0_-;_-* &quot;-&quot;??_-;_-@_-">
                        <c:v>1430161.7845333281</c:v>
                      </c:pt>
                      <c:pt idx="550" formatCode="_-* #,##0_-;\-* #,##0_-;_-* &quot;-&quot;??_-;_-@_-">
                        <c:v>1421842.3684608215</c:v>
                      </c:pt>
                      <c:pt idx="551" formatCode="_-* #,##0_-;\-* #,##0_-;_-* &quot;-&quot;??_-;_-@_-">
                        <c:v>1845229.437928793</c:v>
                      </c:pt>
                      <c:pt idx="552" formatCode="_-* #,##0_-;\-* #,##0_-;_-* &quot;-&quot;??_-;_-@_-">
                        <c:v>1974242.0877426402</c:v>
                      </c:pt>
                      <c:pt idx="553" formatCode="_-* #,##0_-;\-* #,##0_-;_-* &quot;-&quot;??_-;_-@_-">
                        <c:v>2054247.1550911875</c:v>
                      </c:pt>
                      <c:pt idx="554" formatCode="_-* #,##0_-;\-* #,##0_-;_-* &quot;-&quot;??_-;_-@_-">
                        <c:v>1982541.6245075462</c:v>
                      </c:pt>
                      <c:pt idx="555" formatCode="_-* #,##0_-;\-* #,##0_-;_-* &quot;-&quot;??_-;_-@_-">
                        <c:v>1750694.9696501486</c:v>
                      </c:pt>
                      <c:pt idx="556" formatCode="_-* #,##0_-;\-* #,##0_-;_-* &quot;-&quot;??_-;_-@_-">
                        <c:v>1423868.5254703537</c:v>
                      </c:pt>
                      <c:pt idx="557" formatCode="_-* #,##0_-;\-* #,##0_-;_-* &quot;-&quot;??_-;_-@_-">
                        <c:v>1415702.2560928992</c:v>
                      </c:pt>
                      <c:pt idx="558" formatCode="_-* #,##0_-;\-* #,##0_-;_-* &quot;-&quot;??_-;_-@_-">
                        <c:v>1839376.0266042971</c:v>
                      </c:pt>
                      <c:pt idx="559" formatCode="_-* #,##0_-;\-* #,##0_-;_-* &quot;-&quot;??_-;_-@_-">
                        <c:v>1968534.2701004832</c:v>
                      </c:pt>
                      <c:pt idx="560" formatCode="_-* #,##0_-;\-* #,##0_-;_-* &quot;-&quot;??_-;_-@_-">
                        <c:v>2048682.4384935</c:v>
                      </c:pt>
                      <c:pt idx="561" formatCode="_-* #,##0_-;\-* #,##0_-;_-* &quot;-&quot;??_-;_-@_-">
                        <c:v>1977117.5786665771</c:v>
                      </c:pt>
                      <c:pt idx="562" formatCode="_-* #,##0_-;\-* #,##0_-;_-* &quot;-&quot;??_-;_-@_-">
                        <c:v>1745409.2244928824</c:v>
                      </c:pt>
                      <c:pt idx="563" formatCode="_-* #,##0_-;\-* #,##0_-;_-* &quot;-&quot;??_-;_-@_-">
                        <c:v>1418718.7690959084</c:v>
                      </c:pt>
                      <c:pt idx="564" formatCode="_-* #,##0_-;\-* #,##0_-;_-* &quot;-&quot;??_-;_-@_-">
                        <c:v>1410686.2328178424</c:v>
                      </c:pt>
                      <c:pt idx="565" formatCode="_-* #,##0_-;\-* #,##0_-;_-* &quot;-&quot;??_-;_-@_-">
                        <c:v>1834612.8046218483</c:v>
                      </c:pt>
                      <c:pt idx="566" formatCode="_-* #,##0_-;\-* #,##0_-;_-* &quot;-&quot;??_-;_-@_-">
                        <c:v>1963898.5591625548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4F-44A4-AB87-43BCAA16EB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 WORLD 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Sheet1!$A$2:$A$568</c15:sqref>
                        </c15:formulaRef>
                      </c:ext>
                    </c:extLst>
                    <c:numCache>
                      <c:formatCode>General</c:formatCode>
                      <c:ptCount val="5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Sheet1!$E$2:$E$568</c15:sqref>
                        </c15:formulaRef>
                      </c:ext>
                    </c:extLst>
                    <c:numCache>
                      <c:formatCode>General</c:formatCode>
                      <c:ptCount val="567"/>
                      <c:pt idx="466" formatCode="_-* #,##0_-;\-* #,##0_-;_-* &quot;-&quot;??_-;_-@_-">
                        <c:v>1922698</c:v>
                      </c:pt>
                      <c:pt idx="467" formatCode="_-* #,##0_-;\-* #,##0_-;_-* &quot;-&quot;??_-;_-@_-">
                        <c:v>2478159.0745486077</c:v>
                      </c:pt>
                      <c:pt idx="468" formatCode="_-* #,##0_-;\-* #,##0_-;_-* &quot;-&quot;??_-;_-@_-">
                        <c:v>2643443.2734564664</c:v>
                      </c:pt>
                      <c:pt idx="469" formatCode="_-* #,##0_-;\-* #,##0_-;_-* &quot;-&quot;??_-;_-@_-">
                        <c:v>2754559.7928776336</c:v>
                      </c:pt>
                      <c:pt idx="470" formatCode="_-* #,##0_-;\-* #,##0_-;_-* &quot;-&quot;??_-;_-@_-">
                        <c:v>2710775.718603035</c:v>
                      </c:pt>
                      <c:pt idx="471" formatCode="_-* #,##0_-;\-* #,##0_-;_-* &quot;-&quot;??_-;_-@_-">
                        <c:v>2504625.6671051187</c:v>
                      </c:pt>
                      <c:pt idx="472" formatCode="_-* #,##0_-;\-* #,##0_-;_-* &quot;-&quot;??_-;_-@_-">
                        <c:v>2201829.199291971</c:v>
                      </c:pt>
                      <c:pt idx="473" formatCode="_-* #,##0_-;\-* #,##0_-;_-* &quot;-&quot;??_-;_-@_-">
                        <c:v>2216383.6075521349</c:v>
                      </c:pt>
                      <c:pt idx="474" formatCode="_-* #,##0_-;\-* #,##0_-;_-* &quot;-&quot;??_-;_-@_-">
                        <c:v>2677195.3887187592</c:v>
                      </c:pt>
                      <c:pt idx="475" formatCode="_-* #,##0_-;\-* #,##0_-;_-* &quot;-&quot;??_-;_-@_-">
                        <c:v>2826499.1368171042</c:v>
                      </c:pt>
                      <c:pt idx="476" formatCode="_-* #,##0_-;\-* #,##0_-;_-* &quot;-&quot;??_-;_-@_-">
                        <c:v>2926120.7837884743</c:v>
                      </c:pt>
                      <c:pt idx="477" formatCode="_-* #,##0_-;\-* #,##0_-;_-* &quot;-&quot;??_-;_-@_-">
                        <c:v>2873442.2884655464</c:v>
                      </c:pt>
                      <c:pt idx="478" formatCode="_-* #,##0_-;\-* #,##0_-;_-* &quot;-&quot;??_-;_-@_-">
                        <c:v>2660101.4827470924</c:v>
                      </c:pt>
                      <c:pt idx="479" formatCode="_-* #,##0_-;\-* #,##0_-;_-* &quot;-&quot;??_-;_-@_-">
                        <c:v>2351315.6713529625</c:v>
                      </c:pt>
                      <c:pt idx="480" formatCode="_-* #,##0_-;\-* #,##0_-;_-* &quot;-&quot;??_-;_-@_-">
                        <c:v>2360771.3374427133</c:v>
                      </c:pt>
                      <c:pt idx="481" formatCode="_-* #,##0_-;\-* #,##0_-;_-* &quot;-&quot;??_-;_-@_-">
                        <c:v>2814075.7100656368</c:v>
                      </c:pt>
                      <c:pt idx="482" formatCode="_-* #,##0_-;\-* #,##0_-;_-* &quot;-&quot;??_-;_-@_-">
                        <c:v>2959858.3399029942</c:v>
                      </c:pt>
                      <c:pt idx="483" formatCode="_-* #,##0_-;\-* #,##0_-;_-* &quot;-&quot;??_-;_-@_-">
                        <c:v>3056333.7274322603</c:v>
                      </c:pt>
                      <c:pt idx="484" formatCode="_-* #,##0_-;\-* #,##0_-;_-* &quot;-&quot;??_-;_-@_-">
                        <c:v>3000821.2480999012</c:v>
                      </c:pt>
                      <c:pt idx="485" formatCode="_-* #,##0_-;\-* #,##0_-;_-* &quot;-&quot;??_-;_-@_-">
                        <c:v>2784910.0665645786</c:v>
                      </c:pt>
                      <c:pt idx="486" formatCode="_-* #,##0_-;\-* #,##0_-;_-* &quot;-&quot;??_-;_-@_-">
                        <c:v>2473778.9466038812</c:v>
                      </c:pt>
                      <c:pt idx="487" formatCode="_-* #,##0_-;\-* #,##0_-;_-* &quot;-&quot;??_-;_-@_-">
                        <c:v>2481083.3694103328</c:v>
                      </c:pt>
                      <c:pt idx="488" formatCode="_-* #,##0_-;\-* #,##0_-;_-* &quot;-&quot;??_-;_-@_-">
                        <c:v>2930930.260341337</c:v>
                      </c:pt>
                      <c:pt idx="489" formatCode="_-* #,##0_-;\-* #,##0_-;_-* &quot;-&quot;??_-;_-@_-">
                        <c:v>3074983.4963455116</c:v>
                      </c:pt>
                      <c:pt idx="490" formatCode="_-* #,##0_-;\-* #,##0_-;_-* &quot;-&quot;??_-;_-@_-">
                        <c:v>3169848.1900191009</c:v>
                      </c:pt>
                      <c:pt idx="491" formatCode="_-* #,##0_-;\-* #,##0_-;_-* &quot;-&quot;??_-;_-@_-">
                        <c:v>3112830.8747352441</c:v>
                      </c:pt>
                      <c:pt idx="492" formatCode="_-* #,##0_-;\-* #,##0_-;_-* &quot;-&quot;??_-;_-@_-">
                        <c:v>2895509.747726283</c:v>
                      </c:pt>
                      <c:pt idx="493" formatCode="_-* #,##0_-;\-* #,##0_-;_-* &quot;-&quot;??_-;_-@_-">
                        <c:v>2583054.1400964735</c:v>
                      </c:pt>
                      <c:pt idx="494" formatCode="_-* #,##0_-;\-* #,##0_-;_-* &quot;-&quot;??_-;_-@_-">
                        <c:v>2589111.3680630857</c:v>
                      </c:pt>
                      <c:pt idx="495" formatCode="_-* #,##0_-;\-* #,##0_-;_-* &quot;-&quot;??_-;_-@_-">
                        <c:v>3036877.3812471284</c:v>
                      </c:pt>
                      <c:pt idx="496" formatCode="_-* #,##0_-;\-* #,##0_-;_-* &quot;-&quot;??_-;_-@_-">
                        <c:v>3179864.9852765882</c:v>
                      </c:pt>
                      <c:pt idx="497" formatCode="_-* #,##0_-;\-* #,##0_-;_-* &quot;-&quot;??_-;_-@_-">
                        <c:v>3273718.5957107143</c:v>
                      </c:pt>
                      <c:pt idx="498" formatCode="_-* #,##0_-;\-* #,##0_-;_-* &quot;-&quot;??_-;_-@_-">
                        <c:v>3215740.3491846295</c:v>
                      </c:pt>
                      <c:pt idx="499" formatCode="_-* #,##0_-;\-* #,##0_-;_-* &quot;-&quot;??_-;_-@_-">
                        <c:v>2997504.5273989988</c:v>
                      </c:pt>
                      <c:pt idx="500" formatCode="_-* #,##0_-;\-* #,##0_-;_-* &quot;-&quot;??_-;_-@_-">
                        <c:v>2684176.9612638955</c:v>
                      </c:pt>
                      <c:pt idx="501" formatCode="_-* #,##0_-;\-* #,##0_-;_-* &quot;-&quot;??_-;_-@_-">
                        <c:v>2689401.8270028778</c:v>
                      </c:pt>
                      <c:pt idx="502" formatCode="_-* #,##0_-;\-* #,##0_-;_-* &quot;-&quot;??_-;_-@_-">
                        <c:v>3135746.9216779214</c:v>
                      </c:pt>
                      <c:pt idx="503" formatCode="_-* #,##0_-;\-* #,##0_-;_-* &quot;-&quot;??_-;_-@_-">
                        <c:v>3277999.2373100612</c:v>
                      </c:pt>
                      <c:pt idx="504" formatCode="_-* #,##0_-;\-* #,##0_-;_-* &quot;-&quot;??_-;_-@_-">
                        <c:v>3371147.7482669367</c:v>
                      </c:pt>
                      <c:pt idx="505" formatCode="_-* #,##0_-;\-* #,##0_-;_-* &quot;-&quot;??_-;_-@_-">
                        <c:v>3312492.6473284084</c:v>
                      </c:pt>
                      <c:pt idx="506" formatCode="_-* #,##0_-;\-* #,##0_-;_-* &quot;-&quot;??_-;_-@_-">
                        <c:v>3093606.4429250089</c:v>
                      </c:pt>
                      <c:pt idx="507" formatCode="_-* #,##0_-;\-* #,##0_-;_-* &quot;-&quot;??_-;_-@_-">
                        <c:v>2779653.3444793858</c:v>
                      </c:pt>
                      <c:pt idx="508" formatCode="_-* #,##0_-;\-* #,##0_-;_-* &quot;-&quot;??_-;_-@_-">
                        <c:v>2784276.0421854677</c:v>
                      </c:pt>
                      <c:pt idx="509" formatCode="_-* #,##0_-;\-* #,##0_-;_-* &quot;-&quot;??_-;_-@_-">
                        <c:v>3229575.8544997764</c:v>
                      </c:pt>
                      <c:pt idx="510" formatCode="_-* #,##0_-;\-* #,##0_-;_-* &quot;-&quot;??_-;_-@_-">
                        <c:v>3371284.900404206</c:v>
                      </c:pt>
                      <c:pt idx="511" formatCode="_-* #,##0_-;\-* #,##0_-;_-* &quot;-&quot;??_-;_-@_-">
                        <c:v>3463908.8431880502</c:v>
                      </c:pt>
                      <c:pt idx="512" formatCode="_-* #,##0_-;\-* #,##0_-;_-* &quot;-&quot;??_-;_-@_-">
                        <c:v>3404746.8718305924</c:v>
                      </c:pt>
                      <c:pt idx="513" formatCode="_-* #,##0_-;\-* #,##0_-;_-* &quot;-&quot;??_-;_-@_-">
                        <c:v>3185370.5645609135</c:v>
                      </c:pt>
                      <c:pt idx="514" formatCode="_-* #,##0_-;\-* #,##0_-;_-* &quot;-&quot;??_-;_-@_-">
                        <c:v>2870943.2674019737</c:v>
                      </c:pt>
                      <c:pt idx="515" formatCode="_-* #,##0_-;\-* #,##0_-;_-* &quot;-&quot;??_-;_-@_-">
                        <c:v>2875106.8679051278</c:v>
                      </c:pt>
                      <c:pt idx="516" formatCode="_-* #,##0_-;\-* #,##0_-;_-* &quot;-&quot;??_-;_-@_-">
                        <c:v>3319598.8620440704</c:v>
                      </c:pt>
                      <c:pt idx="517" formatCode="_-* #,##0_-;\-* #,##0_-;_-* &quot;-&quot;??_-;_-@_-">
                        <c:v>3460887.6520508067</c:v>
                      </c:pt>
                      <c:pt idx="518" formatCode="_-* #,##0_-;\-* #,##0_-;_-* &quot;-&quot;??_-;_-@_-">
                        <c:v>3553103.8390907953</c:v>
                      </c:pt>
                      <c:pt idx="519" formatCode="_-* #,##0_-;\-* #,##0_-;_-* &quot;-&quot;??_-;_-@_-">
                        <c:v>3493546.0364822047</c:v>
                      </c:pt>
                      <c:pt idx="520" formatCode="_-* #,##0_-;\-* #,##0_-;_-* &quot;-&quot;??_-;_-@_-">
                        <c:v>3273785.2830587802</c:v>
                      </c:pt>
                      <c:pt idx="521" formatCode="_-* #,##0_-;\-* #,##0_-;_-* &quot;-&quot;??_-;_-@_-">
                        <c:v>2958984.4188301717</c:v>
                      </c:pt>
                      <c:pt idx="522" formatCode="_-* #,##0_-;\-* #,##0_-;_-* &quot;-&quot;??_-;_-@_-">
                        <c:v>2962784.856108225</c:v>
                      </c:pt>
                      <c:pt idx="523" formatCode="_-* #,##0_-;\-* #,##0_-;_-* &quot;-&quot;??_-;_-@_-">
                        <c:v>3406630.2426941581</c:v>
                      </c:pt>
                      <c:pt idx="524" formatCode="_-* #,##0_-;\-* #,##0_-;_-* &quot;-&quot;??_-;_-@_-">
                        <c:v>3547583.0460710544</c:v>
                      </c:pt>
                      <c:pt idx="525" formatCode="_-* #,##0_-;\-* #,##0_-;_-* &quot;-&quot;??_-;_-@_-">
                        <c:v>3639472.0722914175</c:v>
                      </c:pt>
                      <c:pt idx="526" formatCode="_-* #,##0_-;\-* #,##0_-;_-* &quot;-&quot;??_-;_-@_-">
                        <c:v>3579595.5785761951</c:v>
                      </c:pt>
                      <c:pt idx="527" formatCode="_-* #,##0_-;\-* #,##0_-;_-* &quot;-&quot;??_-;_-@_-">
                        <c:v>3359524.2673334712</c:v>
                      </c:pt>
                      <c:pt idx="528" formatCode="_-* #,##0_-;\-* #,##0_-;_-* &quot;-&quot;??_-;_-@_-">
                        <c:v>3044420.660445082</c:v>
                      </c:pt>
                      <c:pt idx="529" formatCode="_-* #,##0_-;\-* #,##0_-;_-* &quot;-&quot;??_-;_-@_-">
                        <c:v>3047925.8691346566</c:v>
                      </c:pt>
                      <c:pt idx="530" formatCode="_-* #,##0_-;\-* #,##0_-;_-* &quot;-&quot;??_-;_-@_-">
                        <c:v>3491239.9049645979</c:v>
                      </c:pt>
                      <c:pt idx="531" formatCode="_-* #,##0_-;\-* #,##0_-;_-* &quot;-&quot;??_-;_-@_-">
                        <c:v>3631917.3556910846</c:v>
                      </c:pt>
                      <c:pt idx="532" formatCode="_-* #,##0_-;\-* #,##0_-;_-* &quot;-&quot;??_-;_-@_-">
                        <c:v>3723537.5243686517</c:v>
                      </c:pt>
                      <c:pt idx="533" formatCode="_-* #,##0_-;\-* #,##0_-;_-* &quot;-&quot;??_-;_-@_-">
                        <c:v>3663398.4349481883</c:v>
                      </c:pt>
                      <c:pt idx="534" formatCode="_-* #,##0_-;\-* #,##0_-;_-* &quot;-&quot;??_-;_-@_-">
                        <c:v>3443070.568043788</c:v>
                      </c:pt>
                      <c:pt idx="535" formatCode="_-* #,##0_-;\-* #,##0_-;_-* &quot;-&quot;??_-;_-@_-">
                        <c:v>3127716.2345048571</c:v>
                      </c:pt>
                      <c:pt idx="536" formatCode="_-* #,##0_-;\-* #,##0_-;_-* &quot;-&quot;??_-;_-@_-">
                        <c:v>3130976.34462325</c:v>
                      </c:pt>
                      <c:pt idx="537" formatCode="_-* #,##0_-;\-* #,##0_-;_-* &quot;-&quot;??_-;_-@_-">
                        <c:v>3573844.7385841003</c:v>
                      </c:pt>
                      <c:pt idx="538" formatCode="_-* #,##0_-;\-* #,##0_-;_-* &quot;-&quot;??_-;_-@_-">
                        <c:v>3714292.1359524429</c:v>
                      </c:pt>
                      <c:pt idx="539" formatCode="_-* #,##0_-;\-* #,##0_-;_-* &quot;-&quot;??_-;_-@_-">
                        <c:v>3805687.1887360434</c:v>
                      </c:pt>
                      <c:pt idx="540" formatCode="_-* #,##0_-;\-* #,##0_-;_-* &quot;-&quot;??_-;_-@_-">
                        <c:v>3745327.7610563892</c:v>
                      </c:pt>
                      <c:pt idx="541" formatCode="_-* #,##0_-;\-* #,##0_-;_-* &quot;-&quot;??_-;_-@_-">
                        <c:v>3524784.1807865822</c:v>
                      </c:pt>
                      <c:pt idx="542" formatCode="_-* #,##0_-;\-* #,##0_-;_-* &quot;-&quot;??_-;_-@_-">
                        <c:v>3209218.6127252467</c:v>
                      </c:pt>
                      <c:pt idx="543" formatCode="_-* #,##0_-;\-* #,##0_-;_-* &quot;-&quot;??_-;_-@_-">
                        <c:v>3212271.8274324564</c:v>
                      </c:pt>
                      <c:pt idx="544" formatCode="_-* #,##0_-;\-* #,##0_-;_-* &quot;-&quot;??_-;_-@_-">
                        <c:v>3654760.3187670582</c:v>
                      </c:pt>
                      <c:pt idx="545" formatCode="_-* #,##0_-;\-* #,##0_-;_-* &quot;-&quot;??_-;_-@_-">
                        <c:v>3795012.5268256818</c:v>
                      </c:pt>
                      <c:pt idx="546" formatCode="_-* #,##0_-;\-* #,##0_-;_-* &quot;-&quot;??_-;_-@_-">
                        <c:v>3886216.2428775751</c:v>
                      </c:pt>
                      <c:pt idx="547" formatCode="_-* #,##0_-;\-* #,##0_-;_-* &quot;-&quot;??_-;_-@_-">
                        <c:v>3825669.2175008627</c:v>
                      </c:pt>
                      <c:pt idx="548" formatCode="_-* #,##0_-;\-* #,##0_-;_-* &quot;-&quot;??_-;_-@_-">
                        <c:v>3604941.6696097814</c:v>
                      </c:pt>
                      <c:pt idx="549" formatCode="_-* #,##0_-;\-* #,##0_-;_-* &quot;-&quot;??_-;_-@_-">
                        <c:v>3289195.6593939671</c:v>
                      </c:pt>
                      <c:pt idx="550" formatCode="_-* #,##0_-;\-* #,##0_-;_-* &quot;-&quot;??_-;_-@_-">
                        <c:v>3292071.8569342471</c:v>
                      </c:pt>
                      <c:pt idx="551" formatCode="_-* #,##0_-;\-* #,##0_-;_-* &quot;-&quot;??_-;_-@_-">
                        <c:v>3734232.1440509744</c:v>
                      </c:pt>
                      <c:pt idx="552" formatCode="_-* #,##0_-;\-* #,##0_-;_-* &quot;-&quot;??_-;_-@_-">
                        <c:v>3874316.6502186633</c:v>
                      </c:pt>
                      <c:pt idx="553" formatCode="_-* #,##0_-;\-* #,##0_-;_-* &quot;-&quot;??_-;_-@_-">
                        <c:v>3965355.7355983309</c:v>
                      </c:pt>
                      <c:pt idx="554" formatCode="_-* #,##0_-;\-* #,##0_-;_-* &quot;-&quot;??_-;_-@_-">
                        <c:v>3904647.0676703071</c:v>
                      </c:pt>
                      <c:pt idx="555" formatCode="_-* #,##0_-;\-* #,##0_-;_-* &quot;-&quot;??_-;_-@_-">
                        <c:v>3683760.7853306122</c:v>
                      </c:pt>
                      <c:pt idx="556" formatCode="_-* #,##0_-;\-* #,##0_-;_-* &quot;-&quot;??_-;_-@_-">
                        <c:v>3367858.8716854956</c:v>
                      </c:pt>
                      <c:pt idx="557" formatCode="_-* #,##0_-;\-* #,##0_-;_-* &quot;-&quot;??_-;_-@_-">
                        <c:v>3370581.9225307219</c:v>
                      </c:pt>
                      <c:pt idx="558" formatCode="_-* #,##0_-;\-* #,##0_-;_-* &quot;-&quot;??_-;_-@_-">
                        <c:v>3812455.5086040231</c:v>
                      </c:pt>
                      <c:pt idx="559" formatCode="_-* #,##0_-;\-* #,##0_-;_-* &quot;-&quot;??_-;_-@_-">
                        <c:v>3952394.421089374</c:v>
                      </c:pt>
                      <c:pt idx="560" formatCode="_-* #,##0_-;\-* #,##0_-;_-* &quot;-&quot;??_-;_-@_-">
                        <c:v>4043290.4054245711</c:v>
                      </c:pt>
                      <c:pt idx="561" formatCode="_-* #,##0_-;\-* #,##0_-;_-* &quot;-&quot;??_-;_-@_-">
                        <c:v>3982441.0667398293</c:v>
                      </c:pt>
                      <c:pt idx="562" formatCode="_-* #,##0_-;\-* #,##0_-;_-* &quot;-&quot;??_-;_-@_-">
                        <c:v>3761416.483716432</c:v>
                      </c:pt>
                      <c:pt idx="563" formatCode="_-* #,##0_-;\-* #,##0_-;_-* &quot;-&quot;??_-;_-@_-">
                        <c:v>3445378.5812884928</c:v>
                      </c:pt>
                      <c:pt idx="564" formatCode="_-* #,##0_-;\-* #,##0_-;_-* &quot;-&quot;??_-;_-@_-">
                        <c:v>3447967.8990343316</c:v>
                      </c:pt>
                      <c:pt idx="565" formatCode="_-* #,##0_-;\-* #,##0_-;_-* &quot;-&quot;??_-;_-@_-">
                        <c:v>3889588.6838150257</c:v>
                      </c:pt>
                      <c:pt idx="566" formatCode="_-* #,##0_-;\-* #,##0_-;_-* &quot;-&quot;??_-;_-@_-">
                        <c:v>4029400.0852558552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4F-44A4-AB87-43BCAA16EB88}"/>
                  </c:ext>
                </c:extLst>
              </c15:ser>
            </c15:filteredLineSeries>
          </c:ext>
        </c:extLst>
      </c:lineChart>
      <c:catAx>
        <c:axId val="1239565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66928"/>
        <c:crosses val="autoZero"/>
        <c:auto val="1"/>
        <c:lblAlgn val="ctr"/>
        <c:lblOffset val="100"/>
        <c:noMultiLvlLbl val="0"/>
      </c:catAx>
      <c:valAx>
        <c:axId val="12395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COVID CASES INDIA </a:t>
            </a:r>
            <a:r>
              <a:rPr lang="fr-FR" sz="1600" b="1" i="0" u="none" strike="noStrike" baseline="0">
                <a:effectLst/>
              </a:rPr>
              <a:t>6 months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4"/>
            <c:forward val="15"/>
            <c:dispRSqr val="0"/>
            <c:dispEq val="1"/>
            <c:trendlineLbl>
              <c:layout>
                <c:manualLayout>
                  <c:x val="-0.29211282751246054"/>
                  <c:y val="0.3052789104373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'Covid Cases 2020-21'!$A$339:$A$468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</c:numCache>
            </c:numRef>
          </c:cat>
          <c:val>
            <c:numRef>
              <c:f>'Covid Cases 2020-21'!$G$339:$G$468</c:f>
              <c:numCache>
                <c:formatCode>_-* #,##0_-;\-* #,##0_-;_-* "-"??_-;_-@_-</c:formatCode>
                <c:ptCount val="130"/>
                <c:pt idx="0">
                  <c:v>20035</c:v>
                </c:pt>
                <c:pt idx="1">
                  <c:v>37256</c:v>
                </c:pt>
                <c:pt idx="2">
                  <c:v>16504</c:v>
                </c:pt>
                <c:pt idx="3">
                  <c:v>16375</c:v>
                </c:pt>
                <c:pt idx="4">
                  <c:v>18088</c:v>
                </c:pt>
                <c:pt idx="5">
                  <c:v>20346</c:v>
                </c:pt>
                <c:pt idx="6">
                  <c:v>18139</c:v>
                </c:pt>
                <c:pt idx="7">
                  <c:v>0</c:v>
                </c:pt>
                <c:pt idx="8">
                  <c:v>36867</c:v>
                </c:pt>
                <c:pt idx="9">
                  <c:v>16311</c:v>
                </c:pt>
                <c:pt idx="10">
                  <c:v>12584</c:v>
                </c:pt>
                <c:pt idx="11">
                  <c:v>15968</c:v>
                </c:pt>
                <c:pt idx="12">
                  <c:v>16946</c:v>
                </c:pt>
                <c:pt idx="13">
                  <c:v>15590</c:v>
                </c:pt>
                <c:pt idx="14">
                  <c:v>15158</c:v>
                </c:pt>
                <c:pt idx="15">
                  <c:v>15144</c:v>
                </c:pt>
                <c:pt idx="16">
                  <c:v>13788</c:v>
                </c:pt>
                <c:pt idx="17">
                  <c:v>10050</c:v>
                </c:pt>
                <c:pt idx="18">
                  <c:v>13816</c:v>
                </c:pt>
                <c:pt idx="19">
                  <c:v>15244</c:v>
                </c:pt>
                <c:pt idx="20">
                  <c:v>14545</c:v>
                </c:pt>
                <c:pt idx="21">
                  <c:v>14256</c:v>
                </c:pt>
                <c:pt idx="22">
                  <c:v>14849</c:v>
                </c:pt>
                <c:pt idx="23">
                  <c:v>13203</c:v>
                </c:pt>
                <c:pt idx="24">
                  <c:v>9102</c:v>
                </c:pt>
                <c:pt idx="25">
                  <c:v>12689</c:v>
                </c:pt>
                <c:pt idx="26">
                  <c:v>11666</c:v>
                </c:pt>
                <c:pt idx="27">
                  <c:v>18855</c:v>
                </c:pt>
                <c:pt idx="28">
                  <c:v>13082</c:v>
                </c:pt>
                <c:pt idx="29">
                  <c:v>13044</c:v>
                </c:pt>
                <c:pt idx="30">
                  <c:v>11436</c:v>
                </c:pt>
                <c:pt idx="31">
                  <c:v>8635</c:v>
                </c:pt>
                <c:pt idx="32">
                  <c:v>11039</c:v>
                </c:pt>
                <c:pt idx="33">
                  <c:v>12899</c:v>
                </c:pt>
                <c:pt idx="34">
                  <c:v>12408</c:v>
                </c:pt>
                <c:pt idx="35">
                  <c:v>11713</c:v>
                </c:pt>
                <c:pt idx="36">
                  <c:v>12059</c:v>
                </c:pt>
                <c:pt idx="37">
                  <c:v>11831</c:v>
                </c:pt>
                <c:pt idx="38">
                  <c:v>9110</c:v>
                </c:pt>
                <c:pt idx="39">
                  <c:v>11067</c:v>
                </c:pt>
                <c:pt idx="40">
                  <c:v>12923</c:v>
                </c:pt>
                <c:pt idx="41">
                  <c:v>9309</c:v>
                </c:pt>
                <c:pt idx="42">
                  <c:v>12143</c:v>
                </c:pt>
                <c:pt idx="43">
                  <c:v>12194</c:v>
                </c:pt>
                <c:pt idx="44">
                  <c:v>11649</c:v>
                </c:pt>
                <c:pt idx="45">
                  <c:v>9121</c:v>
                </c:pt>
                <c:pt idx="46">
                  <c:v>11610</c:v>
                </c:pt>
                <c:pt idx="47">
                  <c:v>12881</c:v>
                </c:pt>
                <c:pt idx="48">
                  <c:v>13193</c:v>
                </c:pt>
                <c:pt idx="49">
                  <c:v>13993</c:v>
                </c:pt>
                <c:pt idx="50">
                  <c:v>14264</c:v>
                </c:pt>
                <c:pt idx="51">
                  <c:v>14199</c:v>
                </c:pt>
                <c:pt idx="52">
                  <c:v>10584</c:v>
                </c:pt>
                <c:pt idx="53">
                  <c:v>13742</c:v>
                </c:pt>
                <c:pt idx="54">
                  <c:v>16738</c:v>
                </c:pt>
                <c:pt idx="55">
                  <c:v>16577</c:v>
                </c:pt>
                <c:pt idx="56">
                  <c:v>16488</c:v>
                </c:pt>
                <c:pt idx="57">
                  <c:v>16752</c:v>
                </c:pt>
                <c:pt idx="58">
                  <c:v>15510</c:v>
                </c:pt>
                <c:pt idx="59">
                  <c:v>12286</c:v>
                </c:pt>
                <c:pt idx="60">
                  <c:v>14989</c:v>
                </c:pt>
                <c:pt idx="61">
                  <c:v>17407</c:v>
                </c:pt>
                <c:pt idx="62">
                  <c:v>16838</c:v>
                </c:pt>
                <c:pt idx="63">
                  <c:v>18284</c:v>
                </c:pt>
                <c:pt idx="64">
                  <c:v>18754</c:v>
                </c:pt>
                <c:pt idx="65">
                  <c:v>18599</c:v>
                </c:pt>
                <c:pt idx="66">
                  <c:v>15388</c:v>
                </c:pt>
                <c:pt idx="67">
                  <c:v>17921</c:v>
                </c:pt>
                <c:pt idx="68">
                  <c:v>22854</c:v>
                </c:pt>
                <c:pt idx="69">
                  <c:v>23285</c:v>
                </c:pt>
                <c:pt idx="70">
                  <c:v>24882</c:v>
                </c:pt>
                <c:pt idx="71">
                  <c:v>25320</c:v>
                </c:pt>
                <c:pt idx="72">
                  <c:v>26291</c:v>
                </c:pt>
                <c:pt idx="73">
                  <c:v>24492</c:v>
                </c:pt>
                <c:pt idx="74">
                  <c:v>28903</c:v>
                </c:pt>
                <c:pt idx="75">
                  <c:v>35871</c:v>
                </c:pt>
                <c:pt idx="76">
                  <c:v>39726</c:v>
                </c:pt>
                <c:pt idx="77">
                  <c:v>40953</c:v>
                </c:pt>
                <c:pt idx="78">
                  <c:v>43846</c:v>
                </c:pt>
                <c:pt idx="79">
                  <c:v>46951</c:v>
                </c:pt>
                <c:pt idx="80">
                  <c:v>40715</c:v>
                </c:pt>
                <c:pt idx="81">
                  <c:v>47262</c:v>
                </c:pt>
                <c:pt idx="82">
                  <c:v>53476</c:v>
                </c:pt>
                <c:pt idx="83">
                  <c:v>59118</c:v>
                </c:pt>
                <c:pt idx="84">
                  <c:v>62258</c:v>
                </c:pt>
                <c:pt idx="85">
                  <c:v>62714</c:v>
                </c:pt>
                <c:pt idx="86">
                  <c:v>68020</c:v>
                </c:pt>
                <c:pt idx="87">
                  <c:v>56211</c:v>
                </c:pt>
                <c:pt idx="88">
                  <c:v>53480</c:v>
                </c:pt>
                <c:pt idx="89">
                  <c:v>72330</c:v>
                </c:pt>
                <c:pt idx="90">
                  <c:v>81466</c:v>
                </c:pt>
                <c:pt idx="91">
                  <c:v>89129</c:v>
                </c:pt>
                <c:pt idx="92">
                  <c:v>93249</c:v>
                </c:pt>
                <c:pt idx="93">
                  <c:v>103558</c:v>
                </c:pt>
                <c:pt idx="94">
                  <c:v>96982</c:v>
                </c:pt>
                <c:pt idx="95">
                  <c:v>115736</c:v>
                </c:pt>
                <c:pt idx="96">
                  <c:v>126789</c:v>
                </c:pt>
                <c:pt idx="97">
                  <c:v>131968</c:v>
                </c:pt>
                <c:pt idx="98">
                  <c:v>145384</c:v>
                </c:pt>
                <c:pt idx="99">
                  <c:v>152879</c:v>
                </c:pt>
                <c:pt idx="100">
                  <c:v>168912</c:v>
                </c:pt>
                <c:pt idx="101">
                  <c:v>161736</c:v>
                </c:pt>
                <c:pt idx="102">
                  <c:v>184372</c:v>
                </c:pt>
                <c:pt idx="103">
                  <c:v>200739</c:v>
                </c:pt>
                <c:pt idx="104">
                  <c:v>217353</c:v>
                </c:pt>
                <c:pt idx="105">
                  <c:v>234692</c:v>
                </c:pt>
                <c:pt idx="106">
                  <c:v>261394</c:v>
                </c:pt>
                <c:pt idx="107">
                  <c:v>273802</c:v>
                </c:pt>
                <c:pt idx="108">
                  <c:v>259167</c:v>
                </c:pt>
                <c:pt idx="109">
                  <c:v>295158</c:v>
                </c:pt>
                <c:pt idx="110">
                  <c:v>314644</c:v>
                </c:pt>
                <c:pt idx="111">
                  <c:v>332921</c:v>
                </c:pt>
                <c:pt idx="112">
                  <c:v>346786</c:v>
                </c:pt>
                <c:pt idx="113">
                  <c:v>349691</c:v>
                </c:pt>
                <c:pt idx="114">
                  <c:v>352991</c:v>
                </c:pt>
                <c:pt idx="115">
                  <c:v>323023</c:v>
                </c:pt>
                <c:pt idx="116">
                  <c:v>360927</c:v>
                </c:pt>
                <c:pt idx="117">
                  <c:v>379308</c:v>
                </c:pt>
                <c:pt idx="118">
                  <c:v>386555</c:v>
                </c:pt>
                <c:pt idx="119">
                  <c:v>401993</c:v>
                </c:pt>
                <c:pt idx="120">
                  <c:v>392488</c:v>
                </c:pt>
                <c:pt idx="121">
                  <c:v>368060</c:v>
                </c:pt>
                <c:pt idx="122">
                  <c:v>357316</c:v>
                </c:pt>
                <c:pt idx="123">
                  <c:v>382146</c:v>
                </c:pt>
                <c:pt idx="124">
                  <c:v>412431</c:v>
                </c:pt>
                <c:pt idx="125">
                  <c:v>414188</c:v>
                </c:pt>
                <c:pt idx="126">
                  <c:v>401078</c:v>
                </c:pt>
                <c:pt idx="127">
                  <c:v>403405</c:v>
                </c:pt>
                <c:pt idx="128">
                  <c:v>366494</c:v>
                </c:pt>
                <c:pt idx="129">
                  <c:v>329942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2-44CC-863E-AAC49C51E2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979776"/>
        <c:axId val="369010144"/>
      </c:lineChart>
      <c:catAx>
        <c:axId val="368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44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69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COVID CASES USA </a:t>
            </a:r>
            <a:r>
              <a:rPr lang="fr-FR" sz="1600" b="1" i="0" u="none" strike="noStrike" baseline="0">
                <a:effectLst/>
              </a:rPr>
              <a:t>18 months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forward val="30"/>
            <c:dispRSqr val="0"/>
            <c:dispEq val="1"/>
            <c:trendlineLbl>
              <c:layout>
                <c:manualLayout>
                  <c:x val="-0.40672337563923056"/>
                  <c:y val="-0.12681381493979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'Covid Cases 2020-21'!$A$2:$A$468</c:f>
              <c:numCache>
                <c:formatCode>General</c:formatCode>
                <c:ptCount val="4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</c:numCache>
            </c:numRef>
          </c:cat>
          <c:val>
            <c:numRef>
              <c:f>'Covid Cases 2020-21'!$H$2:$H$468</c:f>
              <c:numCache>
                <c:formatCode>_-* #,##0_-;\-* #,##0_-;_-* "-"??_-;_-@_-</c:formatCode>
                <c:ptCount val="4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8</c:v>
                </c:pt>
                <c:pt idx="31">
                  <c:v>7</c:v>
                </c:pt>
                <c:pt idx="32">
                  <c:v>23</c:v>
                </c:pt>
                <c:pt idx="33">
                  <c:v>19</c:v>
                </c:pt>
                <c:pt idx="34">
                  <c:v>33</c:v>
                </c:pt>
                <c:pt idx="35">
                  <c:v>77</c:v>
                </c:pt>
                <c:pt idx="36">
                  <c:v>53</c:v>
                </c:pt>
                <c:pt idx="37">
                  <c:v>166</c:v>
                </c:pt>
                <c:pt idx="38">
                  <c:v>116</c:v>
                </c:pt>
                <c:pt idx="39">
                  <c:v>75</c:v>
                </c:pt>
                <c:pt idx="40">
                  <c:v>188</c:v>
                </c:pt>
                <c:pt idx="41">
                  <c:v>365</c:v>
                </c:pt>
                <c:pt idx="42">
                  <c:v>439</c:v>
                </c:pt>
                <c:pt idx="43">
                  <c:v>633</c:v>
                </c:pt>
                <c:pt idx="44">
                  <c:v>759</c:v>
                </c:pt>
                <c:pt idx="45">
                  <c:v>234</c:v>
                </c:pt>
                <c:pt idx="46">
                  <c:v>1467</c:v>
                </c:pt>
                <c:pt idx="47">
                  <c:v>1833</c:v>
                </c:pt>
                <c:pt idx="48">
                  <c:v>2657</c:v>
                </c:pt>
                <c:pt idx="49">
                  <c:v>4494</c:v>
                </c:pt>
                <c:pt idx="50">
                  <c:v>6367</c:v>
                </c:pt>
                <c:pt idx="51">
                  <c:v>5995</c:v>
                </c:pt>
                <c:pt idx="52">
                  <c:v>8873</c:v>
                </c:pt>
                <c:pt idx="53">
                  <c:v>11238</c:v>
                </c:pt>
                <c:pt idx="54">
                  <c:v>10619</c:v>
                </c:pt>
                <c:pt idx="55">
                  <c:v>12082</c:v>
                </c:pt>
                <c:pt idx="56">
                  <c:v>17856</c:v>
                </c:pt>
                <c:pt idx="57">
                  <c:v>18690</c:v>
                </c:pt>
                <c:pt idx="58">
                  <c:v>19630</c:v>
                </c:pt>
                <c:pt idx="59">
                  <c:v>18899</c:v>
                </c:pt>
                <c:pt idx="60">
                  <c:v>22075</c:v>
                </c:pt>
                <c:pt idx="61">
                  <c:v>26314</c:v>
                </c:pt>
                <c:pt idx="62">
                  <c:v>32259</c:v>
                </c:pt>
                <c:pt idx="63">
                  <c:v>32232</c:v>
                </c:pt>
                <c:pt idx="64">
                  <c:v>32295</c:v>
                </c:pt>
                <c:pt idx="65">
                  <c:v>32390</c:v>
                </c:pt>
                <c:pt idx="66">
                  <c:v>29877</c:v>
                </c:pt>
                <c:pt idx="67">
                  <c:v>31393</c:v>
                </c:pt>
                <c:pt idx="68">
                  <c:v>30769</c:v>
                </c:pt>
                <c:pt idx="69">
                  <c:v>31215</c:v>
                </c:pt>
                <c:pt idx="70">
                  <c:v>35936</c:v>
                </c:pt>
                <c:pt idx="71">
                  <c:v>34414</c:v>
                </c:pt>
                <c:pt idx="72">
                  <c:v>29102</c:v>
                </c:pt>
                <c:pt idx="73">
                  <c:v>27257</c:v>
                </c:pt>
                <c:pt idx="74">
                  <c:v>26940</c:v>
                </c:pt>
                <c:pt idx="75">
                  <c:v>28825</c:v>
                </c:pt>
                <c:pt idx="76">
                  <c:v>25406</c:v>
                </c:pt>
                <c:pt idx="77">
                  <c:v>30015</c:v>
                </c:pt>
                <c:pt idx="78">
                  <c:v>33030</c:v>
                </c:pt>
                <c:pt idx="79">
                  <c:v>27932</c:v>
                </c:pt>
                <c:pt idx="80">
                  <c:v>26096</c:v>
                </c:pt>
                <c:pt idx="81">
                  <c:v>29828</c:v>
                </c:pt>
                <c:pt idx="82">
                  <c:v>25917</c:v>
                </c:pt>
                <c:pt idx="83">
                  <c:v>28859</c:v>
                </c:pt>
                <c:pt idx="84">
                  <c:v>33570</c:v>
                </c:pt>
                <c:pt idx="85">
                  <c:v>32327</c:v>
                </c:pt>
                <c:pt idx="86">
                  <c:v>30396</c:v>
                </c:pt>
                <c:pt idx="87">
                  <c:v>26501</c:v>
                </c:pt>
                <c:pt idx="88">
                  <c:v>23703</c:v>
                </c:pt>
                <c:pt idx="89">
                  <c:v>24577</c:v>
                </c:pt>
                <c:pt idx="90">
                  <c:v>26438</c:v>
                </c:pt>
                <c:pt idx="91">
                  <c:v>29220</c:v>
                </c:pt>
                <c:pt idx="92">
                  <c:v>34926</c:v>
                </c:pt>
                <c:pt idx="93">
                  <c:v>27350</c:v>
                </c:pt>
                <c:pt idx="94">
                  <c:v>24297</c:v>
                </c:pt>
                <c:pt idx="95">
                  <c:v>24085</c:v>
                </c:pt>
                <c:pt idx="96">
                  <c:v>24531</c:v>
                </c:pt>
                <c:pt idx="97">
                  <c:v>24560</c:v>
                </c:pt>
                <c:pt idx="98">
                  <c:v>27411</c:v>
                </c:pt>
                <c:pt idx="99">
                  <c:v>26839</c:v>
                </c:pt>
                <c:pt idx="100">
                  <c:v>25136</c:v>
                </c:pt>
                <c:pt idx="101">
                  <c:v>18867</c:v>
                </c:pt>
                <c:pt idx="102">
                  <c:v>19271</c:v>
                </c:pt>
                <c:pt idx="103">
                  <c:v>22948</c:v>
                </c:pt>
                <c:pt idx="104">
                  <c:v>20408</c:v>
                </c:pt>
                <c:pt idx="105">
                  <c:v>26818</c:v>
                </c:pt>
                <c:pt idx="106">
                  <c:v>24747</c:v>
                </c:pt>
                <c:pt idx="107">
                  <c:v>24159</c:v>
                </c:pt>
                <c:pt idx="108">
                  <c:v>18363</c:v>
                </c:pt>
                <c:pt idx="109">
                  <c:v>22390</c:v>
                </c:pt>
                <c:pt idx="110">
                  <c:v>21007</c:v>
                </c:pt>
                <c:pt idx="111">
                  <c:v>22697</c:v>
                </c:pt>
                <c:pt idx="112">
                  <c:v>25766</c:v>
                </c:pt>
                <c:pt idx="113">
                  <c:v>23657</c:v>
                </c:pt>
                <c:pt idx="114">
                  <c:v>21111</c:v>
                </c:pt>
                <c:pt idx="115">
                  <c:v>20067</c:v>
                </c:pt>
                <c:pt idx="116">
                  <c:v>18673</c:v>
                </c:pt>
                <c:pt idx="117">
                  <c:v>19650</c:v>
                </c:pt>
                <c:pt idx="118">
                  <c:v>18549</c:v>
                </c:pt>
                <c:pt idx="119">
                  <c:v>22322</c:v>
                </c:pt>
                <c:pt idx="120">
                  <c:v>24473</c:v>
                </c:pt>
                <c:pt idx="121">
                  <c:v>23633</c:v>
                </c:pt>
                <c:pt idx="122">
                  <c:v>18987</c:v>
                </c:pt>
                <c:pt idx="123">
                  <c:v>17436</c:v>
                </c:pt>
                <c:pt idx="124">
                  <c:v>21502</c:v>
                </c:pt>
                <c:pt idx="125">
                  <c:v>19855</c:v>
                </c:pt>
                <c:pt idx="126">
                  <c:v>21639</c:v>
                </c:pt>
                <c:pt idx="127">
                  <c:v>25400</c:v>
                </c:pt>
                <c:pt idx="128">
                  <c:v>21160</c:v>
                </c:pt>
                <c:pt idx="129">
                  <c:v>17916</c:v>
                </c:pt>
                <c:pt idx="130">
                  <c:v>17637</c:v>
                </c:pt>
                <c:pt idx="131">
                  <c:v>18384</c:v>
                </c:pt>
                <c:pt idx="132">
                  <c:v>21110</c:v>
                </c:pt>
                <c:pt idx="133">
                  <c:v>23133</c:v>
                </c:pt>
                <c:pt idx="134">
                  <c:v>24866</c:v>
                </c:pt>
                <c:pt idx="135">
                  <c:v>25208</c:v>
                </c:pt>
                <c:pt idx="136">
                  <c:v>18948</c:v>
                </c:pt>
                <c:pt idx="137">
                  <c:v>19819</c:v>
                </c:pt>
                <c:pt idx="138">
                  <c:v>23670</c:v>
                </c:pt>
                <c:pt idx="139">
                  <c:v>27064</c:v>
                </c:pt>
                <c:pt idx="140">
                  <c:v>28526</c:v>
                </c:pt>
                <c:pt idx="141">
                  <c:v>31562</c:v>
                </c:pt>
                <c:pt idx="142">
                  <c:v>32270</c:v>
                </c:pt>
                <c:pt idx="143">
                  <c:v>25148</c:v>
                </c:pt>
                <c:pt idx="144">
                  <c:v>32152</c:v>
                </c:pt>
                <c:pt idx="145">
                  <c:v>37075</c:v>
                </c:pt>
                <c:pt idx="146">
                  <c:v>35876</c:v>
                </c:pt>
                <c:pt idx="147">
                  <c:v>40317</c:v>
                </c:pt>
                <c:pt idx="148">
                  <c:v>45994</c:v>
                </c:pt>
                <c:pt idx="149">
                  <c:v>41346</c:v>
                </c:pt>
                <c:pt idx="150">
                  <c:v>40730</c:v>
                </c:pt>
                <c:pt idx="151">
                  <c:v>41283</c:v>
                </c:pt>
                <c:pt idx="152">
                  <c:v>46430</c:v>
                </c:pt>
                <c:pt idx="153">
                  <c:v>51819</c:v>
                </c:pt>
                <c:pt idx="154">
                  <c:v>56629</c:v>
                </c:pt>
                <c:pt idx="155">
                  <c:v>51361</c:v>
                </c:pt>
                <c:pt idx="156">
                  <c:v>45681</c:v>
                </c:pt>
                <c:pt idx="157">
                  <c:v>50768</c:v>
                </c:pt>
                <c:pt idx="158">
                  <c:v>43085</c:v>
                </c:pt>
                <c:pt idx="159">
                  <c:v>60654</c:v>
                </c:pt>
                <c:pt idx="160">
                  <c:v>60119</c:v>
                </c:pt>
                <c:pt idx="161">
                  <c:v>62496</c:v>
                </c:pt>
                <c:pt idx="162">
                  <c:v>68055</c:v>
                </c:pt>
                <c:pt idx="163">
                  <c:v>60033</c:v>
                </c:pt>
                <c:pt idx="164">
                  <c:v>58438</c:v>
                </c:pt>
                <c:pt idx="165">
                  <c:v>58896</c:v>
                </c:pt>
                <c:pt idx="166">
                  <c:v>68036</c:v>
                </c:pt>
                <c:pt idx="167">
                  <c:v>68120</c:v>
                </c:pt>
                <c:pt idx="168">
                  <c:v>75820</c:v>
                </c:pt>
                <c:pt idx="169">
                  <c:v>72261</c:v>
                </c:pt>
                <c:pt idx="170">
                  <c:v>62535</c:v>
                </c:pt>
                <c:pt idx="171">
                  <c:v>60476</c:v>
                </c:pt>
                <c:pt idx="172">
                  <c:v>62090</c:v>
                </c:pt>
                <c:pt idx="173">
                  <c:v>64520</c:v>
                </c:pt>
                <c:pt idx="174">
                  <c:v>70564</c:v>
                </c:pt>
                <c:pt idx="175">
                  <c:v>68440</c:v>
                </c:pt>
                <c:pt idx="176">
                  <c:v>73323</c:v>
                </c:pt>
                <c:pt idx="177">
                  <c:v>64915</c:v>
                </c:pt>
                <c:pt idx="178">
                  <c:v>54775</c:v>
                </c:pt>
                <c:pt idx="179">
                  <c:v>56851</c:v>
                </c:pt>
                <c:pt idx="180">
                  <c:v>66457</c:v>
                </c:pt>
                <c:pt idx="181">
                  <c:v>71853</c:v>
                </c:pt>
                <c:pt idx="182">
                  <c:v>67457</c:v>
                </c:pt>
                <c:pt idx="183">
                  <c:v>68719</c:v>
                </c:pt>
                <c:pt idx="184">
                  <c:v>56184</c:v>
                </c:pt>
                <c:pt idx="185">
                  <c:v>45545</c:v>
                </c:pt>
                <c:pt idx="186">
                  <c:v>45529</c:v>
                </c:pt>
                <c:pt idx="187">
                  <c:v>58801</c:v>
                </c:pt>
                <c:pt idx="188">
                  <c:v>54457</c:v>
                </c:pt>
                <c:pt idx="189">
                  <c:v>59357</c:v>
                </c:pt>
                <c:pt idx="190">
                  <c:v>59297</c:v>
                </c:pt>
                <c:pt idx="191">
                  <c:v>54119</c:v>
                </c:pt>
                <c:pt idx="192">
                  <c:v>45754</c:v>
                </c:pt>
                <c:pt idx="193">
                  <c:v>47624</c:v>
                </c:pt>
                <c:pt idx="194">
                  <c:v>48001</c:v>
                </c:pt>
                <c:pt idx="195">
                  <c:v>56049</c:v>
                </c:pt>
                <c:pt idx="196">
                  <c:v>51314</c:v>
                </c:pt>
                <c:pt idx="197">
                  <c:v>65340</c:v>
                </c:pt>
                <c:pt idx="198">
                  <c:v>46921</c:v>
                </c:pt>
                <c:pt idx="199">
                  <c:v>39192</c:v>
                </c:pt>
                <c:pt idx="200">
                  <c:v>36676</c:v>
                </c:pt>
                <c:pt idx="201">
                  <c:v>45034</c:v>
                </c:pt>
                <c:pt idx="202">
                  <c:v>47359</c:v>
                </c:pt>
                <c:pt idx="203">
                  <c:v>44040</c:v>
                </c:pt>
                <c:pt idx="204">
                  <c:v>48829</c:v>
                </c:pt>
                <c:pt idx="205">
                  <c:v>43045</c:v>
                </c:pt>
                <c:pt idx="206">
                  <c:v>34232</c:v>
                </c:pt>
                <c:pt idx="207">
                  <c:v>36522</c:v>
                </c:pt>
                <c:pt idx="208">
                  <c:v>40360</c:v>
                </c:pt>
                <c:pt idx="209">
                  <c:v>45166</c:v>
                </c:pt>
                <c:pt idx="210">
                  <c:v>45380</c:v>
                </c:pt>
                <c:pt idx="211">
                  <c:v>46848</c:v>
                </c:pt>
                <c:pt idx="212">
                  <c:v>42731</c:v>
                </c:pt>
                <c:pt idx="213">
                  <c:v>34381</c:v>
                </c:pt>
                <c:pt idx="214">
                  <c:v>35388</c:v>
                </c:pt>
                <c:pt idx="215">
                  <c:v>41864</c:v>
                </c:pt>
                <c:pt idx="216">
                  <c:v>41014</c:v>
                </c:pt>
                <c:pt idx="217">
                  <c:v>44210</c:v>
                </c:pt>
                <c:pt idx="218">
                  <c:v>50393</c:v>
                </c:pt>
                <c:pt idx="219">
                  <c:v>43088</c:v>
                </c:pt>
                <c:pt idx="220">
                  <c:v>31169</c:v>
                </c:pt>
                <c:pt idx="221">
                  <c:v>23567</c:v>
                </c:pt>
                <c:pt idx="222">
                  <c:v>27393</c:v>
                </c:pt>
                <c:pt idx="223">
                  <c:v>34057</c:v>
                </c:pt>
                <c:pt idx="224">
                  <c:v>36073</c:v>
                </c:pt>
                <c:pt idx="225">
                  <c:v>47778</c:v>
                </c:pt>
                <c:pt idx="226">
                  <c:v>41062</c:v>
                </c:pt>
                <c:pt idx="227">
                  <c:v>34351</c:v>
                </c:pt>
                <c:pt idx="228">
                  <c:v>34428</c:v>
                </c:pt>
                <c:pt idx="229">
                  <c:v>39507</c:v>
                </c:pt>
                <c:pt idx="230">
                  <c:v>39018</c:v>
                </c:pt>
                <c:pt idx="231">
                  <c:v>45137</c:v>
                </c:pt>
                <c:pt idx="232">
                  <c:v>49284</c:v>
                </c:pt>
                <c:pt idx="233">
                  <c:v>42159</c:v>
                </c:pt>
                <c:pt idx="234">
                  <c:v>38415</c:v>
                </c:pt>
                <c:pt idx="235">
                  <c:v>51972</c:v>
                </c:pt>
                <c:pt idx="236">
                  <c:v>39862</c:v>
                </c:pt>
                <c:pt idx="237">
                  <c:v>39062</c:v>
                </c:pt>
                <c:pt idx="238">
                  <c:v>47111</c:v>
                </c:pt>
                <c:pt idx="239">
                  <c:v>48282</c:v>
                </c:pt>
                <c:pt idx="240">
                  <c:v>44652</c:v>
                </c:pt>
                <c:pt idx="241">
                  <c:v>37508</c:v>
                </c:pt>
                <c:pt idx="242">
                  <c:v>33235</c:v>
                </c:pt>
                <c:pt idx="243">
                  <c:v>43448</c:v>
                </c:pt>
                <c:pt idx="244">
                  <c:v>39434</c:v>
                </c:pt>
                <c:pt idx="245">
                  <c:v>45653</c:v>
                </c:pt>
                <c:pt idx="246">
                  <c:v>54962</c:v>
                </c:pt>
                <c:pt idx="247">
                  <c:v>48535</c:v>
                </c:pt>
                <c:pt idx="248">
                  <c:v>35715</c:v>
                </c:pt>
                <c:pt idx="249">
                  <c:v>39449</c:v>
                </c:pt>
                <c:pt idx="250">
                  <c:v>45256</c:v>
                </c:pt>
                <c:pt idx="251">
                  <c:v>51062</c:v>
                </c:pt>
                <c:pt idx="252">
                  <c:v>58593</c:v>
                </c:pt>
                <c:pt idx="253">
                  <c:v>56381</c:v>
                </c:pt>
                <c:pt idx="254">
                  <c:v>54918</c:v>
                </c:pt>
                <c:pt idx="255">
                  <c:v>45941</c:v>
                </c:pt>
                <c:pt idx="256">
                  <c:v>41842</c:v>
                </c:pt>
                <c:pt idx="257">
                  <c:v>52248</c:v>
                </c:pt>
                <c:pt idx="258">
                  <c:v>59765</c:v>
                </c:pt>
                <c:pt idx="259">
                  <c:v>64888</c:v>
                </c:pt>
                <c:pt idx="260">
                  <c:v>69146</c:v>
                </c:pt>
                <c:pt idx="261">
                  <c:v>56736</c:v>
                </c:pt>
                <c:pt idx="262">
                  <c:v>49340</c:v>
                </c:pt>
                <c:pt idx="263">
                  <c:v>67752</c:v>
                </c:pt>
                <c:pt idx="264">
                  <c:v>61971</c:v>
                </c:pt>
                <c:pt idx="265">
                  <c:v>63283</c:v>
                </c:pt>
                <c:pt idx="266">
                  <c:v>76300</c:v>
                </c:pt>
                <c:pt idx="267">
                  <c:v>81949</c:v>
                </c:pt>
                <c:pt idx="268">
                  <c:v>82729</c:v>
                </c:pt>
                <c:pt idx="269">
                  <c:v>62140</c:v>
                </c:pt>
                <c:pt idx="270">
                  <c:v>67403</c:v>
                </c:pt>
                <c:pt idx="271">
                  <c:v>76843</c:v>
                </c:pt>
                <c:pt idx="272">
                  <c:v>79404</c:v>
                </c:pt>
                <c:pt idx="273">
                  <c:v>91052</c:v>
                </c:pt>
                <c:pt idx="274">
                  <c:v>99240</c:v>
                </c:pt>
                <c:pt idx="275">
                  <c:v>89695</c:v>
                </c:pt>
                <c:pt idx="276">
                  <c:v>104848</c:v>
                </c:pt>
                <c:pt idx="277">
                  <c:v>85308</c:v>
                </c:pt>
                <c:pt idx="278">
                  <c:v>127116</c:v>
                </c:pt>
                <c:pt idx="279">
                  <c:v>104608</c:v>
                </c:pt>
                <c:pt idx="280">
                  <c:v>129354</c:v>
                </c:pt>
                <c:pt idx="281">
                  <c:v>128005</c:v>
                </c:pt>
                <c:pt idx="282">
                  <c:v>127450</c:v>
                </c:pt>
                <c:pt idx="283">
                  <c:v>115072</c:v>
                </c:pt>
                <c:pt idx="284">
                  <c:v>120573</c:v>
                </c:pt>
                <c:pt idx="285">
                  <c:v>140496</c:v>
                </c:pt>
                <c:pt idx="286">
                  <c:v>146626</c:v>
                </c:pt>
                <c:pt idx="287">
                  <c:v>164839</c:v>
                </c:pt>
                <c:pt idx="288">
                  <c:v>180389</c:v>
                </c:pt>
                <c:pt idx="289">
                  <c:v>167761</c:v>
                </c:pt>
                <c:pt idx="290">
                  <c:v>136224</c:v>
                </c:pt>
                <c:pt idx="291">
                  <c:v>162945</c:v>
                </c:pt>
                <c:pt idx="292">
                  <c:v>163922</c:v>
                </c:pt>
                <c:pt idx="293">
                  <c:v>173177</c:v>
                </c:pt>
                <c:pt idx="294">
                  <c:v>191548</c:v>
                </c:pt>
                <c:pt idx="295">
                  <c:v>198297</c:v>
                </c:pt>
                <c:pt idx="296">
                  <c:v>179274</c:v>
                </c:pt>
                <c:pt idx="297">
                  <c:v>146784</c:v>
                </c:pt>
                <c:pt idx="298">
                  <c:v>174449</c:v>
                </c:pt>
                <c:pt idx="299">
                  <c:v>175514</c:v>
                </c:pt>
                <c:pt idx="300">
                  <c:v>183287</c:v>
                </c:pt>
                <c:pt idx="301">
                  <c:v>112322</c:v>
                </c:pt>
                <c:pt idx="302">
                  <c:v>208188</c:v>
                </c:pt>
                <c:pt idx="303">
                  <c:v>155533</c:v>
                </c:pt>
                <c:pt idx="304">
                  <c:v>140234</c:v>
                </c:pt>
                <c:pt idx="305">
                  <c:v>160570</c:v>
                </c:pt>
                <c:pt idx="306">
                  <c:v>188219</c:v>
                </c:pt>
                <c:pt idx="307">
                  <c:v>202557</c:v>
                </c:pt>
                <c:pt idx="308">
                  <c:v>223613</c:v>
                </c:pt>
                <c:pt idx="309">
                  <c:v>232785</c:v>
                </c:pt>
                <c:pt idx="310">
                  <c:v>215542</c:v>
                </c:pt>
                <c:pt idx="311">
                  <c:v>181012</c:v>
                </c:pt>
                <c:pt idx="312">
                  <c:v>194858</c:v>
                </c:pt>
                <c:pt idx="313">
                  <c:v>224492</c:v>
                </c:pt>
                <c:pt idx="314">
                  <c:v>222539</c:v>
                </c:pt>
                <c:pt idx="315">
                  <c:v>231515</c:v>
                </c:pt>
                <c:pt idx="316">
                  <c:v>239977</c:v>
                </c:pt>
                <c:pt idx="317">
                  <c:v>217585</c:v>
                </c:pt>
                <c:pt idx="318">
                  <c:v>187703</c:v>
                </c:pt>
                <c:pt idx="319">
                  <c:v>194821</c:v>
                </c:pt>
                <c:pt idx="320">
                  <c:v>209006</c:v>
                </c:pt>
                <c:pt idx="321">
                  <c:v>246700</c:v>
                </c:pt>
                <c:pt idx="322">
                  <c:v>239725</c:v>
                </c:pt>
                <c:pt idx="323">
                  <c:v>251969</c:v>
                </c:pt>
                <c:pt idx="324">
                  <c:v>191906</c:v>
                </c:pt>
                <c:pt idx="325">
                  <c:v>187819</c:v>
                </c:pt>
                <c:pt idx="326">
                  <c:v>199049</c:v>
                </c:pt>
                <c:pt idx="327">
                  <c:v>198011</c:v>
                </c:pt>
                <c:pt idx="328">
                  <c:v>229618</c:v>
                </c:pt>
                <c:pt idx="329">
                  <c:v>194204</c:v>
                </c:pt>
                <c:pt idx="330">
                  <c:v>97646</c:v>
                </c:pt>
                <c:pt idx="331">
                  <c:v>226288</c:v>
                </c:pt>
                <c:pt idx="332">
                  <c:v>155635</c:v>
                </c:pt>
                <c:pt idx="333">
                  <c:v>174634</c:v>
                </c:pt>
                <c:pt idx="334">
                  <c:v>200252</c:v>
                </c:pt>
                <c:pt idx="335">
                  <c:v>233684</c:v>
                </c:pt>
                <c:pt idx="336">
                  <c:v>235667</c:v>
                </c:pt>
                <c:pt idx="337">
                  <c:v>153628</c:v>
                </c:pt>
                <c:pt idx="338">
                  <c:v>300310</c:v>
                </c:pt>
                <c:pt idx="339">
                  <c:v>208746</c:v>
                </c:pt>
                <c:pt idx="340">
                  <c:v>184282</c:v>
                </c:pt>
                <c:pt idx="341">
                  <c:v>235111</c:v>
                </c:pt>
                <c:pt idx="342">
                  <c:v>255444</c:v>
                </c:pt>
                <c:pt idx="343">
                  <c:v>278290</c:v>
                </c:pt>
                <c:pt idx="344">
                  <c:v>295215</c:v>
                </c:pt>
                <c:pt idx="345">
                  <c:v>260695</c:v>
                </c:pt>
                <c:pt idx="346">
                  <c:v>213248</c:v>
                </c:pt>
                <c:pt idx="347">
                  <c:v>214994</c:v>
                </c:pt>
                <c:pt idx="348">
                  <c:v>226920</c:v>
                </c:pt>
                <c:pt idx="349">
                  <c:v>230362</c:v>
                </c:pt>
                <c:pt idx="350">
                  <c:v>235707</c:v>
                </c:pt>
                <c:pt idx="351">
                  <c:v>242731</c:v>
                </c:pt>
                <c:pt idx="352">
                  <c:v>201680</c:v>
                </c:pt>
                <c:pt idx="353">
                  <c:v>177782</c:v>
                </c:pt>
                <c:pt idx="354">
                  <c:v>143416</c:v>
                </c:pt>
                <c:pt idx="355">
                  <c:v>176706</c:v>
                </c:pt>
                <c:pt idx="356">
                  <c:v>183236</c:v>
                </c:pt>
                <c:pt idx="357">
                  <c:v>193818</c:v>
                </c:pt>
                <c:pt idx="358">
                  <c:v>190753</c:v>
                </c:pt>
                <c:pt idx="359">
                  <c:v>170613</c:v>
                </c:pt>
                <c:pt idx="360">
                  <c:v>131062</c:v>
                </c:pt>
                <c:pt idx="361">
                  <c:v>151969</c:v>
                </c:pt>
                <c:pt idx="362">
                  <c:v>147540</c:v>
                </c:pt>
                <c:pt idx="363">
                  <c:v>153945</c:v>
                </c:pt>
                <c:pt idx="364">
                  <c:v>168610</c:v>
                </c:pt>
                <c:pt idx="365">
                  <c:v>166568</c:v>
                </c:pt>
                <c:pt idx="366">
                  <c:v>142312</c:v>
                </c:pt>
                <c:pt idx="367">
                  <c:v>111997</c:v>
                </c:pt>
                <c:pt idx="368">
                  <c:v>135202</c:v>
                </c:pt>
                <c:pt idx="369">
                  <c:v>115333</c:v>
                </c:pt>
                <c:pt idx="370">
                  <c:v>121641</c:v>
                </c:pt>
                <c:pt idx="371">
                  <c:v>123975</c:v>
                </c:pt>
                <c:pt idx="372">
                  <c:v>134397</c:v>
                </c:pt>
                <c:pt idx="373">
                  <c:v>103987</c:v>
                </c:pt>
                <c:pt idx="374">
                  <c:v>89648</c:v>
                </c:pt>
                <c:pt idx="375">
                  <c:v>90315</c:v>
                </c:pt>
                <c:pt idx="376">
                  <c:v>95632</c:v>
                </c:pt>
                <c:pt idx="377">
                  <c:v>95177</c:v>
                </c:pt>
                <c:pt idx="378">
                  <c:v>105760</c:v>
                </c:pt>
                <c:pt idx="379">
                  <c:v>99638</c:v>
                </c:pt>
                <c:pt idx="380">
                  <c:v>87122</c:v>
                </c:pt>
                <c:pt idx="381">
                  <c:v>65021</c:v>
                </c:pt>
                <c:pt idx="382">
                  <c:v>54186</c:v>
                </c:pt>
                <c:pt idx="383">
                  <c:v>62719</c:v>
                </c:pt>
                <c:pt idx="384">
                  <c:v>70118</c:v>
                </c:pt>
                <c:pt idx="385">
                  <c:v>69924</c:v>
                </c:pt>
                <c:pt idx="386">
                  <c:v>79297</c:v>
                </c:pt>
                <c:pt idx="387">
                  <c:v>71525</c:v>
                </c:pt>
                <c:pt idx="388">
                  <c:v>57080</c:v>
                </c:pt>
                <c:pt idx="389">
                  <c:v>56220</c:v>
                </c:pt>
                <c:pt idx="390">
                  <c:v>72263</c:v>
                </c:pt>
                <c:pt idx="391">
                  <c:v>74732</c:v>
                </c:pt>
                <c:pt idx="392">
                  <c:v>77501</c:v>
                </c:pt>
                <c:pt idx="393">
                  <c:v>77346</c:v>
                </c:pt>
                <c:pt idx="394">
                  <c:v>64575</c:v>
                </c:pt>
                <c:pt idx="395">
                  <c:v>51357</c:v>
                </c:pt>
                <c:pt idx="396">
                  <c:v>58229</c:v>
                </c:pt>
                <c:pt idx="397">
                  <c:v>57060</c:v>
                </c:pt>
                <c:pt idx="398">
                  <c:v>67193</c:v>
                </c:pt>
                <c:pt idx="399">
                  <c:v>68051</c:v>
                </c:pt>
                <c:pt idx="400">
                  <c:v>66451</c:v>
                </c:pt>
                <c:pt idx="401">
                  <c:v>58203</c:v>
                </c:pt>
                <c:pt idx="402">
                  <c:v>41007</c:v>
                </c:pt>
                <c:pt idx="403">
                  <c:v>45036</c:v>
                </c:pt>
                <c:pt idx="404">
                  <c:v>57642</c:v>
                </c:pt>
                <c:pt idx="405">
                  <c:v>57920</c:v>
                </c:pt>
                <c:pt idx="406">
                  <c:v>62474</c:v>
                </c:pt>
                <c:pt idx="407">
                  <c:v>61523</c:v>
                </c:pt>
                <c:pt idx="408">
                  <c:v>52932</c:v>
                </c:pt>
                <c:pt idx="409">
                  <c:v>38221</c:v>
                </c:pt>
                <c:pt idx="410">
                  <c:v>56666</c:v>
                </c:pt>
                <c:pt idx="411">
                  <c:v>53957</c:v>
                </c:pt>
                <c:pt idx="412">
                  <c:v>59136</c:v>
                </c:pt>
                <c:pt idx="413">
                  <c:v>60538</c:v>
                </c:pt>
                <c:pt idx="414">
                  <c:v>61629</c:v>
                </c:pt>
                <c:pt idx="415">
                  <c:v>55374</c:v>
                </c:pt>
                <c:pt idx="416">
                  <c:v>33768</c:v>
                </c:pt>
                <c:pt idx="417">
                  <c:v>51593</c:v>
                </c:pt>
                <c:pt idx="418">
                  <c:v>53603</c:v>
                </c:pt>
                <c:pt idx="419">
                  <c:v>86960</c:v>
                </c:pt>
                <c:pt idx="420">
                  <c:v>67465</c:v>
                </c:pt>
                <c:pt idx="421">
                  <c:v>77321</c:v>
                </c:pt>
                <c:pt idx="422">
                  <c:v>62700</c:v>
                </c:pt>
                <c:pt idx="423">
                  <c:v>43097</c:v>
                </c:pt>
                <c:pt idx="424">
                  <c:v>69429</c:v>
                </c:pt>
                <c:pt idx="425">
                  <c:v>61249</c:v>
                </c:pt>
                <c:pt idx="426">
                  <c:v>67039</c:v>
                </c:pt>
                <c:pt idx="427">
                  <c:v>79045</c:v>
                </c:pt>
                <c:pt idx="428">
                  <c:v>69831</c:v>
                </c:pt>
                <c:pt idx="429">
                  <c:v>63067</c:v>
                </c:pt>
                <c:pt idx="430">
                  <c:v>34972</c:v>
                </c:pt>
                <c:pt idx="431">
                  <c:v>77679</c:v>
                </c:pt>
                <c:pt idx="432">
                  <c:v>60544</c:v>
                </c:pt>
                <c:pt idx="433">
                  <c:v>75038</c:v>
                </c:pt>
                <c:pt idx="434">
                  <c:v>79878</c:v>
                </c:pt>
                <c:pt idx="435">
                  <c:v>82698</c:v>
                </c:pt>
                <c:pt idx="436">
                  <c:v>66535</c:v>
                </c:pt>
                <c:pt idx="437">
                  <c:v>46380</c:v>
                </c:pt>
                <c:pt idx="438">
                  <c:v>70230</c:v>
                </c:pt>
                <c:pt idx="439">
                  <c:v>77878</c:v>
                </c:pt>
                <c:pt idx="440">
                  <c:v>75375</c:v>
                </c:pt>
                <c:pt idx="441">
                  <c:v>74289</c:v>
                </c:pt>
                <c:pt idx="442">
                  <c:v>79991</c:v>
                </c:pt>
                <c:pt idx="443">
                  <c:v>52373</c:v>
                </c:pt>
                <c:pt idx="444">
                  <c:v>42018</c:v>
                </c:pt>
                <c:pt idx="445">
                  <c:v>67933</c:v>
                </c:pt>
                <c:pt idx="446">
                  <c:v>61273</c:v>
                </c:pt>
                <c:pt idx="447">
                  <c:v>62857</c:v>
                </c:pt>
                <c:pt idx="448">
                  <c:v>67257</c:v>
                </c:pt>
                <c:pt idx="449">
                  <c:v>62399</c:v>
                </c:pt>
                <c:pt idx="450">
                  <c:v>53363</c:v>
                </c:pt>
                <c:pt idx="451">
                  <c:v>32065</c:v>
                </c:pt>
                <c:pt idx="452">
                  <c:v>47691</c:v>
                </c:pt>
                <c:pt idx="453">
                  <c:v>50856</c:v>
                </c:pt>
                <c:pt idx="454">
                  <c:v>55125</c:v>
                </c:pt>
                <c:pt idx="455">
                  <c:v>58199</c:v>
                </c:pt>
                <c:pt idx="456">
                  <c:v>57922</c:v>
                </c:pt>
                <c:pt idx="457">
                  <c:v>45303</c:v>
                </c:pt>
                <c:pt idx="458">
                  <c:v>29367</c:v>
                </c:pt>
                <c:pt idx="459">
                  <c:v>50560</c:v>
                </c:pt>
                <c:pt idx="460">
                  <c:v>40733</c:v>
                </c:pt>
                <c:pt idx="461">
                  <c:v>44510</c:v>
                </c:pt>
                <c:pt idx="462">
                  <c:v>47366</c:v>
                </c:pt>
                <c:pt idx="463">
                  <c:v>47055</c:v>
                </c:pt>
                <c:pt idx="464">
                  <c:v>34493</c:v>
                </c:pt>
                <c:pt idx="465">
                  <c:v>21392</c:v>
                </c:pt>
                <c:pt idx="466">
                  <c:v>36231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3-413D-9270-322F00193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979776"/>
        <c:axId val="369010144"/>
      </c:lineChart>
      <c:catAx>
        <c:axId val="368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44"/>
        <c:crosses val="autoZero"/>
        <c:auto val="1"/>
        <c:lblAlgn val="ctr"/>
        <c:lblOffset val="100"/>
        <c:tickLblSkip val="30"/>
        <c:noMultiLvlLbl val="0"/>
      </c:catAx>
      <c:valAx>
        <c:axId val="369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COVID CASES World 6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3"/>
            <c:forward val="15"/>
            <c:dispRSqr val="0"/>
            <c:dispEq val="1"/>
            <c:trendlineLbl>
              <c:layout>
                <c:manualLayout>
                  <c:x val="-0.29233389133444931"/>
                  <c:y val="-3.2175178102737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'Covid Cases 2020-21'!$A$339:$A$468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</c:numCache>
            </c:numRef>
          </c:cat>
          <c:val>
            <c:numRef>
              <c:f>'Covid Cases 2020-21'!$J$339:$J$468</c:f>
              <c:numCache>
                <c:formatCode>_-* #,##0_-;\-* #,##0_-;_-* "-"??_-;_-@_-</c:formatCode>
                <c:ptCount val="130"/>
                <c:pt idx="0">
                  <c:v>1711602</c:v>
                </c:pt>
                <c:pt idx="1">
                  <c:v>1943588</c:v>
                </c:pt>
                <c:pt idx="2">
                  <c:v>1676077</c:v>
                </c:pt>
                <c:pt idx="3">
                  <c:v>1763572</c:v>
                </c:pt>
                <c:pt idx="4">
                  <c:v>2392935</c:v>
                </c:pt>
                <c:pt idx="5">
                  <c:v>2512615</c:v>
                </c:pt>
                <c:pt idx="6">
                  <c:v>2867056</c:v>
                </c:pt>
                <c:pt idx="7">
                  <c:v>2575400</c:v>
                </c:pt>
                <c:pt idx="8">
                  <c:v>2417599</c:v>
                </c:pt>
                <c:pt idx="9">
                  <c:v>1859069</c:v>
                </c:pt>
                <c:pt idx="10">
                  <c:v>1986436</c:v>
                </c:pt>
                <c:pt idx="11">
                  <c:v>2269390</c:v>
                </c:pt>
                <c:pt idx="12">
                  <c:v>2419668</c:v>
                </c:pt>
                <c:pt idx="13">
                  <c:v>2431658</c:v>
                </c:pt>
                <c:pt idx="14">
                  <c:v>2449591</c:v>
                </c:pt>
                <c:pt idx="15">
                  <c:v>2023961</c:v>
                </c:pt>
                <c:pt idx="16">
                  <c:v>1669852</c:v>
                </c:pt>
                <c:pt idx="17">
                  <c:v>1680432</c:v>
                </c:pt>
                <c:pt idx="18">
                  <c:v>1960493</c:v>
                </c:pt>
                <c:pt idx="19">
                  <c:v>2253438</c:v>
                </c:pt>
                <c:pt idx="20">
                  <c:v>2119226</c:v>
                </c:pt>
                <c:pt idx="21">
                  <c:v>2131378</c:v>
                </c:pt>
                <c:pt idx="22">
                  <c:v>1808479</c:v>
                </c:pt>
                <c:pt idx="23">
                  <c:v>1416356</c:v>
                </c:pt>
                <c:pt idx="24">
                  <c:v>1632232</c:v>
                </c:pt>
                <c:pt idx="25">
                  <c:v>1798590</c:v>
                </c:pt>
                <c:pt idx="26">
                  <c:v>1954992</c:v>
                </c:pt>
                <c:pt idx="27">
                  <c:v>1991607</c:v>
                </c:pt>
                <c:pt idx="28">
                  <c:v>1912620</c:v>
                </c:pt>
                <c:pt idx="29">
                  <c:v>1648805</c:v>
                </c:pt>
                <c:pt idx="30">
                  <c:v>1212113</c:v>
                </c:pt>
                <c:pt idx="31">
                  <c:v>1463634</c:v>
                </c:pt>
                <c:pt idx="32">
                  <c:v>1490001</c:v>
                </c:pt>
                <c:pt idx="33">
                  <c:v>1703285</c:v>
                </c:pt>
                <c:pt idx="34">
                  <c:v>1508445</c:v>
                </c:pt>
                <c:pt idx="35">
                  <c:v>1753053</c:v>
                </c:pt>
                <c:pt idx="36">
                  <c:v>1201137</c:v>
                </c:pt>
                <c:pt idx="37">
                  <c:v>1262377</c:v>
                </c:pt>
                <c:pt idx="38">
                  <c:v>1031744</c:v>
                </c:pt>
                <c:pt idx="39">
                  <c:v>1375453</c:v>
                </c:pt>
                <c:pt idx="40">
                  <c:v>1422877</c:v>
                </c:pt>
                <c:pt idx="41">
                  <c:v>1436697</c:v>
                </c:pt>
                <c:pt idx="42">
                  <c:v>1389614</c:v>
                </c:pt>
                <c:pt idx="43">
                  <c:v>1201055</c:v>
                </c:pt>
                <c:pt idx="44">
                  <c:v>941943</c:v>
                </c:pt>
                <c:pt idx="45">
                  <c:v>916779</c:v>
                </c:pt>
                <c:pt idx="46">
                  <c:v>1141629</c:v>
                </c:pt>
                <c:pt idx="47">
                  <c:v>1295769</c:v>
                </c:pt>
                <c:pt idx="48">
                  <c:v>1323759</c:v>
                </c:pt>
                <c:pt idx="49">
                  <c:v>1351245</c:v>
                </c:pt>
                <c:pt idx="50">
                  <c:v>1202983</c:v>
                </c:pt>
                <c:pt idx="51">
                  <c:v>1020779</c:v>
                </c:pt>
                <c:pt idx="52">
                  <c:v>932117</c:v>
                </c:pt>
                <c:pt idx="53">
                  <c:v>1266879</c:v>
                </c:pt>
                <c:pt idx="54">
                  <c:v>1467311</c:v>
                </c:pt>
                <c:pt idx="55">
                  <c:v>1471519</c:v>
                </c:pt>
                <c:pt idx="56">
                  <c:v>1455916</c:v>
                </c:pt>
                <c:pt idx="57">
                  <c:v>1277266</c:v>
                </c:pt>
                <c:pt idx="58">
                  <c:v>998795</c:v>
                </c:pt>
                <c:pt idx="59">
                  <c:v>987732</c:v>
                </c:pt>
                <c:pt idx="60">
                  <c:v>962614</c:v>
                </c:pt>
                <c:pt idx="61">
                  <c:v>1461996</c:v>
                </c:pt>
                <c:pt idx="62">
                  <c:v>1494741</c:v>
                </c:pt>
                <c:pt idx="63">
                  <c:v>1476485</c:v>
                </c:pt>
                <c:pt idx="64">
                  <c:v>1350552</c:v>
                </c:pt>
                <c:pt idx="65">
                  <c:v>1203537</c:v>
                </c:pt>
                <c:pt idx="66">
                  <c:v>963711</c:v>
                </c:pt>
                <c:pt idx="67">
                  <c:v>1365091</c:v>
                </c:pt>
                <c:pt idx="68">
                  <c:v>1560319</c:v>
                </c:pt>
                <c:pt idx="69">
                  <c:v>1578160</c:v>
                </c:pt>
                <c:pt idx="70">
                  <c:v>1615662</c:v>
                </c:pt>
                <c:pt idx="71">
                  <c:v>1506906</c:v>
                </c:pt>
                <c:pt idx="72">
                  <c:v>1196077</c:v>
                </c:pt>
                <c:pt idx="73">
                  <c:v>1131282</c:v>
                </c:pt>
                <c:pt idx="74">
                  <c:v>1566332</c:v>
                </c:pt>
                <c:pt idx="75">
                  <c:v>1783305</c:v>
                </c:pt>
                <c:pt idx="76">
                  <c:v>1846233</c:v>
                </c:pt>
                <c:pt idx="77">
                  <c:v>1853528</c:v>
                </c:pt>
                <c:pt idx="78">
                  <c:v>1649375</c:v>
                </c:pt>
                <c:pt idx="79">
                  <c:v>1396851</c:v>
                </c:pt>
                <c:pt idx="80">
                  <c:v>1363770</c:v>
                </c:pt>
                <c:pt idx="81">
                  <c:v>1682376</c:v>
                </c:pt>
                <c:pt idx="82">
                  <c:v>2108230</c:v>
                </c:pt>
                <c:pt idx="83">
                  <c:v>2159261</c:v>
                </c:pt>
                <c:pt idx="84">
                  <c:v>2118976</c:v>
                </c:pt>
                <c:pt idx="85">
                  <c:v>1926728</c:v>
                </c:pt>
                <c:pt idx="86">
                  <c:v>1539894</c:v>
                </c:pt>
                <c:pt idx="87">
                  <c:v>1476188</c:v>
                </c:pt>
                <c:pt idx="88">
                  <c:v>1867157</c:v>
                </c:pt>
                <c:pt idx="89">
                  <c:v>2266067</c:v>
                </c:pt>
                <c:pt idx="90">
                  <c:v>2339220</c:v>
                </c:pt>
                <c:pt idx="91">
                  <c:v>2070931</c:v>
                </c:pt>
                <c:pt idx="92">
                  <c:v>1698964</c:v>
                </c:pt>
                <c:pt idx="93">
                  <c:v>1825419</c:v>
                </c:pt>
                <c:pt idx="94">
                  <c:v>1544950</c:v>
                </c:pt>
                <c:pt idx="95">
                  <c:v>1901123</c:v>
                </c:pt>
                <c:pt idx="96">
                  <c:v>2175072</c:v>
                </c:pt>
                <c:pt idx="97">
                  <c:v>2757271</c:v>
                </c:pt>
                <c:pt idx="98">
                  <c:v>2383490</c:v>
                </c:pt>
                <c:pt idx="99">
                  <c:v>2103018</c:v>
                </c:pt>
                <c:pt idx="100">
                  <c:v>2264828</c:v>
                </c:pt>
                <c:pt idx="101">
                  <c:v>1943253</c:v>
                </c:pt>
                <c:pt idx="102">
                  <c:v>2497893</c:v>
                </c:pt>
                <c:pt idx="103">
                  <c:v>2625235</c:v>
                </c:pt>
                <c:pt idx="104">
                  <c:v>2612693</c:v>
                </c:pt>
                <c:pt idx="105">
                  <c:v>2718497</c:v>
                </c:pt>
                <c:pt idx="106">
                  <c:v>2489384</c:v>
                </c:pt>
                <c:pt idx="107">
                  <c:v>2142650</c:v>
                </c:pt>
                <c:pt idx="108">
                  <c:v>2160625</c:v>
                </c:pt>
                <c:pt idx="109">
                  <c:v>2711517</c:v>
                </c:pt>
                <c:pt idx="110">
                  <c:v>2823348</c:v>
                </c:pt>
                <c:pt idx="111">
                  <c:v>2850880</c:v>
                </c:pt>
                <c:pt idx="112">
                  <c:v>2848692</c:v>
                </c:pt>
                <c:pt idx="113">
                  <c:v>2567769</c:v>
                </c:pt>
                <c:pt idx="114">
                  <c:v>2252729</c:v>
                </c:pt>
                <c:pt idx="115">
                  <c:v>2112700</c:v>
                </c:pt>
                <c:pt idx="116">
                  <c:v>2657092</c:v>
                </c:pt>
                <c:pt idx="117">
                  <c:v>2852389</c:v>
                </c:pt>
                <c:pt idx="118">
                  <c:v>2817990</c:v>
                </c:pt>
                <c:pt idx="119">
                  <c:v>2740812</c:v>
                </c:pt>
                <c:pt idx="120">
                  <c:v>2481260</c:v>
                </c:pt>
                <c:pt idx="121">
                  <c:v>2074469</c:v>
                </c:pt>
                <c:pt idx="122">
                  <c:v>2099889</c:v>
                </c:pt>
                <c:pt idx="123">
                  <c:v>2526148</c:v>
                </c:pt>
                <c:pt idx="124">
                  <c:v>2629253</c:v>
                </c:pt>
                <c:pt idx="125">
                  <c:v>2711585</c:v>
                </c:pt>
                <c:pt idx="126">
                  <c:v>2587215</c:v>
                </c:pt>
                <c:pt idx="127">
                  <c:v>2434879</c:v>
                </c:pt>
                <c:pt idx="128">
                  <c:v>1954753</c:v>
                </c:pt>
                <c:pt idx="129">
                  <c:v>1922698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F-464E-932E-F04C533862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979776"/>
        <c:axId val="369010144"/>
      </c:lineChart>
      <c:catAx>
        <c:axId val="368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44"/>
        <c:crosses val="autoZero"/>
        <c:auto val="1"/>
        <c:lblAlgn val="ctr"/>
        <c:lblOffset val="100"/>
        <c:tickLblSkip val="30"/>
        <c:noMultiLvlLbl val="0"/>
      </c:catAx>
      <c:valAx>
        <c:axId val="369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COVID CASES INDIA 18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forward val="30"/>
            <c:dispRSqr val="0"/>
            <c:dispEq val="1"/>
            <c:trendlineLbl>
              <c:layout>
                <c:manualLayout>
                  <c:x val="-0.1610679353417343"/>
                  <c:y val="-0.17754980627421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'Covid Cases 2020-21'!$A$2:$A$468</c:f>
              <c:numCache>
                <c:formatCode>General</c:formatCode>
                <c:ptCount val="4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</c:numCache>
            </c:numRef>
          </c:cat>
          <c:val>
            <c:numRef>
              <c:f>'Covid Cases 2020-21'!$G$2:$G$468</c:f>
              <c:numCache>
                <c:formatCode>_-* #,##0_-;\-* #,##0_-;_-* "-"??_-;_-@_-</c:formatCode>
                <c:ptCount val="46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23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13</c:v>
                </c:pt>
                <c:pt idx="41">
                  <c:v>6</c:v>
                </c:pt>
                <c:pt idx="42">
                  <c:v>11</c:v>
                </c:pt>
                <c:pt idx="43">
                  <c:v>9</c:v>
                </c:pt>
                <c:pt idx="44">
                  <c:v>20</c:v>
                </c:pt>
                <c:pt idx="45">
                  <c:v>11</c:v>
                </c:pt>
                <c:pt idx="46">
                  <c:v>6</c:v>
                </c:pt>
                <c:pt idx="47">
                  <c:v>23</c:v>
                </c:pt>
                <c:pt idx="48">
                  <c:v>14</c:v>
                </c:pt>
                <c:pt idx="49">
                  <c:v>38</c:v>
                </c:pt>
                <c:pt idx="50">
                  <c:v>50</c:v>
                </c:pt>
                <c:pt idx="51">
                  <c:v>86</c:v>
                </c:pt>
                <c:pt idx="52">
                  <c:v>66</c:v>
                </c:pt>
                <c:pt idx="53">
                  <c:v>103</c:v>
                </c:pt>
                <c:pt idx="54">
                  <c:v>37</c:v>
                </c:pt>
                <c:pt idx="55">
                  <c:v>121</c:v>
                </c:pt>
                <c:pt idx="56">
                  <c:v>70</c:v>
                </c:pt>
                <c:pt idx="57">
                  <c:v>160</c:v>
                </c:pt>
                <c:pt idx="58">
                  <c:v>100</c:v>
                </c:pt>
                <c:pt idx="59">
                  <c:v>37</c:v>
                </c:pt>
                <c:pt idx="60">
                  <c:v>227</c:v>
                </c:pt>
                <c:pt idx="61">
                  <c:v>146</c:v>
                </c:pt>
                <c:pt idx="62">
                  <c:v>601</c:v>
                </c:pt>
                <c:pt idx="63">
                  <c:v>545</c:v>
                </c:pt>
                <c:pt idx="64">
                  <c:v>24</c:v>
                </c:pt>
                <c:pt idx="65">
                  <c:v>515</c:v>
                </c:pt>
                <c:pt idx="66">
                  <c:v>506</c:v>
                </c:pt>
                <c:pt idx="67">
                  <c:v>1190</c:v>
                </c:pt>
                <c:pt idx="68">
                  <c:v>533</c:v>
                </c:pt>
                <c:pt idx="69">
                  <c:v>605</c:v>
                </c:pt>
                <c:pt idx="70">
                  <c:v>809</c:v>
                </c:pt>
                <c:pt idx="71">
                  <c:v>873</c:v>
                </c:pt>
                <c:pt idx="72">
                  <c:v>848</c:v>
                </c:pt>
                <c:pt idx="73">
                  <c:v>759</c:v>
                </c:pt>
                <c:pt idx="74">
                  <c:v>1248</c:v>
                </c:pt>
                <c:pt idx="75">
                  <c:v>1034</c:v>
                </c:pt>
                <c:pt idx="76">
                  <c:v>835</c:v>
                </c:pt>
                <c:pt idx="77">
                  <c:v>1108</c:v>
                </c:pt>
                <c:pt idx="78">
                  <c:v>922</c:v>
                </c:pt>
                <c:pt idx="79">
                  <c:v>1370</c:v>
                </c:pt>
                <c:pt idx="80">
                  <c:v>1893</c:v>
                </c:pt>
                <c:pt idx="81">
                  <c:v>924</c:v>
                </c:pt>
                <c:pt idx="82">
                  <c:v>1541</c:v>
                </c:pt>
                <c:pt idx="83">
                  <c:v>1290</c:v>
                </c:pt>
                <c:pt idx="84">
                  <c:v>1707</c:v>
                </c:pt>
                <c:pt idx="85">
                  <c:v>1453</c:v>
                </c:pt>
                <c:pt idx="86">
                  <c:v>1753</c:v>
                </c:pt>
                <c:pt idx="87">
                  <c:v>1607</c:v>
                </c:pt>
                <c:pt idx="88">
                  <c:v>1561</c:v>
                </c:pt>
                <c:pt idx="89">
                  <c:v>1873</c:v>
                </c:pt>
                <c:pt idx="90">
                  <c:v>1738</c:v>
                </c:pt>
                <c:pt idx="91">
                  <c:v>1801</c:v>
                </c:pt>
                <c:pt idx="92">
                  <c:v>2394</c:v>
                </c:pt>
                <c:pt idx="93">
                  <c:v>2442</c:v>
                </c:pt>
                <c:pt idx="94">
                  <c:v>2806</c:v>
                </c:pt>
                <c:pt idx="95">
                  <c:v>3932</c:v>
                </c:pt>
                <c:pt idx="96">
                  <c:v>2963</c:v>
                </c:pt>
                <c:pt idx="97">
                  <c:v>3587</c:v>
                </c:pt>
                <c:pt idx="98">
                  <c:v>3364</c:v>
                </c:pt>
                <c:pt idx="99">
                  <c:v>3344</c:v>
                </c:pt>
                <c:pt idx="100">
                  <c:v>3113</c:v>
                </c:pt>
                <c:pt idx="101">
                  <c:v>4353</c:v>
                </c:pt>
                <c:pt idx="102">
                  <c:v>3607</c:v>
                </c:pt>
                <c:pt idx="103">
                  <c:v>3524</c:v>
                </c:pt>
                <c:pt idx="104">
                  <c:v>3763</c:v>
                </c:pt>
                <c:pt idx="105">
                  <c:v>3942</c:v>
                </c:pt>
                <c:pt idx="106">
                  <c:v>3787</c:v>
                </c:pt>
                <c:pt idx="107">
                  <c:v>4864</c:v>
                </c:pt>
                <c:pt idx="108">
                  <c:v>5050</c:v>
                </c:pt>
                <c:pt idx="109">
                  <c:v>4630</c:v>
                </c:pt>
                <c:pt idx="110">
                  <c:v>6147</c:v>
                </c:pt>
                <c:pt idx="111">
                  <c:v>5553</c:v>
                </c:pt>
                <c:pt idx="112">
                  <c:v>6198</c:v>
                </c:pt>
                <c:pt idx="113">
                  <c:v>6568</c:v>
                </c:pt>
                <c:pt idx="114">
                  <c:v>6629</c:v>
                </c:pt>
                <c:pt idx="115">
                  <c:v>7113</c:v>
                </c:pt>
                <c:pt idx="116">
                  <c:v>6414</c:v>
                </c:pt>
                <c:pt idx="117">
                  <c:v>5843</c:v>
                </c:pt>
                <c:pt idx="118">
                  <c:v>7293</c:v>
                </c:pt>
                <c:pt idx="119">
                  <c:v>7300</c:v>
                </c:pt>
                <c:pt idx="120">
                  <c:v>8105</c:v>
                </c:pt>
                <c:pt idx="121">
                  <c:v>8336</c:v>
                </c:pt>
                <c:pt idx="122">
                  <c:v>8782</c:v>
                </c:pt>
                <c:pt idx="123">
                  <c:v>7761</c:v>
                </c:pt>
                <c:pt idx="124">
                  <c:v>8821</c:v>
                </c:pt>
                <c:pt idx="125">
                  <c:v>9633</c:v>
                </c:pt>
                <c:pt idx="126">
                  <c:v>9889</c:v>
                </c:pt>
                <c:pt idx="127">
                  <c:v>9471</c:v>
                </c:pt>
                <c:pt idx="128">
                  <c:v>10438</c:v>
                </c:pt>
                <c:pt idx="129">
                  <c:v>10864</c:v>
                </c:pt>
                <c:pt idx="130">
                  <c:v>8442</c:v>
                </c:pt>
                <c:pt idx="131">
                  <c:v>10218</c:v>
                </c:pt>
                <c:pt idx="132">
                  <c:v>10459</c:v>
                </c:pt>
                <c:pt idx="133">
                  <c:v>10930</c:v>
                </c:pt>
                <c:pt idx="134">
                  <c:v>11458</c:v>
                </c:pt>
                <c:pt idx="135">
                  <c:v>11929</c:v>
                </c:pt>
                <c:pt idx="136">
                  <c:v>11502</c:v>
                </c:pt>
                <c:pt idx="137">
                  <c:v>10667</c:v>
                </c:pt>
                <c:pt idx="138">
                  <c:v>10974</c:v>
                </c:pt>
                <c:pt idx="139">
                  <c:v>12881</c:v>
                </c:pt>
                <c:pt idx="140">
                  <c:v>13586</c:v>
                </c:pt>
                <c:pt idx="141">
                  <c:v>14516</c:v>
                </c:pt>
                <c:pt idx="142">
                  <c:v>15403</c:v>
                </c:pt>
                <c:pt idx="143">
                  <c:v>14831</c:v>
                </c:pt>
                <c:pt idx="144">
                  <c:v>14933</c:v>
                </c:pt>
                <c:pt idx="145">
                  <c:v>15968</c:v>
                </c:pt>
                <c:pt idx="146">
                  <c:v>16922</c:v>
                </c:pt>
                <c:pt idx="147">
                  <c:v>17296</c:v>
                </c:pt>
                <c:pt idx="148">
                  <c:v>18552</c:v>
                </c:pt>
                <c:pt idx="149">
                  <c:v>19906</c:v>
                </c:pt>
                <c:pt idx="150">
                  <c:v>19459</c:v>
                </c:pt>
                <c:pt idx="151">
                  <c:v>18522</c:v>
                </c:pt>
                <c:pt idx="152">
                  <c:v>18641</c:v>
                </c:pt>
                <c:pt idx="153">
                  <c:v>19160</c:v>
                </c:pt>
                <c:pt idx="154">
                  <c:v>20903</c:v>
                </c:pt>
                <c:pt idx="155">
                  <c:v>22771</c:v>
                </c:pt>
                <c:pt idx="156">
                  <c:v>24850</c:v>
                </c:pt>
                <c:pt idx="157">
                  <c:v>24248</c:v>
                </c:pt>
                <c:pt idx="158">
                  <c:v>22251</c:v>
                </c:pt>
                <c:pt idx="159">
                  <c:v>22753</c:v>
                </c:pt>
                <c:pt idx="160">
                  <c:v>24879</c:v>
                </c:pt>
                <c:pt idx="161">
                  <c:v>26506</c:v>
                </c:pt>
                <c:pt idx="162">
                  <c:v>27114</c:v>
                </c:pt>
                <c:pt idx="163">
                  <c:v>28606</c:v>
                </c:pt>
                <c:pt idx="164">
                  <c:v>28732</c:v>
                </c:pt>
                <c:pt idx="165">
                  <c:v>28498</c:v>
                </c:pt>
                <c:pt idx="166">
                  <c:v>29429</c:v>
                </c:pt>
                <c:pt idx="167">
                  <c:v>32676</c:v>
                </c:pt>
                <c:pt idx="168">
                  <c:v>34975</c:v>
                </c:pt>
                <c:pt idx="169">
                  <c:v>35252</c:v>
                </c:pt>
                <c:pt idx="170">
                  <c:v>38697</c:v>
                </c:pt>
                <c:pt idx="171">
                  <c:v>40425</c:v>
                </c:pt>
                <c:pt idx="172">
                  <c:v>37132</c:v>
                </c:pt>
                <c:pt idx="173">
                  <c:v>37740</c:v>
                </c:pt>
                <c:pt idx="174">
                  <c:v>45720</c:v>
                </c:pt>
                <c:pt idx="175">
                  <c:v>49310</c:v>
                </c:pt>
                <c:pt idx="176">
                  <c:v>48916</c:v>
                </c:pt>
                <c:pt idx="177">
                  <c:v>48611</c:v>
                </c:pt>
                <c:pt idx="178">
                  <c:v>49981</c:v>
                </c:pt>
                <c:pt idx="179">
                  <c:v>44457</c:v>
                </c:pt>
                <c:pt idx="180">
                  <c:v>51596</c:v>
                </c:pt>
                <c:pt idx="181">
                  <c:v>50294</c:v>
                </c:pt>
                <c:pt idx="182">
                  <c:v>52783</c:v>
                </c:pt>
                <c:pt idx="183">
                  <c:v>61242</c:v>
                </c:pt>
                <c:pt idx="184">
                  <c:v>54735</c:v>
                </c:pt>
                <c:pt idx="185">
                  <c:v>52972</c:v>
                </c:pt>
                <c:pt idx="186">
                  <c:v>52050</c:v>
                </c:pt>
                <c:pt idx="187">
                  <c:v>52509</c:v>
                </c:pt>
                <c:pt idx="188">
                  <c:v>56282</c:v>
                </c:pt>
                <c:pt idx="189">
                  <c:v>62538</c:v>
                </c:pt>
                <c:pt idx="190">
                  <c:v>61537</c:v>
                </c:pt>
                <c:pt idx="191">
                  <c:v>64399</c:v>
                </c:pt>
                <c:pt idx="192">
                  <c:v>62064</c:v>
                </c:pt>
                <c:pt idx="193">
                  <c:v>53601</c:v>
                </c:pt>
                <c:pt idx="194">
                  <c:v>60963</c:v>
                </c:pt>
                <c:pt idx="195">
                  <c:v>66999</c:v>
                </c:pt>
                <c:pt idx="196">
                  <c:v>64553</c:v>
                </c:pt>
                <c:pt idx="197">
                  <c:v>64732</c:v>
                </c:pt>
                <c:pt idx="198">
                  <c:v>64030</c:v>
                </c:pt>
                <c:pt idx="199">
                  <c:v>57711</c:v>
                </c:pt>
                <c:pt idx="200">
                  <c:v>55018</c:v>
                </c:pt>
                <c:pt idx="201">
                  <c:v>64572</c:v>
                </c:pt>
                <c:pt idx="202">
                  <c:v>69672</c:v>
                </c:pt>
                <c:pt idx="203">
                  <c:v>68900</c:v>
                </c:pt>
                <c:pt idx="204">
                  <c:v>69876</c:v>
                </c:pt>
                <c:pt idx="205">
                  <c:v>69239</c:v>
                </c:pt>
                <c:pt idx="206">
                  <c:v>61408</c:v>
                </c:pt>
                <c:pt idx="207">
                  <c:v>60975</c:v>
                </c:pt>
                <c:pt idx="208">
                  <c:v>57224</c:v>
                </c:pt>
                <c:pt idx="209">
                  <c:v>85687</c:v>
                </c:pt>
                <c:pt idx="210">
                  <c:v>77266</c:v>
                </c:pt>
                <c:pt idx="211">
                  <c:v>76472</c:v>
                </c:pt>
                <c:pt idx="212">
                  <c:v>78761</c:v>
                </c:pt>
                <c:pt idx="213">
                  <c:v>78512</c:v>
                </c:pt>
                <c:pt idx="214">
                  <c:v>69921</c:v>
                </c:pt>
                <c:pt idx="215">
                  <c:v>78357</c:v>
                </c:pt>
                <c:pt idx="216">
                  <c:v>83883</c:v>
                </c:pt>
                <c:pt idx="217">
                  <c:v>83341</c:v>
                </c:pt>
                <c:pt idx="218">
                  <c:v>86432</c:v>
                </c:pt>
                <c:pt idx="219">
                  <c:v>90632</c:v>
                </c:pt>
                <c:pt idx="220">
                  <c:v>90802</c:v>
                </c:pt>
                <c:pt idx="221">
                  <c:v>75809</c:v>
                </c:pt>
                <c:pt idx="222">
                  <c:v>89706</c:v>
                </c:pt>
                <c:pt idx="223">
                  <c:v>95735</c:v>
                </c:pt>
                <c:pt idx="224">
                  <c:v>96551</c:v>
                </c:pt>
                <c:pt idx="225">
                  <c:v>97570</c:v>
                </c:pt>
                <c:pt idx="226">
                  <c:v>94372</c:v>
                </c:pt>
                <c:pt idx="227">
                  <c:v>92071</c:v>
                </c:pt>
                <c:pt idx="228">
                  <c:v>83809</c:v>
                </c:pt>
                <c:pt idx="229">
                  <c:v>90123</c:v>
                </c:pt>
                <c:pt idx="230">
                  <c:v>97894</c:v>
                </c:pt>
                <c:pt idx="231">
                  <c:v>96424</c:v>
                </c:pt>
                <c:pt idx="232">
                  <c:v>93337</c:v>
                </c:pt>
                <c:pt idx="233">
                  <c:v>92605</c:v>
                </c:pt>
                <c:pt idx="234">
                  <c:v>86961</c:v>
                </c:pt>
                <c:pt idx="235">
                  <c:v>75083</c:v>
                </c:pt>
                <c:pt idx="236">
                  <c:v>83347</c:v>
                </c:pt>
                <c:pt idx="237">
                  <c:v>86508</c:v>
                </c:pt>
                <c:pt idx="238">
                  <c:v>86052</c:v>
                </c:pt>
                <c:pt idx="239">
                  <c:v>85362</c:v>
                </c:pt>
                <c:pt idx="240">
                  <c:v>88600</c:v>
                </c:pt>
                <c:pt idx="241">
                  <c:v>82170</c:v>
                </c:pt>
                <c:pt idx="242">
                  <c:v>70589</c:v>
                </c:pt>
                <c:pt idx="243">
                  <c:v>80472</c:v>
                </c:pt>
                <c:pt idx="244">
                  <c:v>86821</c:v>
                </c:pt>
                <c:pt idx="245">
                  <c:v>81484</c:v>
                </c:pt>
                <c:pt idx="246">
                  <c:v>79476</c:v>
                </c:pt>
                <c:pt idx="247">
                  <c:v>75829</c:v>
                </c:pt>
                <c:pt idx="248">
                  <c:v>74442</c:v>
                </c:pt>
                <c:pt idx="249">
                  <c:v>61267</c:v>
                </c:pt>
                <c:pt idx="250">
                  <c:v>72049</c:v>
                </c:pt>
                <c:pt idx="251">
                  <c:v>78524</c:v>
                </c:pt>
                <c:pt idx="252">
                  <c:v>70496</c:v>
                </c:pt>
                <c:pt idx="253">
                  <c:v>73272</c:v>
                </c:pt>
                <c:pt idx="254">
                  <c:v>74383</c:v>
                </c:pt>
                <c:pt idx="255">
                  <c:v>66732</c:v>
                </c:pt>
                <c:pt idx="256">
                  <c:v>55342</c:v>
                </c:pt>
                <c:pt idx="257">
                  <c:v>63509</c:v>
                </c:pt>
                <c:pt idx="258">
                  <c:v>67708</c:v>
                </c:pt>
                <c:pt idx="259">
                  <c:v>63371</c:v>
                </c:pt>
                <c:pt idx="260">
                  <c:v>62212</c:v>
                </c:pt>
                <c:pt idx="261">
                  <c:v>61871</c:v>
                </c:pt>
                <c:pt idx="262">
                  <c:v>55722</c:v>
                </c:pt>
                <c:pt idx="263">
                  <c:v>46790</c:v>
                </c:pt>
                <c:pt idx="264">
                  <c:v>54044</c:v>
                </c:pt>
                <c:pt idx="265">
                  <c:v>55839</c:v>
                </c:pt>
                <c:pt idx="266">
                  <c:v>54366</c:v>
                </c:pt>
                <c:pt idx="267">
                  <c:v>53370</c:v>
                </c:pt>
                <c:pt idx="268">
                  <c:v>50129</c:v>
                </c:pt>
                <c:pt idx="269">
                  <c:v>45148</c:v>
                </c:pt>
                <c:pt idx="270">
                  <c:v>36470</c:v>
                </c:pt>
                <c:pt idx="271">
                  <c:v>43893</c:v>
                </c:pt>
                <c:pt idx="272">
                  <c:v>49881</c:v>
                </c:pt>
                <c:pt idx="273">
                  <c:v>48648</c:v>
                </c:pt>
                <c:pt idx="274">
                  <c:v>48268</c:v>
                </c:pt>
                <c:pt idx="275">
                  <c:v>46963</c:v>
                </c:pt>
                <c:pt idx="276">
                  <c:v>45231</c:v>
                </c:pt>
                <c:pt idx="277">
                  <c:v>38310</c:v>
                </c:pt>
                <c:pt idx="278">
                  <c:v>46253</c:v>
                </c:pt>
                <c:pt idx="279">
                  <c:v>50210</c:v>
                </c:pt>
                <c:pt idx="280">
                  <c:v>47638</c:v>
                </c:pt>
                <c:pt idx="281">
                  <c:v>50356</c:v>
                </c:pt>
                <c:pt idx="282">
                  <c:v>45674</c:v>
                </c:pt>
                <c:pt idx="283">
                  <c:v>45903</c:v>
                </c:pt>
                <c:pt idx="284">
                  <c:v>38073</c:v>
                </c:pt>
                <c:pt idx="285">
                  <c:v>44281</c:v>
                </c:pt>
                <c:pt idx="286">
                  <c:v>47905</c:v>
                </c:pt>
                <c:pt idx="287">
                  <c:v>44879</c:v>
                </c:pt>
                <c:pt idx="288">
                  <c:v>44684</c:v>
                </c:pt>
                <c:pt idx="289">
                  <c:v>41100</c:v>
                </c:pt>
                <c:pt idx="290">
                  <c:v>30548</c:v>
                </c:pt>
                <c:pt idx="291">
                  <c:v>29163</c:v>
                </c:pt>
                <c:pt idx="292">
                  <c:v>38617</c:v>
                </c:pt>
                <c:pt idx="293">
                  <c:v>45576</c:v>
                </c:pt>
                <c:pt idx="294">
                  <c:v>45882</c:v>
                </c:pt>
                <c:pt idx="295">
                  <c:v>46232</c:v>
                </c:pt>
                <c:pt idx="296">
                  <c:v>45209</c:v>
                </c:pt>
                <c:pt idx="297">
                  <c:v>44059</c:v>
                </c:pt>
                <c:pt idx="298">
                  <c:v>37975</c:v>
                </c:pt>
                <c:pt idx="299">
                  <c:v>44376</c:v>
                </c:pt>
                <c:pt idx="300">
                  <c:v>44489</c:v>
                </c:pt>
                <c:pt idx="301">
                  <c:v>43082</c:v>
                </c:pt>
                <c:pt idx="302">
                  <c:v>41322</c:v>
                </c:pt>
                <c:pt idx="303">
                  <c:v>41810</c:v>
                </c:pt>
                <c:pt idx="304">
                  <c:v>38772</c:v>
                </c:pt>
                <c:pt idx="305">
                  <c:v>31118</c:v>
                </c:pt>
                <c:pt idx="306">
                  <c:v>36604</c:v>
                </c:pt>
                <c:pt idx="307">
                  <c:v>35551</c:v>
                </c:pt>
                <c:pt idx="308">
                  <c:v>36595</c:v>
                </c:pt>
                <c:pt idx="309">
                  <c:v>36652</c:v>
                </c:pt>
                <c:pt idx="310">
                  <c:v>36011</c:v>
                </c:pt>
                <c:pt idx="311">
                  <c:v>32981</c:v>
                </c:pt>
                <c:pt idx="312">
                  <c:v>26567</c:v>
                </c:pt>
                <c:pt idx="313">
                  <c:v>32080</c:v>
                </c:pt>
                <c:pt idx="314">
                  <c:v>31521</c:v>
                </c:pt>
                <c:pt idx="315">
                  <c:v>29373</c:v>
                </c:pt>
                <c:pt idx="316">
                  <c:v>30031</c:v>
                </c:pt>
                <c:pt idx="317">
                  <c:v>30254</c:v>
                </c:pt>
                <c:pt idx="318">
                  <c:v>27071</c:v>
                </c:pt>
                <c:pt idx="319">
                  <c:v>22065</c:v>
                </c:pt>
                <c:pt idx="320">
                  <c:v>26382</c:v>
                </c:pt>
                <c:pt idx="321">
                  <c:v>24010</c:v>
                </c:pt>
                <c:pt idx="322">
                  <c:v>22890</c:v>
                </c:pt>
                <c:pt idx="323">
                  <c:v>25152</c:v>
                </c:pt>
                <c:pt idx="324">
                  <c:v>26624</c:v>
                </c:pt>
                <c:pt idx="325">
                  <c:v>24337</c:v>
                </c:pt>
                <c:pt idx="326">
                  <c:v>19556</c:v>
                </c:pt>
                <c:pt idx="327">
                  <c:v>23950</c:v>
                </c:pt>
                <c:pt idx="328">
                  <c:v>24712</c:v>
                </c:pt>
                <c:pt idx="329">
                  <c:v>23067</c:v>
                </c:pt>
                <c:pt idx="330">
                  <c:v>22273</c:v>
                </c:pt>
                <c:pt idx="331">
                  <c:v>18732</c:v>
                </c:pt>
                <c:pt idx="332">
                  <c:v>20021</c:v>
                </c:pt>
                <c:pt idx="333">
                  <c:v>16432</c:v>
                </c:pt>
                <c:pt idx="334">
                  <c:v>20549</c:v>
                </c:pt>
                <c:pt idx="335">
                  <c:v>21822</c:v>
                </c:pt>
                <c:pt idx="336">
                  <c:v>0</c:v>
                </c:pt>
                <c:pt idx="337">
                  <c:v>20035</c:v>
                </c:pt>
                <c:pt idx="338">
                  <c:v>37256</c:v>
                </c:pt>
                <c:pt idx="339">
                  <c:v>16504</c:v>
                </c:pt>
                <c:pt idx="340">
                  <c:v>16375</c:v>
                </c:pt>
                <c:pt idx="341">
                  <c:v>18088</c:v>
                </c:pt>
                <c:pt idx="342">
                  <c:v>20346</c:v>
                </c:pt>
                <c:pt idx="343">
                  <c:v>18139</c:v>
                </c:pt>
                <c:pt idx="344">
                  <c:v>0</c:v>
                </c:pt>
                <c:pt idx="345">
                  <c:v>36867</c:v>
                </c:pt>
                <c:pt idx="346">
                  <c:v>16311</c:v>
                </c:pt>
                <c:pt idx="347">
                  <c:v>12584</c:v>
                </c:pt>
                <c:pt idx="348">
                  <c:v>15968</c:v>
                </c:pt>
                <c:pt idx="349">
                  <c:v>16946</c:v>
                </c:pt>
                <c:pt idx="350">
                  <c:v>15590</c:v>
                </c:pt>
                <c:pt idx="351">
                  <c:v>15158</c:v>
                </c:pt>
                <c:pt idx="352">
                  <c:v>15144</c:v>
                </c:pt>
                <c:pt idx="353">
                  <c:v>13788</c:v>
                </c:pt>
                <c:pt idx="354">
                  <c:v>10050</c:v>
                </c:pt>
                <c:pt idx="355">
                  <c:v>13816</c:v>
                </c:pt>
                <c:pt idx="356">
                  <c:v>15244</c:v>
                </c:pt>
                <c:pt idx="357">
                  <c:v>14545</c:v>
                </c:pt>
                <c:pt idx="358">
                  <c:v>14256</c:v>
                </c:pt>
                <c:pt idx="359">
                  <c:v>14849</c:v>
                </c:pt>
                <c:pt idx="360">
                  <c:v>13203</c:v>
                </c:pt>
                <c:pt idx="361">
                  <c:v>9102</c:v>
                </c:pt>
                <c:pt idx="362">
                  <c:v>12689</c:v>
                </c:pt>
                <c:pt idx="363">
                  <c:v>11666</c:v>
                </c:pt>
                <c:pt idx="364">
                  <c:v>18855</c:v>
                </c:pt>
                <c:pt idx="365">
                  <c:v>13082</c:v>
                </c:pt>
                <c:pt idx="366">
                  <c:v>13044</c:v>
                </c:pt>
                <c:pt idx="367">
                  <c:v>11436</c:v>
                </c:pt>
                <c:pt idx="368">
                  <c:v>8635</c:v>
                </c:pt>
                <c:pt idx="369">
                  <c:v>11039</c:v>
                </c:pt>
                <c:pt idx="370">
                  <c:v>12899</c:v>
                </c:pt>
                <c:pt idx="371">
                  <c:v>12408</c:v>
                </c:pt>
                <c:pt idx="372">
                  <c:v>11713</c:v>
                </c:pt>
                <c:pt idx="373">
                  <c:v>12059</c:v>
                </c:pt>
                <c:pt idx="374">
                  <c:v>11831</c:v>
                </c:pt>
                <c:pt idx="375">
                  <c:v>9110</c:v>
                </c:pt>
                <c:pt idx="376">
                  <c:v>11067</c:v>
                </c:pt>
                <c:pt idx="377">
                  <c:v>12923</c:v>
                </c:pt>
                <c:pt idx="378">
                  <c:v>9309</c:v>
                </c:pt>
                <c:pt idx="379">
                  <c:v>12143</c:v>
                </c:pt>
                <c:pt idx="380">
                  <c:v>12194</c:v>
                </c:pt>
                <c:pt idx="381">
                  <c:v>11649</c:v>
                </c:pt>
                <c:pt idx="382">
                  <c:v>9121</c:v>
                </c:pt>
                <c:pt idx="383">
                  <c:v>11610</c:v>
                </c:pt>
                <c:pt idx="384">
                  <c:v>12881</c:v>
                </c:pt>
                <c:pt idx="385">
                  <c:v>13193</c:v>
                </c:pt>
                <c:pt idx="386">
                  <c:v>13993</c:v>
                </c:pt>
                <c:pt idx="387">
                  <c:v>14264</c:v>
                </c:pt>
                <c:pt idx="388">
                  <c:v>14199</c:v>
                </c:pt>
                <c:pt idx="389">
                  <c:v>10584</c:v>
                </c:pt>
                <c:pt idx="390">
                  <c:v>13742</c:v>
                </c:pt>
                <c:pt idx="391">
                  <c:v>16738</c:v>
                </c:pt>
                <c:pt idx="392">
                  <c:v>16577</c:v>
                </c:pt>
                <c:pt idx="393">
                  <c:v>16488</c:v>
                </c:pt>
                <c:pt idx="394">
                  <c:v>16752</c:v>
                </c:pt>
                <c:pt idx="395">
                  <c:v>15510</c:v>
                </c:pt>
                <c:pt idx="396">
                  <c:v>12286</c:v>
                </c:pt>
                <c:pt idx="397">
                  <c:v>14989</c:v>
                </c:pt>
                <c:pt idx="398">
                  <c:v>17407</c:v>
                </c:pt>
                <c:pt idx="399">
                  <c:v>16838</c:v>
                </c:pt>
                <c:pt idx="400">
                  <c:v>18284</c:v>
                </c:pt>
                <c:pt idx="401">
                  <c:v>18754</c:v>
                </c:pt>
                <c:pt idx="402">
                  <c:v>18599</c:v>
                </c:pt>
                <c:pt idx="403">
                  <c:v>15388</c:v>
                </c:pt>
                <c:pt idx="404">
                  <c:v>17921</c:v>
                </c:pt>
                <c:pt idx="405">
                  <c:v>22854</c:v>
                </c:pt>
                <c:pt idx="406">
                  <c:v>23285</c:v>
                </c:pt>
                <c:pt idx="407">
                  <c:v>24882</c:v>
                </c:pt>
                <c:pt idx="408">
                  <c:v>25320</c:v>
                </c:pt>
                <c:pt idx="409">
                  <c:v>26291</c:v>
                </c:pt>
                <c:pt idx="410">
                  <c:v>24492</c:v>
                </c:pt>
                <c:pt idx="411">
                  <c:v>28903</c:v>
                </c:pt>
                <c:pt idx="412">
                  <c:v>35871</c:v>
                </c:pt>
                <c:pt idx="413">
                  <c:v>39726</c:v>
                </c:pt>
                <c:pt idx="414">
                  <c:v>40953</c:v>
                </c:pt>
                <c:pt idx="415">
                  <c:v>43846</c:v>
                </c:pt>
                <c:pt idx="416">
                  <c:v>46951</c:v>
                </c:pt>
                <c:pt idx="417">
                  <c:v>40715</c:v>
                </c:pt>
                <c:pt idx="418">
                  <c:v>47262</c:v>
                </c:pt>
                <c:pt idx="419">
                  <c:v>53476</c:v>
                </c:pt>
                <c:pt idx="420">
                  <c:v>59118</c:v>
                </c:pt>
                <c:pt idx="421">
                  <c:v>62258</c:v>
                </c:pt>
                <c:pt idx="422">
                  <c:v>62714</c:v>
                </c:pt>
                <c:pt idx="423">
                  <c:v>68020</c:v>
                </c:pt>
                <c:pt idx="424">
                  <c:v>56211</c:v>
                </c:pt>
                <c:pt idx="425">
                  <c:v>53480</c:v>
                </c:pt>
                <c:pt idx="426">
                  <c:v>72330</c:v>
                </c:pt>
                <c:pt idx="427">
                  <c:v>81466</c:v>
                </c:pt>
                <c:pt idx="428">
                  <c:v>89129</c:v>
                </c:pt>
                <c:pt idx="429">
                  <c:v>93249</c:v>
                </c:pt>
                <c:pt idx="430">
                  <c:v>103558</c:v>
                </c:pt>
                <c:pt idx="431">
                  <c:v>96982</c:v>
                </c:pt>
                <c:pt idx="432">
                  <c:v>115736</c:v>
                </c:pt>
                <c:pt idx="433">
                  <c:v>126789</c:v>
                </c:pt>
                <c:pt idx="434">
                  <c:v>131968</c:v>
                </c:pt>
                <c:pt idx="435">
                  <c:v>145384</c:v>
                </c:pt>
                <c:pt idx="436">
                  <c:v>152879</c:v>
                </c:pt>
                <c:pt idx="437">
                  <c:v>168912</c:v>
                </c:pt>
                <c:pt idx="438">
                  <c:v>161736</c:v>
                </c:pt>
                <c:pt idx="439">
                  <c:v>184372</c:v>
                </c:pt>
                <c:pt idx="440">
                  <c:v>200739</c:v>
                </c:pt>
                <c:pt idx="441">
                  <c:v>217353</c:v>
                </c:pt>
                <c:pt idx="442">
                  <c:v>234692</c:v>
                </c:pt>
                <c:pt idx="443">
                  <c:v>261394</c:v>
                </c:pt>
                <c:pt idx="444">
                  <c:v>273802</c:v>
                </c:pt>
                <c:pt idx="445">
                  <c:v>259167</c:v>
                </c:pt>
                <c:pt idx="446">
                  <c:v>295158</c:v>
                </c:pt>
                <c:pt idx="447">
                  <c:v>314644</c:v>
                </c:pt>
                <c:pt idx="448">
                  <c:v>332921</c:v>
                </c:pt>
                <c:pt idx="449">
                  <c:v>346786</c:v>
                </c:pt>
                <c:pt idx="450">
                  <c:v>349691</c:v>
                </c:pt>
                <c:pt idx="451">
                  <c:v>352991</c:v>
                </c:pt>
                <c:pt idx="452">
                  <c:v>323023</c:v>
                </c:pt>
                <c:pt idx="453">
                  <c:v>360927</c:v>
                </c:pt>
                <c:pt idx="454">
                  <c:v>379308</c:v>
                </c:pt>
                <c:pt idx="455">
                  <c:v>386555</c:v>
                </c:pt>
                <c:pt idx="456">
                  <c:v>401993</c:v>
                </c:pt>
                <c:pt idx="457">
                  <c:v>392488</c:v>
                </c:pt>
                <c:pt idx="458">
                  <c:v>368060</c:v>
                </c:pt>
                <c:pt idx="459">
                  <c:v>357316</c:v>
                </c:pt>
                <c:pt idx="460">
                  <c:v>382146</c:v>
                </c:pt>
                <c:pt idx="461">
                  <c:v>412431</c:v>
                </c:pt>
                <c:pt idx="462">
                  <c:v>414188</c:v>
                </c:pt>
                <c:pt idx="463">
                  <c:v>401078</c:v>
                </c:pt>
                <c:pt idx="464">
                  <c:v>403405</c:v>
                </c:pt>
                <c:pt idx="465">
                  <c:v>366494</c:v>
                </c:pt>
                <c:pt idx="466">
                  <c:v>329942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1-449E-88DF-D696C6C6E7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979776"/>
        <c:axId val="369010144"/>
      </c:lineChart>
      <c:catAx>
        <c:axId val="368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44"/>
        <c:crosses val="autoZero"/>
        <c:auto val="1"/>
        <c:lblAlgn val="ctr"/>
        <c:lblOffset val="100"/>
        <c:tickLblSkip val="30"/>
        <c:noMultiLvlLbl val="0"/>
      </c:catAx>
      <c:valAx>
        <c:axId val="369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COVID CASES World 18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2"/>
            <c:forward val="30"/>
            <c:dispRSqr val="0"/>
            <c:dispEq val="1"/>
            <c:trendlineLbl>
              <c:layout>
                <c:manualLayout>
                  <c:x val="-0.44559863095506941"/>
                  <c:y val="0.20871457734449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'Covid Cases 2020-21'!$A$2:$A$468</c:f>
              <c:numCache>
                <c:formatCode>General</c:formatCode>
                <c:ptCount val="4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</c:numCache>
            </c:numRef>
          </c:cat>
          <c:val>
            <c:numRef>
              <c:f>'Covid Cases 2020-21'!$J$2:$J$468</c:f>
              <c:numCache>
                <c:formatCode>_-* #,##0_-;\-* #,##0_-;_-* "-"??_-;_-@_-</c:formatCode>
                <c:ptCount val="467"/>
                <c:pt idx="0">
                  <c:v>6204</c:v>
                </c:pt>
                <c:pt idx="1">
                  <c:v>5079</c:v>
                </c:pt>
                <c:pt idx="2">
                  <c:v>6339</c:v>
                </c:pt>
                <c:pt idx="3">
                  <c:v>14249</c:v>
                </c:pt>
                <c:pt idx="4">
                  <c:v>9302</c:v>
                </c:pt>
                <c:pt idx="5">
                  <c:v>12034</c:v>
                </c:pt>
                <c:pt idx="6">
                  <c:v>11235</c:v>
                </c:pt>
                <c:pt idx="7">
                  <c:v>9480</c:v>
                </c:pt>
                <c:pt idx="8">
                  <c:v>10720</c:v>
                </c:pt>
                <c:pt idx="9">
                  <c:v>8207</c:v>
                </c:pt>
                <c:pt idx="10">
                  <c:v>9089</c:v>
                </c:pt>
                <c:pt idx="11">
                  <c:v>7756</c:v>
                </c:pt>
                <c:pt idx="12">
                  <c:v>6128</c:v>
                </c:pt>
                <c:pt idx="13">
                  <c:v>1214</c:v>
                </c:pt>
                <c:pt idx="14">
                  <c:v>45459</c:v>
                </c:pt>
                <c:pt idx="15">
                  <c:v>19538</c:v>
                </c:pt>
                <c:pt idx="16">
                  <c:v>6363</c:v>
                </c:pt>
                <c:pt idx="17">
                  <c:v>6479</c:v>
                </c:pt>
                <c:pt idx="18">
                  <c:v>6006</c:v>
                </c:pt>
                <c:pt idx="19">
                  <c:v>5558</c:v>
                </c:pt>
                <c:pt idx="20">
                  <c:v>1421</c:v>
                </c:pt>
                <c:pt idx="21">
                  <c:v>1667</c:v>
                </c:pt>
                <c:pt idx="22">
                  <c:v>1904</c:v>
                </c:pt>
                <c:pt idx="23">
                  <c:v>5325</c:v>
                </c:pt>
                <c:pt idx="24">
                  <c:v>1176</c:v>
                </c:pt>
                <c:pt idx="25">
                  <c:v>1766</c:v>
                </c:pt>
                <c:pt idx="26">
                  <c:v>2662</c:v>
                </c:pt>
                <c:pt idx="27">
                  <c:v>3075</c:v>
                </c:pt>
                <c:pt idx="28">
                  <c:v>4330</c:v>
                </c:pt>
                <c:pt idx="29">
                  <c:v>4442</c:v>
                </c:pt>
                <c:pt idx="30">
                  <c:v>6021</c:v>
                </c:pt>
                <c:pt idx="31">
                  <c:v>7850</c:v>
                </c:pt>
                <c:pt idx="32">
                  <c:v>6443</c:v>
                </c:pt>
                <c:pt idx="33">
                  <c:v>8385</c:v>
                </c:pt>
                <c:pt idx="34">
                  <c:v>7794</c:v>
                </c:pt>
                <c:pt idx="35">
                  <c:v>9745</c:v>
                </c:pt>
                <c:pt idx="36">
                  <c:v>13289</c:v>
                </c:pt>
                <c:pt idx="37">
                  <c:v>14285</c:v>
                </c:pt>
                <c:pt idx="38">
                  <c:v>14212</c:v>
                </c:pt>
                <c:pt idx="39">
                  <c:v>15435</c:v>
                </c:pt>
                <c:pt idx="40">
                  <c:v>17234</c:v>
                </c:pt>
                <c:pt idx="41">
                  <c:v>27637</c:v>
                </c:pt>
                <c:pt idx="42">
                  <c:v>20646</c:v>
                </c:pt>
                <c:pt idx="43">
                  <c:v>53324</c:v>
                </c:pt>
                <c:pt idx="44">
                  <c:v>40633</c:v>
                </c:pt>
                <c:pt idx="45">
                  <c:v>41167</c:v>
                </c:pt>
                <c:pt idx="46">
                  <c:v>54601</c:v>
                </c:pt>
                <c:pt idx="47">
                  <c:v>57830</c:v>
                </c:pt>
                <c:pt idx="48">
                  <c:v>71160</c:v>
                </c:pt>
                <c:pt idx="49">
                  <c:v>97983</c:v>
                </c:pt>
                <c:pt idx="50">
                  <c:v>109816</c:v>
                </c:pt>
                <c:pt idx="51">
                  <c:v>114690</c:v>
                </c:pt>
                <c:pt idx="52">
                  <c:v>121915</c:v>
                </c:pt>
                <c:pt idx="53">
                  <c:v>150768</c:v>
                </c:pt>
                <c:pt idx="54">
                  <c:v>143882</c:v>
                </c:pt>
                <c:pt idx="55">
                  <c:v>179532</c:v>
                </c:pt>
                <c:pt idx="56">
                  <c:v>219756</c:v>
                </c:pt>
                <c:pt idx="57">
                  <c:v>225726</c:v>
                </c:pt>
                <c:pt idx="58">
                  <c:v>233699</c:v>
                </c:pt>
                <c:pt idx="59">
                  <c:v>203022</c:v>
                </c:pt>
                <c:pt idx="60">
                  <c:v>222236</c:v>
                </c:pt>
                <c:pt idx="61">
                  <c:v>260947</c:v>
                </c:pt>
                <c:pt idx="62">
                  <c:v>278167</c:v>
                </c:pt>
                <c:pt idx="63">
                  <c:v>277555</c:v>
                </c:pt>
                <c:pt idx="64">
                  <c:v>280922</c:v>
                </c:pt>
                <c:pt idx="65">
                  <c:v>181065</c:v>
                </c:pt>
                <c:pt idx="66">
                  <c:v>238333</c:v>
                </c:pt>
                <c:pt idx="67">
                  <c:v>239141</c:v>
                </c:pt>
                <c:pt idx="68">
                  <c:v>225021</c:v>
                </c:pt>
                <c:pt idx="69">
                  <c:v>275991</c:v>
                </c:pt>
                <c:pt idx="70">
                  <c:v>285924</c:v>
                </c:pt>
                <c:pt idx="71">
                  <c:v>279826</c:v>
                </c:pt>
                <c:pt idx="72">
                  <c:v>242966</c:v>
                </c:pt>
                <c:pt idx="73">
                  <c:v>426775</c:v>
                </c:pt>
                <c:pt idx="74">
                  <c:v>228945</c:v>
                </c:pt>
                <c:pt idx="75">
                  <c:v>280790</c:v>
                </c:pt>
                <c:pt idx="76">
                  <c:v>252759</c:v>
                </c:pt>
                <c:pt idx="77">
                  <c:v>319619</c:v>
                </c:pt>
                <c:pt idx="78">
                  <c:v>284904</c:v>
                </c:pt>
                <c:pt idx="79">
                  <c:v>247603</c:v>
                </c:pt>
                <c:pt idx="80">
                  <c:v>248202</c:v>
                </c:pt>
                <c:pt idx="81">
                  <c:v>241038</c:v>
                </c:pt>
                <c:pt idx="82">
                  <c:v>242796</c:v>
                </c:pt>
                <c:pt idx="83">
                  <c:v>260656</c:v>
                </c:pt>
                <c:pt idx="84">
                  <c:v>266297</c:v>
                </c:pt>
                <c:pt idx="85">
                  <c:v>255637</c:v>
                </c:pt>
                <c:pt idx="86">
                  <c:v>259590</c:v>
                </c:pt>
                <c:pt idx="87">
                  <c:v>224949</c:v>
                </c:pt>
                <c:pt idx="88">
                  <c:v>222020</c:v>
                </c:pt>
                <c:pt idx="89">
                  <c:v>237549</c:v>
                </c:pt>
                <c:pt idx="90">
                  <c:v>239480</c:v>
                </c:pt>
                <c:pt idx="91">
                  <c:v>259381</c:v>
                </c:pt>
                <c:pt idx="92">
                  <c:v>273652</c:v>
                </c:pt>
                <c:pt idx="93">
                  <c:v>244827</c:v>
                </c:pt>
                <c:pt idx="94">
                  <c:v>235003</c:v>
                </c:pt>
                <c:pt idx="95">
                  <c:v>238495</c:v>
                </c:pt>
                <c:pt idx="96">
                  <c:v>248715</c:v>
                </c:pt>
                <c:pt idx="97">
                  <c:v>280968</c:v>
                </c:pt>
                <c:pt idx="98">
                  <c:v>274435</c:v>
                </c:pt>
                <c:pt idx="99">
                  <c:v>278662</c:v>
                </c:pt>
                <c:pt idx="100">
                  <c:v>261572</c:v>
                </c:pt>
                <c:pt idx="101">
                  <c:v>229723</c:v>
                </c:pt>
                <c:pt idx="102">
                  <c:v>236778</c:v>
                </c:pt>
                <c:pt idx="103">
                  <c:v>259573</c:v>
                </c:pt>
                <c:pt idx="104">
                  <c:v>260298</c:v>
                </c:pt>
                <c:pt idx="105">
                  <c:v>294493</c:v>
                </c:pt>
                <c:pt idx="106">
                  <c:v>292558</c:v>
                </c:pt>
                <c:pt idx="107">
                  <c:v>287815</c:v>
                </c:pt>
                <c:pt idx="108">
                  <c:v>237232</c:v>
                </c:pt>
                <c:pt idx="109">
                  <c:v>271416</c:v>
                </c:pt>
                <c:pt idx="110">
                  <c:v>295419</c:v>
                </c:pt>
                <c:pt idx="111">
                  <c:v>310523</c:v>
                </c:pt>
                <c:pt idx="112">
                  <c:v>324261</c:v>
                </c:pt>
                <c:pt idx="113">
                  <c:v>325465</c:v>
                </c:pt>
                <c:pt idx="114">
                  <c:v>318405</c:v>
                </c:pt>
                <c:pt idx="115">
                  <c:v>285270</c:v>
                </c:pt>
                <c:pt idx="116">
                  <c:v>262543</c:v>
                </c:pt>
                <c:pt idx="117">
                  <c:v>286044</c:v>
                </c:pt>
                <c:pt idx="118">
                  <c:v>311676</c:v>
                </c:pt>
                <c:pt idx="119">
                  <c:v>366470</c:v>
                </c:pt>
                <c:pt idx="120">
                  <c:v>367524</c:v>
                </c:pt>
                <c:pt idx="121">
                  <c:v>414478</c:v>
                </c:pt>
                <c:pt idx="122">
                  <c:v>321792</c:v>
                </c:pt>
                <c:pt idx="123">
                  <c:v>290743</c:v>
                </c:pt>
                <c:pt idx="124">
                  <c:v>368001</c:v>
                </c:pt>
                <c:pt idx="125">
                  <c:v>342753</c:v>
                </c:pt>
                <c:pt idx="126">
                  <c:v>400561</c:v>
                </c:pt>
                <c:pt idx="127">
                  <c:v>398270</c:v>
                </c:pt>
                <c:pt idx="128">
                  <c:v>405534</c:v>
                </c:pt>
                <c:pt idx="129">
                  <c:v>340333</c:v>
                </c:pt>
                <c:pt idx="130">
                  <c:v>310785</c:v>
                </c:pt>
                <c:pt idx="131">
                  <c:v>379070</c:v>
                </c:pt>
                <c:pt idx="132">
                  <c:v>409301</c:v>
                </c:pt>
                <c:pt idx="133">
                  <c:v>418185</c:v>
                </c:pt>
                <c:pt idx="134">
                  <c:v>391184</c:v>
                </c:pt>
                <c:pt idx="135">
                  <c:v>409748</c:v>
                </c:pt>
                <c:pt idx="136">
                  <c:v>399954</c:v>
                </c:pt>
                <c:pt idx="137">
                  <c:v>361785</c:v>
                </c:pt>
                <c:pt idx="138">
                  <c:v>430580</c:v>
                </c:pt>
                <c:pt idx="139">
                  <c:v>435919</c:v>
                </c:pt>
                <c:pt idx="140">
                  <c:v>429068</c:v>
                </c:pt>
                <c:pt idx="141">
                  <c:v>544005</c:v>
                </c:pt>
                <c:pt idx="142">
                  <c:v>476122</c:v>
                </c:pt>
                <c:pt idx="143">
                  <c:v>386104</c:v>
                </c:pt>
                <c:pt idx="144">
                  <c:v>421180</c:v>
                </c:pt>
                <c:pt idx="145">
                  <c:v>505112</c:v>
                </c:pt>
                <c:pt idx="146">
                  <c:v>522641</c:v>
                </c:pt>
                <c:pt idx="147">
                  <c:v>539647</c:v>
                </c:pt>
                <c:pt idx="148">
                  <c:v>580444</c:v>
                </c:pt>
                <c:pt idx="149">
                  <c:v>538565</c:v>
                </c:pt>
                <c:pt idx="150">
                  <c:v>494010</c:v>
                </c:pt>
                <c:pt idx="151">
                  <c:v>469609</c:v>
                </c:pt>
                <c:pt idx="152">
                  <c:v>527193</c:v>
                </c:pt>
                <c:pt idx="153">
                  <c:v>657285</c:v>
                </c:pt>
                <c:pt idx="154">
                  <c:v>634109</c:v>
                </c:pt>
                <c:pt idx="155">
                  <c:v>608407</c:v>
                </c:pt>
                <c:pt idx="156">
                  <c:v>584767</c:v>
                </c:pt>
                <c:pt idx="157">
                  <c:v>554493</c:v>
                </c:pt>
                <c:pt idx="158">
                  <c:v>496481</c:v>
                </c:pt>
                <c:pt idx="159">
                  <c:v>637132</c:v>
                </c:pt>
                <c:pt idx="160">
                  <c:v>646861</c:v>
                </c:pt>
                <c:pt idx="161">
                  <c:v>684651</c:v>
                </c:pt>
                <c:pt idx="162">
                  <c:v>702842</c:v>
                </c:pt>
                <c:pt idx="163">
                  <c:v>653069</c:v>
                </c:pt>
                <c:pt idx="164">
                  <c:v>579316</c:v>
                </c:pt>
                <c:pt idx="165">
                  <c:v>580001</c:v>
                </c:pt>
                <c:pt idx="166">
                  <c:v>669973</c:v>
                </c:pt>
                <c:pt idx="167">
                  <c:v>699209</c:v>
                </c:pt>
                <c:pt idx="168">
                  <c:v>759759</c:v>
                </c:pt>
                <c:pt idx="169">
                  <c:v>734413</c:v>
                </c:pt>
                <c:pt idx="170">
                  <c:v>712165</c:v>
                </c:pt>
                <c:pt idx="171">
                  <c:v>643046</c:v>
                </c:pt>
                <c:pt idx="172">
                  <c:v>631050</c:v>
                </c:pt>
                <c:pt idx="173">
                  <c:v>706566</c:v>
                </c:pt>
                <c:pt idx="174">
                  <c:v>846333</c:v>
                </c:pt>
                <c:pt idx="175">
                  <c:v>856745</c:v>
                </c:pt>
                <c:pt idx="176">
                  <c:v>851317</c:v>
                </c:pt>
                <c:pt idx="177">
                  <c:v>766930</c:v>
                </c:pt>
                <c:pt idx="178">
                  <c:v>642837</c:v>
                </c:pt>
                <c:pt idx="179">
                  <c:v>691987</c:v>
                </c:pt>
                <c:pt idx="180">
                  <c:v>764999</c:v>
                </c:pt>
                <c:pt idx="181">
                  <c:v>884159</c:v>
                </c:pt>
                <c:pt idx="182">
                  <c:v>850665</c:v>
                </c:pt>
                <c:pt idx="183">
                  <c:v>882485</c:v>
                </c:pt>
                <c:pt idx="184">
                  <c:v>750330</c:v>
                </c:pt>
                <c:pt idx="185">
                  <c:v>696723</c:v>
                </c:pt>
                <c:pt idx="186">
                  <c:v>635809</c:v>
                </c:pt>
                <c:pt idx="187">
                  <c:v>785718</c:v>
                </c:pt>
                <c:pt idx="188">
                  <c:v>840849</c:v>
                </c:pt>
                <c:pt idx="189">
                  <c:v>868161</c:v>
                </c:pt>
                <c:pt idx="190">
                  <c:v>860971</c:v>
                </c:pt>
                <c:pt idx="191">
                  <c:v>781598</c:v>
                </c:pt>
                <c:pt idx="192">
                  <c:v>679142</c:v>
                </c:pt>
                <c:pt idx="193">
                  <c:v>696888</c:v>
                </c:pt>
                <c:pt idx="194">
                  <c:v>783515</c:v>
                </c:pt>
                <c:pt idx="195">
                  <c:v>843826</c:v>
                </c:pt>
                <c:pt idx="196">
                  <c:v>885453</c:v>
                </c:pt>
                <c:pt idx="197">
                  <c:v>928079</c:v>
                </c:pt>
                <c:pt idx="198">
                  <c:v>753282</c:v>
                </c:pt>
                <c:pt idx="199">
                  <c:v>651360</c:v>
                </c:pt>
                <c:pt idx="200">
                  <c:v>645571</c:v>
                </c:pt>
                <c:pt idx="201">
                  <c:v>788624</c:v>
                </c:pt>
                <c:pt idx="202">
                  <c:v>857089</c:v>
                </c:pt>
                <c:pt idx="203">
                  <c:v>837853</c:v>
                </c:pt>
                <c:pt idx="204">
                  <c:v>805636</c:v>
                </c:pt>
                <c:pt idx="205">
                  <c:v>803500</c:v>
                </c:pt>
                <c:pt idx="206">
                  <c:v>629091</c:v>
                </c:pt>
                <c:pt idx="207">
                  <c:v>703655</c:v>
                </c:pt>
                <c:pt idx="208">
                  <c:v>749730</c:v>
                </c:pt>
                <c:pt idx="209">
                  <c:v>867819</c:v>
                </c:pt>
                <c:pt idx="210">
                  <c:v>881257</c:v>
                </c:pt>
                <c:pt idx="211">
                  <c:v>875741</c:v>
                </c:pt>
                <c:pt idx="212">
                  <c:v>804674</c:v>
                </c:pt>
                <c:pt idx="213">
                  <c:v>674505</c:v>
                </c:pt>
                <c:pt idx="214">
                  <c:v>821898</c:v>
                </c:pt>
                <c:pt idx="215">
                  <c:v>814901</c:v>
                </c:pt>
                <c:pt idx="216">
                  <c:v>875084</c:v>
                </c:pt>
                <c:pt idx="217">
                  <c:v>869874</c:v>
                </c:pt>
                <c:pt idx="218">
                  <c:v>971593</c:v>
                </c:pt>
                <c:pt idx="219">
                  <c:v>827589</c:v>
                </c:pt>
                <c:pt idx="220">
                  <c:v>705854</c:v>
                </c:pt>
                <c:pt idx="221">
                  <c:v>693010</c:v>
                </c:pt>
                <c:pt idx="222">
                  <c:v>751894</c:v>
                </c:pt>
                <c:pt idx="223">
                  <c:v>882843</c:v>
                </c:pt>
                <c:pt idx="224">
                  <c:v>932376</c:v>
                </c:pt>
                <c:pt idx="225">
                  <c:v>998702</c:v>
                </c:pt>
                <c:pt idx="226">
                  <c:v>883362</c:v>
                </c:pt>
                <c:pt idx="227">
                  <c:v>744381</c:v>
                </c:pt>
                <c:pt idx="228">
                  <c:v>834966</c:v>
                </c:pt>
                <c:pt idx="229">
                  <c:v>886598</c:v>
                </c:pt>
                <c:pt idx="230">
                  <c:v>949396</c:v>
                </c:pt>
                <c:pt idx="231">
                  <c:v>984432</c:v>
                </c:pt>
                <c:pt idx="232">
                  <c:v>1022738</c:v>
                </c:pt>
                <c:pt idx="233">
                  <c:v>905234</c:v>
                </c:pt>
                <c:pt idx="234">
                  <c:v>780122</c:v>
                </c:pt>
                <c:pt idx="235">
                  <c:v>878445</c:v>
                </c:pt>
                <c:pt idx="236">
                  <c:v>891034</c:v>
                </c:pt>
                <c:pt idx="237">
                  <c:v>870406</c:v>
                </c:pt>
                <c:pt idx="238">
                  <c:v>1105328</c:v>
                </c:pt>
                <c:pt idx="239">
                  <c:v>1042417</c:v>
                </c:pt>
                <c:pt idx="240">
                  <c:v>897596</c:v>
                </c:pt>
                <c:pt idx="241">
                  <c:v>780900</c:v>
                </c:pt>
                <c:pt idx="242">
                  <c:v>815972</c:v>
                </c:pt>
                <c:pt idx="243">
                  <c:v>875162</c:v>
                </c:pt>
                <c:pt idx="244">
                  <c:v>1035486</c:v>
                </c:pt>
                <c:pt idx="245">
                  <c:v>1002254</c:v>
                </c:pt>
                <c:pt idx="246">
                  <c:v>945584</c:v>
                </c:pt>
                <c:pt idx="247">
                  <c:v>1037725</c:v>
                </c:pt>
                <c:pt idx="248">
                  <c:v>818262</c:v>
                </c:pt>
                <c:pt idx="249">
                  <c:v>955983</c:v>
                </c:pt>
                <c:pt idx="250">
                  <c:v>1030329</c:v>
                </c:pt>
                <c:pt idx="251">
                  <c:v>1117341</c:v>
                </c:pt>
                <c:pt idx="252">
                  <c:v>1156386</c:v>
                </c:pt>
                <c:pt idx="253">
                  <c:v>1163968</c:v>
                </c:pt>
                <c:pt idx="254">
                  <c:v>1144721</c:v>
                </c:pt>
                <c:pt idx="255">
                  <c:v>914128</c:v>
                </c:pt>
                <c:pt idx="256">
                  <c:v>951691</c:v>
                </c:pt>
                <c:pt idx="257">
                  <c:v>1030046</c:v>
                </c:pt>
                <c:pt idx="258">
                  <c:v>1243732</c:v>
                </c:pt>
                <c:pt idx="259">
                  <c:v>1333789</c:v>
                </c:pt>
                <c:pt idx="260">
                  <c:v>1348796</c:v>
                </c:pt>
                <c:pt idx="261">
                  <c:v>1220772</c:v>
                </c:pt>
                <c:pt idx="262">
                  <c:v>1041897</c:v>
                </c:pt>
                <c:pt idx="263">
                  <c:v>1275748</c:v>
                </c:pt>
                <c:pt idx="264">
                  <c:v>1278124</c:v>
                </c:pt>
                <c:pt idx="265">
                  <c:v>1476113</c:v>
                </c:pt>
                <c:pt idx="266">
                  <c:v>1579610</c:v>
                </c:pt>
                <c:pt idx="267">
                  <c:v>1668326</c:v>
                </c:pt>
                <c:pt idx="268">
                  <c:v>1523999</c:v>
                </c:pt>
                <c:pt idx="269">
                  <c:v>1188513</c:v>
                </c:pt>
                <c:pt idx="270">
                  <c:v>1678551</c:v>
                </c:pt>
                <c:pt idx="271">
                  <c:v>1583405</c:v>
                </c:pt>
                <c:pt idx="272">
                  <c:v>1728434</c:v>
                </c:pt>
                <c:pt idx="273">
                  <c:v>1871124</c:v>
                </c:pt>
                <c:pt idx="274">
                  <c:v>1945396</c:v>
                </c:pt>
                <c:pt idx="275">
                  <c:v>1604601</c:v>
                </c:pt>
                <c:pt idx="276">
                  <c:v>1549145</c:v>
                </c:pt>
                <c:pt idx="277">
                  <c:v>1964129</c:v>
                </c:pt>
                <c:pt idx="278">
                  <c:v>1875753</c:v>
                </c:pt>
                <c:pt idx="279">
                  <c:v>1688111</c:v>
                </c:pt>
                <c:pt idx="280">
                  <c:v>2032285</c:v>
                </c:pt>
                <c:pt idx="281">
                  <c:v>2183492</c:v>
                </c:pt>
                <c:pt idx="282">
                  <c:v>2025680</c:v>
                </c:pt>
                <c:pt idx="283">
                  <c:v>1613734</c:v>
                </c:pt>
                <c:pt idx="284">
                  <c:v>1671334</c:v>
                </c:pt>
                <c:pt idx="285">
                  <c:v>1860886</c:v>
                </c:pt>
                <c:pt idx="286">
                  <c:v>2169755</c:v>
                </c:pt>
                <c:pt idx="287">
                  <c:v>2158736</c:v>
                </c:pt>
                <c:pt idx="288">
                  <c:v>2163329</c:v>
                </c:pt>
                <c:pt idx="289">
                  <c:v>1954682</c:v>
                </c:pt>
                <c:pt idx="290">
                  <c:v>1553903</c:v>
                </c:pt>
                <c:pt idx="291">
                  <c:v>1763887</c:v>
                </c:pt>
                <c:pt idx="292">
                  <c:v>2036212</c:v>
                </c:pt>
                <c:pt idx="293">
                  <c:v>2069924</c:v>
                </c:pt>
                <c:pt idx="294">
                  <c:v>2151435</c:v>
                </c:pt>
                <c:pt idx="295">
                  <c:v>2195074</c:v>
                </c:pt>
                <c:pt idx="296">
                  <c:v>1910073</c:v>
                </c:pt>
                <c:pt idx="297">
                  <c:v>1569527</c:v>
                </c:pt>
                <c:pt idx="298">
                  <c:v>1696918</c:v>
                </c:pt>
                <c:pt idx="299">
                  <c:v>1929991</c:v>
                </c:pt>
                <c:pt idx="300">
                  <c:v>2069575</c:v>
                </c:pt>
                <c:pt idx="301">
                  <c:v>1906812</c:v>
                </c:pt>
                <c:pt idx="302">
                  <c:v>2216505</c:v>
                </c:pt>
                <c:pt idx="303">
                  <c:v>1877391</c:v>
                </c:pt>
                <c:pt idx="304">
                  <c:v>1551995</c:v>
                </c:pt>
                <c:pt idx="305">
                  <c:v>1622031</c:v>
                </c:pt>
                <c:pt idx="306">
                  <c:v>1964959</c:v>
                </c:pt>
                <c:pt idx="307">
                  <c:v>2090108</c:v>
                </c:pt>
                <c:pt idx="308">
                  <c:v>2229744</c:v>
                </c:pt>
                <c:pt idx="309">
                  <c:v>2186138</c:v>
                </c:pt>
                <c:pt idx="310">
                  <c:v>2051995</c:v>
                </c:pt>
                <c:pt idx="311">
                  <c:v>1708793</c:v>
                </c:pt>
                <c:pt idx="312">
                  <c:v>1638389</c:v>
                </c:pt>
                <c:pt idx="313">
                  <c:v>2060208</c:v>
                </c:pt>
                <c:pt idx="314">
                  <c:v>2146412</c:v>
                </c:pt>
                <c:pt idx="315">
                  <c:v>2179783</c:v>
                </c:pt>
                <c:pt idx="316">
                  <c:v>2261107</c:v>
                </c:pt>
                <c:pt idx="317">
                  <c:v>2030842</c:v>
                </c:pt>
                <c:pt idx="318">
                  <c:v>1695014</c:v>
                </c:pt>
                <c:pt idx="319">
                  <c:v>1660231</c:v>
                </c:pt>
                <c:pt idx="320">
                  <c:v>2051179</c:v>
                </c:pt>
                <c:pt idx="321">
                  <c:v>2362163</c:v>
                </c:pt>
                <c:pt idx="322">
                  <c:v>2380445</c:v>
                </c:pt>
                <c:pt idx="323">
                  <c:v>2319370</c:v>
                </c:pt>
                <c:pt idx="324">
                  <c:v>1958588</c:v>
                </c:pt>
                <c:pt idx="325">
                  <c:v>1689227</c:v>
                </c:pt>
                <c:pt idx="326">
                  <c:v>1746893</c:v>
                </c:pt>
                <c:pt idx="327">
                  <c:v>2098945</c:v>
                </c:pt>
                <c:pt idx="328">
                  <c:v>2240790</c:v>
                </c:pt>
                <c:pt idx="329">
                  <c:v>2154284</c:v>
                </c:pt>
                <c:pt idx="330">
                  <c:v>1494490</c:v>
                </c:pt>
                <c:pt idx="331">
                  <c:v>1597436</c:v>
                </c:pt>
                <c:pt idx="332">
                  <c:v>1376850</c:v>
                </c:pt>
                <c:pt idx="333">
                  <c:v>1571138</c:v>
                </c:pt>
                <c:pt idx="334">
                  <c:v>2137582</c:v>
                </c:pt>
                <c:pt idx="335">
                  <c:v>2480442</c:v>
                </c:pt>
                <c:pt idx="336">
                  <c:v>2338733</c:v>
                </c:pt>
                <c:pt idx="337">
                  <c:v>1711602</c:v>
                </c:pt>
                <c:pt idx="338">
                  <c:v>1943588</c:v>
                </c:pt>
                <c:pt idx="339">
                  <c:v>1676077</c:v>
                </c:pt>
                <c:pt idx="340">
                  <c:v>1763572</c:v>
                </c:pt>
                <c:pt idx="341">
                  <c:v>2392935</c:v>
                </c:pt>
                <c:pt idx="342">
                  <c:v>2512615</c:v>
                </c:pt>
                <c:pt idx="343">
                  <c:v>2867056</c:v>
                </c:pt>
                <c:pt idx="344">
                  <c:v>2575400</c:v>
                </c:pt>
                <c:pt idx="345">
                  <c:v>2417599</c:v>
                </c:pt>
                <c:pt idx="346">
                  <c:v>1859069</c:v>
                </c:pt>
                <c:pt idx="347">
                  <c:v>1986436</c:v>
                </c:pt>
                <c:pt idx="348">
                  <c:v>2269390</c:v>
                </c:pt>
                <c:pt idx="349">
                  <c:v>2419668</c:v>
                </c:pt>
                <c:pt idx="350">
                  <c:v>2431658</c:v>
                </c:pt>
                <c:pt idx="351">
                  <c:v>2449591</c:v>
                </c:pt>
                <c:pt idx="352">
                  <c:v>2023961</c:v>
                </c:pt>
                <c:pt idx="353">
                  <c:v>1669852</c:v>
                </c:pt>
                <c:pt idx="354">
                  <c:v>1680432</c:v>
                </c:pt>
                <c:pt idx="355">
                  <c:v>1960493</c:v>
                </c:pt>
                <c:pt idx="356">
                  <c:v>2253438</c:v>
                </c:pt>
                <c:pt idx="357">
                  <c:v>2119226</c:v>
                </c:pt>
                <c:pt idx="358">
                  <c:v>2131378</c:v>
                </c:pt>
                <c:pt idx="359">
                  <c:v>1808479</c:v>
                </c:pt>
                <c:pt idx="360">
                  <c:v>1416356</c:v>
                </c:pt>
                <c:pt idx="361">
                  <c:v>1632232</c:v>
                </c:pt>
                <c:pt idx="362">
                  <c:v>1798590</c:v>
                </c:pt>
                <c:pt idx="363">
                  <c:v>1954992</c:v>
                </c:pt>
                <c:pt idx="364">
                  <c:v>1991607</c:v>
                </c:pt>
                <c:pt idx="365">
                  <c:v>1912620</c:v>
                </c:pt>
                <c:pt idx="366">
                  <c:v>1648805</c:v>
                </c:pt>
                <c:pt idx="367">
                  <c:v>1212113</c:v>
                </c:pt>
                <c:pt idx="368">
                  <c:v>1463634</c:v>
                </c:pt>
                <c:pt idx="369">
                  <c:v>1490001</c:v>
                </c:pt>
                <c:pt idx="370">
                  <c:v>1703285</c:v>
                </c:pt>
                <c:pt idx="371">
                  <c:v>1508445</c:v>
                </c:pt>
                <c:pt idx="372">
                  <c:v>1753053</c:v>
                </c:pt>
                <c:pt idx="373">
                  <c:v>1201137</c:v>
                </c:pt>
                <c:pt idx="374">
                  <c:v>1262377</c:v>
                </c:pt>
                <c:pt idx="375">
                  <c:v>1031744</c:v>
                </c:pt>
                <c:pt idx="376">
                  <c:v>1375453</c:v>
                </c:pt>
                <c:pt idx="377">
                  <c:v>1422877</c:v>
                </c:pt>
                <c:pt idx="378">
                  <c:v>1436697</c:v>
                </c:pt>
                <c:pt idx="379">
                  <c:v>1389614</c:v>
                </c:pt>
                <c:pt idx="380">
                  <c:v>1201055</c:v>
                </c:pt>
                <c:pt idx="381">
                  <c:v>941943</c:v>
                </c:pt>
                <c:pt idx="382">
                  <c:v>916779</c:v>
                </c:pt>
                <c:pt idx="383">
                  <c:v>1141629</c:v>
                </c:pt>
                <c:pt idx="384">
                  <c:v>1295769</c:v>
                </c:pt>
                <c:pt idx="385">
                  <c:v>1323759</c:v>
                </c:pt>
                <c:pt idx="386">
                  <c:v>1351245</c:v>
                </c:pt>
                <c:pt idx="387">
                  <c:v>1202983</c:v>
                </c:pt>
                <c:pt idx="388">
                  <c:v>1020779</c:v>
                </c:pt>
                <c:pt idx="389">
                  <c:v>932117</c:v>
                </c:pt>
                <c:pt idx="390">
                  <c:v>1266879</c:v>
                </c:pt>
                <c:pt idx="391">
                  <c:v>1467311</c:v>
                </c:pt>
                <c:pt idx="392">
                  <c:v>1471519</c:v>
                </c:pt>
                <c:pt idx="393">
                  <c:v>1455916</c:v>
                </c:pt>
                <c:pt idx="394">
                  <c:v>1277266</c:v>
                </c:pt>
                <c:pt idx="395">
                  <c:v>998795</c:v>
                </c:pt>
                <c:pt idx="396">
                  <c:v>987732</c:v>
                </c:pt>
                <c:pt idx="397">
                  <c:v>962614</c:v>
                </c:pt>
                <c:pt idx="398">
                  <c:v>1461996</c:v>
                </c:pt>
                <c:pt idx="399">
                  <c:v>1494741</c:v>
                </c:pt>
                <c:pt idx="400">
                  <c:v>1476485</c:v>
                </c:pt>
                <c:pt idx="401">
                  <c:v>1350552</c:v>
                </c:pt>
                <c:pt idx="402">
                  <c:v>1203537</c:v>
                </c:pt>
                <c:pt idx="403">
                  <c:v>963711</c:v>
                </c:pt>
                <c:pt idx="404">
                  <c:v>1365091</c:v>
                </c:pt>
                <c:pt idx="405">
                  <c:v>1560319</c:v>
                </c:pt>
                <c:pt idx="406">
                  <c:v>1578160</c:v>
                </c:pt>
                <c:pt idx="407">
                  <c:v>1615662</c:v>
                </c:pt>
                <c:pt idx="408">
                  <c:v>1506906</c:v>
                </c:pt>
                <c:pt idx="409">
                  <c:v>1196077</c:v>
                </c:pt>
                <c:pt idx="410">
                  <c:v>1131282</c:v>
                </c:pt>
                <c:pt idx="411">
                  <c:v>1566332</c:v>
                </c:pt>
                <c:pt idx="412">
                  <c:v>1783305</c:v>
                </c:pt>
                <c:pt idx="413">
                  <c:v>1846233</c:v>
                </c:pt>
                <c:pt idx="414">
                  <c:v>1853528</c:v>
                </c:pt>
                <c:pt idx="415">
                  <c:v>1649375</c:v>
                </c:pt>
                <c:pt idx="416">
                  <c:v>1396851</c:v>
                </c:pt>
                <c:pt idx="417">
                  <c:v>1363770</c:v>
                </c:pt>
                <c:pt idx="418">
                  <c:v>1682376</c:v>
                </c:pt>
                <c:pt idx="419">
                  <c:v>2108230</c:v>
                </c:pt>
                <c:pt idx="420">
                  <c:v>2159261</c:v>
                </c:pt>
                <c:pt idx="421">
                  <c:v>2118976</c:v>
                </c:pt>
                <c:pt idx="422">
                  <c:v>1926728</c:v>
                </c:pt>
                <c:pt idx="423">
                  <c:v>1539894</c:v>
                </c:pt>
                <c:pt idx="424">
                  <c:v>1476188</c:v>
                </c:pt>
                <c:pt idx="425">
                  <c:v>1867157</c:v>
                </c:pt>
                <c:pt idx="426">
                  <c:v>2266067</c:v>
                </c:pt>
                <c:pt idx="427">
                  <c:v>2339220</c:v>
                </c:pt>
                <c:pt idx="428">
                  <c:v>2070931</c:v>
                </c:pt>
                <c:pt idx="429">
                  <c:v>1698964</c:v>
                </c:pt>
                <c:pt idx="430">
                  <c:v>1825419</c:v>
                </c:pt>
                <c:pt idx="431">
                  <c:v>1544950</c:v>
                </c:pt>
                <c:pt idx="432">
                  <c:v>1901123</c:v>
                </c:pt>
                <c:pt idx="433">
                  <c:v>2175072</c:v>
                </c:pt>
                <c:pt idx="434">
                  <c:v>2757271</c:v>
                </c:pt>
                <c:pt idx="435">
                  <c:v>2383490</c:v>
                </c:pt>
                <c:pt idx="436">
                  <c:v>2103018</c:v>
                </c:pt>
                <c:pt idx="437">
                  <c:v>2264828</c:v>
                </c:pt>
                <c:pt idx="438">
                  <c:v>1943253</c:v>
                </c:pt>
                <c:pt idx="439">
                  <c:v>2497893</c:v>
                </c:pt>
                <c:pt idx="440">
                  <c:v>2625235</c:v>
                </c:pt>
                <c:pt idx="441">
                  <c:v>2612693</c:v>
                </c:pt>
                <c:pt idx="442">
                  <c:v>2718497</c:v>
                </c:pt>
                <c:pt idx="443">
                  <c:v>2489384</c:v>
                </c:pt>
                <c:pt idx="444">
                  <c:v>2142650</c:v>
                </c:pt>
                <c:pt idx="445">
                  <c:v>2160625</c:v>
                </c:pt>
                <c:pt idx="446">
                  <c:v>2711517</c:v>
                </c:pt>
                <c:pt idx="447">
                  <c:v>2823348</c:v>
                </c:pt>
                <c:pt idx="448">
                  <c:v>2850880</c:v>
                </c:pt>
                <c:pt idx="449">
                  <c:v>2848692</c:v>
                </c:pt>
                <c:pt idx="450">
                  <c:v>2567769</c:v>
                </c:pt>
                <c:pt idx="451">
                  <c:v>2252729</c:v>
                </c:pt>
                <c:pt idx="452">
                  <c:v>2112700</c:v>
                </c:pt>
                <c:pt idx="453">
                  <c:v>2657092</c:v>
                </c:pt>
                <c:pt idx="454">
                  <c:v>2852389</c:v>
                </c:pt>
                <c:pt idx="455">
                  <c:v>2817990</c:v>
                </c:pt>
                <c:pt idx="456">
                  <c:v>2740812</c:v>
                </c:pt>
                <c:pt idx="457">
                  <c:v>2481260</c:v>
                </c:pt>
                <c:pt idx="458">
                  <c:v>2074469</c:v>
                </c:pt>
                <c:pt idx="459">
                  <c:v>2099889</c:v>
                </c:pt>
                <c:pt idx="460">
                  <c:v>2526148</c:v>
                </c:pt>
                <c:pt idx="461">
                  <c:v>2629253</c:v>
                </c:pt>
                <c:pt idx="462">
                  <c:v>2711585</c:v>
                </c:pt>
                <c:pt idx="463">
                  <c:v>2587215</c:v>
                </c:pt>
                <c:pt idx="464">
                  <c:v>2434879</c:v>
                </c:pt>
                <c:pt idx="465">
                  <c:v>1954753</c:v>
                </c:pt>
                <c:pt idx="466">
                  <c:v>1922698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7-4708-8456-98C7A7EF18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979776"/>
        <c:axId val="369010144"/>
      </c:lineChart>
      <c:catAx>
        <c:axId val="3689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44"/>
        <c:crosses val="autoZero"/>
        <c:auto val="1"/>
        <c:lblAlgn val="ctr"/>
        <c:lblOffset val="100"/>
        <c:tickLblSkip val="30"/>
        <c:noMultiLvlLbl val="0"/>
      </c:catAx>
      <c:valAx>
        <c:axId val="369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abcsupplychain.com/en/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573307</xdr:colOff>
      <xdr:row>0</xdr:row>
      <xdr:rowOff>1</xdr:rowOff>
    </xdr:from>
    <xdr:to>
      <xdr:col>6</xdr:col>
      <xdr:colOff>998570</xdr:colOff>
      <xdr:row>8</xdr:row>
      <xdr:rowOff>131334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D2FC4-AE35-4746-A3D0-25DC2052D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2282" y="1"/>
          <a:ext cx="4711513" cy="1588658"/>
        </a:xfrm>
        <a:prstGeom prst="rect">
          <a:avLst/>
        </a:prstGeom>
      </xdr:spPr>
    </xdr:pic>
    <xdr:clientData/>
  </xdr:twoCellAnchor>
  <xdr:twoCellAnchor editAs="oneCell">
    <xdr:from>
      <xdr:col>4</xdr:col>
      <xdr:colOff>630603</xdr:colOff>
      <xdr:row>32</xdr:row>
      <xdr:rowOff>80268</xdr:rowOff>
    </xdr:from>
    <xdr:to>
      <xdr:col>5</xdr:col>
      <xdr:colOff>946041</xdr:colOff>
      <xdr:row>42</xdr:row>
      <xdr:rowOff>69135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FCC5A5A-E63F-4138-B0BA-7BFDA67D7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6878" y="7833618"/>
          <a:ext cx="1906113" cy="18938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722310</xdr:colOff>
      <xdr:row>4</xdr:row>
      <xdr:rowOff>55561</xdr:rowOff>
    </xdr:from>
    <xdr:to>
      <xdr:col>12</xdr:col>
      <xdr:colOff>412750</xdr:colOff>
      <xdr:row>22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F1B4F2-6A1B-4CB6-BF41-770DE91A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</xdr:colOff>
      <xdr:row>5</xdr:row>
      <xdr:rowOff>154305</xdr:rowOff>
    </xdr:from>
    <xdr:to>
      <xdr:col>28</xdr:col>
      <xdr:colOff>302895</xdr:colOff>
      <xdr:row>47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EEF0B-4DCC-7B53-833C-74BBEC1E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68348</xdr:colOff>
      <xdr:row>15</xdr:row>
      <xdr:rowOff>179936</xdr:rowOff>
    </xdr:from>
    <xdr:to>
      <xdr:col>20</xdr:col>
      <xdr:colOff>298220</xdr:colOff>
      <xdr:row>42</xdr:row>
      <xdr:rowOff>145299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5FDB3A5-55C3-4511-9567-5774D244D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2</xdr:row>
      <xdr:rowOff>87313</xdr:rowOff>
    </xdr:from>
    <xdr:to>
      <xdr:col>7</xdr:col>
      <xdr:colOff>833438</xdr:colOff>
      <xdr:row>22</xdr:row>
      <xdr:rowOff>39689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2012D1-34EF-4626-AB47-DE2E226A0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179069</xdr:rowOff>
    </xdr:from>
    <xdr:to>
      <xdr:col>30</xdr:col>
      <xdr:colOff>228600</xdr:colOff>
      <xdr:row>54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0D7C9-1AE7-CFC4-332C-A11C8899D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17</xdr:row>
      <xdr:rowOff>133349</xdr:rowOff>
    </xdr:from>
    <xdr:to>
      <xdr:col>17</xdr:col>
      <xdr:colOff>23811</xdr:colOff>
      <xdr:row>35</xdr:row>
      <xdr:rowOff>59530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D3DE513-7B06-4572-9048-5897D0E0D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</xdr:row>
      <xdr:rowOff>95250</xdr:rowOff>
    </xdr:from>
    <xdr:to>
      <xdr:col>23</xdr:col>
      <xdr:colOff>628650</xdr:colOff>
      <xdr:row>17</xdr:row>
      <xdr:rowOff>47625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FEF4365-2185-4191-AAAE-241AB402D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183356</xdr:colOff>
      <xdr:row>18</xdr:row>
      <xdr:rowOff>4763</xdr:rowOff>
    </xdr:from>
    <xdr:to>
      <xdr:col>30</xdr:col>
      <xdr:colOff>450056</xdr:colOff>
      <xdr:row>35</xdr:row>
      <xdr:rowOff>100013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7746AB3-C70B-4363-BC9E-89907430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1</xdr:row>
      <xdr:rowOff>76200</xdr:rowOff>
    </xdr:from>
    <xdr:to>
      <xdr:col>16</xdr:col>
      <xdr:colOff>742950</xdr:colOff>
      <xdr:row>17</xdr:row>
      <xdr:rowOff>28575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B8EF0366-8CEA-4A7E-BC9B-C56A7DF27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85725</xdr:colOff>
      <xdr:row>1</xdr:row>
      <xdr:rowOff>95250</xdr:rowOff>
    </xdr:from>
    <xdr:to>
      <xdr:col>30</xdr:col>
      <xdr:colOff>495300</xdr:colOff>
      <xdr:row>17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B41CE7-933F-4CB8-AB5C-054569A6E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333375</xdr:colOff>
      <xdr:row>17</xdr:row>
      <xdr:rowOff>83344</xdr:rowOff>
    </xdr:from>
    <xdr:to>
      <xdr:col>23</xdr:col>
      <xdr:colOff>600075</xdr:colOff>
      <xdr:row>34</xdr:row>
      <xdr:rowOff>178594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0A59594-92C1-47F5-9363-A39B2277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233894</xdr:colOff>
      <xdr:row>36</xdr:row>
      <xdr:rowOff>88477</xdr:rowOff>
    </xdr:from>
    <xdr:to>
      <xdr:col>17</xdr:col>
      <xdr:colOff>328084</xdr:colOff>
      <xdr:row>59</xdr:row>
      <xdr:rowOff>91438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32124-8DA1-519F-0084-0565797C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171450</xdr:rowOff>
    </xdr:from>
    <xdr:to>
      <xdr:col>10</xdr:col>
      <xdr:colOff>142875</xdr:colOff>
      <xdr:row>26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D6DE0C-1128-40D1-8CC9-A2D93B7FF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598487</xdr:colOff>
      <xdr:row>4</xdr:row>
      <xdr:rowOff>188911</xdr:rowOff>
    </xdr:from>
    <xdr:to>
      <xdr:col>8</xdr:col>
      <xdr:colOff>481013</xdr:colOff>
      <xdr:row>24</xdr:row>
      <xdr:rowOff>84136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8FAB73-1FCD-495C-BF65-5430E326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0</xdr:colOff>
      <xdr:row>15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83075F-3CEC-4C25-A569-CA7E2ED6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543526-B5DE-4696-8C42-95EC184FA56F}" name="Table3" displayName="Table3" ref="A1:E907" totalsRowShown="0">
  <autoFilter ref="A1:E907" xr:uid="{D0543526-B5DE-4696-8C42-95EC184FA56F}"/>
  <tableColumns count="5">
    <tableColumn id="1" xr3:uid="{E9565A25-4BCF-4F49-974D-69FF4CE837BF}" name="Timeline" dataDxfId="3"/>
    <tableColumn id="2" xr3:uid="{C81893D0-A19D-42E6-971F-888AA3EE8E86}" name="Values"/>
    <tableColumn id="3" xr3:uid="{2FC3F44B-A911-43CA-8527-B7F2A5AD58D1}" name="Forecast" dataDxfId="2">
      <calculatedColumnFormula>_xlfn.FORECAST.ETS(A2,$B$2:$B$545,$A$2:$A$545,1,1)</calculatedColumnFormula>
    </tableColumn>
    <tableColumn id="4" xr3:uid="{BB1EF466-F19A-4408-9C9B-332DD0318503}" name="Lower Confidence Bound" dataDxfId="1">
      <calculatedColumnFormula>C2-_xlfn.FORECAST.ETS.CONFINT(A2,$B$2:$B$545,$A$2:$A$545,0.95,1,1)</calculatedColumnFormula>
    </tableColumn>
    <tableColumn id="5" xr3:uid="{485546C4-AE29-4A2B-B609-E098EA492A86}" name="Upper Confidence Bound" dataDxfId="0">
      <calculatedColumnFormula>C2+_xlfn.FORECAST.ETS.CONFINT(A2,$B$2:$B$545,$A$2:$A$545,0.95,1,1)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5297A7-22B6-4DFF-9225-372FEADC793B}" name="Tableau19" displayName="Tableau19" ref="C1:G161" totalsRowShown="0">
  <autoFilter ref="C1:G161" xr:uid="{5DA05FAE-454F-4787-8700-5A26482F6690}"/>
  <tableColumns count="5">
    <tableColumn id="1" xr3:uid="{97400BC5-ED30-42F6-A95D-631220369AA8}" name=" Day " dataDxfId="12"/>
    <tableColumn id="2" xr3:uid="{02B7AF2D-6200-4CDF-8DEA-8FE6A200CECA}" name="Historic" dataDxfId="11"/>
    <tableColumn id="3" xr3:uid="{50C87662-BEC4-4F39-A14C-4A7134EA4FDC}" name="Forecast">
      <calculatedColumnFormula>_xlfn.FORECAST.ETS(C2,$D$2:$D$131,$C$2:$C$131,7,1)</calculatedColumnFormula>
    </tableColumn>
    <tableColumn id="4" xr3:uid="{721DF0C8-F63B-49F4-BD35-7F32668AD32F}" name="Best Case 50%" dataDxfId="10">
      <calculatedColumnFormula>E2-_xlfn.FORECAST.ETS.CONFINT(C2,$D$2:$D$131,$C$2:$C$131,0.5,7,1)</calculatedColumnFormula>
    </tableColumn>
    <tableColumn id="5" xr3:uid="{2D59D15A-3106-49AE-8058-67EB7BAC8227}" name="Worst Case 50%" dataDxfId="9">
      <calculatedColumnFormula>E2+_xlfn.FORECAST.ETS.CONFINT(C2,$D$2:$D$131,$C$2:$C$131,0.5,7,1)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D0EF27E-3B19-434C-A069-0B790B5481D4}" name="Tableau20" displayName="Tableau20" ref="I1:J8" totalsRowShown="0">
  <autoFilter ref="I1:J8" xr:uid="{1D266846-61C7-4A41-A2B3-DD2A7B62DF6A}"/>
  <tableColumns count="2">
    <tableColumn id="1" xr3:uid="{B255637B-512B-40D5-A1B2-0C4BE7E2DC74}" name="Statistique"/>
    <tableColumn id="2" xr3:uid="{319FE2DE-E978-4AC1-9EA8-37DF0DB235B5}" name="Valeur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3420D74-F40B-4D2E-837F-A73451E75D5A}" name="Tableau11" displayName="Tableau11" ref="A1:F649" totalsRowShown="0">
  <autoFilter ref="A1:F649" xr:uid="{8DA1B7B2-354C-4622-A935-742904236E0C}"/>
  <tableColumns count="6">
    <tableColumn id="1" xr3:uid="{D94C7C04-3C47-4ADA-B30A-5AC3240FBEA2}" name="Chronologie" dataDxfId="26"/>
    <tableColumn id="2" xr3:uid="{3E1F96A2-29BB-404F-9473-6D582177C4BB}" name="Valeurs"/>
    <tableColumn id="3" xr3:uid="{0EEEB727-1816-44A0-B2AC-A377BB87C9FE}" name="Prévision" dataDxfId="25">
      <calculatedColumnFormula>_xlfn.FORECAST.ETS(A2,$B$2:$B$545,$A$2:$A$545,12,1)</calculatedColumnFormula>
    </tableColumn>
    <tableColumn id="4" xr3:uid="{3E1478A6-021D-49F1-AB26-35D900F9CC13}" name="Limite de confiance inférieure" dataDxfId="24">
      <calculatedColumnFormula>C2-_xlfn.FORECAST.ETS.CONFINT(A2,$B$2:$B$545,$A$2:$A$545,0.5,12,1)</calculatedColumnFormula>
    </tableColumn>
    <tableColumn id="5" xr3:uid="{B4748D37-B8B3-4D71-97D9-150C42BDAE56}" name="Limite de confiance supérieure" dataDxfId="23">
      <calculatedColumnFormula>C2+_xlfn.FORECAST.ETS.CONFINT(A2,$B$2:$B$545,$A$2:$A$545,0.5,12,1)</calculatedColumnFormula>
    </tableColumn>
    <tableColumn id="6" xr3:uid="{2F75A770-A39B-40BD-81D6-20860EF9B583}" name="Date" dataDxfId="22">
      <calculatedColumnFormula>'Sales Cars'!C12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41ED5C-94A2-48A5-8796-F222A8181E30}" name="Tableau12" displayName="Tableau12" ref="H1:I8" totalsRowShown="0">
  <autoFilter ref="H1:I8" xr:uid="{51896BE4-5A84-4221-9A06-9164DD544F59}"/>
  <tableColumns count="2">
    <tableColumn id="1" xr3:uid="{1759703F-6F41-4E4C-8136-A68E5F22114C}" name="Statistique"/>
    <tableColumn id="2" xr3:uid="{FA8AF732-F71C-4F0C-96BF-E2C4E980E244}" name="Valeur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077C7-3602-4FEE-BD6A-2775AC99AC76}" name="Table1" displayName="Table1" ref="A1:E568" totalsRowShown="0">
  <autoFilter ref="A1:E568" xr:uid="{92B077C7-3602-4FEE-BD6A-2775AC99AC76}"/>
  <tableColumns count="5">
    <tableColumn id="1" xr3:uid="{89D11498-0C9F-43E1-AD7B-9C6CA8825C3F}" name="DAY"/>
    <tableColumn id="2" xr3:uid="{2FA34592-14BE-4A10-8B88-5BE10A7D1A30}" name=" WORLD "/>
    <tableColumn id="3" xr3:uid="{620E0676-2C46-4AE8-A365-393FAC4DF948}" name="Forecast( WORLD )" dataDxfId="7">
      <calculatedColumnFormula>_xlfn.FORECAST.ETS(A2,$B$2:$B$468,$A$2:$A$468,1,1)</calculatedColumnFormula>
    </tableColumn>
    <tableColumn id="4" xr3:uid="{E48B8A08-264C-4F1D-8A23-2961A42DB631}" name="Lower Confidence Bound( WORLD )" dataDxfId="6">
      <calculatedColumnFormula>C2-_xlfn.FORECAST.ETS.CONFINT(A2,$B$2:$B$468,$A$2:$A$468,0.7,1,1)</calculatedColumnFormula>
    </tableColumn>
    <tableColumn id="5" xr3:uid="{547A0D4E-4443-46AF-9AE4-F5AB0E8014C7}" name="Upper Confidence Bound( WORLD )" dataDxfId="5">
      <calculatedColumnFormula>C2+_xlfn.FORECAST.ETS.CONFINT(A2,$B$2:$B$468,$A$2:$A$468,0.7,1,1)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6F58A-C0DC-4FC0-95BF-1549E01C572E}" name="Table2" displayName="Table2" ref="G1:H8" totalsRowShown="0">
  <autoFilter ref="G1:H8" xr:uid="{1B16F58A-C0DC-4FC0-95BF-1549E01C572E}"/>
  <tableColumns count="2">
    <tableColumn id="1" xr3:uid="{D0E3121A-8772-4352-A710-4F58CEBD5E5C}" name="Statistic"/>
    <tableColumn id="2" xr3:uid="{9F08796C-4721-4ED7-811D-82635B0D9482}" name="Valu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EA33872-6C5E-4D3D-940B-BA378C1A6777}" name="Tableau23" displayName="Tableau23" ref="D1:H521" totalsRowShown="0">
  <autoFilter ref="D1:H521" xr:uid="{EFA975CC-B10F-444D-AD93-FC33685CA1AE}"/>
  <tableColumns count="5">
    <tableColumn id="1" xr3:uid="{21AE38F3-4AAF-4435-A32B-7D8052548B9A}" name="Chronologie"/>
    <tableColumn id="2" xr3:uid="{893C0733-75DF-482E-9B03-43F48A0CF398}" name="Historic"/>
    <tableColumn id="3" xr3:uid="{475715FD-3A44-4AA8-BCCE-0EB9071118AB}" name="Forecast" dataDxfId="20">
      <calculatedColumnFormula>_xlfn.FORECAST.ETS(D2,$E$2:$E$468,$D$2:$D$468,7,1)</calculatedColumnFormula>
    </tableColumn>
    <tableColumn id="4" xr3:uid="{B713981F-C6A4-417D-8948-BA3AF4009CAA}" name="Best Case 95%" dataDxfId="19">
      <calculatedColumnFormula>F2-_xlfn.FORECAST.ETS.CONFINT(D2,$E$2:$E$468,$D$2:$D$468,0.95,7,1)</calculatedColumnFormula>
    </tableColumn>
    <tableColumn id="5" xr3:uid="{C1DEC417-CAFF-4C61-B1A6-4E89D8BBBB23}" name="Worst Case 95%" dataDxfId="18">
      <calculatedColumnFormula>F2+_xlfn.FORECAST.ETS.CONFINT(D2,$E$2:$E$468,$D$2:$D$468,0.95,7,1)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3246FAD-9566-440F-AA9C-50C81DED2F04}" name="Tableau24" displayName="Tableau24" ref="J1:K8" totalsRowShown="0">
  <autoFilter ref="J1:K8" xr:uid="{70CEFB3D-3B04-4925-80A1-1A8E745BE0FE}"/>
  <tableColumns count="2">
    <tableColumn id="1" xr3:uid="{592A91CC-501D-43BB-8329-6EFCC1E31896}" name="Statistique"/>
    <tableColumn id="2" xr3:uid="{DC3923DC-A22E-4A27-8F98-A3732D2D9980}" name="Valeur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008D399-BF02-4F9F-A41F-A8E5BD8BD014}" name="Tableau29" displayName="Tableau29" ref="D1:H561" totalsRowShown="0">
  <autoFilter ref="D1:H561" xr:uid="{B79574C2-097C-4E82-9F21-7E1F3D94594A}"/>
  <tableColumns count="5">
    <tableColumn id="1" xr3:uid="{B2FE0477-D387-46D4-97CB-AE85A7F6619C}" name="DAY"/>
    <tableColumn id="2" xr3:uid="{C4C5A5F7-8F57-4D03-A098-DDEF306515B2}" name="Historic"/>
    <tableColumn id="3" xr3:uid="{C088AF1F-9809-4542-8D7C-4BBC8D6F1CF1}" name="Forecast" dataDxfId="16">
      <calculatedColumnFormula>_xlfn.FORECAST.ETS(D2,$E$2:$E$468,$D$2:$D$468,7,1)</calculatedColumnFormula>
    </tableColumn>
    <tableColumn id="4" xr3:uid="{F62BFD8A-8E0A-4CBE-AE14-F2B1B87BF84A}" name="Best Case 95%" dataDxfId="15">
      <calculatedColumnFormula>F2-_xlfn.FORECAST.ETS.CONFINT(D2,$E$2:$E$468,$D$2:$D$468,0.95,7,1)</calculatedColumnFormula>
    </tableColumn>
    <tableColumn id="5" xr3:uid="{9C07C10E-58B4-43B8-B1D7-6271E91D86A3}" name="Worst Case 95%" dataDxfId="14">
      <calculatedColumnFormula>F2+_xlfn.FORECAST.ETS.CONFINT(D2,$E$2:$E$468,$D$2:$D$468,0.95,7,1)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D172DB4-4746-4F18-8398-03360884CA36}" name="Tableau30" displayName="Tableau30" ref="J1:K8" totalsRowShown="0">
  <autoFilter ref="J1:K8" xr:uid="{B04EC7EB-84D3-4BAC-A991-F646E43AE700}"/>
  <tableColumns count="2">
    <tableColumn id="1" xr3:uid="{008558F8-4D9C-405E-9140-3CDFA74BC509}" name="Statistique"/>
    <tableColumn id="2" xr3:uid="{4FEE1ABA-F80D-4C24-AB36-5127EAF5A9F9}" name="Valeu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abcsupplychain.com/en/tools-excel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bcsupplychain.com/formation-logistique-supply-chain/" TargetMode="External"/><Relationship Id="rId1" Type="http://schemas.openxmlformats.org/officeDocument/2006/relationships/hyperlink" Target="https://abcsupplychain.com/en/courses-supply-chain-logistics/" TargetMode="External"/><Relationship Id="rId6" Type="http://schemas.openxmlformats.org/officeDocument/2006/relationships/hyperlink" Target="https://abcsupplychain.com/consulting/" TargetMode="External"/><Relationship Id="rId5" Type="http://schemas.openxmlformats.org/officeDocument/2006/relationships/hyperlink" Target="https://abcsupplychain.com/en/consulting/" TargetMode="External"/><Relationship Id="rId4" Type="http://schemas.openxmlformats.org/officeDocument/2006/relationships/hyperlink" Target="https://abcsupplychain.com/outils-excel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FEBD-55A5-45DE-A068-6178CEBFF58A}">
  <sheetPr codeName="Feuil11">
    <tabColor theme="0" tint="-4.9989318521683403E-2"/>
  </sheetPr>
  <dimension ref="B1:I47"/>
  <sheetViews>
    <sheetView zoomScale="90" zoomScaleNormal="90" workbookViewId="0">
      <selection activeCell="L14" sqref="L14"/>
    </sheetView>
  </sheetViews>
  <sheetFormatPr defaultColWidth="11.44140625" defaultRowHeight="14.4" x14ac:dyDescent="0.3"/>
  <cols>
    <col min="1" max="1" width="21.109375" style="1" customWidth="1"/>
    <col min="2" max="2" width="3.109375" style="1" customWidth="1"/>
    <col min="3" max="3" width="24.109375" style="1" customWidth="1"/>
    <col min="4" max="4" width="18.88671875" style="1" customWidth="1"/>
    <col min="5" max="5" width="23.88671875" style="1" customWidth="1"/>
    <col min="6" max="6" width="21.5546875" style="1" customWidth="1"/>
    <col min="7" max="7" width="19.88671875" style="1" customWidth="1"/>
    <col min="8" max="8" width="27.33203125" style="1" customWidth="1"/>
    <col min="9" max="9" width="13.33203125" style="1" customWidth="1"/>
    <col min="10" max="16384" width="11.44140625" style="1"/>
  </cols>
  <sheetData>
    <row r="1" spans="2:9" ht="10.35" customHeight="1" x14ac:dyDescent="0.3"/>
    <row r="9" spans="2:9" ht="15" thickBot="1" x14ac:dyDescent="0.35"/>
    <row r="10" spans="2:9" ht="29.4" thickTop="1" x14ac:dyDescent="0.55000000000000004">
      <c r="B10" s="68" t="s">
        <v>0</v>
      </c>
      <c r="C10" s="69"/>
      <c r="D10" s="69"/>
      <c r="E10" s="69"/>
      <c r="F10" s="69"/>
      <c r="G10" s="69"/>
      <c r="H10" s="70"/>
      <c r="I10" s="2"/>
    </row>
    <row r="11" spans="2:9" x14ac:dyDescent="0.3">
      <c r="B11" s="3"/>
      <c r="H11" s="4"/>
    </row>
    <row r="12" spans="2:9" s="6" customFormat="1" ht="17.25" customHeight="1" x14ac:dyDescent="0.35">
      <c r="B12" s="5"/>
      <c r="C12" s="71" t="s">
        <v>532</v>
      </c>
      <c r="D12" s="71"/>
      <c r="E12" s="71"/>
      <c r="F12" s="71"/>
      <c r="G12" s="71"/>
      <c r="H12" s="72"/>
    </row>
    <row r="13" spans="2:9" s="6" customFormat="1" ht="17.25" customHeight="1" x14ac:dyDescent="0.35">
      <c r="B13" s="7"/>
      <c r="C13" s="73" t="s">
        <v>1</v>
      </c>
      <c r="D13" s="73"/>
      <c r="E13" s="73"/>
      <c r="F13" s="73"/>
      <c r="G13" s="73"/>
      <c r="H13" s="74"/>
    </row>
    <row r="14" spans="2:9" s="6" customFormat="1" ht="39.75" customHeight="1" x14ac:dyDescent="0.35">
      <c r="B14" s="7"/>
      <c r="C14" s="75" t="s">
        <v>533</v>
      </c>
      <c r="D14" s="75"/>
      <c r="E14" s="75"/>
      <c r="F14" s="75"/>
      <c r="G14" s="75"/>
      <c r="H14" s="76"/>
    </row>
    <row r="15" spans="2:9" s="6" customFormat="1" ht="17.25" customHeight="1" x14ac:dyDescent="0.35">
      <c r="B15" s="7"/>
      <c r="C15" s="77" t="s">
        <v>2</v>
      </c>
      <c r="D15" s="77"/>
      <c r="E15" s="77"/>
      <c r="F15" s="77"/>
      <c r="G15" s="77"/>
      <c r="H15" s="78"/>
    </row>
    <row r="16" spans="2:9" s="6" customFormat="1" ht="36.75" customHeight="1" x14ac:dyDescent="0.35">
      <c r="B16" s="7"/>
      <c r="C16" s="77" t="s">
        <v>3</v>
      </c>
      <c r="D16" s="77"/>
      <c r="E16" s="77"/>
      <c r="F16" s="77"/>
      <c r="G16" s="77"/>
      <c r="H16" s="78"/>
    </row>
    <row r="17" spans="2:8" s="6" customFormat="1" ht="17.25" customHeight="1" x14ac:dyDescent="0.35">
      <c r="B17" s="7"/>
      <c r="C17" s="77" t="s">
        <v>4</v>
      </c>
      <c r="D17" s="77"/>
      <c r="E17" s="77"/>
      <c r="F17" s="77"/>
      <c r="G17" s="77"/>
      <c r="H17" s="78"/>
    </row>
    <row r="18" spans="2:8" ht="17.25" customHeight="1" x14ac:dyDescent="0.3">
      <c r="B18" s="3"/>
      <c r="C18" s="8"/>
      <c r="D18" s="9"/>
      <c r="E18" s="9"/>
      <c r="F18" s="9"/>
      <c r="G18" s="9"/>
      <c r="H18" s="10"/>
    </row>
    <row r="19" spans="2:8" s="12" customFormat="1" ht="17.25" customHeight="1" x14ac:dyDescent="0.35">
      <c r="B19" s="11"/>
      <c r="C19" s="79" t="s">
        <v>5</v>
      </c>
      <c r="D19" s="79"/>
      <c r="E19" s="79"/>
      <c r="F19" s="79"/>
      <c r="G19" s="79"/>
      <c r="H19" s="80"/>
    </row>
    <row r="20" spans="2:8" ht="17.25" customHeight="1" x14ac:dyDescent="0.35">
      <c r="B20" s="3"/>
      <c r="C20" s="77" t="s">
        <v>6</v>
      </c>
      <c r="D20" s="77"/>
      <c r="E20" s="77"/>
      <c r="F20" s="77"/>
      <c r="G20" s="77"/>
      <c r="H20" s="78"/>
    </row>
    <row r="21" spans="2:8" ht="15" thickBot="1" x14ac:dyDescent="0.35">
      <c r="B21" s="13"/>
      <c r="C21" s="14"/>
      <c r="D21" s="14"/>
      <c r="E21" s="14"/>
      <c r="F21" s="14"/>
      <c r="G21" s="14"/>
      <c r="H21" s="15"/>
    </row>
    <row r="22" spans="2:8" ht="30" thickTop="1" thickBot="1" x14ac:dyDescent="0.6">
      <c r="B22" s="81" t="s">
        <v>7</v>
      </c>
      <c r="C22" s="82"/>
      <c r="D22" s="82"/>
      <c r="E22" s="82"/>
      <c r="F22" s="82"/>
      <c r="G22" s="82"/>
      <c r="H22" s="83"/>
    </row>
    <row r="23" spans="2:8" x14ac:dyDescent="0.3">
      <c r="B23" s="16"/>
      <c r="C23" s="17"/>
      <c r="D23" s="17"/>
      <c r="E23" s="17"/>
      <c r="F23" s="17"/>
      <c r="G23" s="17"/>
      <c r="H23" s="18"/>
    </row>
    <row r="24" spans="2:8" s="21" customFormat="1" ht="23.4" x14ac:dyDescent="0.45">
      <c r="B24" s="19"/>
      <c r="C24" s="20" t="s">
        <v>8</v>
      </c>
      <c r="D24" s="20"/>
      <c r="H24" s="22"/>
    </row>
    <row r="25" spans="2:8" s="26" customFormat="1" ht="21" x14ac:dyDescent="0.4">
      <c r="B25" s="23"/>
      <c r="C25" s="24" t="s">
        <v>9</v>
      </c>
      <c r="D25" s="24" t="s">
        <v>10</v>
      </c>
      <c r="E25" s="25"/>
      <c r="F25" s="25"/>
      <c r="H25" s="27"/>
    </row>
    <row r="26" spans="2:8" x14ac:dyDescent="0.3">
      <c r="B26" s="28"/>
      <c r="H26" s="29"/>
    </row>
    <row r="27" spans="2:8" s="21" customFormat="1" ht="23.4" x14ac:dyDescent="0.45">
      <c r="B27" s="19"/>
      <c r="C27" s="20" t="s">
        <v>11</v>
      </c>
      <c r="H27" s="22"/>
    </row>
    <row r="28" spans="2:8" s="26" customFormat="1" ht="21" x14ac:dyDescent="0.4">
      <c r="B28" s="23"/>
      <c r="C28" s="24" t="s">
        <v>9</v>
      </c>
      <c r="D28" s="24" t="s">
        <v>10</v>
      </c>
      <c r="E28" s="25"/>
      <c r="H28" s="27"/>
    </row>
    <row r="29" spans="2:8" x14ac:dyDescent="0.3">
      <c r="B29" s="28"/>
      <c r="H29" s="29"/>
    </row>
    <row r="30" spans="2:8" s="21" customFormat="1" ht="23.4" x14ac:dyDescent="0.45">
      <c r="B30" s="19"/>
      <c r="C30" s="20" t="s">
        <v>12</v>
      </c>
      <c r="H30" s="22"/>
    </row>
    <row r="31" spans="2:8" s="26" customFormat="1" ht="21" x14ac:dyDescent="0.4">
      <c r="B31" s="23"/>
      <c r="C31" s="24" t="s">
        <v>9</v>
      </c>
      <c r="D31" s="24" t="s">
        <v>10</v>
      </c>
      <c r="E31" s="25"/>
      <c r="H31" s="27"/>
    </row>
    <row r="32" spans="2:8" x14ac:dyDescent="0.3">
      <c r="B32" s="28"/>
      <c r="H32" s="29"/>
    </row>
    <row r="33" spans="2:8" x14ac:dyDescent="0.3">
      <c r="B33" s="28"/>
      <c r="H33" s="29"/>
    </row>
    <row r="34" spans="2:8" x14ac:dyDescent="0.3">
      <c r="B34" s="28"/>
      <c r="H34" s="29"/>
    </row>
    <row r="35" spans="2:8" x14ac:dyDescent="0.3">
      <c r="B35" s="28"/>
      <c r="H35" s="29"/>
    </row>
    <row r="36" spans="2:8" x14ac:dyDescent="0.3">
      <c r="B36" s="28"/>
      <c r="H36" s="29"/>
    </row>
    <row r="37" spans="2:8" x14ac:dyDescent="0.3">
      <c r="B37" s="28"/>
      <c r="H37" s="29"/>
    </row>
    <row r="38" spans="2:8" x14ac:dyDescent="0.3">
      <c r="B38" s="28"/>
      <c r="H38" s="29"/>
    </row>
    <row r="39" spans="2:8" x14ac:dyDescent="0.3">
      <c r="B39" s="28"/>
      <c r="H39" s="29"/>
    </row>
    <row r="40" spans="2:8" x14ac:dyDescent="0.3">
      <c r="B40" s="28"/>
      <c r="H40" s="29"/>
    </row>
    <row r="41" spans="2:8" x14ac:dyDescent="0.3">
      <c r="B41" s="28"/>
      <c r="H41" s="29"/>
    </row>
    <row r="42" spans="2:8" x14ac:dyDescent="0.3">
      <c r="B42" s="28"/>
      <c r="H42" s="29"/>
    </row>
    <row r="43" spans="2:8" x14ac:dyDescent="0.3">
      <c r="B43" s="28"/>
      <c r="H43" s="29"/>
    </row>
    <row r="44" spans="2:8" ht="18" x14ac:dyDescent="0.35">
      <c r="B44" s="84" t="s">
        <v>13</v>
      </c>
      <c r="C44" s="85"/>
      <c r="D44" s="85"/>
      <c r="E44" s="85"/>
      <c r="F44" s="85"/>
      <c r="G44" s="85"/>
      <c r="H44" s="86"/>
    </row>
    <row r="45" spans="2:8" ht="18" x14ac:dyDescent="0.35">
      <c r="B45" s="65" t="s">
        <v>14</v>
      </c>
      <c r="C45" s="66"/>
      <c r="D45" s="66"/>
      <c r="E45" s="66"/>
      <c r="F45" s="66"/>
      <c r="G45" s="66"/>
      <c r="H45" s="67"/>
    </row>
    <row r="46" spans="2:8" x14ac:dyDescent="0.3">
      <c r="B46" s="28"/>
      <c r="H46" s="29"/>
    </row>
    <row r="47" spans="2:8" ht="15" thickBot="1" x14ac:dyDescent="0.35">
      <c r="B47" s="30"/>
      <c r="C47" s="31"/>
      <c r="D47" s="31"/>
      <c r="E47" s="31"/>
      <c r="F47" s="31"/>
      <c r="G47" s="31"/>
      <c r="H47" s="32"/>
    </row>
  </sheetData>
  <sheetProtection algorithmName="SHA-512" hashValue="LXFidhjOHCskKLauu1KpRHYXzSV0z1HtCFF9KhIid9MbyWif77wgtJeOnU8ovpuB5rWbtqADflwi/yxPZ3cFmQ==" saltValue="RnJKlmiPl0N2/OiEQ1071Q==" spinCount="100000" sheet="1" formatCells="0" formatColumns="0" formatRows="0" insertColumns="0" insertRows="0" insertHyperlinks="0" deleteColumns="0" deleteRows="0" sort="0" autoFilter="0" pivotTables="0"/>
  <mergeCells count="12">
    <mergeCell ref="B45:H45"/>
    <mergeCell ref="B10:H10"/>
    <mergeCell ref="C12:H12"/>
    <mergeCell ref="C13:H13"/>
    <mergeCell ref="C14:H14"/>
    <mergeCell ref="C15:H15"/>
    <mergeCell ref="C16:H16"/>
    <mergeCell ref="C17:H17"/>
    <mergeCell ref="C19:H19"/>
    <mergeCell ref="C20:H20"/>
    <mergeCell ref="B22:H22"/>
    <mergeCell ref="B44:H44"/>
  </mergeCells>
  <hyperlinks>
    <hyperlink ref="C25" r:id="rId1" xr:uid="{C7E29DA4-C659-4B0D-B731-5F5E67B732DB}"/>
    <hyperlink ref="D25" r:id="rId2" xr:uid="{4FE95014-297C-4AA9-A481-76512758FBFB}"/>
    <hyperlink ref="C28" r:id="rId3" xr:uid="{ACE199F3-0254-470D-A40A-6BC538A92D79}"/>
    <hyperlink ref="D28" r:id="rId4" xr:uid="{57E2560F-378F-4AAD-8281-223DCAFF4609}"/>
    <hyperlink ref="C31" r:id="rId5" xr:uid="{6C334890-DE24-4D96-BD68-FD3478AFE910}"/>
    <hyperlink ref="D31" r:id="rId6" xr:uid="{7DE59C36-C267-4C05-9E44-80BA1C7FD520}"/>
  </hyperlinks>
  <pageMargins left="0.7" right="0.7" top="0.75" bottom="0.75" header="0.3" footer="0.3"/>
  <pageSetup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F57E-CFA9-4832-A4F6-FAA71C6705E1}">
  <sheetPr>
    <tabColor rgb="FF92D050"/>
  </sheetPr>
  <dimension ref="A1:J161"/>
  <sheetViews>
    <sheetView showGridLines="0" zoomScale="120" zoomScaleNormal="120" workbookViewId="0">
      <selection activeCell="Q9" sqref="Q9"/>
    </sheetView>
  </sheetViews>
  <sheetFormatPr defaultColWidth="11.5546875" defaultRowHeight="14.4" x14ac:dyDescent="0.3"/>
  <cols>
    <col min="1" max="2" width="11.44140625" style="33"/>
    <col min="4" max="4" width="11.44140625" style="36"/>
    <col min="5" max="5" width="18" customWidth="1"/>
    <col min="6" max="6" width="11.6640625" bestFit="1" customWidth="1"/>
    <col min="7" max="7" width="13.33203125" bestFit="1" customWidth="1"/>
    <col min="9" max="9" width="12.6640625" customWidth="1"/>
    <col min="10" max="10" width="9" customWidth="1"/>
  </cols>
  <sheetData>
    <row r="1" spans="1:10" x14ac:dyDescent="0.3">
      <c r="A1" s="33" t="s">
        <v>523</v>
      </c>
      <c r="B1" s="33" t="s">
        <v>519</v>
      </c>
      <c r="C1" t="s">
        <v>520</v>
      </c>
      <c r="D1" t="s">
        <v>530</v>
      </c>
      <c r="E1" t="s">
        <v>524</v>
      </c>
      <c r="F1" t="s">
        <v>526</v>
      </c>
      <c r="G1" t="s">
        <v>527</v>
      </c>
      <c r="I1" t="s">
        <v>508</v>
      </c>
      <c r="J1" t="s">
        <v>509</v>
      </c>
    </row>
    <row r="2" spans="1:10" x14ac:dyDescent="0.3">
      <c r="A2" s="33">
        <f>WEEKNUM(B2)</f>
        <v>1</v>
      </c>
      <c r="B2" s="51">
        <v>43831</v>
      </c>
      <c r="C2" s="43">
        <v>1</v>
      </c>
      <c r="D2" s="36">
        <v>20035</v>
      </c>
      <c r="I2" t="s">
        <v>510</v>
      </c>
      <c r="J2" s="46">
        <f>_xlfn.FORECAST.ETS.STAT($D$2:$D$131,$C$2:$C$131,1,7,1)</f>
        <v>0.66666700000000001</v>
      </c>
    </row>
    <row r="3" spans="1:10" x14ac:dyDescent="0.3">
      <c r="A3" s="33">
        <f t="shared" ref="A3:A66" si="0">WEEKNUM(B3)</f>
        <v>1</v>
      </c>
      <c r="B3" s="51">
        <v>43832</v>
      </c>
      <c r="C3" s="43">
        <v>2</v>
      </c>
      <c r="D3" s="36">
        <v>37256</v>
      </c>
      <c r="I3" t="s">
        <v>511</v>
      </c>
      <c r="J3" s="46">
        <f>_xlfn.FORECAST.ETS.STAT($D$2:$D$131,$C$2:$C$131,2,7,1)</f>
        <v>0.16666700000000001</v>
      </c>
    </row>
    <row r="4" spans="1:10" x14ac:dyDescent="0.3">
      <c r="A4" s="33">
        <f t="shared" si="0"/>
        <v>1</v>
      </c>
      <c r="B4" s="51">
        <v>43833</v>
      </c>
      <c r="C4" s="43">
        <v>3</v>
      </c>
      <c r="D4" s="36">
        <v>16504</v>
      </c>
      <c r="I4" t="s">
        <v>512</v>
      </c>
      <c r="J4" s="46">
        <f>_xlfn.FORECAST.ETS.STAT($D$2:$D$131,$C$2:$C$131,3,7,1)</f>
        <v>0.16666700000000001</v>
      </c>
    </row>
    <row r="5" spans="1:10" x14ac:dyDescent="0.3">
      <c r="A5" s="33">
        <f t="shared" si="0"/>
        <v>1</v>
      </c>
      <c r="B5" s="51">
        <v>43834</v>
      </c>
      <c r="C5" s="43">
        <v>4</v>
      </c>
      <c r="D5" s="36">
        <v>16375</v>
      </c>
      <c r="I5" t="s">
        <v>513</v>
      </c>
      <c r="J5" s="46">
        <f>_xlfn.FORECAST.ETS.STAT($D$2:$D$131,$C$2:$C$131,4,7,1)</f>
        <v>3.0658601714668978</v>
      </c>
    </row>
    <row r="6" spans="1:10" x14ac:dyDescent="0.3">
      <c r="A6" s="33">
        <f t="shared" si="0"/>
        <v>2</v>
      </c>
      <c r="B6" s="51">
        <v>43835</v>
      </c>
      <c r="C6" s="43">
        <v>5</v>
      </c>
      <c r="D6" s="36">
        <v>18088</v>
      </c>
      <c r="I6" t="s">
        <v>514</v>
      </c>
      <c r="J6" s="46">
        <f>_xlfn.FORECAST.ETS.STAT($D$2:$D$131,$C$2:$C$131,5,7,1)</f>
        <v>3.8657056331330999E-2</v>
      </c>
    </row>
    <row r="7" spans="1:10" x14ac:dyDescent="0.3">
      <c r="A7" s="33">
        <f t="shared" si="0"/>
        <v>2</v>
      </c>
      <c r="B7" s="51">
        <v>43836</v>
      </c>
      <c r="C7" s="43">
        <v>6</v>
      </c>
      <c r="D7" s="36">
        <v>20346</v>
      </c>
      <c r="I7" t="s">
        <v>515</v>
      </c>
      <c r="J7" s="46">
        <f>_xlfn.FORECAST.ETS.STAT($D$2:$D$131,$C$2:$C$131,6,7,1)</f>
        <v>13220.52484075445</v>
      </c>
    </row>
    <row r="8" spans="1:10" x14ac:dyDescent="0.3">
      <c r="A8" s="33">
        <f t="shared" si="0"/>
        <v>2</v>
      </c>
      <c r="B8" s="51">
        <v>43837</v>
      </c>
      <c r="C8" s="43">
        <v>7</v>
      </c>
      <c r="D8" s="36">
        <v>18139</v>
      </c>
      <c r="I8" t="s">
        <v>516</v>
      </c>
      <c r="J8" s="46">
        <f>_xlfn.FORECAST.ETS.STAT($D$2:$D$131,$C$2:$C$131,7,7,1)</f>
        <v>17273.182662663781</v>
      </c>
    </row>
    <row r="9" spans="1:10" x14ac:dyDescent="0.3">
      <c r="A9" s="33">
        <f t="shared" si="0"/>
        <v>2</v>
      </c>
      <c r="B9" s="51">
        <v>43838</v>
      </c>
      <c r="C9" s="43">
        <v>8</v>
      </c>
      <c r="D9" s="36">
        <v>18139</v>
      </c>
    </row>
    <row r="10" spans="1:10" x14ac:dyDescent="0.3">
      <c r="A10" s="33">
        <f t="shared" si="0"/>
        <v>2</v>
      </c>
      <c r="B10" s="51">
        <v>43839</v>
      </c>
      <c r="C10" s="43">
        <v>9</v>
      </c>
      <c r="D10" s="36">
        <v>36867</v>
      </c>
    </row>
    <row r="11" spans="1:10" x14ac:dyDescent="0.3">
      <c r="A11" s="33">
        <f t="shared" si="0"/>
        <v>2</v>
      </c>
      <c r="B11" s="51">
        <v>43840</v>
      </c>
      <c r="C11" s="43">
        <v>10</v>
      </c>
      <c r="D11" s="36">
        <v>16311</v>
      </c>
    </row>
    <row r="12" spans="1:10" x14ac:dyDescent="0.3">
      <c r="A12" s="33">
        <f t="shared" si="0"/>
        <v>2</v>
      </c>
      <c r="B12" s="51">
        <v>43841</v>
      </c>
      <c r="C12" s="43">
        <v>11</v>
      </c>
      <c r="D12" s="36">
        <v>12584</v>
      </c>
    </row>
    <row r="13" spans="1:10" x14ac:dyDescent="0.3">
      <c r="A13" s="33">
        <f t="shared" si="0"/>
        <v>3</v>
      </c>
      <c r="B13" s="51">
        <v>43842</v>
      </c>
      <c r="C13" s="43">
        <v>12</v>
      </c>
      <c r="D13" s="36">
        <v>15968</v>
      </c>
    </row>
    <row r="14" spans="1:10" x14ac:dyDescent="0.3">
      <c r="A14" s="33">
        <f t="shared" si="0"/>
        <v>3</v>
      </c>
      <c r="B14" s="51">
        <v>43843</v>
      </c>
      <c r="C14" s="43">
        <v>13</v>
      </c>
      <c r="D14" s="36">
        <v>16946</v>
      </c>
    </row>
    <row r="15" spans="1:10" x14ac:dyDescent="0.3">
      <c r="A15" s="33">
        <f t="shared" si="0"/>
        <v>3</v>
      </c>
      <c r="B15" s="51">
        <v>43844</v>
      </c>
      <c r="C15" s="43">
        <v>14</v>
      </c>
      <c r="D15" s="36">
        <v>15590</v>
      </c>
    </row>
    <row r="16" spans="1:10" x14ac:dyDescent="0.3">
      <c r="A16" s="33">
        <f t="shared" si="0"/>
        <v>3</v>
      </c>
      <c r="B16" s="51">
        <v>43845</v>
      </c>
      <c r="C16" s="43">
        <v>15</v>
      </c>
      <c r="D16" s="36">
        <v>15158</v>
      </c>
    </row>
    <row r="17" spans="1:4" x14ac:dyDescent="0.3">
      <c r="A17" s="33">
        <f t="shared" si="0"/>
        <v>3</v>
      </c>
      <c r="B17" s="51">
        <v>43846</v>
      </c>
      <c r="C17" s="43">
        <v>16</v>
      </c>
      <c r="D17" s="36">
        <v>15144</v>
      </c>
    </row>
    <row r="18" spans="1:4" x14ac:dyDescent="0.3">
      <c r="A18" s="33">
        <f t="shared" si="0"/>
        <v>3</v>
      </c>
      <c r="B18" s="51">
        <v>43847</v>
      </c>
      <c r="C18" s="43">
        <v>17</v>
      </c>
      <c r="D18" s="36">
        <v>13788</v>
      </c>
    </row>
    <row r="19" spans="1:4" x14ac:dyDescent="0.3">
      <c r="A19" s="33">
        <f t="shared" si="0"/>
        <v>3</v>
      </c>
      <c r="B19" s="51">
        <v>43848</v>
      </c>
      <c r="C19" s="43">
        <v>18</v>
      </c>
      <c r="D19" s="36">
        <v>10050</v>
      </c>
    </row>
    <row r="20" spans="1:4" x14ac:dyDescent="0.3">
      <c r="A20" s="33">
        <f t="shared" si="0"/>
        <v>4</v>
      </c>
      <c r="B20" s="51">
        <v>43849</v>
      </c>
      <c r="C20" s="43">
        <v>19</v>
      </c>
      <c r="D20" s="36">
        <v>13816</v>
      </c>
    </row>
    <row r="21" spans="1:4" x14ac:dyDescent="0.3">
      <c r="A21" s="33">
        <f t="shared" si="0"/>
        <v>4</v>
      </c>
      <c r="B21" s="51">
        <v>43850</v>
      </c>
      <c r="C21" s="43">
        <v>20</v>
      </c>
      <c r="D21" s="36">
        <v>15244</v>
      </c>
    </row>
    <row r="22" spans="1:4" x14ac:dyDescent="0.3">
      <c r="A22" s="33">
        <f t="shared" si="0"/>
        <v>4</v>
      </c>
      <c r="B22" s="51">
        <v>43851</v>
      </c>
      <c r="C22" s="43">
        <v>21</v>
      </c>
      <c r="D22" s="36">
        <v>14545</v>
      </c>
    </row>
    <row r="23" spans="1:4" x14ac:dyDescent="0.3">
      <c r="A23" s="33">
        <f t="shared" si="0"/>
        <v>4</v>
      </c>
      <c r="B23" s="51">
        <v>43852</v>
      </c>
      <c r="C23" s="43">
        <v>22</v>
      </c>
      <c r="D23" s="36">
        <v>14256</v>
      </c>
    </row>
    <row r="24" spans="1:4" x14ac:dyDescent="0.3">
      <c r="A24" s="33">
        <f t="shared" si="0"/>
        <v>4</v>
      </c>
      <c r="B24" s="51">
        <v>43853</v>
      </c>
      <c r="C24" s="43">
        <v>23</v>
      </c>
      <c r="D24" s="36">
        <v>14849</v>
      </c>
    </row>
    <row r="25" spans="1:4" x14ac:dyDescent="0.3">
      <c r="A25" s="33">
        <f t="shared" si="0"/>
        <v>4</v>
      </c>
      <c r="B25" s="51">
        <v>43854</v>
      </c>
      <c r="C25" s="43">
        <v>24</v>
      </c>
      <c r="D25" s="36">
        <v>13203</v>
      </c>
    </row>
    <row r="26" spans="1:4" x14ac:dyDescent="0.3">
      <c r="A26" s="33">
        <f t="shared" si="0"/>
        <v>4</v>
      </c>
      <c r="B26" s="51">
        <v>43855</v>
      </c>
      <c r="C26" s="43">
        <v>25</v>
      </c>
      <c r="D26" s="36">
        <v>9102</v>
      </c>
    </row>
    <row r="27" spans="1:4" x14ac:dyDescent="0.3">
      <c r="A27" s="33">
        <f t="shared" si="0"/>
        <v>5</v>
      </c>
      <c r="B27" s="51">
        <v>43856</v>
      </c>
      <c r="C27" s="43">
        <v>26</v>
      </c>
      <c r="D27" s="36">
        <v>12689</v>
      </c>
    </row>
    <row r="28" spans="1:4" x14ac:dyDescent="0.3">
      <c r="A28" s="33">
        <f t="shared" si="0"/>
        <v>5</v>
      </c>
      <c r="B28" s="51">
        <v>43857</v>
      </c>
      <c r="C28" s="43">
        <v>27</v>
      </c>
      <c r="D28" s="36">
        <v>11666</v>
      </c>
    </row>
    <row r="29" spans="1:4" x14ac:dyDescent="0.3">
      <c r="A29" s="33">
        <f t="shared" si="0"/>
        <v>5</v>
      </c>
      <c r="B29" s="51">
        <v>43858</v>
      </c>
      <c r="C29" s="43">
        <v>28</v>
      </c>
      <c r="D29" s="36">
        <v>18855</v>
      </c>
    </row>
    <row r="30" spans="1:4" x14ac:dyDescent="0.3">
      <c r="A30" s="33">
        <f t="shared" si="0"/>
        <v>5</v>
      </c>
      <c r="B30" s="51">
        <v>43859</v>
      </c>
      <c r="C30" s="43">
        <v>29</v>
      </c>
      <c r="D30" s="36">
        <v>13082</v>
      </c>
    </row>
    <row r="31" spans="1:4" x14ac:dyDescent="0.3">
      <c r="A31" s="33">
        <f t="shared" si="0"/>
        <v>5</v>
      </c>
      <c r="B31" s="51">
        <v>43860</v>
      </c>
      <c r="C31" s="43">
        <v>30</v>
      </c>
      <c r="D31" s="36">
        <v>13044</v>
      </c>
    </row>
    <row r="32" spans="1:4" x14ac:dyDescent="0.3">
      <c r="A32" s="33">
        <f t="shared" si="0"/>
        <v>5</v>
      </c>
      <c r="B32" s="51">
        <v>43861</v>
      </c>
      <c r="C32" s="43">
        <v>31</v>
      </c>
      <c r="D32" s="36">
        <v>11436</v>
      </c>
    </row>
    <row r="33" spans="1:4" x14ac:dyDescent="0.3">
      <c r="A33" s="33">
        <f t="shared" si="0"/>
        <v>5</v>
      </c>
      <c r="B33" s="51">
        <v>43862</v>
      </c>
      <c r="C33" s="43">
        <v>32</v>
      </c>
      <c r="D33" s="36">
        <v>8635</v>
      </c>
    </row>
    <row r="34" spans="1:4" x14ac:dyDescent="0.3">
      <c r="A34" s="33">
        <f t="shared" si="0"/>
        <v>6</v>
      </c>
      <c r="B34" s="51">
        <v>43863</v>
      </c>
      <c r="C34" s="43">
        <v>33</v>
      </c>
      <c r="D34" s="36">
        <v>11039</v>
      </c>
    </row>
    <row r="35" spans="1:4" x14ac:dyDescent="0.3">
      <c r="A35" s="33">
        <f t="shared" si="0"/>
        <v>6</v>
      </c>
      <c r="B35" s="51">
        <v>43864</v>
      </c>
      <c r="C35" s="43">
        <v>34</v>
      </c>
      <c r="D35" s="36">
        <v>12899</v>
      </c>
    </row>
    <row r="36" spans="1:4" x14ac:dyDescent="0.3">
      <c r="A36" s="33">
        <f t="shared" si="0"/>
        <v>6</v>
      </c>
      <c r="B36" s="51">
        <v>43865</v>
      </c>
      <c r="C36" s="43">
        <v>35</v>
      </c>
      <c r="D36" s="36">
        <v>12408</v>
      </c>
    </row>
    <row r="37" spans="1:4" x14ac:dyDescent="0.3">
      <c r="A37" s="33">
        <f t="shared" si="0"/>
        <v>6</v>
      </c>
      <c r="B37" s="51">
        <v>43866</v>
      </c>
      <c r="C37" s="43">
        <v>36</v>
      </c>
      <c r="D37" s="36">
        <v>11713</v>
      </c>
    </row>
    <row r="38" spans="1:4" x14ac:dyDescent="0.3">
      <c r="A38" s="33">
        <f t="shared" si="0"/>
        <v>6</v>
      </c>
      <c r="B38" s="51">
        <v>43867</v>
      </c>
      <c r="C38" s="43">
        <v>37</v>
      </c>
      <c r="D38" s="36">
        <v>12059</v>
      </c>
    </row>
    <row r="39" spans="1:4" x14ac:dyDescent="0.3">
      <c r="A39" s="33">
        <f t="shared" si="0"/>
        <v>6</v>
      </c>
      <c r="B39" s="51">
        <v>43868</v>
      </c>
      <c r="C39" s="43">
        <v>38</v>
      </c>
      <c r="D39" s="36">
        <v>11831</v>
      </c>
    </row>
    <row r="40" spans="1:4" x14ac:dyDescent="0.3">
      <c r="A40" s="33">
        <f t="shared" si="0"/>
        <v>6</v>
      </c>
      <c r="B40" s="51">
        <v>43869</v>
      </c>
      <c r="C40" s="43">
        <v>39</v>
      </c>
      <c r="D40" s="36">
        <v>9110</v>
      </c>
    </row>
    <row r="41" spans="1:4" x14ac:dyDescent="0.3">
      <c r="A41" s="33">
        <f t="shared" si="0"/>
        <v>7</v>
      </c>
      <c r="B41" s="51">
        <v>43870</v>
      </c>
      <c r="C41" s="43">
        <v>40</v>
      </c>
      <c r="D41" s="36">
        <v>11067</v>
      </c>
    </row>
    <row r="42" spans="1:4" x14ac:dyDescent="0.3">
      <c r="A42" s="33">
        <f t="shared" si="0"/>
        <v>7</v>
      </c>
      <c r="B42" s="51">
        <v>43871</v>
      </c>
      <c r="C42" s="43">
        <v>41</v>
      </c>
      <c r="D42" s="36">
        <v>12923</v>
      </c>
    </row>
    <row r="43" spans="1:4" x14ac:dyDescent="0.3">
      <c r="A43" s="33">
        <f t="shared" si="0"/>
        <v>7</v>
      </c>
      <c r="B43" s="51">
        <v>43872</v>
      </c>
      <c r="C43" s="43">
        <v>42</v>
      </c>
      <c r="D43" s="36">
        <v>9309</v>
      </c>
    </row>
    <row r="44" spans="1:4" x14ac:dyDescent="0.3">
      <c r="A44" s="33">
        <f t="shared" si="0"/>
        <v>7</v>
      </c>
      <c r="B44" s="51">
        <v>43873</v>
      </c>
      <c r="C44" s="43">
        <v>43</v>
      </c>
      <c r="D44" s="36">
        <v>12143</v>
      </c>
    </row>
    <row r="45" spans="1:4" x14ac:dyDescent="0.3">
      <c r="A45" s="33">
        <f t="shared" si="0"/>
        <v>7</v>
      </c>
      <c r="B45" s="51">
        <v>43874</v>
      </c>
      <c r="C45" s="43">
        <v>44</v>
      </c>
      <c r="D45" s="36">
        <v>12194</v>
      </c>
    </row>
    <row r="46" spans="1:4" x14ac:dyDescent="0.3">
      <c r="A46" s="33">
        <f t="shared" si="0"/>
        <v>7</v>
      </c>
      <c r="B46" s="51">
        <v>43875</v>
      </c>
      <c r="C46" s="43">
        <v>45</v>
      </c>
      <c r="D46" s="36">
        <v>11649</v>
      </c>
    </row>
    <row r="47" spans="1:4" x14ac:dyDescent="0.3">
      <c r="A47" s="33">
        <f t="shared" si="0"/>
        <v>7</v>
      </c>
      <c r="B47" s="51">
        <v>43876</v>
      </c>
      <c r="C47" s="43">
        <v>46</v>
      </c>
      <c r="D47" s="36">
        <v>9121</v>
      </c>
    </row>
    <row r="48" spans="1:4" x14ac:dyDescent="0.3">
      <c r="A48" s="33">
        <f t="shared" si="0"/>
        <v>8</v>
      </c>
      <c r="B48" s="51">
        <v>43877</v>
      </c>
      <c r="C48" s="43">
        <v>47</v>
      </c>
      <c r="D48" s="36">
        <v>11610</v>
      </c>
    </row>
    <row r="49" spans="1:4" x14ac:dyDescent="0.3">
      <c r="A49" s="33">
        <f t="shared" si="0"/>
        <v>8</v>
      </c>
      <c r="B49" s="51">
        <v>43878</v>
      </c>
      <c r="C49" s="43">
        <v>48</v>
      </c>
      <c r="D49" s="36">
        <v>12881</v>
      </c>
    </row>
    <row r="50" spans="1:4" x14ac:dyDescent="0.3">
      <c r="A50" s="33">
        <f t="shared" si="0"/>
        <v>8</v>
      </c>
      <c r="B50" s="51">
        <v>43879</v>
      </c>
      <c r="C50" s="43">
        <v>49</v>
      </c>
      <c r="D50" s="36">
        <v>13193</v>
      </c>
    </row>
    <row r="51" spans="1:4" x14ac:dyDescent="0.3">
      <c r="A51" s="33">
        <f t="shared" si="0"/>
        <v>8</v>
      </c>
      <c r="B51" s="51">
        <v>43880</v>
      </c>
      <c r="C51" s="43">
        <v>50</v>
      </c>
      <c r="D51" s="36">
        <v>13993</v>
      </c>
    </row>
    <row r="52" spans="1:4" x14ac:dyDescent="0.3">
      <c r="A52" s="33">
        <f t="shared" si="0"/>
        <v>8</v>
      </c>
      <c r="B52" s="51">
        <v>43881</v>
      </c>
      <c r="C52" s="43">
        <v>51</v>
      </c>
      <c r="D52" s="36">
        <v>14264</v>
      </c>
    </row>
    <row r="53" spans="1:4" x14ac:dyDescent="0.3">
      <c r="A53" s="33">
        <f t="shared" si="0"/>
        <v>8</v>
      </c>
      <c r="B53" s="51">
        <v>43882</v>
      </c>
      <c r="C53" s="43">
        <v>52</v>
      </c>
      <c r="D53" s="36">
        <v>14199</v>
      </c>
    </row>
    <row r="54" spans="1:4" x14ac:dyDescent="0.3">
      <c r="A54" s="33">
        <f t="shared" si="0"/>
        <v>8</v>
      </c>
      <c r="B54" s="51">
        <v>43883</v>
      </c>
      <c r="C54" s="43">
        <v>53</v>
      </c>
      <c r="D54" s="36">
        <v>10584</v>
      </c>
    </row>
    <row r="55" spans="1:4" x14ac:dyDescent="0.3">
      <c r="A55" s="33">
        <f t="shared" si="0"/>
        <v>9</v>
      </c>
      <c r="B55" s="51">
        <v>43884</v>
      </c>
      <c r="C55" s="43">
        <v>54</v>
      </c>
      <c r="D55" s="36">
        <v>13742</v>
      </c>
    </row>
    <row r="56" spans="1:4" x14ac:dyDescent="0.3">
      <c r="A56" s="33">
        <f t="shared" si="0"/>
        <v>9</v>
      </c>
      <c r="B56" s="51">
        <v>43885</v>
      </c>
      <c r="C56" s="43">
        <v>55</v>
      </c>
      <c r="D56" s="36">
        <v>16738</v>
      </c>
    </row>
    <row r="57" spans="1:4" x14ac:dyDescent="0.3">
      <c r="A57" s="33">
        <f t="shared" si="0"/>
        <v>9</v>
      </c>
      <c r="B57" s="51">
        <v>43886</v>
      </c>
      <c r="C57" s="43">
        <v>56</v>
      </c>
      <c r="D57" s="36">
        <v>16577</v>
      </c>
    </row>
    <row r="58" spans="1:4" x14ac:dyDescent="0.3">
      <c r="A58" s="33">
        <f t="shared" si="0"/>
        <v>9</v>
      </c>
      <c r="B58" s="51">
        <v>43887</v>
      </c>
      <c r="C58" s="43">
        <v>57</v>
      </c>
      <c r="D58" s="36">
        <v>16488</v>
      </c>
    </row>
    <row r="59" spans="1:4" x14ac:dyDescent="0.3">
      <c r="A59" s="33">
        <f t="shared" si="0"/>
        <v>9</v>
      </c>
      <c r="B59" s="51">
        <v>43888</v>
      </c>
      <c r="C59" s="43">
        <v>58</v>
      </c>
      <c r="D59" s="36">
        <v>16752</v>
      </c>
    </row>
    <row r="60" spans="1:4" x14ac:dyDescent="0.3">
      <c r="A60" s="33">
        <f t="shared" si="0"/>
        <v>9</v>
      </c>
      <c r="B60" s="51">
        <v>43889</v>
      </c>
      <c r="C60" s="43">
        <v>59</v>
      </c>
      <c r="D60" s="36">
        <v>15510</v>
      </c>
    </row>
    <row r="61" spans="1:4" x14ac:dyDescent="0.3">
      <c r="A61" s="33">
        <f t="shared" si="0"/>
        <v>9</v>
      </c>
      <c r="B61" s="51">
        <v>43890</v>
      </c>
      <c r="C61" s="43">
        <v>60</v>
      </c>
      <c r="D61" s="36">
        <v>12286</v>
      </c>
    </row>
    <row r="62" spans="1:4" x14ac:dyDescent="0.3">
      <c r="A62" s="33">
        <f t="shared" si="0"/>
        <v>10</v>
      </c>
      <c r="B62" s="51">
        <v>43891</v>
      </c>
      <c r="C62" s="43">
        <v>61</v>
      </c>
      <c r="D62" s="36">
        <v>14989</v>
      </c>
    </row>
    <row r="63" spans="1:4" x14ac:dyDescent="0.3">
      <c r="A63" s="33">
        <f t="shared" si="0"/>
        <v>10</v>
      </c>
      <c r="B63" s="51">
        <v>43892</v>
      </c>
      <c r="C63" s="43">
        <v>62</v>
      </c>
      <c r="D63" s="36">
        <v>17407</v>
      </c>
    </row>
    <row r="64" spans="1:4" x14ac:dyDescent="0.3">
      <c r="A64" s="33">
        <f t="shared" si="0"/>
        <v>10</v>
      </c>
      <c r="B64" s="51">
        <v>43893</v>
      </c>
      <c r="C64" s="43">
        <v>63</v>
      </c>
      <c r="D64" s="36">
        <v>16838</v>
      </c>
    </row>
    <row r="65" spans="1:4" x14ac:dyDescent="0.3">
      <c r="A65" s="33">
        <f t="shared" si="0"/>
        <v>10</v>
      </c>
      <c r="B65" s="51">
        <v>43894</v>
      </c>
      <c r="C65" s="43">
        <v>64</v>
      </c>
      <c r="D65" s="36">
        <v>18284</v>
      </c>
    </row>
    <row r="66" spans="1:4" x14ac:dyDescent="0.3">
      <c r="A66" s="33">
        <f t="shared" si="0"/>
        <v>10</v>
      </c>
      <c r="B66" s="51">
        <v>43895</v>
      </c>
      <c r="C66" s="43">
        <v>65</v>
      </c>
      <c r="D66" s="36">
        <v>18754</v>
      </c>
    </row>
    <row r="67" spans="1:4" x14ac:dyDescent="0.3">
      <c r="A67" s="33">
        <f t="shared" ref="A67:A130" si="1">WEEKNUM(B67)</f>
        <v>10</v>
      </c>
      <c r="B67" s="51">
        <v>43896</v>
      </c>
      <c r="C67" s="43">
        <v>66</v>
      </c>
      <c r="D67" s="36">
        <v>18599</v>
      </c>
    </row>
    <row r="68" spans="1:4" x14ac:dyDescent="0.3">
      <c r="A68" s="33">
        <f t="shared" si="1"/>
        <v>10</v>
      </c>
      <c r="B68" s="51">
        <v>43897</v>
      </c>
      <c r="C68" s="43">
        <v>67</v>
      </c>
      <c r="D68" s="36">
        <v>15388</v>
      </c>
    </row>
    <row r="69" spans="1:4" x14ac:dyDescent="0.3">
      <c r="A69" s="33">
        <f t="shared" si="1"/>
        <v>11</v>
      </c>
      <c r="B69" s="51">
        <v>43898</v>
      </c>
      <c r="C69" s="43">
        <v>68</v>
      </c>
      <c r="D69" s="36">
        <v>17921</v>
      </c>
    </row>
    <row r="70" spans="1:4" x14ac:dyDescent="0.3">
      <c r="A70" s="33">
        <f t="shared" si="1"/>
        <v>11</v>
      </c>
      <c r="B70" s="51">
        <v>43899</v>
      </c>
      <c r="C70" s="43">
        <v>69</v>
      </c>
      <c r="D70" s="36">
        <v>22854</v>
      </c>
    </row>
    <row r="71" spans="1:4" x14ac:dyDescent="0.3">
      <c r="A71" s="33">
        <f t="shared" si="1"/>
        <v>11</v>
      </c>
      <c r="B71" s="51">
        <v>43900</v>
      </c>
      <c r="C71" s="43">
        <v>70</v>
      </c>
      <c r="D71" s="36">
        <v>23285</v>
      </c>
    </row>
    <row r="72" spans="1:4" x14ac:dyDescent="0.3">
      <c r="A72" s="33">
        <f t="shared" si="1"/>
        <v>11</v>
      </c>
      <c r="B72" s="51">
        <v>43901</v>
      </c>
      <c r="C72" s="43">
        <v>71</v>
      </c>
      <c r="D72" s="36">
        <v>24882</v>
      </c>
    </row>
    <row r="73" spans="1:4" x14ac:dyDescent="0.3">
      <c r="A73" s="33">
        <f t="shared" si="1"/>
        <v>11</v>
      </c>
      <c r="B73" s="51">
        <v>43902</v>
      </c>
      <c r="C73" s="43">
        <v>72</v>
      </c>
      <c r="D73" s="36">
        <v>25320</v>
      </c>
    </row>
    <row r="74" spans="1:4" x14ac:dyDescent="0.3">
      <c r="A74" s="33">
        <f t="shared" si="1"/>
        <v>11</v>
      </c>
      <c r="B74" s="51">
        <v>43903</v>
      </c>
      <c r="C74" s="43">
        <v>73</v>
      </c>
      <c r="D74" s="36">
        <v>26291</v>
      </c>
    </row>
    <row r="75" spans="1:4" x14ac:dyDescent="0.3">
      <c r="A75" s="33">
        <f t="shared" si="1"/>
        <v>11</v>
      </c>
      <c r="B75" s="51">
        <v>43904</v>
      </c>
      <c r="C75" s="43">
        <v>74</v>
      </c>
      <c r="D75" s="36">
        <v>24492</v>
      </c>
    </row>
    <row r="76" spans="1:4" x14ac:dyDescent="0.3">
      <c r="A76" s="33">
        <f t="shared" si="1"/>
        <v>12</v>
      </c>
      <c r="B76" s="51">
        <v>43905</v>
      </c>
      <c r="C76" s="43">
        <v>75</v>
      </c>
      <c r="D76" s="36">
        <v>28903</v>
      </c>
    </row>
    <row r="77" spans="1:4" x14ac:dyDescent="0.3">
      <c r="A77" s="33">
        <f t="shared" si="1"/>
        <v>12</v>
      </c>
      <c r="B77" s="51">
        <v>43906</v>
      </c>
      <c r="C77" s="43">
        <v>76</v>
      </c>
      <c r="D77" s="36">
        <v>35871</v>
      </c>
    </row>
    <row r="78" spans="1:4" x14ac:dyDescent="0.3">
      <c r="A78" s="33">
        <f t="shared" si="1"/>
        <v>12</v>
      </c>
      <c r="B78" s="51">
        <v>43907</v>
      </c>
      <c r="C78" s="43">
        <v>77</v>
      </c>
      <c r="D78" s="36">
        <v>39726</v>
      </c>
    </row>
    <row r="79" spans="1:4" x14ac:dyDescent="0.3">
      <c r="A79" s="33">
        <f t="shared" si="1"/>
        <v>12</v>
      </c>
      <c r="B79" s="51">
        <v>43908</v>
      </c>
      <c r="C79" s="43">
        <v>78</v>
      </c>
      <c r="D79" s="36">
        <v>40953</v>
      </c>
    </row>
    <row r="80" spans="1:4" x14ac:dyDescent="0.3">
      <c r="A80" s="33">
        <f t="shared" si="1"/>
        <v>12</v>
      </c>
      <c r="B80" s="51">
        <v>43909</v>
      </c>
      <c r="C80" s="43">
        <v>79</v>
      </c>
      <c r="D80" s="36">
        <v>43846</v>
      </c>
    </row>
    <row r="81" spans="1:4" x14ac:dyDescent="0.3">
      <c r="A81" s="33">
        <f t="shared" si="1"/>
        <v>12</v>
      </c>
      <c r="B81" s="51">
        <v>43910</v>
      </c>
      <c r="C81" s="43">
        <v>80</v>
      </c>
      <c r="D81" s="36">
        <v>46951</v>
      </c>
    </row>
    <row r="82" spans="1:4" x14ac:dyDescent="0.3">
      <c r="A82" s="33">
        <f t="shared" si="1"/>
        <v>12</v>
      </c>
      <c r="B82" s="51">
        <v>43911</v>
      </c>
      <c r="C82" s="43">
        <v>81</v>
      </c>
      <c r="D82" s="36">
        <v>40715</v>
      </c>
    </row>
    <row r="83" spans="1:4" x14ac:dyDescent="0.3">
      <c r="A83" s="33">
        <f t="shared" si="1"/>
        <v>13</v>
      </c>
      <c r="B83" s="51">
        <v>43912</v>
      </c>
      <c r="C83" s="43">
        <v>82</v>
      </c>
      <c r="D83" s="36">
        <v>47262</v>
      </c>
    </row>
    <row r="84" spans="1:4" x14ac:dyDescent="0.3">
      <c r="A84" s="33">
        <f t="shared" si="1"/>
        <v>13</v>
      </c>
      <c r="B84" s="51">
        <v>43913</v>
      </c>
      <c r="C84" s="43">
        <v>83</v>
      </c>
      <c r="D84" s="36">
        <v>53476</v>
      </c>
    </row>
    <row r="85" spans="1:4" x14ac:dyDescent="0.3">
      <c r="A85" s="33">
        <f t="shared" si="1"/>
        <v>13</v>
      </c>
      <c r="B85" s="51">
        <v>43914</v>
      </c>
      <c r="C85" s="43">
        <v>84</v>
      </c>
      <c r="D85" s="36">
        <v>59118</v>
      </c>
    </row>
    <row r="86" spans="1:4" x14ac:dyDescent="0.3">
      <c r="A86" s="33">
        <f t="shared" si="1"/>
        <v>13</v>
      </c>
      <c r="B86" s="51">
        <v>43915</v>
      </c>
      <c r="C86" s="43">
        <v>85</v>
      </c>
      <c r="D86" s="36">
        <v>62258</v>
      </c>
    </row>
    <row r="87" spans="1:4" x14ac:dyDescent="0.3">
      <c r="A87" s="33">
        <f t="shared" si="1"/>
        <v>13</v>
      </c>
      <c r="B87" s="51">
        <v>43916</v>
      </c>
      <c r="C87" s="43">
        <v>86</v>
      </c>
      <c r="D87" s="36">
        <v>62714</v>
      </c>
    </row>
    <row r="88" spans="1:4" x14ac:dyDescent="0.3">
      <c r="A88" s="33">
        <f t="shared" si="1"/>
        <v>13</v>
      </c>
      <c r="B88" s="51">
        <v>43917</v>
      </c>
      <c r="C88" s="43">
        <v>87</v>
      </c>
      <c r="D88" s="36">
        <v>68020</v>
      </c>
    </row>
    <row r="89" spans="1:4" x14ac:dyDescent="0.3">
      <c r="A89" s="33">
        <f t="shared" si="1"/>
        <v>13</v>
      </c>
      <c r="B89" s="51">
        <v>43918</v>
      </c>
      <c r="C89" s="43">
        <v>88</v>
      </c>
      <c r="D89" s="36">
        <v>56211</v>
      </c>
    </row>
    <row r="90" spans="1:4" x14ac:dyDescent="0.3">
      <c r="A90" s="33">
        <f t="shared" si="1"/>
        <v>14</v>
      </c>
      <c r="B90" s="51">
        <v>43919</v>
      </c>
      <c r="C90" s="43">
        <v>89</v>
      </c>
      <c r="D90" s="36">
        <v>53480</v>
      </c>
    </row>
    <row r="91" spans="1:4" x14ac:dyDescent="0.3">
      <c r="A91" s="33">
        <f t="shared" si="1"/>
        <v>14</v>
      </c>
      <c r="B91" s="51">
        <v>43920</v>
      </c>
      <c r="C91" s="43">
        <v>90</v>
      </c>
      <c r="D91" s="36">
        <v>72330</v>
      </c>
    </row>
    <row r="92" spans="1:4" x14ac:dyDescent="0.3">
      <c r="A92" s="33">
        <f t="shared" si="1"/>
        <v>14</v>
      </c>
      <c r="B92" s="51">
        <v>43921</v>
      </c>
      <c r="C92" s="43">
        <v>91</v>
      </c>
      <c r="D92" s="36">
        <v>81466</v>
      </c>
    </row>
    <row r="93" spans="1:4" x14ac:dyDescent="0.3">
      <c r="A93" s="33">
        <f t="shared" si="1"/>
        <v>14</v>
      </c>
      <c r="B93" s="51">
        <v>43922</v>
      </c>
      <c r="C93" s="43">
        <v>92</v>
      </c>
      <c r="D93" s="36">
        <v>89129</v>
      </c>
    </row>
    <row r="94" spans="1:4" x14ac:dyDescent="0.3">
      <c r="A94" s="33">
        <f t="shared" si="1"/>
        <v>14</v>
      </c>
      <c r="B94" s="51">
        <v>43923</v>
      </c>
      <c r="C94" s="43">
        <v>93</v>
      </c>
      <c r="D94" s="36">
        <v>93249</v>
      </c>
    </row>
    <row r="95" spans="1:4" x14ac:dyDescent="0.3">
      <c r="A95" s="33">
        <f t="shared" si="1"/>
        <v>14</v>
      </c>
      <c r="B95" s="51">
        <v>43924</v>
      </c>
      <c r="C95" s="43">
        <v>94</v>
      </c>
      <c r="D95" s="36">
        <v>103558</v>
      </c>
    </row>
    <row r="96" spans="1:4" x14ac:dyDescent="0.3">
      <c r="A96" s="33">
        <f t="shared" si="1"/>
        <v>14</v>
      </c>
      <c r="B96" s="51">
        <v>43925</v>
      </c>
      <c r="C96" s="43">
        <v>95</v>
      </c>
      <c r="D96" s="36">
        <v>96982</v>
      </c>
    </row>
    <row r="97" spans="1:4" x14ac:dyDescent="0.3">
      <c r="A97" s="33">
        <f t="shared" si="1"/>
        <v>15</v>
      </c>
      <c r="B97" s="51">
        <v>43926</v>
      </c>
      <c r="C97" s="43">
        <v>96</v>
      </c>
      <c r="D97" s="36">
        <v>115736</v>
      </c>
    </row>
    <row r="98" spans="1:4" x14ac:dyDescent="0.3">
      <c r="A98" s="33">
        <f t="shared" si="1"/>
        <v>15</v>
      </c>
      <c r="B98" s="51">
        <v>43927</v>
      </c>
      <c r="C98" s="43">
        <v>97</v>
      </c>
      <c r="D98" s="36">
        <v>126789</v>
      </c>
    </row>
    <row r="99" spans="1:4" x14ac:dyDescent="0.3">
      <c r="A99" s="33">
        <f t="shared" si="1"/>
        <v>15</v>
      </c>
      <c r="B99" s="51">
        <v>43928</v>
      </c>
      <c r="C99" s="43">
        <v>98</v>
      </c>
      <c r="D99" s="36">
        <v>131968</v>
      </c>
    </row>
    <row r="100" spans="1:4" x14ac:dyDescent="0.3">
      <c r="A100" s="33">
        <f t="shared" si="1"/>
        <v>15</v>
      </c>
      <c r="B100" s="51">
        <v>43929</v>
      </c>
      <c r="C100" s="43">
        <v>99</v>
      </c>
      <c r="D100" s="36">
        <v>145384</v>
      </c>
    </row>
    <row r="101" spans="1:4" x14ac:dyDescent="0.3">
      <c r="A101" s="33">
        <f t="shared" si="1"/>
        <v>15</v>
      </c>
      <c r="B101" s="51">
        <v>43930</v>
      </c>
      <c r="C101" s="43">
        <v>100</v>
      </c>
      <c r="D101" s="36">
        <v>152879</v>
      </c>
    </row>
    <row r="102" spans="1:4" x14ac:dyDescent="0.3">
      <c r="A102" s="33">
        <f t="shared" si="1"/>
        <v>15</v>
      </c>
      <c r="B102" s="51">
        <v>43931</v>
      </c>
      <c r="C102" s="43">
        <v>101</v>
      </c>
      <c r="D102" s="36">
        <v>168912</v>
      </c>
    </row>
    <row r="103" spans="1:4" x14ac:dyDescent="0.3">
      <c r="A103" s="33">
        <f t="shared" si="1"/>
        <v>15</v>
      </c>
      <c r="B103" s="51">
        <v>43932</v>
      </c>
      <c r="C103" s="43">
        <v>102</v>
      </c>
      <c r="D103" s="36">
        <v>161736</v>
      </c>
    </row>
    <row r="104" spans="1:4" x14ac:dyDescent="0.3">
      <c r="A104" s="33">
        <f t="shared" si="1"/>
        <v>16</v>
      </c>
      <c r="B104" s="51">
        <v>43933</v>
      </c>
      <c r="C104" s="43">
        <v>103</v>
      </c>
      <c r="D104" s="36">
        <v>184372</v>
      </c>
    </row>
    <row r="105" spans="1:4" x14ac:dyDescent="0.3">
      <c r="A105" s="33">
        <f t="shared" si="1"/>
        <v>16</v>
      </c>
      <c r="B105" s="51">
        <v>43934</v>
      </c>
      <c r="C105" s="43">
        <v>104</v>
      </c>
      <c r="D105" s="36">
        <v>200739</v>
      </c>
    </row>
    <row r="106" spans="1:4" x14ac:dyDescent="0.3">
      <c r="A106" s="33">
        <f t="shared" si="1"/>
        <v>16</v>
      </c>
      <c r="B106" s="51">
        <v>43935</v>
      </c>
      <c r="C106" s="43">
        <v>105</v>
      </c>
      <c r="D106" s="36">
        <v>217353</v>
      </c>
    </row>
    <row r="107" spans="1:4" x14ac:dyDescent="0.3">
      <c r="A107" s="33">
        <f t="shared" si="1"/>
        <v>16</v>
      </c>
      <c r="B107" s="51">
        <v>43936</v>
      </c>
      <c r="C107" s="43">
        <v>106</v>
      </c>
      <c r="D107" s="36">
        <v>234692</v>
      </c>
    </row>
    <row r="108" spans="1:4" x14ac:dyDescent="0.3">
      <c r="A108" s="33">
        <f t="shared" si="1"/>
        <v>16</v>
      </c>
      <c r="B108" s="51">
        <v>43937</v>
      </c>
      <c r="C108" s="43">
        <v>107</v>
      </c>
      <c r="D108" s="36">
        <v>261394</v>
      </c>
    </row>
    <row r="109" spans="1:4" x14ac:dyDescent="0.3">
      <c r="A109" s="33">
        <f t="shared" si="1"/>
        <v>16</v>
      </c>
      <c r="B109" s="51">
        <v>43938</v>
      </c>
      <c r="C109" s="43">
        <v>108</v>
      </c>
      <c r="D109" s="36">
        <v>273802</v>
      </c>
    </row>
    <row r="110" spans="1:4" x14ac:dyDescent="0.3">
      <c r="A110" s="33">
        <f t="shared" si="1"/>
        <v>16</v>
      </c>
      <c r="B110" s="51">
        <v>43939</v>
      </c>
      <c r="C110" s="43">
        <v>109</v>
      </c>
      <c r="D110" s="36">
        <v>259167</v>
      </c>
    </row>
    <row r="111" spans="1:4" x14ac:dyDescent="0.3">
      <c r="A111" s="33">
        <f t="shared" si="1"/>
        <v>17</v>
      </c>
      <c r="B111" s="51">
        <v>43940</v>
      </c>
      <c r="C111" s="43">
        <v>110</v>
      </c>
      <c r="D111" s="36">
        <v>295158</v>
      </c>
    </row>
    <row r="112" spans="1:4" x14ac:dyDescent="0.3">
      <c r="A112" s="33">
        <f t="shared" si="1"/>
        <v>17</v>
      </c>
      <c r="B112" s="51">
        <v>43941</v>
      </c>
      <c r="C112" s="43">
        <v>111</v>
      </c>
      <c r="D112" s="36">
        <v>314644</v>
      </c>
    </row>
    <row r="113" spans="1:4" x14ac:dyDescent="0.3">
      <c r="A113" s="33">
        <f t="shared" si="1"/>
        <v>17</v>
      </c>
      <c r="B113" s="51">
        <v>43942</v>
      </c>
      <c r="C113" s="43">
        <v>112</v>
      </c>
      <c r="D113" s="36">
        <v>332921</v>
      </c>
    </row>
    <row r="114" spans="1:4" x14ac:dyDescent="0.3">
      <c r="A114" s="33">
        <f t="shared" si="1"/>
        <v>17</v>
      </c>
      <c r="B114" s="51">
        <v>43943</v>
      </c>
      <c r="C114" s="43">
        <v>113</v>
      </c>
      <c r="D114" s="36">
        <v>346786</v>
      </c>
    </row>
    <row r="115" spans="1:4" x14ac:dyDescent="0.3">
      <c r="A115" s="33">
        <f t="shared" si="1"/>
        <v>17</v>
      </c>
      <c r="B115" s="51">
        <v>43944</v>
      </c>
      <c r="C115" s="43">
        <v>114</v>
      </c>
      <c r="D115" s="36">
        <v>349691</v>
      </c>
    </row>
    <row r="116" spans="1:4" x14ac:dyDescent="0.3">
      <c r="A116" s="33">
        <f t="shared" si="1"/>
        <v>17</v>
      </c>
      <c r="B116" s="51">
        <v>43945</v>
      </c>
      <c r="C116" s="43">
        <v>115</v>
      </c>
      <c r="D116" s="36">
        <v>352991</v>
      </c>
    </row>
    <row r="117" spans="1:4" x14ac:dyDescent="0.3">
      <c r="A117" s="33">
        <f t="shared" si="1"/>
        <v>17</v>
      </c>
      <c r="B117" s="51">
        <v>43946</v>
      </c>
      <c r="C117" s="43">
        <v>116</v>
      </c>
      <c r="D117" s="36">
        <v>323023</v>
      </c>
    </row>
    <row r="118" spans="1:4" x14ac:dyDescent="0.3">
      <c r="A118" s="33">
        <f t="shared" si="1"/>
        <v>18</v>
      </c>
      <c r="B118" s="51">
        <v>43947</v>
      </c>
      <c r="C118" s="43">
        <v>117</v>
      </c>
      <c r="D118" s="36">
        <v>360927</v>
      </c>
    </row>
    <row r="119" spans="1:4" x14ac:dyDescent="0.3">
      <c r="A119" s="33">
        <f t="shared" si="1"/>
        <v>18</v>
      </c>
      <c r="B119" s="51">
        <v>43948</v>
      </c>
      <c r="C119" s="43">
        <v>118</v>
      </c>
      <c r="D119" s="36">
        <v>379308</v>
      </c>
    </row>
    <row r="120" spans="1:4" x14ac:dyDescent="0.3">
      <c r="A120" s="33">
        <f t="shared" si="1"/>
        <v>18</v>
      </c>
      <c r="B120" s="51">
        <v>43949</v>
      </c>
      <c r="C120" s="43">
        <v>119</v>
      </c>
      <c r="D120" s="36">
        <v>386555</v>
      </c>
    </row>
    <row r="121" spans="1:4" x14ac:dyDescent="0.3">
      <c r="A121" s="33">
        <f t="shared" si="1"/>
        <v>18</v>
      </c>
      <c r="B121" s="51">
        <v>43950</v>
      </c>
      <c r="C121" s="43">
        <v>120</v>
      </c>
      <c r="D121" s="36">
        <v>401993</v>
      </c>
    </row>
    <row r="122" spans="1:4" x14ac:dyDescent="0.3">
      <c r="A122" s="33">
        <f t="shared" si="1"/>
        <v>18</v>
      </c>
      <c r="B122" s="51">
        <v>43951</v>
      </c>
      <c r="C122" s="43">
        <v>121</v>
      </c>
      <c r="D122" s="36">
        <v>392488</v>
      </c>
    </row>
    <row r="123" spans="1:4" x14ac:dyDescent="0.3">
      <c r="A123" s="33">
        <f t="shared" si="1"/>
        <v>18</v>
      </c>
      <c r="B123" s="51">
        <v>43952</v>
      </c>
      <c r="C123" s="43">
        <v>122</v>
      </c>
      <c r="D123" s="36">
        <v>368060</v>
      </c>
    </row>
    <row r="124" spans="1:4" x14ac:dyDescent="0.3">
      <c r="A124" s="33">
        <f t="shared" si="1"/>
        <v>18</v>
      </c>
      <c r="B124" s="51">
        <v>43953</v>
      </c>
      <c r="C124" s="43">
        <v>123</v>
      </c>
      <c r="D124" s="36">
        <v>357316</v>
      </c>
    </row>
    <row r="125" spans="1:4" x14ac:dyDescent="0.3">
      <c r="A125" s="33">
        <f t="shared" si="1"/>
        <v>19</v>
      </c>
      <c r="B125" s="51">
        <v>43954</v>
      </c>
      <c r="C125" s="43">
        <v>124</v>
      </c>
      <c r="D125" s="36">
        <v>382146</v>
      </c>
    </row>
    <row r="126" spans="1:4" x14ac:dyDescent="0.3">
      <c r="A126" s="33">
        <f t="shared" si="1"/>
        <v>19</v>
      </c>
      <c r="B126" s="51">
        <v>43955</v>
      </c>
      <c r="C126" s="43">
        <v>125</v>
      </c>
      <c r="D126" s="36">
        <v>412431</v>
      </c>
    </row>
    <row r="127" spans="1:4" x14ac:dyDescent="0.3">
      <c r="A127" s="33">
        <f t="shared" si="1"/>
        <v>19</v>
      </c>
      <c r="B127" s="51">
        <v>43956</v>
      </c>
      <c r="C127" s="43">
        <v>126</v>
      </c>
      <c r="D127" s="36">
        <v>414188</v>
      </c>
    </row>
    <row r="128" spans="1:4" x14ac:dyDescent="0.3">
      <c r="A128" s="33">
        <f t="shared" si="1"/>
        <v>19</v>
      </c>
      <c r="B128" s="51">
        <v>43957</v>
      </c>
      <c r="C128" s="43">
        <v>127</v>
      </c>
      <c r="D128" s="36">
        <v>401078</v>
      </c>
    </row>
    <row r="129" spans="1:7" x14ac:dyDescent="0.3">
      <c r="A129" s="33">
        <f t="shared" si="1"/>
        <v>19</v>
      </c>
      <c r="B129" s="51">
        <v>43958</v>
      </c>
      <c r="C129" s="43">
        <v>128</v>
      </c>
      <c r="D129" s="36">
        <v>403405</v>
      </c>
    </row>
    <row r="130" spans="1:7" x14ac:dyDescent="0.3">
      <c r="A130" s="33">
        <f t="shared" si="1"/>
        <v>19</v>
      </c>
      <c r="B130" s="51">
        <v>43959</v>
      </c>
      <c r="C130" s="43">
        <v>129</v>
      </c>
      <c r="D130" s="36">
        <v>366494</v>
      </c>
    </row>
    <row r="131" spans="1:7" x14ac:dyDescent="0.3">
      <c r="A131" s="33">
        <f t="shared" ref="A131:A161" si="2">WEEKNUM(B131)</f>
        <v>19</v>
      </c>
      <c r="B131" s="51">
        <v>43960</v>
      </c>
      <c r="C131" s="43">
        <v>130</v>
      </c>
      <c r="D131" s="36">
        <v>329942</v>
      </c>
      <c r="E131">
        <v>329942</v>
      </c>
      <c r="F131" s="37">
        <v>329942</v>
      </c>
      <c r="G131" s="37">
        <v>329942</v>
      </c>
    </row>
    <row r="132" spans="1:7" x14ac:dyDescent="0.3">
      <c r="A132" s="33">
        <f t="shared" si="2"/>
        <v>20</v>
      </c>
      <c r="B132" s="51">
        <v>43961</v>
      </c>
      <c r="C132" s="43">
        <v>131</v>
      </c>
      <c r="E132">
        <f t="shared" ref="E132:E161" si="3">_xlfn.FORECAST.ETS(C132,$D$2:$D$131,$C$2:$C$131,7,1)</f>
        <v>353695.22103582998</v>
      </c>
      <c r="F132" s="37">
        <f t="shared" ref="F132:F161" si="4">E132-_xlfn.FORECAST.ETS.CONFINT(C132,$D$2:$D$131,$C$2:$C$131,0.5,7,1)</f>
        <v>347747.19227554637</v>
      </c>
      <c r="G132" s="37">
        <f t="shared" ref="G132:G161" si="5">E132+_xlfn.FORECAST.ETS.CONFINT(C132,$D$2:$D$131,$C$2:$C$131,0.5,7,1)</f>
        <v>359643.24979611358</v>
      </c>
    </row>
    <row r="133" spans="1:7" x14ac:dyDescent="0.3">
      <c r="A133" s="33">
        <f t="shared" si="2"/>
        <v>20</v>
      </c>
      <c r="B133" s="51">
        <v>43962</v>
      </c>
      <c r="C133" s="43">
        <v>132</v>
      </c>
      <c r="E133">
        <f t="shared" si="3"/>
        <v>353187.12101973698</v>
      </c>
      <c r="F133" s="37">
        <f t="shared" si="4"/>
        <v>345444.52019829815</v>
      </c>
      <c r="G133" s="37">
        <f t="shared" si="5"/>
        <v>360929.72184117581</v>
      </c>
    </row>
    <row r="134" spans="1:7" x14ac:dyDescent="0.3">
      <c r="A134" s="33">
        <f t="shared" si="2"/>
        <v>20</v>
      </c>
      <c r="B134" s="51">
        <v>43963</v>
      </c>
      <c r="C134" s="43">
        <v>133</v>
      </c>
      <c r="E134">
        <f t="shared" si="3"/>
        <v>340180.03050798376</v>
      </c>
      <c r="F134" s="37">
        <f t="shared" si="4"/>
        <v>330416.47662779066</v>
      </c>
      <c r="G134" s="37">
        <f t="shared" si="5"/>
        <v>349943.58438817685</v>
      </c>
    </row>
    <row r="135" spans="1:7" x14ac:dyDescent="0.3">
      <c r="A135" s="33">
        <f t="shared" si="2"/>
        <v>20</v>
      </c>
      <c r="B135" s="51">
        <v>43964</v>
      </c>
      <c r="C135" s="43">
        <v>134</v>
      </c>
      <c r="E135">
        <f t="shared" si="3"/>
        <v>328002.30387453194</v>
      </c>
      <c r="F135" s="37">
        <f t="shared" si="4"/>
        <v>316023.91052517173</v>
      </c>
      <c r="G135" s="37">
        <f t="shared" si="5"/>
        <v>339980.69722389214</v>
      </c>
    </row>
    <row r="136" spans="1:7" x14ac:dyDescent="0.3">
      <c r="A136" s="33">
        <f t="shared" si="2"/>
        <v>20</v>
      </c>
      <c r="B136" s="51">
        <v>43965</v>
      </c>
      <c r="C136" s="43">
        <v>135</v>
      </c>
      <c r="E136">
        <f t="shared" si="3"/>
        <v>316541.04703753587</v>
      </c>
      <c r="F136" s="37">
        <f t="shared" si="4"/>
        <v>302175.17962596589</v>
      </c>
      <c r="G136" s="37">
        <f t="shared" si="5"/>
        <v>330906.91444910585</v>
      </c>
    </row>
    <row r="137" spans="1:7" x14ac:dyDescent="0.3">
      <c r="A137" s="33">
        <f t="shared" si="2"/>
        <v>20</v>
      </c>
      <c r="B137" s="51">
        <v>43966</v>
      </c>
      <c r="C137" s="43">
        <v>136</v>
      </c>
      <c r="E137">
        <f t="shared" si="3"/>
        <v>297890.47433835024</v>
      </c>
      <c r="F137" s="37">
        <f t="shared" si="4"/>
        <v>280979.49528446817</v>
      </c>
      <c r="G137" s="37">
        <f t="shared" si="5"/>
        <v>314801.4533922323</v>
      </c>
    </row>
    <row r="138" spans="1:7" x14ac:dyDescent="0.3">
      <c r="A138" s="33">
        <f t="shared" si="2"/>
        <v>20</v>
      </c>
      <c r="B138" s="51">
        <v>43967</v>
      </c>
      <c r="C138" s="43">
        <v>137</v>
      </c>
      <c r="E138">
        <f t="shared" si="3"/>
        <v>277863.21625867288</v>
      </c>
      <c r="F138" s="37">
        <f t="shared" si="4"/>
        <v>258260.75172282793</v>
      </c>
      <c r="G138" s="37">
        <f t="shared" si="5"/>
        <v>297465.6807945178</v>
      </c>
    </row>
    <row r="139" spans="1:7" x14ac:dyDescent="0.3">
      <c r="A139" s="33">
        <f t="shared" si="2"/>
        <v>21</v>
      </c>
      <c r="B139" s="51">
        <v>43968</v>
      </c>
      <c r="C139" s="43">
        <v>138</v>
      </c>
      <c r="E139">
        <f t="shared" si="3"/>
        <v>295979.16977681901</v>
      </c>
      <c r="F139" s="37">
        <f t="shared" si="4"/>
        <v>273049.42435824592</v>
      </c>
      <c r="G139" s="37">
        <f t="shared" si="5"/>
        <v>318908.9151953921</v>
      </c>
    </row>
    <row r="140" spans="1:7" x14ac:dyDescent="0.3">
      <c r="A140" s="33">
        <f t="shared" si="2"/>
        <v>21</v>
      </c>
      <c r="B140" s="51">
        <v>43969</v>
      </c>
      <c r="C140" s="43">
        <v>139</v>
      </c>
      <c r="E140">
        <f t="shared" si="3"/>
        <v>295471.06976072601</v>
      </c>
      <c r="F140" s="37">
        <f t="shared" si="4"/>
        <v>269639.11602040491</v>
      </c>
      <c r="G140" s="37">
        <f t="shared" si="5"/>
        <v>321303.02350104711</v>
      </c>
    </row>
    <row r="141" spans="1:7" x14ac:dyDescent="0.3">
      <c r="A141" s="33">
        <f t="shared" si="2"/>
        <v>21</v>
      </c>
      <c r="B141" s="51">
        <v>43970</v>
      </c>
      <c r="C141" s="43">
        <v>140</v>
      </c>
      <c r="E141">
        <f t="shared" si="3"/>
        <v>282463.97924897273</v>
      </c>
      <c r="F141" s="37">
        <f t="shared" si="4"/>
        <v>253595.73871300122</v>
      </c>
      <c r="G141" s="37">
        <f t="shared" si="5"/>
        <v>311332.2197849442</v>
      </c>
    </row>
    <row r="142" spans="1:7" x14ac:dyDescent="0.3">
      <c r="A142" s="33">
        <f t="shared" si="2"/>
        <v>21</v>
      </c>
      <c r="B142" s="51">
        <v>43971</v>
      </c>
      <c r="C142" s="43">
        <v>141</v>
      </c>
      <c r="E142">
        <f t="shared" si="3"/>
        <v>270286.25261552091</v>
      </c>
      <c r="F142" s="37">
        <f t="shared" si="4"/>
        <v>238255.09328296781</v>
      </c>
      <c r="G142" s="37">
        <f t="shared" si="5"/>
        <v>302317.411948074</v>
      </c>
    </row>
    <row r="143" spans="1:7" x14ac:dyDescent="0.3">
      <c r="A143" s="33">
        <f t="shared" si="2"/>
        <v>21</v>
      </c>
      <c r="B143" s="51">
        <v>43972</v>
      </c>
      <c r="C143" s="43">
        <v>142</v>
      </c>
      <c r="E143">
        <f t="shared" si="3"/>
        <v>258824.9957785249</v>
      </c>
      <c r="F143" s="37">
        <f t="shared" si="4"/>
        <v>223510.4815655112</v>
      </c>
      <c r="G143" s="37">
        <f t="shared" si="5"/>
        <v>294139.50999153859</v>
      </c>
    </row>
    <row r="144" spans="1:7" x14ac:dyDescent="0.3">
      <c r="A144" s="33">
        <f t="shared" si="2"/>
        <v>21</v>
      </c>
      <c r="B144" s="51">
        <v>43973</v>
      </c>
      <c r="C144" s="43">
        <v>143</v>
      </c>
      <c r="E144">
        <f t="shared" si="3"/>
        <v>240174.42307933923</v>
      </c>
      <c r="F144" s="37">
        <f t="shared" si="4"/>
        <v>201461.37541051174</v>
      </c>
      <c r="G144" s="37">
        <f t="shared" si="5"/>
        <v>278887.47074816673</v>
      </c>
    </row>
    <row r="145" spans="1:7" x14ac:dyDescent="0.3">
      <c r="A145" s="33">
        <f t="shared" si="2"/>
        <v>21</v>
      </c>
      <c r="B145" s="51">
        <v>43974</v>
      </c>
      <c r="C145" s="43">
        <v>144</v>
      </c>
      <c r="E145">
        <f t="shared" si="3"/>
        <v>220147.16499966188</v>
      </c>
      <c r="F145" s="37">
        <f t="shared" si="4"/>
        <v>177924.94199168112</v>
      </c>
      <c r="G145" s="37">
        <f t="shared" si="5"/>
        <v>262369.38800764264</v>
      </c>
    </row>
    <row r="146" spans="1:7" x14ac:dyDescent="0.3">
      <c r="A146" s="33">
        <f t="shared" si="2"/>
        <v>22</v>
      </c>
      <c r="B146" s="51">
        <v>43975</v>
      </c>
      <c r="C146" s="43">
        <v>145</v>
      </c>
      <c r="E146">
        <f t="shared" si="3"/>
        <v>238263.118517808</v>
      </c>
      <c r="F146" s="37">
        <f t="shared" si="4"/>
        <v>192030.11598308926</v>
      </c>
      <c r="G146" s="37">
        <f t="shared" si="5"/>
        <v>284496.12105252675</v>
      </c>
    </row>
    <row r="147" spans="1:7" x14ac:dyDescent="0.3">
      <c r="A147" s="33">
        <f t="shared" si="2"/>
        <v>22</v>
      </c>
      <c r="B147" s="51">
        <v>43976</v>
      </c>
      <c r="C147" s="43">
        <v>146</v>
      </c>
      <c r="E147">
        <f t="shared" si="3"/>
        <v>237755.01850171504</v>
      </c>
      <c r="F147" s="37">
        <f t="shared" si="4"/>
        <v>187832.42911559687</v>
      </c>
      <c r="G147" s="37">
        <f t="shared" si="5"/>
        <v>287677.6078878332</v>
      </c>
    </row>
    <row r="148" spans="1:7" x14ac:dyDescent="0.3">
      <c r="A148" s="33">
        <f t="shared" si="2"/>
        <v>22</v>
      </c>
      <c r="B148" s="51">
        <v>43977</v>
      </c>
      <c r="C148" s="43">
        <v>147</v>
      </c>
      <c r="E148">
        <f t="shared" si="3"/>
        <v>224747.9279899617</v>
      </c>
      <c r="F148" s="37">
        <f t="shared" si="4"/>
        <v>171032.31778074492</v>
      </c>
      <c r="G148" s="37">
        <f t="shared" si="5"/>
        <v>278463.53819917847</v>
      </c>
    </row>
    <row r="149" spans="1:7" x14ac:dyDescent="0.3">
      <c r="A149" s="33">
        <f t="shared" si="2"/>
        <v>22</v>
      </c>
      <c r="B149" s="51">
        <v>43978</v>
      </c>
      <c r="C149" s="43">
        <v>148</v>
      </c>
      <c r="E149">
        <f t="shared" si="3"/>
        <v>212570.20135650993</v>
      </c>
      <c r="F149" s="37">
        <f t="shared" si="4"/>
        <v>154961.50773132048</v>
      </c>
      <c r="G149" s="37">
        <f t="shared" si="5"/>
        <v>270178.89498169936</v>
      </c>
    </row>
    <row r="150" spans="1:7" x14ac:dyDescent="0.3">
      <c r="A150" s="33">
        <f t="shared" si="2"/>
        <v>22</v>
      </c>
      <c r="B150" s="51">
        <v>43979</v>
      </c>
      <c r="C150" s="43">
        <v>149</v>
      </c>
      <c r="E150">
        <f t="shared" si="3"/>
        <v>201108.9445195139</v>
      </c>
      <c r="F150" s="37">
        <f t="shared" si="4"/>
        <v>139510.12274021993</v>
      </c>
      <c r="G150" s="37">
        <f t="shared" si="5"/>
        <v>262707.76629880787</v>
      </c>
    </row>
    <row r="151" spans="1:7" x14ac:dyDescent="0.3">
      <c r="A151" s="33">
        <f t="shared" si="2"/>
        <v>22</v>
      </c>
      <c r="B151" s="51">
        <v>43980</v>
      </c>
      <c r="C151" s="43">
        <v>150</v>
      </c>
      <c r="E151">
        <f t="shared" si="3"/>
        <v>182458.37182032823</v>
      </c>
      <c r="F151" s="37">
        <f t="shared" si="4"/>
        <v>116775.10088501078</v>
      </c>
      <c r="G151" s="37">
        <f t="shared" si="5"/>
        <v>248141.64275564568</v>
      </c>
    </row>
    <row r="152" spans="1:7" x14ac:dyDescent="0.3">
      <c r="A152" s="33">
        <f t="shared" si="2"/>
        <v>22</v>
      </c>
      <c r="B152" s="51">
        <v>43981</v>
      </c>
      <c r="C152" s="43">
        <v>151</v>
      </c>
      <c r="E152">
        <f t="shared" si="3"/>
        <v>162431.11374065088</v>
      </c>
      <c r="F152" s="37">
        <f t="shared" si="4"/>
        <v>92571.548897165005</v>
      </c>
      <c r="G152" s="37">
        <f t="shared" si="5"/>
        <v>232290.67858413677</v>
      </c>
    </row>
    <row r="153" spans="1:7" x14ac:dyDescent="0.3">
      <c r="A153" s="33">
        <f t="shared" si="2"/>
        <v>23</v>
      </c>
      <c r="B153" s="51">
        <v>43982</v>
      </c>
      <c r="C153" s="43">
        <v>152</v>
      </c>
      <c r="E153">
        <f t="shared" si="3"/>
        <v>180547.06725879703</v>
      </c>
      <c r="F153" s="37">
        <f t="shared" si="4"/>
        <v>106084.31806738864</v>
      </c>
      <c r="G153" s="37">
        <f t="shared" si="5"/>
        <v>255009.81645020543</v>
      </c>
    </row>
    <row r="154" spans="1:7" x14ac:dyDescent="0.3">
      <c r="A154" s="33">
        <f t="shared" si="2"/>
        <v>23</v>
      </c>
      <c r="B154" s="51">
        <v>43983</v>
      </c>
      <c r="C154" s="43">
        <v>153</v>
      </c>
      <c r="E154">
        <f t="shared" si="3"/>
        <v>180038.96724270404</v>
      </c>
      <c r="F154" s="37">
        <f t="shared" si="4"/>
        <v>101241.48483264238</v>
      </c>
      <c r="G154" s="37">
        <f t="shared" si="5"/>
        <v>258836.4496527657</v>
      </c>
    </row>
    <row r="155" spans="1:7" x14ac:dyDescent="0.3">
      <c r="A155" s="33">
        <f t="shared" si="2"/>
        <v>23</v>
      </c>
      <c r="B155" s="51">
        <v>43984</v>
      </c>
      <c r="C155" s="43">
        <v>154</v>
      </c>
      <c r="E155">
        <f t="shared" si="3"/>
        <v>167031.87673095069</v>
      </c>
      <c r="F155" s="37">
        <f t="shared" si="4"/>
        <v>83812.459131125666</v>
      </c>
      <c r="G155" s="37">
        <f t="shared" si="5"/>
        <v>250251.29433077574</v>
      </c>
    </row>
    <row r="156" spans="1:7" x14ac:dyDescent="0.3">
      <c r="A156" s="33">
        <f t="shared" si="2"/>
        <v>23</v>
      </c>
      <c r="B156" s="51">
        <v>43985</v>
      </c>
      <c r="C156" s="43">
        <v>155</v>
      </c>
      <c r="E156">
        <f t="shared" si="3"/>
        <v>154854.15009749893</v>
      </c>
      <c r="F156" s="37">
        <f t="shared" si="4"/>
        <v>67127.579310548434</v>
      </c>
      <c r="G156" s="37">
        <f t="shared" si="5"/>
        <v>242580.72088444943</v>
      </c>
    </row>
    <row r="157" spans="1:7" x14ac:dyDescent="0.3">
      <c r="A157" s="33">
        <f t="shared" si="2"/>
        <v>23</v>
      </c>
      <c r="B157" s="51">
        <v>43986</v>
      </c>
      <c r="C157" s="43">
        <v>156</v>
      </c>
      <c r="E157">
        <f t="shared" si="3"/>
        <v>143392.8932605029</v>
      </c>
      <c r="F157" s="37">
        <f t="shared" si="4"/>
        <v>51075.787512216732</v>
      </c>
      <c r="G157" s="37">
        <f t="shared" si="5"/>
        <v>235709.99900878908</v>
      </c>
    </row>
    <row r="158" spans="1:7" x14ac:dyDescent="0.3">
      <c r="A158" s="33">
        <f t="shared" si="2"/>
        <v>23</v>
      </c>
      <c r="B158" s="51">
        <v>43987</v>
      </c>
      <c r="C158" s="43">
        <v>157</v>
      </c>
      <c r="E158">
        <f t="shared" si="3"/>
        <v>124742.32056131725</v>
      </c>
      <c r="F158" s="37">
        <f t="shared" si="4"/>
        <v>27753.004906518006</v>
      </c>
      <c r="G158" s="37">
        <f t="shared" si="5"/>
        <v>221731.63621611649</v>
      </c>
    </row>
    <row r="159" spans="1:7" x14ac:dyDescent="0.3">
      <c r="A159" s="33">
        <f t="shared" si="2"/>
        <v>23</v>
      </c>
      <c r="B159" s="51">
        <v>43988</v>
      </c>
      <c r="C159" s="43">
        <v>158</v>
      </c>
      <c r="E159">
        <f t="shared" si="3"/>
        <v>104715.06248163988</v>
      </c>
      <c r="F159" s="37">
        <f t="shared" si="4"/>
        <v>2973.4547451738908</v>
      </c>
      <c r="G159" s="37">
        <f t="shared" si="5"/>
        <v>206456.67021810586</v>
      </c>
    </row>
    <row r="160" spans="1:7" x14ac:dyDescent="0.3">
      <c r="A160" s="33">
        <f t="shared" si="2"/>
        <v>24</v>
      </c>
      <c r="B160" s="51">
        <v>43989</v>
      </c>
      <c r="C160" s="43">
        <v>159</v>
      </c>
      <c r="E160">
        <f t="shared" si="3"/>
        <v>122831.01599978602</v>
      </c>
      <c r="F160" s="37">
        <f t="shared" si="4"/>
        <v>15959.248062563056</v>
      </c>
      <c r="G160" s="37">
        <f t="shared" si="5"/>
        <v>229702.78393700899</v>
      </c>
    </row>
    <row r="161" spans="1:7" x14ac:dyDescent="0.3">
      <c r="A161" s="33">
        <f t="shared" si="2"/>
        <v>24</v>
      </c>
      <c r="B161" s="51">
        <v>43990</v>
      </c>
      <c r="C161" s="43">
        <v>160</v>
      </c>
      <c r="E161">
        <f t="shared" si="3"/>
        <v>122322.91598369303</v>
      </c>
      <c r="F161" s="37">
        <f t="shared" si="4"/>
        <v>10556.217816240838</v>
      </c>
      <c r="G161" s="37">
        <f t="shared" si="5"/>
        <v>234089.61415114522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E7C3-D212-41EF-B3FE-6FB62F7BBAB1}">
  <dimension ref="A1:E907"/>
  <sheetViews>
    <sheetView workbookViewId="0">
      <selection activeCell="V10" sqref="V8:V10"/>
    </sheetView>
  </sheetViews>
  <sheetFormatPr defaultRowHeight="14.4" x14ac:dyDescent="0.3"/>
  <cols>
    <col min="1" max="1" width="10.5546875" customWidth="1"/>
    <col min="3" max="3" width="10.109375" customWidth="1"/>
    <col min="4" max="4" width="24.44140625" customWidth="1"/>
    <col min="5" max="5" width="24.5546875" customWidth="1"/>
  </cols>
  <sheetData>
    <row r="1" spans="1:5" x14ac:dyDescent="0.3">
      <c r="A1" t="s">
        <v>541</v>
      </c>
      <c r="B1" t="s">
        <v>542</v>
      </c>
      <c r="C1" t="s">
        <v>524</v>
      </c>
      <c r="D1" t="s">
        <v>543</v>
      </c>
      <c r="E1" t="s">
        <v>544</v>
      </c>
    </row>
    <row r="2" spans="1:5" x14ac:dyDescent="0.3">
      <c r="A2" s="44">
        <v>1</v>
      </c>
      <c r="B2" s="45">
        <v>12.814</v>
      </c>
    </row>
    <row r="3" spans="1:5" x14ac:dyDescent="0.3">
      <c r="A3" s="44">
        <v>2</v>
      </c>
      <c r="B3" s="45">
        <v>13.34</v>
      </c>
    </row>
    <row r="4" spans="1:5" x14ac:dyDescent="0.3">
      <c r="A4" s="44">
        <v>3</v>
      </c>
      <c r="B4" s="45">
        <v>13.378</v>
      </c>
    </row>
    <row r="5" spans="1:5" x14ac:dyDescent="0.3">
      <c r="A5" s="44">
        <v>4</v>
      </c>
      <c r="B5" s="45">
        <v>13.223000000000001</v>
      </c>
    </row>
    <row r="6" spans="1:5" x14ac:dyDescent="0.3">
      <c r="A6" s="44">
        <v>5</v>
      </c>
      <c r="B6" s="45">
        <v>12.962</v>
      </c>
    </row>
    <row r="7" spans="1:5" x14ac:dyDescent="0.3">
      <c r="A7" s="44">
        <v>6</v>
      </c>
      <c r="B7" s="45">
        <v>13.051</v>
      </c>
    </row>
    <row r="8" spans="1:5" x14ac:dyDescent="0.3">
      <c r="A8" s="44">
        <v>7</v>
      </c>
      <c r="B8" s="45">
        <v>13.465999999999999</v>
      </c>
    </row>
    <row r="9" spans="1:5" x14ac:dyDescent="0.3">
      <c r="A9" s="44">
        <v>8</v>
      </c>
      <c r="B9" s="45">
        <v>12.952999999999999</v>
      </c>
    </row>
    <row r="10" spans="1:5" x14ac:dyDescent="0.3">
      <c r="A10" s="44">
        <v>9</v>
      </c>
      <c r="B10" s="45">
        <v>13.61</v>
      </c>
    </row>
    <row r="11" spans="1:5" x14ac:dyDescent="0.3">
      <c r="A11" s="44">
        <v>10</v>
      </c>
      <c r="B11" s="45">
        <v>12.823</v>
      </c>
    </row>
    <row r="12" spans="1:5" x14ac:dyDescent="0.3">
      <c r="A12" s="44">
        <v>11</v>
      </c>
      <c r="B12" s="45">
        <v>13.332000000000001</v>
      </c>
    </row>
    <row r="13" spans="1:5" x14ac:dyDescent="0.3">
      <c r="A13" s="44">
        <v>12</v>
      </c>
      <c r="B13" s="45">
        <v>14.526999999999999</v>
      </c>
    </row>
    <row r="14" spans="1:5" x14ac:dyDescent="0.3">
      <c r="A14" s="44">
        <v>13</v>
      </c>
      <c r="B14" s="45">
        <v>14.396000000000001</v>
      </c>
    </row>
    <row r="15" spans="1:5" x14ac:dyDescent="0.3">
      <c r="A15" s="44">
        <v>14</v>
      </c>
      <c r="B15" s="45">
        <v>14.709</v>
      </c>
    </row>
    <row r="16" spans="1:5" x14ac:dyDescent="0.3">
      <c r="A16" s="44">
        <v>15</v>
      </c>
      <c r="B16" s="45">
        <v>15.17</v>
      </c>
    </row>
    <row r="17" spans="1:2" x14ac:dyDescent="0.3">
      <c r="A17" s="44">
        <v>16</v>
      </c>
      <c r="B17" s="45">
        <v>15.135</v>
      </c>
    </row>
    <row r="18" spans="1:2" x14ac:dyDescent="0.3">
      <c r="A18" s="44">
        <v>17</v>
      </c>
      <c r="B18" s="45">
        <v>14.984</v>
      </c>
    </row>
    <row r="19" spans="1:2" x14ac:dyDescent="0.3">
      <c r="A19" s="44">
        <v>18</v>
      </c>
      <c r="B19" s="45">
        <v>14.952</v>
      </c>
    </row>
    <row r="20" spans="1:2" x14ac:dyDescent="0.3">
      <c r="A20" s="44">
        <v>19</v>
      </c>
      <c r="B20" s="45">
        <v>14.641</v>
      </c>
    </row>
    <row r="21" spans="1:2" x14ac:dyDescent="0.3">
      <c r="A21" s="44">
        <v>20</v>
      </c>
      <c r="B21" s="45">
        <v>14.859</v>
      </c>
    </row>
    <row r="22" spans="1:2" x14ac:dyDescent="0.3">
      <c r="A22" s="44">
        <v>21</v>
      </c>
      <c r="B22" s="45">
        <v>14.65</v>
      </c>
    </row>
    <row r="23" spans="1:2" x14ac:dyDescent="0.3">
      <c r="A23" s="44">
        <v>22</v>
      </c>
      <c r="B23" s="45">
        <v>14.9</v>
      </c>
    </row>
    <row r="24" spans="1:2" x14ac:dyDescent="0.3">
      <c r="A24" s="44">
        <v>23</v>
      </c>
      <c r="B24" s="45">
        <v>14.798999999999999</v>
      </c>
    </row>
    <row r="25" spans="1:2" x14ac:dyDescent="0.3">
      <c r="A25" s="44">
        <v>24</v>
      </c>
      <c r="B25" s="45">
        <v>15.175000000000001</v>
      </c>
    </row>
    <row r="26" spans="1:2" x14ac:dyDescent="0.3">
      <c r="A26" s="44">
        <v>25</v>
      </c>
      <c r="B26" s="45">
        <v>13.704000000000001</v>
      </c>
    </row>
    <row r="27" spans="1:2" x14ac:dyDescent="0.3">
      <c r="A27" s="44">
        <v>26</v>
      </c>
      <c r="B27" s="45">
        <v>14.363</v>
      </c>
    </row>
    <row r="28" spans="1:2" x14ac:dyDescent="0.3">
      <c r="A28" s="44">
        <v>27</v>
      </c>
      <c r="B28" s="45">
        <v>15.166</v>
      </c>
    </row>
    <row r="29" spans="1:2" x14ac:dyDescent="0.3">
      <c r="A29" s="44">
        <v>28</v>
      </c>
      <c r="B29" s="45">
        <v>16.198</v>
      </c>
    </row>
    <row r="30" spans="1:2" x14ac:dyDescent="0.3">
      <c r="A30" s="44">
        <v>29</v>
      </c>
      <c r="B30" s="45">
        <v>16.297999999999998</v>
      </c>
    </row>
    <row r="31" spans="1:2" x14ac:dyDescent="0.3">
      <c r="A31" s="44">
        <v>30</v>
      </c>
      <c r="B31" s="45">
        <v>16.347999999999999</v>
      </c>
    </row>
    <row r="32" spans="1:2" x14ac:dyDescent="0.3">
      <c r="A32" s="44">
        <v>31</v>
      </c>
      <c r="B32" s="45">
        <v>15.528</v>
      </c>
    </row>
    <row r="33" spans="1:2" x14ac:dyDescent="0.3">
      <c r="A33" s="44">
        <v>32</v>
      </c>
      <c r="B33" s="45">
        <v>16.045000000000002</v>
      </c>
    </row>
    <row r="34" spans="1:2" x14ac:dyDescent="0.3">
      <c r="A34" s="44">
        <v>33</v>
      </c>
      <c r="B34" s="45">
        <v>14.641</v>
      </c>
    </row>
    <row r="35" spans="1:2" x14ac:dyDescent="0.3">
      <c r="A35" s="44">
        <v>34</v>
      </c>
      <c r="B35" s="45">
        <v>15.845000000000001</v>
      </c>
    </row>
    <row r="36" spans="1:2" x14ac:dyDescent="0.3">
      <c r="A36" s="44">
        <v>35</v>
      </c>
      <c r="B36" s="45">
        <v>15.484</v>
      </c>
    </row>
    <row r="37" spans="1:2" x14ac:dyDescent="0.3">
      <c r="A37" s="44">
        <v>36</v>
      </c>
      <c r="B37" s="45">
        <v>15.337999999999999</v>
      </c>
    </row>
    <row r="38" spans="1:2" x14ac:dyDescent="0.3">
      <c r="A38" s="44">
        <v>37</v>
      </c>
      <c r="B38" s="45">
        <v>15.061</v>
      </c>
    </row>
    <row r="39" spans="1:2" x14ac:dyDescent="0.3">
      <c r="A39" s="44">
        <v>38</v>
      </c>
      <c r="B39" s="45">
        <v>15.321</v>
      </c>
    </row>
    <row r="40" spans="1:2" x14ac:dyDescent="0.3">
      <c r="A40" s="44">
        <v>39</v>
      </c>
      <c r="B40" s="45">
        <v>15.275</v>
      </c>
    </row>
    <row r="41" spans="1:2" x14ac:dyDescent="0.3">
      <c r="A41" s="44">
        <v>40</v>
      </c>
      <c r="B41" s="45">
        <v>14.742000000000001</v>
      </c>
    </row>
    <row r="42" spans="1:2" x14ac:dyDescent="0.3">
      <c r="A42" s="44">
        <v>41</v>
      </c>
      <c r="B42" s="45">
        <v>14.374000000000001</v>
      </c>
    </row>
    <row r="43" spans="1:2" x14ac:dyDescent="0.3">
      <c r="A43" s="44">
        <v>42</v>
      </c>
      <c r="B43" s="45">
        <v>12.744</v>
      </c>
    </row>
    <row r="44" spans="1:2" x14ac:dyDescent="0.3">
      <c r="A44" s="44">
        <v>43</v>
      </c>
      <c r="B44" s="45">
        <v>14.112</v>
      </c>
    </row>
    <row r="45" spans="1:2" x14ac:dyDescent="0.3">
      <c r="A45" s="44">
        <v>44</v>
      </c>
      <c r="B45" s="45">
        <v>14.343999999999999</v>
      </c>
    </row>
    <row r="46" spans="1:2" x14ac:dyDescent="0.3">
      <c r="A46" s="44">
        <v>45</v>
      </c>
      <c r="B46" s="45">
        <v>14.292</v>
      </c>
    </row>
    <row r="47" spans="1:2" x14ac:dyDescent="0.3">
      <c r="A47" s="44">
        <v>46</v>
      </c>
      <c r="B47" s="45">
        <v>13.112</v>
      </c>
    </row>
    <row r="48" spans="1:2" x14ac:dyDescent="0.3">
      <c r="A48" s="44">
        <v>47</v>
      </c>
      <c r="B48" s="45">
        <v>13.025</v>
      </c>
    </row>
    <row r="49" spans="1:2" x14ac:dyDescent="0.3">
      <c r="A49" s="44">
        <v>48</v>
      </c>
      <c r="B49" s="45">
        <v>13.496</v>
      </c>
    </row>
    <row r="50" spans="1:2" x14ac:dyDescent="0.3">
      <c r="A50" s="44">
        <v>49</v>
      </c>
      <c r="B50" s="45">
        <v>14.439</v>
      </c>
    </row>
    <row r="51" spans="1:2" x14ac:dyDescent="0.3">
      <c r="A51" s="44">
        <v>50</v>
      </c>
      <c r="B51" s="45">
        <v>13.276</v>
      </c>
    </row>
    <row r="52" spans="1:2" x14ac:dyDescent="0.3">
      <c r="A52" s="44">
        <v>51</v>
      </c>
      <c r="B52" s="45">
        <v>12.077</v>
      </c>
    </row>
    <row r="53" spans="1:2" x14ac:dyDescent="0.3">
      <c r="A53" s="44">
        <v>52</v>
      </c>
      <c r="B53" s="45">
        <v>10.444000000000001</v>
      </c>
    </row>
    <row r="54" spans="1:2" x14ac:dyDescent="0.3">
      <c r="A54" s="44">
        <v>53</v>
      </c>
      <c r="B54" s="45">
        <v>9.5399999999999991</v>
      </c>
    </row>
    <row r="55" spans="1:2" x14ac:dyDescent="0.3">
      <c r="A55" s="44">
        <v>54</v>
      </c>
      <c r="B55" s="45">
        <v>10.449</v>
      </c>
    </row>
    <row r="56" spans="1:2" x14ac:dyDescent="0.3">
      <c r="A56" s="44">
        <v>55</v>
      </c>
      <c r="B56" s="45">
        <v>11.664</v>
      </c>
    </row>
    <row r="57" spans="1:2" x14ac:dyDescent="0.3">
      <c r="A57" s="44">
        <v>56</v>
      </c>
      <c r="B57" s="45">
        <v>11.154</v>
      </c>
    </row>
    <row r="58" spans="1:2" x14ac:dyDescent="0.3">
      <c r="A58" s="44">
        <v>57</v>
      </c>
      <c r="B58" s="45">
        <v>10.912000000000001</v>
      </c>
    </row>
    <row r="59" spans="1:2" x14ac:dyDescent="0.3">
      <c r="A59" s="44">
        <v>58</v>
      </c>
      <c r="B59" s="45">
        <v>11.412000000000001</v>
      </c>
    </row>
    <row r="60" spans="1:2" x14ac:dyDescent="0.3">
      <c r="A60" s="44">
        <v>59</v>
      </c>
      <c r="B60" s="45">
        <v>11.257</v>
      </c>
    </row>
    <row r="61" spans="1:2" x14ac:dyDescent="0.3">
      <c r="A61" s="44">
        <v>60</v>
      </c>
      <c r="B61" s="45">
        <v>10.939</v>
      </c>
    </row>
    <row r="62" spans="1:2" x14ac:dyDescent="0.3">
      <c r="A62" s="44">
        <v>61</v>
      </c>
      <c r="B62" s="45">
        <v>11.282</v>
      </c>
    </row>
    <row r="63" spans="1:2" x14ac:dyDescent="0.3">
      <c r="A63" s="44">
        <v>62</v>
      </c>
      <c r="B63" s="45">
        <v>12.351000000000001</v>
      </c>
    </row>
    <row r="64" spans="1:2" x14ac:dyDescent="0.3">
      <c r="A64" s="44">
        <v>63</v>
      </c>
      <c r="B64" s="45">
        <v>12.427</v>
      </c>
    </row>
    <row r="65" spans="1:2" x14ac:dyDescent="0.3">
      <c r="A65" s="44">
        <v>64</v>
      </c>
      <c r="B65" s="45">
        <v>10.49</v>
      </c>
    </row>
    <row r="66" spans="1:2" x14ac:dyDescent="0.3">
      <c r="A66" s="44">
        <v>65</v>
      </c>
      <c r="B66" s="45">
        <v>10.353999999999999</v>
      </c>
    </row>
    <row r="67" spans="1:2" x14ac:dyDescent="0.3">
      <c r="A67" s="44">
        <v>66</v>
      </c>
      <c r="B67" s="45">
        <v>10.414999999999999</v>
      </c>
    </row>
    <row r="68" spans="1:2" x14ac:dyDescent="0.3">
      <c r="A68" s="44">
        <v>67</v>
      </c>
      <c r="B68" s="45">
        <v>10.428000000000001</v>
      </c>
    </row>
    <row r="69" spans="1:2" x14ac:dyDescent="0.3">
      <c r="A69" s="44">
        <v>68</v>
      </c>
      <c r="B69" s="45">
        <v>12.680999999999999</v>
      </c>
    </row>
    <row r="70" spans="1:2" x14ac:dyDescent="0.3">
      <c r="A70" s="44">
        <v>69</v>
      </c>
      <c r="B70" s="45">
        <v>11.08</v>
      </c>
    </row>
    <row r="71" spans="1:2" x14ac:dyDescent="0.3">
      <c r="A71" s="44">
        <v>70</v>
      </c>
      <c r="B71" s="45">
        <v>9.4179999999999993</v>
      </c>
    </row>
    <row r="72" spans="1:2" x14ac:dyDescent="0.3">
      <c r="A72" s="44">
        <v>71</v>
      </c>
      <c r="B72" s="45">
        <v>9.4939999999999998</v>
      </c>
    </row>
    <row r="73" spans="1:2" x14ac:dyDescent="0.3">
      <c r="A73" s="44">
        <v>72</v>
      </c>
      <c r="B73" s="45">
        <v>9.0549999999999997</v>
      </c>
    </row>
    <row r="74" spans="1:2" x14ac:dyDescent="0.3">
      <c r="A74" s="44">
        <v>73</v>
      </c>
      <c r="B74" s="45">
        <v>10.285</v>
      </c>
    </row>
    <row r="75" spans="1:2" x14ac:dyDescent="0.3">
      <c r="A75" s="44">
        <v>74</v>
      </c>
      <c r="B75" s="45">
        <v>10.923999999999999</v>
      </c>
    </row>
    <row r="76" spans="1:2" x14ac:dyDescent="0.3">
      <c r="A76" s="44">
        <v>75</v>
      </c>
      <c r="B76" s="45">
        <v>10.651</v>
      </c>
    </row>
    <row r="77" spans="1:2" x14ac:dyDescent="0.3">
      <c r="A77" s="44">
        <v>76</v>
      </c>
      <c r="B77" s="45">
        <v>9.7469999999999999</v>
      </c>
    </row>
    <row r="78" spans="1:2" x14ac:dyDescent="0.3">
      <c r="A78" s="44">
        <v>77</v>
      </c>
      <c r="B78" s="45">
        <v>11.103</v>
      </c>
    </row>
    <row r="79" spans="1:2" x14ac:dyDescent="0.3">
      <c r="A79" s="44">
        <v>78</v>
      </c>
      <c r="B79" s="45">
        <v>9.6129999999999995</v>
      </c>
    </row>
    <row r="80" spans="1:2" x14ac:dyDescent="0.3">
      <c r="A80" s="44">
        <v>79</v>
      </c>
      <c r="B80" s="45">
        <v>9.7590000000000003</v>
      </c>
    </row>
    <row r="81" spans="1:2" x14ac:dyDescent="0.3">
      <c r="A81" s="44">
        <v>80</v>
      </c>
      <c r="B81" s="45">
        <v>9.9469999999999992</v>
      </c>
    </row>
    <row r="82" spans="1:2" x14ac:dyDescent="0.3">
      <c r="A82" s="44">
        <v>81</v>
      </c>
      <c r="B82" s="45">
        <v>11.129</v>
      </c>
    </row>
    <row r="83" spans="1:2" x14ac:dyDescent="0.3">
      <c r="A83" s="44">
        <v>82</v>
      </c>
      <c r="B83" s="45">
        <v>10.14</v>
      </c>
    </row>
    <row r="84" spans="1:2" x14ac:dyDescent="0.3">
      <c r="A84" s="44">
        <v>83</v>
      </c>
      <c r="B84" s="45">
        <v>12.03</v>
      </c>
    </row>
    <row r="85" spans="1:2" x14ac:dyDescent="0.3">
      <c r="A85" s="44">
        <v>84</v>
      </c>
      <c r="B85" s="45">
        <v>11.249000000000001</v>
      </c>
    </row>
    <row r="86" spans="1:2" x14ac:dyDescent="0.3">
      <c r="A86" s="44">
        <v>85</v>
      </c>
      <c r="B86" s="45">
        <v>10.865</v>
      </c>
    </row>
    <row r="87" spans="1:2" x14ac:dyDescent="0.3">
      <c r="A87" s="44">
        <v>86</v>
      </c>
      <c r="B87" s="45">
        <v>10.608000000000001</v>
      </c>
    </row>
    <row r="88" spans="1:2" x14ac:dyDescent="0.3">
      <c r="A88" s="44">
        <v>87</v>
      </c>
      <c r="B88" s="45">
        <v>11.023</v>
      </c>
    </row>
    <row r="89" spans="1:2" x14ac:dyDescent="0.3">
      <c r="A89" s="44">
        <v>88</v>
      </c>
      <c r="B89" s="45">
        <v>11.673</v>
      </c>
    </row>
    <row r="90" spans="1:2" x14ac:dyDescent="0.3">
      <c r="A90" s="44">
        <v>89</v>
      </c>
      <c r="B90" s="45">
        <v>12.028</v>
      </c>
    </row>
    <row r="91" spans="1:2" x14ac:dyDescent="0.3">
      <c r="A91" s="44">
        <v>90</v>
      </c>
      <c r="B91" s="45">
        <v>12.96</v>
      </c>
    </row>
    <row r="92" spans="1:2" x14ac:dyDescent="0.3">
      <c r="A92" s="44">
        <v>91</v>
      </c>
      <c r="B92" s="45">
        <v>12.917</v>
      </c>
    </row>
    <row r="93" spans="1:2" x14ac:dyDescent="0.3">
      <c r="A93" s="44">
        <v>92</v>
      </c>
      <c r="B93" s="45">
        <v>12.246</v>
      </c>
    </row>
    <row r="94" spans="1:2" x14ac:dyDescent="0.3">
      <c r="A94" s="44">
        <v>93</v>
      </c>
      <c r="B94" s="45">
        <v>12.451000000000001</v>
      </c>
    </row>
    <row r="95" spans="1:2" x14ac:dyDescent="0.3">
      <c r="A95" s="44">
        <v>94</v>
      </c>
      <c r="B95" s="45">
        <v>13.311</v>
      </c>
    </row>
    <row r="96" spans="1:2" x14ac:dyDescent="0.3">
      <c r="A96" s="44">
        <v>95</v>
      </c>
      <c r="B96" s="45">
        <v>13.125</v>
      </c>
    </row>
    <row r="97" spans="1:2" x14ac:dyDescent="0.3">
      <c r="A97" s="44">
        <v>96</v>
      </c>
      <c r="B97" s="45">
        <v>14.503</v>
      </c>
    </row>
    <row r="98" spans="1:2" x14ac:dyDescent="0.3">
      <c r="A98" s="44">
        <v>97</v>
      </c>
      <c r="B98" s="45">
        <v>14.21</v>
      </c>
    </row>
    <row r="99" spans="1:2" x14ac:dyDescent="0.3">
      <c r="A99" s="44">
        <v>98</v>
      </c>
      <c r="B99" s="45">
        <v>14.381</v>
      </c>
    </row>
    <row r="100" spans="1:2" x14ac:dyDescent="0.3">
      <c r="A100" s="44">
        <v>99</v>
      </c>
      <c r="B100" s="45">
        <v>14.21</v>
      </c>
    </row>
    <row r="101" spans="1:2" x14ac:dyDescent="0.3">
      <c r="A101" s="44">
        <v>100</v>
      </c>
      <c r="B101" s="45">
        <v>14.356999999999999</v>
      </c>
    </row>
    <row r="102" spans="1:2" x14ac:dyDescent="0.3">
      <c r="A102" s="44">
        <v>101</v>
      </c>
      <c r="B102" s="45">
        <v>14.856</v>
      </c>
    </row>
    <row r="103" spans="1:2" x14ac:dyDescent="0.3">
      <c r="A103" s="44">
        <v>102</v>
      </c>
      <c r="B103" s="45">
        <v>14.673</v>
      </c>
    </row>
    <row r="104" spans="1:2" x14ac:dyDescent="0.3">
      <c r="A104" s="44">
        <v>103</v>
      </c>
      <c r="B104" s="45">
        <v>14.757999999999999</v>
      </c>
    </row>
    <row r="105" spans="1:2" x14ac:dyDescent="0.3">
      <c r="A105" s="44">
        <v>104</v>
      </c>
      <c r="B105" s="45">
        <v>14.279</v>
      </c>
    </row>
    <row r="106" spans="1:2" x14ac:dyDescent="0.3">
      <c r="A106" s="44">
        <v>105</v>
      </c>
      <c r="B106" s="45">
        <v>13.959</v>
      </c>
    </row>
    <row r="107" spans="1:2" x14ac:dyDescent="0.3">
      <c r="A107" s="44">
        <v>106</v>
      </c>
      <c r="B107" s="45">
        <v>14.641999999999999</v>
      </c>
    </row>
    <row r="108" spans="1:2" x14ac:dyDescent="0.3">
      <c r="A108" s="44">
        <v>107</v>
      </c>
      <c r="B108" s="45">
        <v>14.773999999999999</v>
      </c>
    </row>
    <row r="109" spans="1:2" x14ac:dyDescent="0.3">
      <c r="A109" s="44">
        <v>108</v>
      </c>
      <c r="B109" s="45">
        <v>14.602</v>
      </c>
    </row>
    <row r="110" spans="1:2" x14ac:dyDescent="0.3">
      <c r="A110" s="44">
        <v>109</v>
      </c>
      <c r="B110" s="45">
        <v>15.563000000000001</v>
      </c>
    </row>
    <row r="111" spans="1:2" x14ac:dyDescent="0.3">
      <c r="A111" s="44">
        <v>110</v>
      </c>
      <c r="B111" s="45">
        <v>15.724</v>
      </c>
    </row>
    <row r="112" spans="1:2" x14ac:dyDescent="0.3">
      <c r="A112" s="44">
        <v>111</v>
      </c>
      <c r="B112" s="45">
        <v>15.358000000000001</v>
      </c>
    </row>
    <row r="113" spans="1:2" x14ac:dyDescent="0.3">
      <c r="A113" s="44">
        <v>112</v>
      </c>
      <c r="B113" s="45">
        <v>15.521000000000001</v>
      </c>
    </row>
    <row r="114" spans="1:2" x14ac:dyDescent="0.3">
      <c r="A114" s="44">
        <v>113</v>
      </c>
      <c r="B114" s="45">
        <v>15.561</v>
      </c>
    </row>
    <row r="115" spans="1:2" x14ac:dyDescent="0.3">
      <c r="A115" s="44">
        <v>114</v>
      </c>
      <c r="B115" s="45">
        <v>15.093</v>
      </c>
    </row>
    <row r="116" spans="1:2" x14ac:dyDescent="0.3">
      <c r="A116" s="44">
        <v>115</v>
      </c>
      <c r="B116" s="45">
        <v>15.497999999999999</v>
      </c>
    </row>
    <row r="117" spans="1:2" x14ac:dyDescent="0.3">
      <c r="A117" s="44">
        <v>116</v>
      </c>
      <c r="B117" s="45">
        <v>16.91</v>
      </c>
    </row>
    <row r="118" spans="1:2" x14ac:dyDescent="0.3">
      <c r="A118" s="44">
        <v>117</v>
      </c>
      <c r="B118" s="45">
        <v>19.103999999999999</v>
      </c>
    </row>
    <row r="119" spans="1:2" x14ac:dyDescent="0.3">
      <c r="A119" s="44">
        <v>118</v>
      </c>
      <c r="B119" s="45">
        <v>14.185</v>
      </c>
    </row>
    <row r="120" spans="1:2" x14ac:dyDescent="0.3">
      <c r="A120" s="44">
        <v>119</v>
      </c>
      <c r="B120" s="45">
        <v>14.622</v>
      </c>
    </row>
    <row r="121" spans="1:2" x14ac:dyDescent="0.3">
      <c r="A121" s="44">
        <v>120</v>
      </c>
      <c r="B121" s="45">
        <v>15.711</v>
      </c>
    </row>
    <row r="122" spans="1:2" x14ac:dyDescent="0.3">
      <c r="A122" s="44">
        <v>121</v>
      </c>
      <c r="B122" s="45">
        <v>16.059999999999999</v>
      </c>
    </row>
    <row r="123" spans="1:2" x14ac:dyDescent="0.3">
      <c r="A123" s="44">
        <v>122</v>
      </c>
      <c r="B123" s="45">
        <v>15.371</v>
      </c>
    </row>
    <row r="124" spans="1:2" x14ac:dyDescent="0.3">
      <c r="A124" s="44">
        <v>123</v>
      </c>
      <c r="B124" s="45">
        <v>14.161</v>
      </c>
    </row>
    <row r="125" spans="1:2" x14ac:dyDescent="0.3">
      <c r="A125" s="44">
        <v>124</v>
      </c>
      <c r="B125" s="45">
        <v>15.849</v>
      </c>
    </row>
    <row r="126" spans="1:2" x14ac:dyDescent="0.3">
      <c r="A126" s="44">
        <v>125</v>
      </c>
      <c r="B126" s="45">
        <v>16.302</v>
      </c>
    </row>
    <row r="127" spans="1:2" x14ac:dyDescent="0.3">
      <c r="A127" s="44">
        <v>126</v>
      </c>
      <c r="B127" s="45">
        <v>15.92</v>
      </c>
    </row>
    <row r="128" spans="1:2" x14ac:dyDescent="0.3">
      <c r="A128" s="44">
        <v>127</v>
      </c>
      <c r="B128" s="45">
        <v>15.742000000000001</v>
      </c>
    </row>
    <row r="129" spans="1:2" x14ac:dyDescent="0.3">
      <c r="A129" s="44">
        <v>128</v>
      </c>
      <c r="B129" s="45">
        <v>17.285</v>
      </c>
    </row>
    <row r="130" spans="1:2" x14ac:dyDescent="0.3">
      <c r="A130" s="44">
        <v>129</v>
      </c>
      <c r="B130" s="45">
        <v>21.495000000000001</v>
      </c>
    </row>
    <row r="131" spans="1:2" x14ac:dyDescent="0.3">
      <c r="A131" s="44">
        <v>130</v>
      </c>
      <c r="B131" s="45">
        <v>14.792999999999999</v>
      </c>
    </row>
    <row r="132" spans="1:2" x14ac:dyDescent="0.3">
      <c r="A132" s="44">
        <v>131</v>
      </c>
      <c r="B132" s="45">
        <v>14.821999999999999</v>
      </c>
    </row>
    <row r="133" spans="1:2" x14ac:dyDescent="0.3">
      <c r="A133" s="44">
        <v>132</v>
      </c>
      <c r="B133" s="45">
        <v>18.079000000000001</v>
      </c>
    </row>
    <row r="134" spans="1:2" x14ac:dyDescent="0.3">
      <c r="A134" s="44">
        <v>133</v>
      </c>
      <c r="B134" s="45">
        <v>12.414</v>
      </c>
    </row>
    <row r="135" spans="1:2" x14ac:dyDescent="0.3">
      <c r="A135" s="44">
        <v>134</v>
      </c>
      <c r="B135" s="45">
        <v>15.109</v>
      </c>
    </row>
    <row r="136" spans="1:2" x14ac:dyDescent="0.3">
      <c r="A136" s="44">
        <v>135</v>
      </c>
      <c r="B136" s="45">
        <v>15.298999999999999</v>
      </c>
    </row>
    <row r="137" spans="1:2" x14ac:dyDescent="0.3">
      <c r="A137" s="44">
        <v>136</v>
      </c>
      <c r="B137" s="45">
        <v>15.452</v>
      </c>
    </row>
    <row r="138" spans="1:2" x14ac:dyDescent="0.3">
      <c r="A138" s="44">
        <v>137</v>
      </c>
      <c r="B138" s="45">
        <v>14.571999999999999</v>
      </c>
    </row>
    <row r="139" spans="1:2" x14ac:dyDescent="0.3">
      <c r="A139" s="44">
        <v>138</v>
      </c>
      <c r="B139" s="45">
        <v>15.619</v>
      </c>
    </row>
    <row r="140" spans="1:2" x14ac:dyDescent="0.3">
      <c r="A140" s="44">
        <v>139</v>
      </c>
      <c r="B140" s="45">
        <v>15.654999999999999</v>
      </c>
    </row>
    <row r="141" spans="1:2" x14ac:dyDescent="0.3">
      <c r="A141" s="44">
        <v>140</v>
      </c>
      <c r="B141" s="45">
        <v>17.091999999999999</v>
      </c>
    </row>
    <row r="142" spans="1:2" x14ac:dyDescent="0.3">
      <c r="A142" s="44">
        <v>141</v>
      </c>
      <c r="B142" s="45">
        <v>16.119</v>
      </c>
    </row>
    <row r="143" spans="1:2" x14ac:dyDescent="0.3">
      <c r="A143" s="44">
        <v>142</v>
      </c>
      <c r="B143" s="45">
        <v>14.257999999999999</v>
      </c>
    </row>
    <row r="144" spans="1:2" x14ac:dyDescent="0.3">
      <c r="A144" s="44">
        <v>143</v>
      </c>
      <c r="B144" s="45">
        <v>14.542999999999999</v>
      </c>
    </row>
    <row r="145" spans="1:2" x14ac:dyDescent="0.3">
      <c r="A145" s="44">
        <v>144</v>
      </c>
      <c r="B145" s="45">
        <v>15.645</v>
      </c>
    </row>
    <row r="146" spans="1:2" x14ac:dyDescent="0.3">
      <c r="A146" s="44">
        <v>145</v>
      </c>
      <c r="B146" s="45">
        <v>16.082999999999998</v>
      </c>
    </row>
    <row r="147" spans="1:2" x14ac:dyDescent="0.3">
      <c r="A147" s="44">
        <v>146</v>
      </c>
      <c r="B147" s="45">
        <v>16.513000000000002</v>
      </c>
    </row>
    <row r="148" spans="1:2" x14ac:dyDescent="0.3">
      <c r="A148" s="44">
        <v>147</v>
      </c>
      <c r="B148" s="45">
        <v>16.181999999999999</v>
      </c>
    </row>
    <row r="149" spans="1:2" x14ac:dyDescent="0.3">
      <c r="A149" s="44">
        <v>148</v>
      </c>
      <c r="B149" s="45">
        <v>15.545</v>
      </c>
    </row>
    <row r="150" spans="1:2" x14ac:dyDescent="0.3">
      <c r="A150" s="44">
        <v>149</v>
      </c>
      <c r="B150" s="45">
        <v>15.941000000000001</v>
      </c>
    </row>
    <row r="151" spans="1:2" x14ac:dyDescent="0.3">
      <c r="A151" s="44">
        <v>150</v>
      </c>
      <c r="B151" s="45">
        <v>15.853999999999999</v>
      </c>
    </row>
    <row r="152" spans="1:2" x14ac:dyDescent="0.3">
      <c r="A152" s="44">
        <v>151</v>
      </c>
      <c r="B152" s="45">
        <v>15.704000000000001</v>
      </c>
    </row>
    <row r="153" spans="1:2" x14ac:dyDescent="0.3">
      <c r="A153" s="44">
        <v>152</v>
      </c>
      <c r="B153" s="45">
        <v>15.385</v>
      </c>
    </row>
    <row r="154" spans="1:2" x14ac:dyDescent="0.3">
      <c r="A154" s="44">
        <v>153</v>
      </c>
      <c r="B154" s="45">
        <v>15.047000000000001</v>
      </c>
    </row>
    <row r="155" spans="1:2" x14ac:dyDescent="0.3">
      <c r="A155" s="44">
        <v>154</v>
      </c>
      <c r="B155" s="45">
        <v>15.162000000000001</v>
      </c>
    </row>
    <row r="156" spans="1:2" x14ac:dyDescent="0.3">
      <c r="A156" s="44">
        <v>155</v>
      </c>
      <c r="B156" s="45">
        <v>15.394</v>
      </c>
    </row>
    <row r="157" spans="1:2" x14ac:dyDescent="0.3">
      <c r="A157" s="44">
        <v>156</v>
      </c>
      <c r="B157" s="45">
        <v>16.437000000000001</v>
      </c>
    </row>
    <row r="158" spans="1:2" x14ac:dyDescent="0.3">
      <c r="A158" s="44">
        <v>157</v>
      </c>
      <c r="B158" s="45">
        <v>15.372</v>
      </c>
    </row>
    <row r="159" spans="1:2" x14ac:dyDescent="0.3">
      <c r="A159" s="44">
        <v>158</v>
      </c>
      <c r="B159" s="45">
        <v>14.991</v>
      </c>
    </row>
    <row r="160" spans="1:2" x14ac:dyDescent="0.3">
      <c r="A160" s="44">
        <v>159</v>
      </c>
      <c r="B160" s="45">
        <v>14.662000000000001</v>
      </c>
    </row>
    <row r="161" spans="1:2" x14ac:dyDescent="0.3">
      <c r="A161" s="44">
        <v>160</v>
      </c>
      <c r="B161" s="45">
        <v>16.024000000000001</v>
      </c>
    </row>
    <row r="162" spans="1:2" x14ac:dyDescent="0.3">
      <c r="A162" s="44">
        <v>161</v>
      </c>
      <c r="B162" s="45">
        <v>15.266999999999999</v>
      </c>
    </row>
    <row r="163" spans="1:2" x14ac:dyDescent="0.3">
      <c r="A163" s="44">
        <v>162</v>
      </c>
      <c r="B163" s="45">
        <v>14.384</v>
      </c>
    </row>
    <row r="164" spans="1:2" x14ac:dyDescent="0.3">
      <c r="A164" s="44">
        <v>163</v>
      </c>
      <c r="B164" s="45">
        <v>14.695</v>
      </c>
    </row>
    <row r="165" spans="1:2" x14ac:dyDescent="0.3">
      <c r="A165" s="44">
        <v>164</v>
      </c>
      <c r="B165" s="45">
        <v>16.547000000000001</v>
      </c>
    </row>
    <row r="166" spans="1:2" x14ac:dyDescent="0.3">
      <c r="A166" s="44">
        <v>165</v>
      </c>
      <c r="B166" s="45">
        <v>15.66</v>
      </c>
    </row>
    <row r="167" spans="1:2" x14ac:dyDescent="0.3">
      <c r="A167" s="44">
        <v>166</v>
      </c>
      <c r="B167" s="45">
        <v>13.581</v>
      </c>
    </row>
    <row r="168" spans="1:2" x14ac:dyDescent="0.3">
      <c r="A168" s="44">
        <v>167</v>
      </c>
      <c r="B168" s="45">
        <v>13.37</v>
      </c>
    </row>
    <row r="169" spans="1:2" x14ac:dyDescent="0.3">
      <c r="A169" s="44">
        <v>168</v>
      </c>
      <c r="B169" s="45">
        <v>13.55</v>
      </c>
    </row>
    <row r="170" spans="1:2" x14ac:dyDescent="0.3">
      <c r="A170" s="44">
        <v>169</v>
      </c>
      <c r="B170" s="45">
        <v>16.308</v>
      </c>
    </row>
    <row r="171" spans="1:2" x14ac:dyDescent="0.3">
      <c r="A171" s="44">
        <v>170</v>
      </c>
      <c r="B171" s="45">
        <v>14.363</v>
      </c>
    </row>
    <row r="172" spans="1:2" x14ac:dyDescent="0.3">
      <c r="A172" s="44">
        <v>171</v>
      </c>
      <c r="B172" s="45">
        <v>14.486000000000001</v>
      </c>
    </row>
    <row r="173" spans="1:2" x14ac:dyDescent="0.3">
      <c r="A173" s="44">
        <v>172</v>
      </c>
      <c r="B173" s="45">
        <v>14.281000000000001</v>
      </c>
    </row>
    <row r="174" spans="1:2" x14ac:dyDescent="0.3">
      <c r="A174" s="44">
        <v>173</v>
      </c>
      <c r="B174" s="45">
        <v>14.022</v>
      </c>
    </row>
    <row r="175" spans="1:2" x14ac:dyDescent="0.3">
      <c r="A175" s="44">
        <v>174</v>
      </c>
      <c r="B175" s="45">
        <v>14.148999999999999</v>
      </c>
    </row>
    <row r="176" spans="1:2" x14ac:dyDescent="0.3">
      <c r="A176" s="44">
        <v>175</v>
      </c>
      <c r="B176" s="45">
        <v>14.081</v>
      </c>
    </row>
    <row r="177" spans="1:2" x14ac:dyDescent="0.3">
      <c r="A177" s="44">
        <v>176</v>
      </c>
      <c r="B177" s="45">
        <v>13.859</v>
      </c>
    </row>
    <row r="178" spans="1:2" x14ac:dyDescent="0.3">
      <c r="A178" s="44">
        <v>177</v>
      </c>
      <c r="B178" s="45">
        <v>14.298</v>
      </c>
    </row>
    <row r="179" spans="1:2" x14ac:dyDescent="0.3">
      <c r="A179" s="44">
        <v>178</v>
      </c>
      <c r="B179" s="45">
        <v>13.749000000000001</v>
      </c>
    </row>
    <row r="180" spans="1:2" x14ac:dyDescent="0.3">
      <c r="A180" s="44">
        <v>179</v>
      </c>
      <c r="B180" s="45">
        <v>13.134</v>
      </c>
    </row>
    <row r="181" spans="1:2" x14ac:dyDescent="0.3">
      <c r="A181" s="44">
        <v>180</v>
      </c>
      <c r="B181" s="45">
        <v>12.958</v>
      </c>
    </row>
    <row r="182" spans="1:2" x14ac:dyDescent="0.3">
      <c r="A182" s="44">
        <v>181</v>
      </c>
      <c r="B182" s="45">
        <v>11.829000000000001</v>
      </c>
    </row>
    <row r="183" spans="1:2" x14ac:dyDescent="0.3">
      <c r="A183" s="44">
        <v>182</v>
      </c>
      <c r="B183" s="45">
        <v>12.409000000000001</v>
      </c>
    </row>
    <row r="184" spans="1:2" x14ac:dyDescent="0.3">
      <c r="A184" s="44">
        <v>183</v>
      </c>
      <c r="B184" s="45">
        <v>12.848000000000001</v>
      </c>
    </row>
    <row r="185" spans="1:2" x14ac:dyDescent="0.3">
      <c r="A185" s="44">
        <v>184</v>
      </c>
      <c r="B185" s="45">
        <v>12.038</v>
      </c>
    </row>
    <row r="186" spans="1:2" x14ac:dyDescent="0.3">
      <c r="A186" s="44">
        <v>185</v>
      </c>
      <c r="B186" s="45">
        <v>12.487</v>
      </c>
    </row>
    <row r="187" spans="1:2" x14ac:dyDescent="0.3">
      <c r="A187" s="44">
        <v>186</v>
      </c>
      <c r="B187" s="45">
        <v>12.718999999999999</v>
      </c>
    </row>
    <row r="188" spans="1:2" x14ac:dyDescent="0.3">
      <c r="A188" s="44">
        <v>187</v>
      </c>
      <c r="B188" s="45">
        <v>12.972</v>
      </c>
    </row>
    <row r="189" spans="1:2" x14ac:dyDescent="0.3">
      <c r="A189" s="44">
        <v>188</v>
      </c>
      <c r="B189" s="45">
        <v>12.565</v>
      </c>
    </row>
    <row r="190" spans="1:2" x14ac:dyDescent="0.3">
      <c r="A190" s="44">
        <v>189</v>
      </c>
      <c r="B190" s="45">
        <v>13.106999999999999</v>
      </c>
    </row>
    <row r="191" spans="1:2" x14ac:dyDescent="0.3">
      <c r="A191" s="44">
        <v>190</v>
      </c>
      <c r="B191" s="45">
        <v>12.217000000000001</v>
      </c>
    </row>
    <row r="192" spans="1:2" x14ac:dyDescent="0.3">
      <c r="A192" s="44">
        <v>191</v>
      </c>
      <c r="B192" s="45">
        <v>12.576000000000001</v>
      </c>
    </row>
    <row r="193" spans="1:2" x14ac:dyDescent="0.3">
      <c r="A193" s="44">
        <v>192</v>
      </c>
      <c r="B193" s="45">
        <v>12.657999999999999</v>
      </c>
    </row>
    <row r="194" spans="1:2" x14ac:dyDescent="0.3">
      <c r="A194" s="44">
        <v>193</v>
      </c>
      <c r="B194" s="45">
        <v>12.590999999999999</v>
      </c>
    </row>
    <row r="195" spans="1:2" x14ac:dyDescent="0.3">
      <c r="A195" s="44">
        <v>194</v>
      </c>
      <c r="B195" s="45">
        <v>12.927</v>
      </c>
    </row>
    <row r="196" spans="1:2" x14ac:dyDescent="0.3">
      <c r="A196" s="44">
        <v>195</v>
      </c>
      <c r="B196" s="45">
        <v>12.824</v>
      </c>
    </row>
    <row r="197" spans="1:2" x14ac:dyDescent="0.3">
      <c r="A197" s="44">
        <v>196</v>
      </c>
      <c r="B197" s="45">
        <v>12.55</v>
      </c>
    </row>
    <row r="198" spans="1:2" x14ac:dyDescent="0.3">
      <c r="A198" s="44">
        <v>197</v>
      </c>
      <c r="B198" s="45">
        <v>13.098000000000001</v>
      </c>
    </row>
    <row r="199" spans="1:2" x14ac:dyDescent="0.3">
      <c r="A199" s="44">
        <v>198</v>
      </c>
      <c r="B199" s="45">
        <v>13.542999999999999</v>
      </c>
    </row>
    <row r="200" spans="1:2" x14ac:dyDescent="0.3">
      <c r="A200" s="44">
        <v>199</v>
      </c>
      <c r="B200" s="45">
        <v>12.853</v>
      </c>
    </row>
    <row r="201" spans="1:2" x14ac:dyDescent="0.3">
      <c r="A201" s="44">
        <v>200</v>
      </c>
      <c r="B201" s="45">
        <v>12.872999999999999</v>
      </c>
    </row>
    <row r="202" spans="1:2" x14ac:dyDescent="0.3">
      <c r="A202" s="44">
        <v>201</v>
      </c>
      <c r="B202" s="45">
        <v>13.378</v>
      </c>
    </row>
    <row r="203" spans="1:2" x14ac:dyDescent="0.3">
      <c r="A203" s="44">
        <v>202</v>
      </c>
      <c r="B203" s="45">
        <v>13.654999999999999</v>
      </c>
    </row>
    <row r="204" spans="1:2" x14ac:dyDescent="0.3">
      <c r="A204" s="44">
        <v>203</v>
      </c>
      <c r="B204" s="45">
        <v>13.218</v>
      </c>
    </row>
    <row r="205" spans="1:2" x14ac:dyDescent="0.3">
      <c r="A205" s="44">
        <v>204</v>
      </c>
      <c r="B205" s="45">
        <v>13.784000000000001</v>
      </c>
    </row>
    <row r="206" spans="1:2" x14ac:dyDescent="0.3">
      <c r="A206" s="44">
        <v>205</v>
      </c>
      <c r="B206" s="45">
        <v>13.457000000000001</v>
      </c>
    </row>
    <row r="207" spans="1:2" x14ac:dyDescent="0.3">
      <c r="A207" s="44">
        <v>206</v>
      </c>
      <c r="B207" s="45">
        <v>12.968999999999999</v>
      </c>
    </row>
    <row r="208" spans="1:2" x14ac:dyDescent="0.3">
      <c r="A208" s="44">
        <v>207</v>
      </c>
      <c r="B208" s="45">
        <v>13.326000000000001</v>
      </c>
    </row>
    <row r="209" spans="1:2" x14ac:dyDescent="0.3">
      <c r="A209" s="44">
        <v>208</v>
      </c>
      <c r="B209" s="45">
        <v>14.526999999999999</v>
      </c>
    </row>
    <row r="210" spans="1:2" x14ac:dyDescent="0.3">
      <c r="A210" s="44">
        <v>209</v>
      </c>
      <c r="B210" s="45">
        <v>14.519</v>
      </c>
    </row>
    <row r="211" spans="1:2" x14ac:dyDescent="0.3">
      <c r="A211" s="44">
        <v>210</v>
      </c>
      <c r="B211" s="45">
        <v>14.49</v>
      </c>
    </row>
    <row r="212" spans="1:2" x14ac:dyDescent="0.3">
      <c r="A212" s="44">
        <v>211</v>
      </c>
      <c r="B212" s="45">
        <v>14.451000000000001</v>
      </c>
    </row>
    <row r="213" spans="1:2" x14ac:dyDescent="0.3">
      <c r="A213" s="44">
        <v>212</v>
      </c>
      <c r="B213" s="45">
        <v>13.584</v>
      </c>
    </row>
    <row r="214" spans="1:2" x14ac:dyDescent="0.3">
      <c r="A214" s="44">
        <v>213</v>
      </c>
      <c r="B214" s="45">
        <v>13.99</v>
      </c>
    </row>
    <row r="215" spans="1:2" x14ac:dyDescent="0.3">
      <c r="A215" s="44">
        <v>214</v>
      </c>
      <c r="B215" s="45">
        <v>14.911</v>
      </c>
    </row>
    <row r="216" spans="1:2" x14ac:dyDescent="0.3">
      <c r="A216" s="44">
        <v>215</v>
      </c>
      <c r="B216" s="45">
        <v>14.882</v>
      </c>
    </row>
    <row r="217" spans="1:2" x14ac:dyDescent="0.3">
      <c r="A217" s="44">
        <v>216</v>
      </c>
      <c r="B217" s="45">
        <v>15.004</v>
      </c>
    </row>
    <row r="218" spans="1:2" x14ac:dyDescent="0.3">
      <c r="A218" s="44">
        <v>217</v>
      </c>
      <c r="B218" s="45">
        <v>15.379</v>
      </c>
    </row>
    <row r="219" spans="1:2" x14ac:dyDescent="0.3">
      <c r="A219" s="44">
        <v>218</v>
      </c>
      <c r="B219" s="45">
        <v>15.52</v>
      </c>
    </row>
    <row r="220" spans="1:2" x14ac:dyDescent="0.3">
      <c r="A220" s="44">
        <v>219</v>
      </c>
      <c r="B220" s="45">
        <v>15.301</v>
      </c>
    </row>
    <row r="221" spans="1:2" x14ac:dyDescent="0.3">
      <c r="A221" s="44">
        <v>220</v>
      </c>
      <c r="B221" s="45">
        <v>16.013000000000002</v>
      </c>
    </row>
    <row r="222" spans="1:2" x14ac:dyDescent="0.3">
      <c r="A222" s="44">
        <v>221</v>
      </c>
      <c r="B222" s="45">
        <v>14.577</v>
      </c>
    </row>
    <row r="223" spans="1:2" x14ac:dyDescent="0.3">
      <c r="A223" s="44">
        <v>222</v>
      </c>
      <c r="B223" s="45">
        <v>15.109</v>
      </c>
    </row>
    <row r="224" spans="1:2" x14ac:dyDescent="0.3">
      <c r="A224" s="44">
        <v>223</v>
      </c>
      <c r="B224" s="45">
        <v>14.875</v>
      </c>
    </row>
    <row r="225" spans="1:2" x14ac:dyDescent="0.3">
      <c r="A225" s="44">
        <v>224</v>
      </c>
      <c r="B225" s="45">
        <v>15.359</v>
      </c>
    </row>
    <row r="226" spans="1:2" x14ac:dyDescent="0.3">
      <c r="A226" s="44">
        <v>225</v>
      </c>
      <c r="B226" s="45">
        <v>15.273999999999999</v>
      </c>
    </row>
    <row r="227" spans="1:2" x14ac:dyDescent="0.3">
      <c r="A227" s="44">
        <v>226</v>
      </c>
      <c r="B227" s="45">
        <v>15.894</v>
      </c>
    </row>
    <row r="228" spans="1:2" x14ac:dyDescent="0.3">
      <c r="A228" s="44">
        <v>227</v>
      </c>
      <c r="B228" s="45">
        <v>15.89</v>
      </c>
    </row>
    <row r="229" spans="1:2" x14ac:dyDescent="0.3">
      <c r="A229" s="44">
        <v>228</v>
      </c>
      <c r="B229" s="45">
        <v>15.584</v>
      </c>
    </row>
    <row r="230" spans="1:2" x14ac:dyDescent="0.3">
      <c r="A230" s="44">
        <v>229</v>
      </c>
      <c r="B230" s="45">
        <v>14.801</v>
      </c>
    </row>
    <row r="231" spans="1:2" x14ac:dyDescent="0.3">
      <c r="A231" s="44">
        <v>230</v>
      </c>
      <c r="B231" s="45">
        <v>14.861000000000001</v>
      </c>
    </row>
    <row r="232" spans="1:2" x14ac:dyDescent="0.3">
      <c r="A232" s="44">
        <v>231</v>
      </c>
      <c r="B232" s="45">
        <v>15.256</v>
      </c>
    </row>
    <row r="233" spans="1:2" x14ac:dyDescent="0.3">
      <c r="A233" s="44">
        <v>232</v>
      </c>
      <c r="B233" s="45">
        <v>14.378</v>
      </c>
    </row>
    <row r="234" spans="1:2" x14ac:dyDescent="0.3">
      <c r="A234" s="44">
        <v>233</v>
      </c>
      <c r="B234" s="45">
        <v>14.805999999999999</v>
      </c>
    </row>
    <row r="235" spans="1:2" x14ac:dyDescent="0.3">
      <c r="A235" s="44">
        <v>234</v>
      </c>
      <c r="B235" s="45">
        <v>15.407</v>
      </c>
    </row>
    <row r="236" spans="1:2" x14ac:dyDescent="0.3">
      <c r="A236" s="44">
        <v>235</v>
      </c>
      <c r="B236" s="45">
        <v>14.7</v>
      </c>
    </row>
    <row r="237" spans="1:2" x14ac:dyDescent="0.3">
      <c r="A237" s="44">
        <v>236</v>
      </c>
      <c r="B237" s="45">
        <v>15.368</v>
      </c>
    </row>
    <row r="238" spans="1:2" x14ac:dyDescent="0.3">
      <c r="A238" s="44">
        <v>237</v>
      </c>
      <c r="B238" s="45">
        <v>15.337999999999999</v>
      </c>
    </row>
    <row r="239" spans="1:2" x14ac:dyDescent="0.3">
      <c r="A239" s="44">
        <v>238</v>
      </c>
      <c r="B239" s="45">
        <v>14.861000000000001</v>
      </c>
    </row>
    <row r="240" spans="1:2" x14ac:dyDescent="0.3">
      <c r="A240" s="44">
        <v>239</v>
      </c>
      <c r="B240" s="45">
        <v>15.38</v>
      </c>
    </row>
    <row r="241" spans="1:2" x14ac:dyDescent="0.3">
      <c r="A241" s="44">
        <v>240</v>
      </c>
      <c r="B241" s="45">
        <v>16.262</v>
      </c>
    </row>
    <row r="242" spans="1:2" x14ac:dyDescent="0.3">
      <c r="A242" s="44">
        <v>241</v>
      </c>
      <c r="B242" s="45">
        <v>14.811999999999999</v>
      </c>
    </row>
    <row r="243" spans="1:2" x14ac:dyDescent="0.3">
      <c r="A243" s="44">
        <v>242</v>
      </c>
      <c r="B243" s="45">
        <v>15.587</v>
      </c>
    </row>
    <row r="244" spans="1:2" x14ac:dyDescent="0.3">
      <c r="A244" s="44">
        <v>243</v>
      </c>
      <c r="B244" s="45">
        <v>16.044</v>
      </c>
    </row>
    <row r="245" spans="1:2" x14ac:dyDescent="0.3">
      <c r="A245" s="44">
        <v>244</v>
      </c>
      <c r="B245" s="45">
        <v>15.465999999999999</v>
      </c>
    </row>
    <row r="246" spans="1:2" x14ac:dyDescent="0.3">
      <c r="A246" s="44">
        <v>245</v>
      </c>
      <c r="B246" s="45">
        <v>15.993</v>
      </c>
    </row>
    <row r="247" spans="1:2" x14ac:dyDescent="0.3">
      <c r="A247" s="44">
        <v>246</v>
      </c>
      <c r="B247" s="45">
        <v>15.256</v>
      </c>
    </row>
    <row r="248" spans="1:2" x14ac:dyDescent="0.3">
      <c r="A248" s="44">
        <v>247</v>
      </c>
      <c r="B248" s="45">
        <v>15.074</v>
      </c>
    </row>
    <row r="249" spans="1:2" x14ac:dyDescent="0.3">
      <c r="A249" s="44">
        <v>248</v>
      </c>
      <c r="B249" s="45">
        <v>15.486000000000001</v>
      </c>
    </row>
    <row r="250" spans="1:2" x14ac:dyDescent="0.3">
      <c r="A250" s="44">
        <v>249</v>
      </c>
      <c r="B250" s="45">
        <v>15.534000000000001</v>
      </c>
    </row>
    <row r="251" spans="1:2" x14ac:dyDescent="0.3">
      <c r="A251" s="44">
        <v>250</v>
      </c>
      <c r="B251" s="45">
        <v>15.308</v>
      </c>
    </row>
    <row r="252" spans="1:2" x14ac:dyDescent="0.3">
      <c r="A252" s="44">
        <v>251</v>
      </c>
      <c r="B252" s="45">
        <v>15.712</v>
      </c>
    </row>
    <row r="253" spans="1:2" x14ac:dyDescent="0.3">
      <c r="A253" s="44">
        <v>252</v>
      </c>
      <c r="B253" s="45">
        <v>15.183</v>
      </c>
    </row>
    <row r="254" spans="1:2" x14ac:dyDescent="0.3">
      <c r="A254" s="44">
        <v>253</v>
      </c>
      <c r="B254" s="45">
        <v>15.682</v>
      </c>
    </row>
    <row r="255" spans="1:2" x14ac:dyDescent="0.3">
      <c r="A255" s="44">
        <v>254</v>
      </c>
      <c r="B255" s="45">
        <v>15.271000000000001</v>
      </c>
    </row>
    <row r="256" spans="1:2" x14ac:dyDescent="0.3">
      <c r="A256" s="44">
        <v>255</v>
      </c>
      <c r="B256" s="45">
        <v>15.816000000000001</v>
      </c>
    </row>
    <row r="257" spans="1:2" x14ac:dyDescent="0.3">
      <c r="A257" s="44">
        <v>256</v>
      </c>
      <c r="B257" s="45">
        <v>15.058</v>
      </c>
    </row>
    <row r="258" spans="1:2" x14ac:dyDescent="0.3">
      <c r="A258" s="44">
        <v>257</v>
      </c>
      <c r="B258" s="45">
        <v>15.087999999999999</v>
      </c>
    </row>
    <row r="259" spans="1:2" x14ac:dyDescent="0.3">
      <c r="A259" s="44">
        <v>258</v>
      </c>
      <c r="B259" s="45">
        <v>14.523999999999999</v>
      </c>
    </row>
    <row r="260" spans="1:2" x14ac:dyDescent="0.3">
      <c r="A260" s="44">
        <v>259</v>
      </c>
      <c r="B260" s="45">
        <v>15.568</v>
      </c>
    </row>
    <row r="261" spans="1:2" x14ac:dyDescent="0.3">
      <c r="A261" s="44">
        <v>260</v>
      </c>
      <c r="B261" s="45">
        <v>16.148</v>
      </c>
    </row>
    <row r="262" spans="1:2" x14ac:dyDescent="0.3">
      <c r="A262" s="44">
        <v>261</v>
      </c>
      <c r="B262" s="45">
        <v>15.096</v>
      </c>
    </row>
    <row r="263" spans="1:2" x14ac:dyDescent="0.3">
      <c r="A263" s="44">
        <v>262</v>
      </c>
      <c r="B263" s="45">
        <v>15.430999999999999</v>
      </c>
    </row>
    <row r="264" spans="1:2" x14ac:dyDescent="0.3">
      <c r="A264" s="44">
        <v>263</v>
      </c>
      <c r="B264" s="45">
        <v>15.824999999999999</v>
      </c>
    </row>
    <row r="265" spans="1:2" x14ac:dyDescent="0.3">
      <c r="A265" s="44">
        <v>264</v>
      </c>
      <c r="B265" s="45">
        <v>16.474</v>
      </c>
    </row>
    <row r="266" spans="1:2" x14ac:dyDescent="0.3">
      <c r="A266" s="44">
        <v>265</v>
      </c>
      <c r="B266" s="45">
        <v>14.789</v>
      </c>
    </row>
    <row r="267" spans="1:2" x14ac:dyDescent="0.3">
      <c r="A267" s="44">
        <v>266</v>
      </c>
      <c r="B267" s="45">
        <v>15.231999999999999</v>
      </c>
    </row>
    <row r="268" spans="1:2" x14ac:dyDescent="0.3">
      <c r="A268" s="44">
        <v>267</v>
      </c>
      <c r="B268" s="45">
        <v>15.404999999999999</v>
      </c>
    </row>
    <row r="269" spans="1:2" x14ac:dyDescent="0.3">
      <c r="A269" s="44">
        <v>268</v>
      </c>
      <c r="B269" s="45">
        <v>15.923</v>
      </c>
    </row>
    <row r="270" spans="1:2" x14ac:dyDescent="0.3">
      <c r="A270" s="44">
        <v>269</v>
      </c>
      <c r="B270" s="45">
        <v>17.056999999999999</v>
      </c>
    </row>
    <row r="271" spans="1:2" x14ac:dyDescent="0.3">
      <c r="A271" s="44">
        <v>270</v>
      </c>
      <c r="B271" s="45">
        <v>16.771000000000001</v>
      </c>
    </row>
    <row r="272" spans="1:2" x14ac:dyDescent="0.3">
      <c r="A272" s="44">
        <v>271</v>
      </c>
      <c r="B272" s="45">
        <v>14.667999999999999</v>
      </c>
    </row>
    <row r="273" spans="1:2" x14ac:dyDescent="0.3">
      <c r="A273" s="44">
        <v>272</v>
      </c>
      <c r="B273" s="45">
        <v>14.795999999999999</v>
      </c>
    </row>
    <row r="274" spans="1:2" x14ac:dyDescent="0.3">
      <c r="A274" s="44">
        <v>273</v>
      </c>
      <c r="B274" s="45">
        <v>16.312999999999999</v>
      </c>
    </row>
    <row r="275" spans="1:2" x14ac:dyDescent="0.3">
      <c r="A275" s="44">
        <v>274</v>
      </c>
      <c r="B275" s="45">
        <v>17.131</v>
      </c>
    </row>
    <row r="276" spans="1:2" x14ac:dyDescent="0.3">
      <c r="A276" s="44">
        <v>275</v>
      </c>
      <c r="B276" s="45">
        <v>16.117999999999999</v>
      </c>
    </row>
    <row r="277" spans="1:2" x14ac:dyDescent="0.3">
      <c r="A277" s="44">
        <v>276</v>
      </c>
      <c r="B277" s="45">
        <v>17.408999999999999</v>
      </c>
    </row>
    <row r="278" spans="1:2" x14ac:dyDescent="0.3">
      <c r="A278" s="44">
        <v>277</v>
      </c>
      <c r="B278" s="45">
        <v>16.593</v>
      </c>
    </row>
    <row r="279" spans="1:2" x14ac:dyDescent="0.3">
      <c r="A279" s="44">
        <v>278</v>
      </c>
      <c r="B279" s="45">
        <v>17.097000000000001</v>
      </c>
    </row>
    <row r="280" spans="1:2" x14ac:dyDescent="0.3">
      <c r="A280" s="44">
        <v>279</v>
      </c>
      <c r="B280" s="45">
        <v>16.832000000000001</v>
      </c>
    </row>
    <row r="281" spans="1:2" x14ac:dyDescent="0.3">
      <c r="A281" s="44">
        <v>280</v>
      </c>
      <c r="B281" s="45">
        <v>16.928999999999998</v>
      </c>
    </row>
    <row r="282" spans="1:2" x14ac:dyDescent="0.3">
      <c r="A282" s="44">
        <v>281</v>
      </c>
      <c r="B282" s="45">
        <v>17.564</v>
      </c>
    </row>
    <row r="283" spans="1:2" x14ac:dyDescent="0.3">
      <c r="A283" s="44">
        <v>282</v>
      </c>
      <c r="B283" s="45">
        <v>17.346</v>
      </c>
    </row>
    <row r="284" spans="1:2" x14ac:dyDescent="0.3">
      <c r="A284" s="44">
        <v>283</v>
      </c>
      <c r="B284" s="45">
        <v>17.687999999999999</v>
      </c>
    </row>
    <row r="285" spans="1:2" x14ac:dyDescent="0.3">
      <c r="A285" s="44">
        <v>284</v>
      </c>
      <c r="B285" s="45">
        <v>17.640999999999998</v>
      </c>
    </row>
    <row r="286" spans="1:2" x14ac:dyDescent="0.3">
      <c r="A286" s="44">
        <v>285</v>
      </c>
      <c r="B286" s="45">
        <v>17.661999999999999</v>
      </c>
    </row>
    <row r="287" spans="1:2" x14ac:dyDescent="0.3">
      <c r="A287" s="44">
        <v>286</v>
      </c>
      <c r="B287" s="45">
        <v>17.684000000000001</v>
      </c>
    </row>
    <row r="288" spans="1:2" x14ac:dyDescent="0.3">
      <c r="A288" s="44">
        <v>287</v>
      </c>
      <c r="B288" s="45">
        <v>17.62</v>
      </c>
    </row>
    <row r="289" spans="1:2" x14ac:dyDescent="0.3">
      <c r="A289" s="44">
        <v>288</v>
      </c>
      <c r="B289" s="45">
        <v>18.321999999999999</v>
      </c>
    </row>
    <row r="290" spans="1:2" x14ac:dyDescent="0.3">
      <c r="A290" s="44">
        <v>289</v>
      </c>
      <c r="B290" s="45">
        <v>18.635000000000002</v>
      </c>
    </row>
    <row r="291" spans="1:2" x14ac:dyDescent="0.3">
      <c r="A291" s="44">
        <v>290</v>
      </c>
      <c r="B291" s="45">
        <v>19.401</v>
      </c>
    </row>
    <row r="292" spans="1:2" x14ac:dyDescent="0.3">
      <c r="A292" s="44">
        <v>291</v>
      </c>
      <c r="B292" s="45">
        <v>18.343</v>
      </c>
    </row>
    <row r="293" spans="1:2" x14ac:dyDescent="0.3">
      <c r="A293" s="44">
        <v>292</v>
      </c>
      <c r="B293" s="45">
        <v>17.939</v>
      </c>
    </row>
    <row r="294" spans="1:2" x14ac:dyDescent="0.3">
      <c r="A294" s="44">
        <v>293</v>
      </c>
      <c r="B294" s="45">
        <v>17.943000000000001</v>
      </c>
    </row>
    <row r="295" spans="1:2" x14ac:dyDescent="0.3">
      <c r="A295" s="44">
        <v>294</v>
      </c>
      <c r="B295" s="45">
        <v>17.596</v>
      </c>
    </row>
    <row r="296" spans="1:2" x14ac:dyDescent="0.3">
      <c r="A296" s="44">
        <v>295</v>
      </c>
      <c r="B296" s="45">
        <v>17.315999999999999</v>
      </c>
    </row>
    <row r="297" spans="1:2" x14ac:dyDescent="0.3">
      <c r="A297" s="44">
        <v>296</v>
      </c>
      <c r="B297" s="45">
        <v>17.530999999999999</v>
      </c>
    </row>
    <row r="298" spans="1:2" x14ac:dyDescent="0.3">
      <c r="A298" s="44">
        <v>297</v>
      </c>
      <c r="B298" s="45">
        <v>18.654</v>
      </c>
    </row>
    <row r="299" spans="1:2" x14ac:dyDescent="0.3">
      <c r="A299" s="44">
        <v>298</v>
      </c>
      <c r="B299" s="45">
        <v>17.513999999999999</v>
      </c>
    </row>
    <row r="300" spans="1:2" x14ac:dyDescent="0.3">
      <c r="A300" s="44">
        <v>299</v>
      </c>
      <c r="B300" s="45">
        <v>16.634</v>
      </c>
    </row>
    <row r="301" spans="1:2" x14ac:dyDescent="0.3">
      <c r="A301" s="44">
        <v>300</v>
      </c>
      <c r="B301" s="45">
        <v>16.222000000000001</v>
      </c>
    </row>
    <row r="302" spans="1:2" x14ac:dyDescent="0.3">
      <c r="A302" s="44">
        <v>301</v>
      </c>
      <c r="B302" s="45">
        <v>17.652000000000001</v>
      </c>
    </row>
    <row r="303" spans="1:2" x14ac:dyDescent="0.3">
      <c r="A303" s="44">
        <v>302</v>
      </c>
      <c r="B303" s="45">
        <v>17.826000000000001</v>
      </c>
    </row>
    <row r="304" spans="1:2" x14ac:dyDescent="0.3">
      <c r="A304" s="44">
        <v>303</v>
      </c>
      <c r="B304" s="45">
        <v>17.248000000000001</v>
      </c>
    </row>
    <row r="305" spans="1:2" x14ac:dyDescent="0.3">
      <c r="A305" s="44">
        <v>304</v>
      </c>
      <c r="B305" s="45">
        <v>16.872</v>
      </c>
    </row>
    <row r="306" spans="1:2" x14ac:dyDescent="0.3">
      <c r="A306" s="44">
        <v>305</v>
      </c>
      <c r="B306" s="45">
        <v>16.876000000000001</v>
      </c>
    </row>
    <row r="307" spans="1:2" x14ac:dyDescent="0.3">
      <c r="A307" s="44">
        <v>306</v>
      </c>
      <c r="B307" s="45">
        <v>17.463999999999999</v>
      </c>
    </row>
    <row r="308" spans="1:2" x14ac:dyDescent="0.3">
      <c r="A308" s="44">
        <v>307</v>
      </c>
      <c r="B308" s="45">
        <v>16.463000000000001</v>
      </c>
    </row>
    <row r="309" spans="1:2" x14ac:dyDescent="0.3">
      <c r="A309" s="44">
        <v>308</v>
      </c>
      <c r="B309" s="45">
        <v>16.347999999999999</v>
      </c>
    </row>
    <row r="310" spans="1:2" x14ac:dyDescent="0.3">
      <c r="A310" s="44">
        <v>309</v>
      </c>
      <c r="B310" s="45">
        <v>16.364999999999998</v>
      </c>
    </row>
    <row r="311" spans="1:2" x14ac:dyDescent="0.3">
      <c r="A311" s="44">
        <v>310</v>
      </c>
      <c r="B311" s="45">
        <v>22.055</v>
      </c>
    </row>
    <row r="312" spans="1:2" x14ac:dyDescent="0.3">
      <c r="A312" s="44">
        <v>311</v>
      </c>
      <c r="B312" s="45">
        <v>18.030999999999999</v>
      </c>
    </row>
    <row r="313" spans="1:2" x14ac:dyDescent="0.3">
      <c r="A313" s="44">
        <v>312</v>
      </c>
      <c r="B313" s="45">
        <v>16.465</v>
      </c>
    </row>
    <row r="314" spans="1:2" x14ac:dyDescent="0.3">
      <c r="A314" s="44">
        <v>313</v>
      </c>
      <c r="B314" s="45">
        <v>16.523</v>
      </c>
    </row>
    <row r="315" spans="1:2" x14ac:dyDescent="0.3">
      <c r="A315" s="44">
        <v>314</v>
      </c>
      <c r="B315" s="45">
        <v>17.303999999999998</v>
      </c>
    </row>
    <row r="316" spans="1:2" x14ac:dyDescent="0.3">
      <c r="A316" s="44">
        <v>315</v>
      </c>
      <c r="B316" s="45">
        <v>17.106999999999999</v>
      </c>
    </row>
    <row r="317" spans="1:2" x14ac:dyDescent="0.3">
      <c r="A317" s="44">
        <v>316</v>
      </c>
      <c r="B317" s="45">
        <v>17.667999999999999</v>
      </c>
    </row>
    <row r="318" spans="1:2" x14ac:dyDescent="0.3">
      <c r="A318" s="44">
        <v>317</v>
      </c>
      <c r="B318" s="45">
        <v>16.196999999999999</v>
      </c>
    </row>
    <row r="319" spans="1:2" x14ac:dyDescent="0.3">
      <c r="A319" s="44">
        <v>318</v>
      </c>
      <c r="B319" s="45">
        <v>16.952999999999999</v>
      </c>
    </row>
    <row r="320" spans="1:2" x14ac:dyDescent="0.3">
      <c r="A320" s="44">
        <v>319</v>
      </c>
      <c r="B320" s="45">
        <v>18.146999999999998</v>
      </c>
    </row>
    <row r="321" spans="1:2" x14ac:dyDescent="0.3">
      <c r="A321" s="44">
        <v>320</v>
      </c>
      <c r="B321" s="45">
        <v>18.449000000000002</v>
      </c>
    </row>
    <row r="322" spans="1:2" x14ac:dyDescent="0.3">
      <c r="A322" s="44">
        <v>321</v>
      </c>
      <c r="B322" s="45">
        <v>16.664999999999999</v>
      </c>
    </row>
    <row r="323" spans="1:2" x14ac:dyDescent="0.3">
      <c r="A323" s="44">
        <v>322</v>
      </c>
      <c r="B323" s="45">
        <v>16.259</v>
      </c>
    </row>
    <row r="324" spans="1:2" x14ac:dyDescent="0.3">
      <c r="A324" s="44">
        <v>323</v>
      </c>
      <c r="B324" s="45">
        <v>16.52</v>
      </c>
    </row>
    <row r="325" spans="1:2" x14ac:dyDescent="0.3">
      <c r="A325" s="44">
        <v>324</v>
      </c>
      <c r="B325" s="45">
        <v>17.866</v>
      </c>
    </row>
    <row r="326" spans="1:2" x14ac:dyDescent="0.3">
      <c r="A326" s="44">
        <v>325</v>
      </c>
      <c r="B326" s="45">
        <v>16.707999999999998</v>
      </c>
    </row>
    <row r="327" spans="1:2" x14ac:dyDescent="0.3">
      <c r="A327" s="44">
        <v>326</v>
      </c>
      <c r="B327" s="45">
        <v>16.114000000000001</v>
      </c>
    </row>
    <row r="328" spans="1:2" x14ac:dyDescent="0.3">
      <c r="A328" s="44">
        <v>327</v>
      </c>
      <c r="B328" s="45">
        <v>16.466999999999999</v>
      </c>
    </row>
    <row r="329" spans="1:2" x14ac:dyDescent="0.3">
      <c r="A329" s="44">
        <v>328</v>
      </c>
      <c r="B329" s="45">
        <v>16.751000000000001</v>
      </c>
    </row>
    <row r="330" spans="1:2" x14ac:dyDescent="0.3">
      <c r="A330" s="44">
        <v>329</v>
      </c>
      <c r="B330" s="45">
        <v>16.47</v>
      </c>
    </row>
    <row r="331" spans="1:2" x14ac:dyDescent="0.3">
      <c r="A331" s="44">
        <v>330</v>
      </c>
      <c r="B331" s="45">
        <v>17.013000000000002</v>
      </c>
    </row>
    <row r="332" spans="1:2" x14ac:dyDescent="0.3">
      <c r="A332" s="44">
        <v>331</v>
      </c>
      <c r="B332" s="45">
        <v>17.117000000000001</v>
      </c>
    </row>
    <row r="333" spans="1:2" x14ac:dyDescent="0.3">
      <c r="A333" s="44">
        <v>332</v>
      </c>
      <c r="B333" s="45">
        <v>18.262</v>
      </c>
    </row>
    <row r="334" spans="1:2" x14ac:dyDescent="0.3">
      <c r="A334" s="44">
        <v>333</v>
      </c>
      <c r="B334" s="45">
        <v>17.286000000000001</v>
      </c>
    </row>
    <row r="335" spans="1:2" x14ac:dyDescent="0.3">
      <c r="A335" s="44">
        <v>334</v>
      </c>
      <c r="B335" s="45">
        <v>16.489000000000001</v>
      </c>
    </row>
    <row r="336" spans="1:2" x14ac:dyDescent="0.3">
      <c r="A336" s="44">
        <v>335</v>
      </c>
      <c r="B336" s="45">
        <v>17.562999999999999</v>
      </c>
    </row>
    <row r="337" spans="1:2" x14ac:dyDescent="0.3">
      <c r="A337" s="44">
        <v>336</v>
      </c>
      <c r="B337" s="45">
        <v>17.356999999999999</v>
      </c>
    </row>
    <row r="338" spans="1:2" x14ac:dyDescent="0.3">
      <c r="A338" s="44">
        <v>337</v>
      </c>
      <c r="B338" s="45">
        <v>16.695</v>
      </c>
    </row>
    <row r="339" spans="1:2" x14ac:dyDescent="0.3">
      <c r="A339" s="44">
        <v>338</v>
      </c>
      <c r="B339" s="45">
        <v>17.032</v>
      </c>
    </row>
    <row r="340" spans="1:2" x14ac:dyDescent="0.3">
      <c r="A340" s="44">
        <v>339</v>
      </c>
      <c r="B340" s="45">
        <v>17.247</v>
      </c>
    </row>
    <row r="341" spans="1:2" x14ac:dyDescent="0.3">
      <c r="A341" s="44">
        <v>340</v>
      </c>
      <c r="B341" s="45">
        <v>16.898</v>
      </c>
    </row>
    <row r="342" spans="1:2" x14ac:dyDescent="0.3">
      <c r="A342" s="44">
        <v>341</v>
      </c>
      <c r="B342" s="45">
        <v>18.186</v>
      </c>
    </row>
    <row r="343" spans="1:2" x14ac:dyDescent="0.3">
      <c r="A343" s="44">
        <v>342</v>
      </c>
      <c r="B343" s="45">
        <v>16.172999999999998</v>
      </c>
    </row>
    <row r="344" spans="1:2" x14ac:dyDescent="0.3">
      <c r="A344" s="44">
        <v>343</v>
      </c>
      <c r="B344" s="45">
        <v>17.309000000000001</v>
      </c>
    </row>
    <row r="345" spans="1:2" x14ac:dyDescent="0.3">
      <c r="A345" s="44">
        <v>344</v>
      </c>
      <c r="B345" s="45">
        <v>17.157</v>
      </c>
    </row>
    <row r="346" spans="1:2" x14ac:dyDescent="0.3">
      <c r="A346" s="44">
        <v>345</v>
      </c>
      <c r="B346" s="45">
        <v>17.875</v>
      </c>
    </row>
    <row r="347" spans="1:2" x14ac:dyDescent="0.3">
      <c r="A347" s="44">
        <v>346</v>
      </c>
      <c r="B347" s="45">
        <v>17.513999999999999</v>
      </c>
    </row>
    <row r="348" spans="1:2" x14ac:dyDescent="0.3">
      <c r="A348" s="44">
        <v>347</v>
      </c>
      <c r="B348" s="45">
        <v>17.361999999999998</v>
      </c>
    </row>
    <row r="349" spans="1:2" x14ac:dyDescent="0.3">
      <c r="A349" s="44">
        <v>348</v>
      </c>
      <c r="B349" s="45">
        <v>18.102</v>
      </c>
    </row>
    <row r="350" spans="1:2" x14ac:dyDescent="0.3">
      <c r="A350" s="44">
        <v>349</v>
      </c>
      <c r="B350" s="45">
        <v>16.888999999999999</v>
      </c>
    </row>
    <row r="351" spans="1:2" x14ac:dyDescent="0.3">
      <c r="A351" s="44">
        <v>350</v>
      </c>
      <c r="B351" s="45">
        <v>16.885999999999999</v>
      </c>
    </row>
    <row r="352" spans="1:2" x14ac:dyDescent="0.3">
      <c r="A352" s="44">
        <v>351</v>
      </c>
      <c r="B352" s="45">
        <v>17.413</v>
      </c>
    </row>
    <row r="353" spans="1:2" x14ac:dyDescent="0.3">
      <c r="A353" s="44">
        <v>352</v>
      </c>
      <c r="B353" s="45">
        <v>17.756</v>
      </c>
    </row>
    <row r="354" spans="1:2" x14ac:dyDescent="0.3">
      <c r="A354" s="44">
        <v>353</v>
      </c>
      <c r="B354" s="45">
        <v>17.414000000000001</v>
      </c>
    </row>
    <row r="355" spans="1:2" x14ac:dyDescent="0.3">
      <c r="A355" s="44">
        <v>354</v>
      </c>
      <c r="B355" s="45">
        <v>18.481999999999999</v>
      </c>
    </row>
    <row r="356" spans="1:2" x14ac:dyDescent="0.3">
      <c r="A356" s="44">
        <v>355</v>
      </c>
      <c r="B356" s="45">
        <v>21.135000000000002</v>
      </c>
    </row>
    <row r="357" spans="1:2" x14ac:dyDescent="0.3">
      <c r="A357" s="44">
        <v>356</v>
      </c>
      <c r="B357" s="45">
        <v>17.417999999999999</v>
      </c>
    </row>
    <row r="358" spans="1:2" x14ac:dyDescent="0.3">
      <c r="A358" s="44">
        <v>357</v>
      </c>
      <c r="B358" s="45">
        <v>16.927</v>
      </c>
    </row>
    <row r="359" spans="1:2" x14ac:dyDescent="0.3">
      <c r="A359" s="44">
        <v>358</v>
      </c>
      <c r="B359" s="45">
        <v>15.336</v>
      </c>
    </row>
    <row r="360" spans="1:2" x14ac:dyDescent="0.3">
      <c r="A360" s="44">
        <v>359</v>
      </c>
      <c r="B360" s="45">
        <v>16.524000000000001</v>
      </c>
    </row>
    <row r="361" spans="1:2" x14ac:dyDescent="0.3">
      <c r="A361" s="44">
        <v>360</v>
      </c>
      <c r="B361" s="45">
        <v>17.173999999999999</v>
      </c>
    </row>
    <row r="362" spans="1:2" x14ac:dyDescent="0.3">
      <c r="A362" s="44">
        <v>361</v>
      </c>
      <c r="B362" s="45">
        <v>18.081</v>
      </c>
    </row>
    <row r="363" spans="1:2" x14ac:dyDescent="0.3">
      <c r="A363" s="44">
        <v>362</v>
      </c>
      <c r="B363" s="45">
        <v>17.071000000000002</v>
      </c>
    </row>
    <row r="364" spans="1:2" x14ac:dyDescent="0.3">
      <c r="A364" s="44">
        <v>363</v>
      </c>
      <c r="B364" s="45">
        <v>16.96</v>
      </c>
    </row>
    <row r="365" spans="1:2" x14ac:dyDescent="0.3">
      <c r="A365" s="44">
        <v>364</v>
      </c>
      <c r="B365" s="45">
        <v>17.126999999999999</v>
      </c>
    </row>
    <row r="366" spans="1:2" x14ac:dyDescent="0.3">
      <c r="A366" s="44">
        <v>365</v>
      </c>
      <c r="B366" s="45">
        <v>16.728999999999999</v>
      </c>
    </row>
    <row r="367" spans="1:2" x14ac:dyDescent="0.3">
      <c r="A367" s="44">
        <v>366</v>
      </c>
      <c r="B367" s="45">
        <v>16.899999999999999</v>
      </c>
    </row>
    <row r="368" spans="1:2" x14ac:dyDescent="0.3">
      <c r="A368" s="44">
        <v>367</v>
      </c>
      <c r="B368" s="45">
        <v>17.661999999999999</v>
      </c>
    </row>
    <row r="369" spans="1:2" x14ac:dyDescent="0.3">
      <c r="A369" s="44">
        <v>368</v>
      </c>
      <c r="B369" s="45">
        <v>16.457999999999998</v>
      </c>
    </row>
    <row r="370" spans="1:2" x14ac:dyDescent="0.3">
      <c r="A370" s="44">
        <v>369</v>
      </c>
      <c r="B370" s="45">
        <v>16.974</v>
      </c>
    </row>
    <row r="371" spans="1:2" x14ac:dyDescent="0.3">
      <c r="A371" s="44">
        <v>370</v>
      </c>
      <c r="B371" s="45">
        <v>16.864999999999998</v>
      </c>
    </row>
    <row r="372" spans="1:2" x14ac:dyDescent="0.3">
      <c r="A372" s="44">
        <v>371</v>
      </c>
      <c r="B372" s="45">
        <v>16.657</v>
      </c>
    </row>
    <row r="373" spans="1:2" x14ac:dyDescent="0.3">
      <c r="A373" s="44">
        <v>372</v>
      </c>
      <c r="B373" s="45">
        <v>17.106999999999999</v>
      </c>
    </row>
    <row r="374" spans="1:2" x14ac:dyDescent="0.3">
      <c r="A374" s="44">
        <v>373</v>
      </c>
      <c r="B374" s="45">
        <v>16.896000000000001</v>
      </c>
    </row>
    <row r="375" spans="1:2" x14ac:dyDescent="0.3">
      <c r="A375" s="44">
        <v>374</v>
      </c>
      <c r="B375" s="45">
        <v>17.169</v>
      </c>
    </row>
    <row r="376" spans="1:2" x14ac:dyDescent="0.3">
      <c r="A376" s="44">
        <v>375</v>
      </c>
      <c r="B376" s="45">
        <v>16.437999999999999</v>
      </c>
    </row>
    <row r="377" spans="1:2" x14ac:dyDescent="0.3">
      <c r="A377" s="44">
        <v>376</v>
      </c>
      <c r="B377" s="45">
        <v>16.614999999999998</v>
      </c>
    </row>
    <row r="378" spans="1:2" x14ac:dyDescent="0.3">
      <c r="A378" s="44">
        <v>377</v>
      </c>
      <c r="B378" s="45">
        <v>16.661000000000001</v>
      </c>
    </row>
    <row r="379" spans="1:2" x14ac:dyDescent="0.3">
      <c r="A379" s="44">
        <v>378</v>
      </c>
      <c r="B379" s="45">
        <v>16.178999999999998</v>
      </c>
    </row>
    <row r="380" spans="1:2" x14ac:dyDescent="0.3">
      <c r="A380" s="44">
        <v>379</v>
      </c>
      <c r="B380" s="45">
        <v>15.837</v>
      </c>
    </row>
    <row r="381" spans="1:2" x14ac:dyDescent="0.3">
      <c r="A381" s="44">
        <v>380</v>
      </c>
      <c r="B381" s="45">
        <v>16.379000000000001</v>
      </c>
    </row>
    <row r="382" spans="1:2" x14ac:dyDescent="0.3">
      <c r="A382" s="44">
        <v>381</v>
      </c>
      <c r="B382" s="45">
        <v>16.532</v>
      </c>
    </row>
    <row r="383" spans="1:2" x14ac:dyDescent="0.3">
      <c r="A383" s="44">
        <v>382</v>
      </c>
      <c r="B383" s="45">
        <v>16.454999999999998</v>
      </c>
    </row>
    <row r="384" spans="1:2" x14ac:dyDescent="0.3">
      <c r="A384" s="44">
        <v>383</v>
      </c>
      <c r="B384" s="45">
        <v>16.353999999999999</v>
      </c>
    </row>
    <row r="385" spans="1:2" x14ac:dyDescent="0.3">
      <c r="A385" s="44">
        <v>384</v>
      </c>
      <c r="B385" s="45">
        <v>16.03</v>
      </c>
    </row>
    <row r="386" spans="1:2" x14ac:dyDescent="0.3">
      <c r="A386" s="44">
        <v>385</v>
      </c>
      <c r="B386" s="45">
        <v>15.705</v>
      </c>
    </row>
    <row r="387" spans="1:2" x14ac:dyDescent="0.3">
      <c r="A387" s="44">
        <v>386</v>
      </c>
      <c r="B387" s="45">
        <v>15.491</v>
      </c>
    </row>
    <row r="388" spans="1:2" x14ac:dyDescent="0.3">
      <c r="A388" s="44">
        <v>387</v>
      </c>
      <c r="B388" s="45">
        <v>15.114000000000001</v>
      </c>
    </row>
    <row r="389" spans="1:2" x14ac:dyDescent="0.3">
      <c r="A389" s="44">
        <v>388</v>
      </c>
      <c r="B389" s="45">
        <v>14.605</v>
      </c>
    </row>
    <row r="390" spans="1:2" x14ac:dyDescent="0.3">
      <c r="A390" s="44">
        <v>389</v>
      </c>
      <c r="B390" s="45">
        <v>14.696999999999999</v>
      </c>
    </row>
    <row r="391" spans="1:2" x14ac:dyDescent="0.3">
      <c r="A391" s="44">
        <v>390</v>
      </c>
      <c r="B391" s="45">
        <v>14.377000000000001</v>
      </c>
    </row>
    <row r="392" spans="1:2" x14ac:dyDescent="0.3">
      <c r="A392" s="44">
        <v>391</v>
      </c>
      <c r="B392" s="45">
        <v>13.006</v>
      </c>
    </row>
    <row r="393" spans="1:2" x14ac:dyDescent="0.3">
      <c r="A393" s="44">
        <v>392</v>
      </c>
      <c r="B393" s="45">
        <v>14.119</v>
      </c>
    </row>
    <row r="394" spans="1:2" x14ac:dyDescent="0.3">
      <c r="A394" s="44">
        <v>393</v>
      </c>
      <c r="B394" s="45">
        <v>12.961</v>
      </c>
    </row>
    <row r="395" spans="1:2" x14ac:dyDescent="0.3">
      <c r="A395" s="44">
        <v>394</v>
      </c>
      <c r="B395" s="45">
        <v>10.933</v>
      </c>
    </row>
    <row r="396" spans="1:2" x14ac:dyDescent="0.3">
      <c r="A396" s="44">
        <v>395</v>
      </c>
      <c r="B396" s="45">
        <v>10.526</v>
      </c>
    </row>
    <row r="397" spans="1:2" x14ac:dyDescent="0.3">
      <c r="A397" s="44">
        <v>396</v>
      </c>
      <c r="B397" s="45">
        <v>10.382999999999999</v>
      </c>
    </row>
    <row r="398" spans="1:2" x14ac:dyDescent="0.3">
      <c r="A398" s="44">
        <v>397</v>
      </c>
      <c r="B398" s="45">
        <v>9.7859999999999996</v>
      </c>
    </row>
    <row r="399" spans="1:2" x14ac:dyDescent="0.3">
      <c r="A399" s="44">
        <v>398</v>
      </c>
      <c r="B399" s="45">
        <v>9.2230000000000008</v>
      </c>
    </row>
    <row r="400" spans="1:2" x14ac:dyDescent="0.3">
      <c r="A400" s="44">
        <v>399</v>
      </c>
      <c r="B400" s="45">
        <v>9.7479999999999993</v>
      </c>
    </row>
    <row r="401" spans="1:2" x14ac:dyDescent="0.3">
      <c r="A401" s="44">
        <v>400</v>
      </c>
      <c r="B401" s="45">
        <v>9.3789999999999996</v>
      </c>
    </row>
    <row r="402" spans="1:2" x14ac:dyDescent="0.3">
      <c r="A402" s="44">
        <v>401</v>
      </c>
      <c r="B402" s="45">
        <v>10.176</v>
      </c>
    </row>
    <row r="403" spans="1:2" x14ac:dyDescent="0.3">
      <c r="A403" s="44">
        <v>402</v>
      </c>
      <c r="B403" s="45">
        <v>10.148999999999999</v>
      </c>
    </row>
    <row r="404" spans="1:2" x14ac:dyDescent="0.3">
      <c r="A404" s="44">
        <v>403</v>
      </c>
      <c r="B404" s="45">
        <v>11.566000000000001</v>
      </c>
    </row>
    <row r="405" spans="1:2" x14ac:dyDescent="0.3">
      <c r="A405" s="44">
        <v>404</v>
      </c>
      <c r="B405" s="45">
        <v>14.754</v>
      </c>
    </row>
    <row r="406" spans="1:2" x14ac:dyDescent="0.3">
      <c r="A406" s="44">
        <v>405</v>
      </c>
      <c r="B406" s="45">
        <v>9.5350000000000001</v>
      </c>
    </row>
    <row r="407" spans="1:2" x14ac:dyDescent="0.3">
      <c r="A407" s="44">
        <v>406</v>
      </c>
      <c r="B407" s="45">
        <v>10.576000000000001</v>
      </c>
    </row>
    <row r="408" spans="1:2" x14ac:dyDescent="0.3">
      <c r="A408" s="44">
        <v>407</v>
      </c>
      <c r="B408" s="45">
        <v>11.041</v>
      </c>
    </row>
    <row r="409" spans="1:2" x14ac:dyDescent="0.3">
      <c r="A409" s="44">
        <v>408</v>
      </c>
      <c r="B409" s="45">
        <v>11.284000000000001</v>
      </c>
    </row>
    <row r="410" spans="1:2" x14ac:dyDescent="0.3">
      <c r="A410" s="44">
        <v>409</v>
      </c>
      <c r="B410" s="45">
        <v>10.893000000000001</v>
      </c>
    </row>
    <row r="411" spans="1:2" x14ac:dyDescent="0.3">
      <c r="A411" s="44">
        <v>410</v>
      </c>
      <c r="B411" s="45">
        <v>10.315</v>
      </c>
    </row>
    <row r="412" spans="1:2" x14ac:dyDescent="0.3">
      <c r="A412" s="44">
        <v>411</v>
      </c>
      <c r="B412" s="45">
        <v>11.772</v>
      </c>
    </row>
    <row r="413" spans="1:2" x14ac:dyDescent="0.3">
      <c r="A413" s="44">
        <v>412</v>
      </c>
      <c r="B413" s="45">
        <v>11.454000000000001</v>
      </c>
    </row>
    <row r="414" spans="1:2" x14ac:dyDescent="0.3">
      <c r="A414" s="44">
        <v>413</v>
      </c>
      <c r="B414" s="45">
        <v>12.03</v>
      </c>
    </row>
    <row r="415" spans="1:2" x14ac:dyDescent="0.3">
      <c r="A415" s="44">
        <v>414</v>
      </c>
      <c r="B415" s="45">
        <v>11.598000000000001</v>
      </c>
    </row>
    <row r="416" spans="1:2" x14ac:dyDescent="0.3">
      <c r="A416" s="44">
        <v>415</v>
      </c>
      <c r="B416" s="45">
        <v>11.948</v>
      </c>
    </row>
    <row r="417" spans="1:2" x14ac:dyDescent="0.3">
      <c r="A417" s="44">
        <v>416</v>
      </c>
      <c r="B417" s="45">
        <v>12.013999999999999</v>
      </c>
    </row>
    <row r="418" spans="1:2" x14ac:dyDescent="0.3">
      <c r="A418" s="44">
        <v>417</v>
      </c>
      <c r="B418" s="45">
        <v>11.922000000000001</v>
      </c>
    </row>
    <row r="419" spans="1:2" x14ac:dyDescent="0.3">
      <c r="A419" s="44">
        <v>418</v>
      </c>
      <c r="B419" s="45">
        <v>12.414</v>
      </c>
    </row>
    <row r="420" spans="1:2" x14ac:dyDescent="0.3">
      <c r="A420" s="44">
        <v>419</v>
      </c>
      <c r="B420" s="45">
        <v>12.3</v>
      </c>
    </row>
    <row r="421" spans="1:2" x14ac:dyDescent="0.3">
      <c r="A421" s="44">
        <v>420</v>
      </c>
      <c r="B421" s="45">
        <v>12.605</v>
      </c>
    </row>
    <row r="422" spans="1:2" x14ac:dyDescent="0.3">
      <c r="A422" s="44">
        <v>421</v>
      </c>
      <c r="B422" s="45">
        <v>12.805999999999999</v>
      </c>
    </row>
    <row r="423" spans="1:2" x14ac:dyDescent="0.3">
      <c r="A423" s="44">
        <v>422</v>
      </c>
      <c r="B423" s="45">
        <v>13.081</v>
      </c>
    </row>
    <row r="424" spans="1:2" x14ac:dyDescent="0.3">
      <c r="A424" s="44">
        <v>423</v>
      </c>
      <c r="B424" s="45">
        <v>13.259</v>
      </c>
    </row>
    <row r="425" spans="1:2" x14ac:dyDescent="0.3">
      <c r="A425" s="44">
        <v>424</v>
      </c>
      <c r="B425" s="45">
        <v>13.326000000000001</v>
      </c>
    </row>
    <row r="426" spans="1:2" x14ac:dyDescent="0.3">
      <c r="A426" s="44">
        <v>425</v>
      </c>
      <c r="B426" s="45">
        <v>12.28</v>
      </c>
    </row>
    <row r="427" spans="1:2" x14ac:dyDescent="0.3">
      <c r="A427" s="44">
        <v>426</v>
      </c>
      <c r="B427" s="45">
        <v>11.885999999999999</v>
      </c>
    </row>
    <row r="428" spans="1:2" x14ac:dyDescent="0.3">
      <c r="A428" s="44">
        <v>427</v>
      </c>
      <c r="B428" s="45">
        <v>12.72</v>
      </c>
    </row>
    <row r="429" spans="1:2" x14ac:dyDescent="0.3">
      <c r="A429" s="44">
        <v>428</v>
      </c>
      <c r="B429" s="45">
        <v>12.603999999999999</v>
      </c>
    </row>
    <row r="430" spans="1:2" x14ac:dyDescent="0.3">
      <c r="A430" s="44">
        <v>429</v>
      </c>
      <c r="B430" s="45">
        <v>13.356</v>
      </c>
    </row>
    <row r="431" spans="1:2" x14ac:dyDescent="0.3">
      <c r="A431" s="44">
        <v>430</v>
      </c>
      <c r="B431" s="45">
        <v>13.73</v>
      </c>
    </row>
    <row r="432" spans="1:2" x14ac:dyDescent="0.3">
      <c r="A432" s="44">
        <v>431</v>
      </c>
      <c r="B432" s="45">
        <v>13.743</v>
      </c>
    </row>
    <row r="433" spans="1:2" x14ac:dyDescent="0.3">
      <c r="A433" s="44">
        <v>432</v>
      </c>
      <c r="B433" s="45">
        <v>13.798</v>
      </c>
    </row>
    <row r="434" spans="1:2" x14ac:dyDescent="0.3">
      <c r="A434" s="44">
        <v>433</v>
      </c>
      <c r="B434" s="45">
        <v>14.395</v>
      </c>
    </row>
    <row r="435" spans="1:2" x14ac:dyDescent="0.3">
      <c r="A435" s="44">
        <v>434</v>
      </c>
      <c r="B435" s="45">
        <v>14.975</v>
      </c>
    </row>
    <row r="436" spans="1:2" x14ac:dyDescent="0.3">
      <c r="A436" s="44">
        <v>435</v>
      </c>
      <c r="B436" s="45">
        <v>14.593999999999999</v>
      </c>
    </row>
    <row r="437" spans="1:2" x14ac:dyDescent="0.3">
      <c r="A437" s="44">
        <v>436</v>
      </c>
      <c r="B437" s="45">
        <v>14.769</v>
      </c>
    </row>
    <row r="438" spans="1:2" x14ac:dyDescent="0.3">
      <c r="A438" s="44">
        <v>437</v>
      </c>
      <c r="B438" s="45">
        <v>14.496</v>
      </c>
    </row>
    <row r="439" spans="1:2" x14ac:dyDescent="0.3">
      <c r="A439" s="44">
        <v>438</v>
      </c>
      <c r="B439" s="45">
        <v>14.467000000000001</v>
      </c>
    </row>
    <row r="440" spans="1:2" x14ac:dyDescent="0.3">
      <c r="A440" s="44">
        <v>439</v>
      </c>
      <c r="B440" s="45">
        <v>14.38</v>
      </c>
    </row>
    <row r="441" spans="1:2" x14ac:dyDescent="0.3">
      <c r="A441" s="44">
        <v>440</v>
      </c>
      <c r="B441" s="45">
        <v>14.444000000000001</v>
      </c>
    </row>
    <row r="442" spans="1:2" x14ac:dyDescent="0.3">
      <c r="A442" s="44">
        <v>441</v>
      </c>
      <c r="B442" s="45">
        <v>15.099</v>
      </c>
    </row>
    <row r="443" spans="1:2" x14ac:dyDescent="0.3">
      <c r="A443" s="44">
        <v>442</v>
      </c>
      <c r="B443" s="45">
        <v>14.83</v>
      </c>
    </row>
    <row r="444" spans="1:2" x14ac:dyDescent="0.3">
      <c r="A444" s="44">
        <v>443</v>
      </c>
      <c r="B444" s="45">
        <v>15.456</v>
      </c>
    </row>
    <row r="445" spans="1:2" x14ac:dyDescent="0.3">
      <c r="A445" s="44">
        <v>444</v>
      </c>
      <c r="B445" s="45">
        <v>15.462</v>
      </c>
    </row>
    <row r="446" spans="1:2" x14ac:dyDescent="0.3">
      <c r="A446" s="44">
        <v>445</v>
      </c>
      <c r="B446" s="45">
        <v>15.813000000000001</v>
      </c>
    </row>
    <row r="447" spans="1:2" x14ac:dyDescent="0.3">
      <c r="A447" s="44">
        <v>446</v>
      </c>
      <c r="B447" s="45">
        <v>15.861000000000001</v>
      </c>
    </row>
    <row r="448" spans="1:2" x14ac:dyDescent="0.3">
      <c r="A448" s="44">
        <v>447</v>
      </c>
      <c r="B448" s="45">
        <v>15.721</v>
      </c>
    </row>
    <row r="449" spans="1:2" x14ac:dyDescent="0.3">
      <c r="A449" s="44">
        <v>448</v>
      </c>
      <c r="B449" s="45">
        <v>15.811</v>
      </c>
    </row>
    <row r="450" spans="1:2" x14ac:dyDescent="0.3">
      <c r="A450" s="44">
        <v>449</v>
      </c>
      <c r="B450" s="45">
        <v>15.884</v>
      </c>
    </row>
    <row r="451" spans="1:2" x14ac:dyDescent="0.3">
      <c r="A451" s="44">
        <v>450</v>
      </c>
      <c r="B451" s="45">
        <v>16.149000000000001</v>
      </c>
    </row>
    <row r="452" spans="1:2" x14ac:dyDescent="0.3">
      <c r="A452" s="44">
        <v>451</v>
      </c>
      <c r="B452" s="45">
        <v>16.021000000000001</v>
      </c>
    </row>
    <row r="453" spans="1:2" x14ac:dyDescent="0.3">
      <c r="A453" s="44">
        <v>452</v>
      </c>
      <c r="B453" s="45">
        <v>15.827</v>
      </c>
    </row>
    <row r="454" spans="1:2" x14ac:dyDescent="0.3">
      <c r="A454" s="44">
        <v>453</v>
      </c>
      <c r="B454" s="45">
        <v>15.856999999999999</v>
      </c>
    </row>
    <row r="455" spans="1:2" x14ac:dyDescent="0.3">
      <c r="A455" s="44">
        <v>454</v>
      </c>
      <c r="B455" s="45">
        <v>15.727</v>
      </c>
    </row>
    <row r="456" spans="1:2" x14ac:dyDescent="0.3">
      <c r="A456" s="44">
        <v>455</v>
      </c>
      <c r="B456" s="45">
        <v>16.079000000000001</v>
      </c>
    </row>
    <row r="457" spans="1:2" x14ac:dyDescent="0.3">
      <c r="A457" s="44">
        <v>456</v>
      </c>
      <c r="B457" s="45">
        <v>15.835000000000001</v>
      </c>
    </row>
    <row r="458" spans="1:2" x14ac:dyDescent="0.3">
      <c r="A458" s="44">
        <v>457</v>
      </c>
      <c r="B458" s="45">
        <v>15.614000000000001</v>
      </c>
    </row>
    <row r="459" spans="1:2" x14ac:dyDescent="0.3">
      <c r="A459" s="44">
        <v>458</v>
      </c>
      <c r="B459" s="45">
        <v>15.993</v>
      </c>
    </row>
    <row r="460" spans="1:2" x14ac:dyDescent="0.3">
      <c r="A460" s="44">
        <v>459</v>
      </c>
      <c r="B460" s="45">
        <v>16.984999999999999</v>
      </c>
    </row>
    <row r="461" spans="1:2" x14ac:dyDescent="0.3">
      <c r="A461" s="44">
        <v>460</v>
      </c>
      <c r="B461" s="45">
        <v>16.695</v>
      </c>
    </row>
    <row r="462" spans="1:2" x14ac:dyDescent="0.3">
      <c r="A462" s="44">
        <v>461</v>
      </c>
      <c r="B462" s="45">
        <v>17.137</v>
      </c>
    </row>
    <row r="463" spans="1:2" x14ac:dyDescent="0.3">
      <c r="A463" s="44">
        <v>462</v>
      </c>
      <c r="B463" s="45">
        <v>17.515999999999998</v>
      </c>
    </row>
    <row r="464" spans="1:2" x14ac:dyDescent="0.3">
      <c r="A464" s="44">
        <v>463</v>
      </c>
      <c r="B464" s="45">
        <v>17.277000000000001</v>
      </c>
    </row>
    <row r="465" spans="1:2" x14ac:dyDescent="0.3">
      <c r="A465" s="44">
        <v>464</v>
      </c>
      <c r="B465" s="45">
        <v>17.239000000000001</v>
      </c>
    </row>
    <row r="466" spans="1:2" x14ac:dyDescent="0.3">
      <c r="A466" s="44">
        <v>465</v>
      </c>
      <c r="B466" s="45">
        <v>16.959</v>
      </c>
    </row>
    <row r="467" spans="1:2" x14ac:dyDescent="0.3">
      <c r="A467" s="44">
        <v>466</v>
      </c>
      <c r="B467" s="45">
        <v>16.756</v>
      </c>
    </row>
    <row r="468" spans="1:2" x14ac:dyDescent="0.3">
      <c r="A468" s="44">
        <v>467</v>
      </c>
      <c r="B468" s="45">
        <v>16.949000000000002</v>
      </c>
    </row>
    <row r="469" spans="1:2" x14ac:dyDescent="0.3">
      <c r="A469" s="44">
        <v>468</v>
      </c>
      <c r="B469" s="45">
        <v>17.178000000000001</v>
      </c>
    </row>
    <row r="470" spans="1:2" x14ac:dyDescent="0.3">
      <c r="A470" s="44">
        <v>469</v>
      </c>
      <c r="B470" s="45">
        <v>16.913</v>
      </c>
    </row>
    <row r="471" spans="1:2" x14ac:dyDescent="0.3">
      <c r="A471" s="44">
        <v>470</v>
      </c>
      <c r="B471" s="45">
        <v>16.895</v>
      </c>
    </row>
    <row r="472" spans="1:2" x14ac:dyDescent="0.3">
      <c r="A472" s="44">
        <v>471</v>
      </c>
      <c r="B472" s="45">
        <v>17.893000000000001</v>
      </c>
    </row>
    <row r="473" spans="1:2" x14ac:dyDescent="0.3">
      <c r="A473" s="44">
        <v>472</v>
      </c>
      <c r="B473" s="45">
        <v>17.687000000000001</v>
      </c>
    </row>
    <row r="474" spans="1:2" x14ac:dyDescent="0.3">
      <c r="A474" s="44">
        <v>473</v>
      </c>
      <c r="B474" s="45">
        <v>17.945</v>
      </c>
    </row>
    <row r="475" spans="1:2" x14ac:dyDescent="0.3">
      <c r="A475" s="44">
        <v>474</v>
      </c>
      <c r="B475" s="45">
        <v>17.881</v>
      </c>
    </row>
    <row r="476" spans="1:2" x14ac:dyDescent="0.3">
      <c r="A476" s="44">
        <v>475</v>
      </c>
      <c r="B476" s="45">
        <v>18.303999999999998</v>
      </c>
    </row>
    <row r="477" spans="1:2" x14ac:dyDescent="0.3">
      <c r="A477" s="44">
        <v>476</v>
      </c>
      <c r="B477" s="45">
        <v>18.408000000000001</v>
      </c>
    </row>
    <row r="478" spans="1:2" x14ac:dyDescent="0.3">
      <c r="A478" s="44">
        <v>477</v>
      </c>
      <c r="B478" s="45">
        <v>18.271999999999998</v>
      </c>
    </row>
    <row r="479" spans="1:2" x14ac:dyDescent="0.3">
      <c r="A479" s="44">
        <v>478</v>
      </c>
      <c r="B479" s="45">
        <v>18.271000000000001</v>
      </c>
    </row>
    <row r="480" spans="1:2" x14ac:dyDescent="0.3">
      <c r="A480" s="44">
        <v>479</v>
      </c>
      <c r="B480" s="45">
        <v>18.321999999999999</v>
      </c>
    </row>
    <row r="481" spans="1:2" x14ac:dyDescent="0.3">
      <c r="A481" s="44">
        <v>480</v>
      </c>
      <c r="B481" s="45">
        <v>17.492000000000001</v>
      </c>
    </row>
    <row r="482" spans="1:2" x14ac:dyDescent="0.3">
      <c r="A482" s="44">
        <v>481</v>
      </c>
      <c r="B482" s="45">
        <v>18.071999999999999</v>
      </c>
    </row>
    <row r="483" spans="1:2" x14ac:dyDescent="0.3">
      <c r="A483" s="44">
        <v>482</v>
      </c>
      <c r="B483" s="45">
        <v>18.032</v>
      </c>
    </row>
    <row r="484" spans="1:2" x14ac:dyDescent="0.3">
      <c r="A484" s="44">
        <v>483</v>
      </c>
      <c r="B484" s="45">
        <v>17.404</v>
      </c>
    </row>
    <row r="485" spans="1:2" x14ac:dyDescent="0.3">
      <c r="A485" s="44">
        <v>484</v>
      </c>
      <c r="B485" s="45">
        <v>17.704999999999998</v>
      </c>
    </row>
    <row r="486" spans="1:2" x14ac:dyDescent="0.3">
      <c r="A486" s="44">
        <v>485</v>
      </c>
      <c r="B486" s="45">
        <v>17.709</v>
      </c>
    </row>
    <row r="487" spans="1:2" x14ac:dyDescent="0.3">
      <c r="A487" s="44">
        <v>486</v>
      </c>
      <c r="B487" s="45">
        <v>17.747</v>
      </c>
    </row>
    <row r="488" spans="1:2" x14ac:dyDescent="0.3">
      <c r="A488" s="44">
        <v>487</v>
      </c>
      <c r="B488" s="45">
        <v>18.065999999999999</v>
      </c>
    </row>
    <row r="489" spans="1:2" x14ac:dyDescent="0.3">
      <c r="A489" s="44">
        <v>488</v>
      </c>
      <c r="B489" s="45">
        <v>17.885999999999999</v>
      </c>
    </row>
    <row r="490" spans="1:2" x14ac:dyDescent="0.3">
      <c r="A490" s="44">
        <v>489</v>
      </c>
      <c r="B490" s="45">
        <v>17.959</v>
      </c>
    </row>
    <row r="491" spans="1:2" x14ac:dyDescent="0.3">
      <c r="A491" s="44">
        <v>490</v>
      </c>
      <c r="B491" s="45">
        <v>17.956</v>
      </c>
    </row>
    <row r="492" spans="1:2" x14ac:dyDescent="0.3">
      <c r="A492" s="44">
        <v>491</v>
      </c>
      <c r="B492" s="45">
        <v>17.774999999999999</v>
      </c>
    </row>
    <row r="493" spans="1:2" x14ac:dyDescent="0.3">
      <c r="A493" s="44">
        <v>492</v>
      </c>
      <c r="B493" s="45">
        <v>18.236000000000001</v>
      </c>
    </row>
    <row r="494" spans="1:2" x14ac:dyDescent="0.3">
      <c r="A494" s="44">
        <v>493</v>
      </c>
      <c r="B494" s="45">
        <v>17.651</v>
      </c>
    </row>
    <row r="495" spans="1:2" x14ac:dyDescent="0.3">
      <c r="A495" s="44">
        <v>494</v>
      </c>
      <c r="B495" s="45">
        <v>17.791</v>
      </c>
    </row>
    <row r="496" spans="1:2" x14ac:dyDescent="0.3">
      <c r="A496" s="44">
        <v>495</v>
      </c>
      <c r="B496" s="45">
        <v>17.140999999999998</v>
      </c>
    </row>
    <row r="497" spans="1:2" x14ac:dyDescent="0.3">
      <c r="A497" s="44">
        <v>496</v>
      </c>
      <c r="B497" s="45">
        <v>17.3</v>
      </c>
    </row>
    <row r="498" spans="1:2" x14ac:dyDescent="0.3">
      <c r="A498" s="44">
        <v>497</v>
      </c>
      <c r="B498" s="45">
        <v>17.198</v>
      </c>
    </row>
    <row r="499" spans="1:2" x14ac:dyDescent="0.3">
      <c r="A499" s="44">
        <v>498</v>
      </c>
      <c r="B499" s="45">
        <v>17.193999999999999</v>
      </c>
    </row>
    <row r="500" spans="1:2" x14ac:dyDescent="0.3">
      <c r="A500" s="44">
        <v>499</v>
      </c>
      <c r="B500" s="45">
        <v>17.178999999999998</v>
      </c>
    </row>
    <row r="501" spans="1:2" x14ac:dyDescent="0.3">
      <c r="A501" s="44">
        <v>500</v>
      </c>
      <c r="B501" s="45">
        <v>17.026</v>
      </c>
    </row>
    <row r="502" spans="1:2" x14ac:dyDescent="0.3">
      <c r="A502" s="44">
        <v>501</v>
      </c>
      <c r="B502" s="45">
        <v>18.337</v>
      </c>
    </row>
    <row r="503" spans="1:2" x14ac:dyDescent="0.3">
      <c r="A503" s="44">
        <v>502</v>
      </c>
      <c r="B503" s="45">
        <v>18.335999999999999</v>
      </c>
    </row>
    <row r="504" spans="1:2" x14ac:dyDescent="0.3">
      <c r="A504" s="44">
        <v>503</v>
      </c>
      <c r="B504" s="45">
        <v>17.891999999999999</v>
      </c>
    </row>
    <row r="505" spans="1:2" x14ac:dyDescent="0.3">
      <c r="A505" s="44">
        <v>504</v>
      </c>
      <c r="B505" s="45">
        <v>17.728999999999999</v>
      </c>
    </row>
    <row r="506" spans="1:2" x14ac:dyDescent="0.3">
      <c r="A506" s="44">
        <v>505</v>
      </c>
      <c r="B506" s="45">
        <v>17.55</v>
      </c>
    </row>
    <row r="507" spans="1:2" x14ac:dyDescent="0.3">
      <c r="A507" s="44">
        <v>506</v>
      </c>
      <c r="B507" s="45">
        <v>17.57</v>
      </c>
    </row>
    <row r="508" spans="1:2" x14ac:dyDescent="0.3">
      <c r="A508" s="44">
        <v>507</v>
      </c>
      <c r="B508" s="45">
        <v>17.715</v>
      </c>
    </row>
    <row r="509" spans="1:2" x14ac:dyDescent="0.3">
      <c r="A509" s="44">
        <v>508</v>
      </c>
      <c r="B509" s="45">
        <v>17.806000000000001</v>
      </c>
    </row>
    <row r="510" spans="1:2" x14ac:dyDescent="0.3">
      <c r="A510" s="44">
        <v>509</v>
      </c>
      <c r="B510" s="45">
        <v>17.721</v>
      </c>
    </row>
    <row r="511" spans="1:2" x14ac:dyDescent="0.3">
      <c r="A511" s="44">
        <v>510</v>
      </c>
      <c r="B511" s="45">
        <v>17.661000000000001</v>
      </c>
    </row>
    <row r="512" spans="1:2" x14ac:dyDescent="0.3">
      <c r="A512" s="44">
        <v>511</v>
      </c>
      <c r="B512" s="45">
        <v>17.41</v>
      </c>
    </row>
    <row r="513" spans="1:2" x14ac:dyDescent="0.3">
      <c r="A513" s="44">
        <v>512</v>
      </c>
      <c r="B513" s="45">
        <v>17.324000000000002</v>
      </c>
    </row>
    <row r="514" spans="1:2" x14ac:dyDescent="0.3">
      <c r="A514" s="44">
        <v>513</v>
      </c>
      <c r="B514" s="45">
        <v>17.812000000000001</v>
      </c>
    </row>
    <row r="515" spans="1:2" x14ac:dyDescent="0.3">
      <c r="A515" s="44">
        <v>514</v>
      </c>
      <c r="B515" s="45">
        <v>18.155000000000001</v>
      </c>
    </row>
    <row r="516" spans="1:2" x14ac:dyDescent="0.3">
      <c r="A516" s="44">
        <v>515</v>
      </c>
      <c r="B516" s="45">
        <v>17.853999999999999</v>
      </c>
    </row>
    <row r="517" spans="1:2" x14ac:dyDescent="0.3">
      <c r="A517" s="44">
        <v>516</v>
      </c>
      <c r="B517" s="45">
        <v>17.962</v>
      </c>
    </row>
    <row r="518" spans="1:2" x14ac:dyDescent="0.3">
      <c r="A518" s="44">
        <v>517</v>
      </c>
      <c r="B518" s="45">
        <v>17.312000000000001</v>
      </c>
    </row>
    <row r="519" spans="1:2" x14ac:dyDescent="0.3">
      <c r="A519" s="44">
        <v>518</v>
      </c>
      <c r="B519" s="45">
        <v>17.106999999999999</v>
      </c>
    </row>
    <row r="520" spans="1:2" x14ac:dyDescent="0.3">
      <c r="A520" s="44">
        <v>519</v>
      </c>
      <c r="B520" s="45">
        <v>17.838000000000001</v>
      </c>
    </row>
    <row r="521" spans="1:2" x14ac:dyDescent="0.3">
      <c r="A521" s="44">
        <v>520</v>
      </c>
      <c r="B521" s="45">
        <v>17.164000000000001</v>
      </c>
    </row>
    <row r="522" spans="1:2" x14ac:dyDescent="0.3">
      <c r="A522" s="44">
        <v>521</v>
      </c>
      <c r="B522" s="45">
        <v>17.869</v>
      </c>
    </row>
    <row r="523" spans="1:2" x14ac:dyDescent="0.3">
      <c r="A523" s="44">
        <v>522</v>
      </c>
      <c r="B523" s="45">
        <v>17.748999999999999</v>
      </c>
    </row>
    <row r="524" spans="1:2" x14ac:dyDescent="0.3">
      <c r="A524" s="44">
        <v>523</v>
      </c>
      <c r="B524" s="45">
        <v>17.533999999999999</v>
      </c>
    </row>
    <row r="525" spans="1:2" x14ac:dyDescent="0.3">
      <c r="A525" s="44">
        <v>524</v>
      </c>
      <c r="B525" s="45">
        <v>17.606999999999999</v>
      </c>
    </row>
    <row r="526" spans="1:2" x14ac:dyDescent="0.3">
      <c r="A526" s="44">
        <v>525</v>
      </c>
      <c r="B526" s="45">
        <v>17.649999999999999</v>
      </c>
    </row>
    <row r="527" spans="1:2" x14ac:dyDescent="0.3">
      <c r="A527" s="44">
        <v>526</v>
      </c>
      <c r="B527" s="45">
        <v>17.283000000000001</v>
      </c>
    </row>
    <row r="528" spans="1:2" x14ac:dyDescent="0.3">
      <c r="A528" s="44">
        <v>527</v>
      </c>
      <c r="B528" s="45">
        <v>17.446999999999999</v>
      </c>
    </row>
    <row r="529" spans="1:2" x14ac:dyDescent="0.3">
      <c r="A529" s="44">
        <v>528</v>
      </c>
      <c r="B529" s="45">
        <v>17.297999999999998</v>
      </c>
    </row>
    <row r="530" spans="1:2" x14ac:dyDescent="0.3">
      <c r="A530" s="44">
        <v>529</v>
      </c>
      <c r="B530" s="45">
        <v>17.32</v>
      </c>
    </row>
    <row r="531" spans="1:2" x14ac:dyDescent="0.3">
      <c r="A531" s="44">
        <v>530</v>
      </c>
      <c r="B531" s="45">
        <v>17.224</v>
      </c>
    </row>
    <row r="532" spans="1:2" x14ac:dyDescent="0.3">
      <c r="A532" s="44">
        <v>531</v>
      </c>
      <c r="B532" s="45">
        <v>11.75</v>
      </c>
    </row>
    <row r="533" spans="1:2" x14ac:dyDescent="0.3">
      <c r="A533" s="44">
        <v>532</v>
      </c>
      <c r="B533" s="45">
        <v>9.0619999999999994</v>
      </c>
    </row>
    <row r="534" spans="1:2" x14ac:dyDescent="0.3">
      <c r="A534" s="44">
        <v>533</v>
      </c>
      <c r="B534" s="45">
        <v>12.412000000000001</v>
      </c>
    </row>
    <row r="535" spans="1:2" x14ac:dyDescent="0.3">
      <c r="A535" s="44">
        <v>534</v>
      </c>
      <c r="B535" s="45">
        <v>13.36</v>
      </c>
    </row>
    <row r="536" spans="1:2" x14ac:dyDescent="0.3">
      <c r="A536" s="44">
        <v>535</v>
      </c>
      <c r="B536" s="45">
        <v>15.002000000000001</v>
      </c>
    </row>
    <row r="537" spans="1:2" x14ac:dyDescent="0.3">
      <c r="A537" s="44">
        <v>536</v>
      </c>
      <c r="B537" s="45">
        <v>15.54</v>
      </c>
    </row>
    <row r="538" spans="1:2" x14ac:dyDescent="0.3">
      <c r="A538" s="44">
        <v>537</v>
      </c>
      <c r="B538" s="45">
        <v>16.733000000000001</v>
      </c>
    </row>
    <row r="539" spans="1:2" x14ac:dyDescent="0.3">
      <c r="A539" s="44">
        <v>538</v>
      </c>
      <c r="B539" s="45">
        <v>16.838000000000001</v>
      </c>
    </row>
    <row r="540" spans="1:2" x14ac:dyDescent="0.3">
      <c r="A540" s="44">
        <v>539</v>
      </c>
      <c r="B540" s="45">
        <v>16.192</v>
      </c>
    </row>
    <row r="541" spans="1:2" x14ac:dyDescent="0.3">
      <c r="A541" s="44">
        <v>540</v>
      </c>
      <c r="B541" s="45">
        <v>16.687000000000001</v>
      </c>
    </row>
    <row r="542" spans="1:2" x14ac:dyDescent="0.3">
      <c r="A542" s="44">
        <v>541</v>
      </c>
      <c r="B542" s="45">
        <v>17.295000000000002</v>
      </c>
    </row>
    <row r="543" spans="1:2" x14ac:dyDescent="0.3">
      <c r="A543" s="44">
        <v>542</v>
      </c>
      <c r="B543" s="45">
        <v>16.353000000000002</v>
      </c>
    </row>
    <row r="544" spans="1:2" x14ac:dyDescent="0.3">
      <c r="A544" s="44">
        <v>543</v>
      </c>
      <c r="B544" s="45">
        <v>18.475000000000001</v>
      </c>
    </row>
    <row r="545" spans="1:5" x14ac:dyDescent="0.3">
      <c r="A545" s="44">
        <v>544</v>
      </c>
      <c r="B545" s="45">
        <v>19.006</v>
      </c>
      <c r="C545" s="45">
        <v>19.006</v>
      </c>
      <c r="D545" s="45">
        <v>19.006</v>
      </c>
      <c r="E545" s="45">
        <v>19.006</v>
      </c>
    </row>
    <row r="546" spans="1:5" x14ac:dyDescent="0.3">
      <c r="A546" s="44">
        <v>545</v>
      </c>
      <c r="C546" s="45">
        <f>_xlfn.FORECAST.ETS(A546,$B$2:$B$545,$A$2:$A$545,1,1)</f>
        <v>18.997713560314192</v>
      </c>
      <c r="D546" s="45">
        <f>C546-_xlfn.FORECAST.ETS.CONFINT(A546,$B$2:$B$545,$A$2:$A$545,0.95,1,1)</f>
        <v>16.887568207479561</v>
      </c>
      <c r="E546" s="45">
        <f>C546+_xlfn.FORECAST.ETS.CONFINT(A546,$B$2:$B$545,$A$2:$A$545,0.95,1,1)</f>
        <v>21.107858913148824</v>
      </c>
    </row>
    <row r="547" spans="1:5" x14ac:dyDescent="0.3">
      <c r="A547" s="44">
        <v>546</v>
      </c>
      <c r="C547" s="45">
        <f>_xlfn.FORECAST.ETS(A547,$B$2:$B$545,$A$2:$A$545,1,1)</f>
        <v>18.208878659268507</v>
      </c>
      <c r="D547" s="45">
        <f>C547-_xlfn.FORECAST.ETS.CONFINT(A547,$B$2:$B$545,$A$2:$A$545,0.95,1,1)</f>
        <v>15.983922192187794</v>
      </c>
      <c r="E547" s="45">
        <f>C547+_xlfn.FORECAST.ETS.CONFINT(A547,$B$2:$B$545,$A$2:$A$545,0.95,1,1)</f>
        <v>20.433835126349219</v>
      </c>
    </row>
    <row r="548" spans="1:5" x14ac:dyDescent="0.3">
      <c r="A548" s="44">
        <v>547</v>
      </c>
      <c r="C548" s="45">
        <f>_xlfn.FORECAST.ETS(A548,$B$2:$B$545,$A$2:$A$545,1,1)</f>
        <v>18.401944905170762</v>
      </c>
      <c r="D548" s="45">
        <f>C548-_xlfn.FORECAST.ETS.CONFINT(A548,$B$2:$B$545,$A$2:$A$545,0.95,1,1)</f>
        <v>16.067179182127557</v>
      </c>
      <c r="E548" s="45">
        <f>C548+_xlfn.FORECAST.ETS.CONFINT(A548,$B$2:$B$545,$A$2:$A$545,0.95,1,1)</f>
        <v>20.736710628213967</v>
      </c>
    </row>
    <row r="549" spans="1:5" x14ac:dyDescent="0.3">
      <c r="A549" s="44">
        <v>548</v>
      </c>
      <c r="C549" s="45">
        <f>_xlfn.FORECAST.ETS(A549,$B$2:$B$545,$A$2:$A$545,1,1)</f>
        <v>18.631788129244207</v>
      </c>
      <c r="D549" s="45">
        <f>C549-_xlfn.FORECAST.ETS.CONFINT(A549,$B$2:$B$545,$A$2:$A$545,0.95,1,1)</f>
        <v>16.191537851343202</v>
      </c>
      <c r="E549" s="45">
        <f>C549+_xlfn.FORECAST.ETS.CONFINT(A549,$B$2:$B$545,$A$2:$A$545,0.95,1,1)</f>
        <v>21.072038407145211</v>
      </c>
    </row>
    <row r="550" spans="1:5" x14ac:dyDescent="0.3">
      <c r="A550" s="44">
        <v>549</v>
      </c>
      <c r="C550" s="45">
        <f>_xlfn.FORECAST.ETS(A550,$B$2:$B$545,$A$2:$A$545,1,1)</f>
        <v>18.611763071728841</v>
      </c>
      <c r="D550" s="45">
        <f>C550-_xlfn.FORECAST.ETS.CONFINT(A550,$B$2:$B$545,$A$2:$A$545,0.95,1,1)</f>
        <v>16.069812738278852</v>
      </c>
      <c r="E550" s="45">
        <f>C550+_xlfn.FORECAST.ETS.CONFINT(A550,$B$2:$B$545,$A$2:$A$545,0.95,1,1)</f>
        <v>21.153713405178831</v>
      </c>
    </row>
    <row r="551" spans="1:5" x14ac:dyDescent="0.3">
      <c r="A551" s="44">
        <v>550</v>
      </c>
      <c r="C551" s="45">
        <f>_xlfn.FORECAST.ETS(A551,$B$2:$B$545,$A$2:$A$545,1,1)</f>
        <v>18.612429634052418</v>
      </c>
      <c r="D551" s="45">
        <f>C551-_xlfn.FORECAST.ETS.CONFINT(A551,$B$2:$B$545,$A$2:$A$545,0.95,1,1)</f>
        <v>15.972124703989216</v>
      </c>
      <c r="E551" s="45">
        <f>C551+_xlfn.FORECAST.ETS.CONFINT(A551,$B$2:$B$545,$A$2:$A$545,0.95,1,1)</f>
        <v>21.25273456411562</v>
      </c>
    </row>
    <row r="552" spans="1:5" x14ac:dyDescent="0.3">
      <c r="A552" s="44">
        <v>551</v>
      </c>
      <c r="C552" s="45">
        <f>_xlfn.FORECAST.ETS(A552,$B$2:$B$545,$A$2:$A$545,1,1)</f>
        <v>18.982187724097333</v>
      </c>
      <c r="D552" s="45">
        <f>C552-_xlfn.FORECAST.ETS.CONFINT(A552,$B$2:$B$545,$A$2:$A$545,0.95,1,1)</f>
        <v>16.246511171178231</v>
      </c>
      <c r="E552" s="45">
        <f>C552+_xlfn.FORECAST.ETS.CONFINT(A552,$B$2:$B$545,$A$2:$A$545,0.95,1,1)</f>
        <v>21.717864277016435</v>
      </c>
    </row>
    <row r="553" spans="1:5" x14ac:dyDescent="0.3">
      <c r="A553" s="44">
        <v>552</v>
      </c>
      <c r="C553" s="45">
        <f>_xlfn.FORECAST.ETS(A553,$B$2:$B$545,$A$2:$A$545,1,1)</f>
        <v>18.521225587277499</v>
      </c>
      <c r="D553" s="45">
        <f>C553-_xlfn.FORECAST.ETS.CONFINT(A553,$B$2:$B$545,$A$2:$A$545,0.95,1,1)</f>
        <v>15.692857040114804</v>
      </c>
      <c r="E553" s="45">
        <f>C553+_xlfn.FORECAST.ETS.CONFINT(A553,$B$2:$B$545,$A$2:$A$545,0.95,1,1)</f>
        <v>21.349594134440196</v>
      </c>
    </row>
    <row r="554" spans="1:5" x14ac:dyDescent="0.3">
      <c r="A554" s="44">
        <v>553</v>
      </c>
      <c r="C554" s="45">
        <f>_xlfn.FORECAST.ETS(A554,$B$2:$B$545,$A$2:$A$545,1,1)</f>
        <v>18.768108420595659</v>
      </c>
      <c r="D554" s="45">
        <f>C554-_xlfn.FORECAST.ETS.CONFINT(A554,$B$2:$B$545,$A$2:$A$545,0.95,1,1)</f>
        <v>15.849470666727171</v>
      </c>
      <c r="E554" s="45">
        <f>C554+_xlfn.FORECAST.ETS.CONFINT(A554,$B$2:$B$545,$A$2:$A$545,0.95,1,1)</f>
        <v>21.686746174464147</v>
      </c>
    </row>
    <row r="555" spans="1:5" x14ac:dyDescent="0.3">
      <c r="A555" s="44">
        <v>554</v>
      </c>
      <c r="C555" s="45">
        <f>_xlfn.FORECAST.ETS(A555,$B$2:$B$545,$A$2:$A$545,1,1)</f>
        <v>18.858284071238998</v>
      </c>
      <c r="D555" s="45">
        <f>C555-_xlfn.FORECAST.ETS.CONFINT(A555,$B$2:$B$545,$A$2:$A$545,0.95,1,1)</f>
        <v>15.851580193767857</v>
      </c>
      <c r="E555" s="45">
        <f>C555+_xlfn.FORECAST.ETS.CONFINT(A555,$B$2:$B$545,$A$2:$A$545,0.95,1,1)</f>
        <v>21.864987948710141</v>
      </c>
    </row>
    <row r="556" spans="1:5" x14ac:dyDescent="0.3">
      <c r="A556" s="44">
        <v>555</v>
      </c>
      <c r="C556" s="45">
        <f>_xlfn.FORECAST.ETS(A556,$B$2:$B$545,$A$2:$A$545,1,1)</f>
        <v>18.999015109647413</v>
      </c>
      <c r="D556" s="45">
        <f>C556-_xlfn.FORECAST.ETS.CONFINT(A556,$B$2:$B$545,$A$2:$A$545,0.95,1,1)</f>
        <v>15.906258548020466</v>
      </c>
      <c r="E556" s="45">
        <f>C556+_xlfn.FORECAST.ETS.CONFINT(A556,$B$2:$B$545,$A$2:$A$545,0.95,1,1)</f>
        <v>22.091771671274358</v>
      </c>
    </row>
    <row r="557" spans="1:5" x14ac:dyDescent="0.3">
      <c r="A557" s="44">
        <v>556</v>
      </c>
      <c r="C557" s="45">
        <f>_xlfn.FORECAST.ETS(A557,$B$2:$B$545,$A$2:$A$545,1,1)</f>
        <v>19.022296338592668</v>
      </c>
      <c r="D557" s="45">
        <f>C557-_xlfn.FORECAST.ETS.CONFINT(A557,$B$2:$B$545,$A$2:$A$545,0.95,1,1)</f>
        <v>15.845335515448488</v>
      </c>
      <c r="E557" s="45">
        <f>C557+_xlfn.FORECAST.ETS.CONFINT(A557,$B$2:$B$545,$A$2:$A$545,0.95,1,1)</f>
        <v>22.199257161736845</v>
      </c>
    </row>
    <row r="558" spans="1:5" x14ac:dyDescent="0.3">
      <c r="A558" s="44">
        <v>557</v>
      </c>
      <c r="C558" s="45">
        <f>_xlfn.FORECAST.ETS(A558,$B$2:$B$545,$A$2:$A$545,1,1)</f>
        <v>19.02781544398707</v>
      </c>
      <c r="D558" s="45">
        <f>C558-_xlfn.FORECAST.ETS.CONFINT(A558,$B$2:$B$545,$A$2:$A$545,0.95,1,1)</f>
        <v>15.768354157340758</v>
      </c>
      <c r="E558" s="45">
        <f>C558+_xlfn.FORECAST.ETS.CONFINT(A558,$B$2:$B$545,$A$2:$A$545,0.95,1,1)</f>
        <v>22.28727673063338</v>
      </c>
    </row>
    <row r="559" spans="1:5" x14ac:dyDescent="0.3">
      <c r="A559" s="44">
        <v>558</v>
      </c>
      <c r="C559" s="45">
        <f>_xlfn.FORECAST.ETS(A559,$B$2:$B$545,$A$2:$A$545,1,1)</f>
        <v>18.860635863635103</v>
      </c>
      <c r="D559" s="45">
        <f>C559-_xlfn.FORECAST.ETS.CONFINT(A559,$B$2:$B$545,$A$2:$A$545,0.95,1,1)</f>
        <v>15.520250335440398</v>
      </c>
      <c r="E559" s="45">
        <f>C559+_xlfn.FORECAST.ETS.CONFINT(A559,$B$2:$B$545,$A$2:$A$545,0.95,1,1)</f>
        <v>22.201021391829808</v>
      </c>
    </row>
    <row r="560" spans="1:5" x14ac:dyDescent="0.3">
      <c r="A560" s="44">
        <v>559</v>
      </c>
      <c r="C560" s="45">
        <f>_xlfn.FORECAST.ETS(A560,$B$2:$B$545,$A$2:$A$545,1,1)</f>
        <v>19.081098224068363</v>
      </c>
      <c r="D560" s="45">
        <f>C560-_xlfn.FORECAST.ETS.CONFINT(A560,$B$2:$B$545,$A$2:$A$545,0.95,1,1)</f>
        <v>15.661251477399802</v>
      </c>
      <c r="E560" s="45">
        <f>C560+_xlfn.FORECAST.ETS.CONFINT(A560,$B$2:$B$545,$A$2:$A$545,0.95,1,1)</f>
        <v>22.500944970736924</v>
      </c>
    </row>
    <row r="561" spans="1:5" x14ac:dyDescent="0.3">
      <c r="A561" s="44">
        <v>560</v>
      </c>
      <c r="C561" s="45">
        <f>_xlfn.FORECAST.ETS(A561,$B$2:$B$545,$A$2:$A$545,1,1)</f>
        <v>19.346439552250146</v>
      </c>
      <c r="D561" s="45">
        <f>C561-_xlfn.FORECAST.ETS.CONFINT(A561,$B$2:$B$545,$A$2:$A$545,0.95,1,1)</f>
        <v>15.848493631319752</v>
      </c>
      <c r="E561" s="45">
        <f>C561+_xlfn.FORECAST.ETS.CONFINT(A561,$B$2:$B$545,$A$2:$A$545,0.95,1,1)</f>
        <v>22.844385473180541</v>
      </c>
    </row>
    <row r="562" spans="1:5" x14ac:dyDescent="0.3">
      <c r="A562" s="44">
        <v>561</v>
      </c>
      <c r="C562" s="45">
        <f>_xlfn.FORECAST.ETS(A562,$B$2:$B$545,$A$2:$A$545,1,1)</f>
        <v>19.048075450904218</v>
      </c>
      <c r="D562" s="45">
        <f>C562-_xlfn.FORECAST.ETS.CONFINT(A562,$B$2:$B$545,$A$2:$A$545,0.95,1,1)</f>
        <v>15.473301882192262</v>
      </c>
      <c r="E562" s="45">
        <f>C562+_xlfn.FORECAST.ETS.CONFINT(A562,$B$2:$B$545,$A$2:$A$545,0.95,1,1)</f>
        <v>22.622849019616176</v>
      </c>
    </row>
    <row r="563" spans="1:5" x14ac:dyDescent="0.3">
      <c r="A563" s="44">
        <v>562</v>
      </c>
      <c r="C563" s="45">
        <f>_xlfn.FORECAST.ETS(A563,$B$2:$B$545,$A$2:$A$545,1,1)</f>
        <v>19.029154913890896</v>
      </c>
      <c r="D563" s="45">
        <f>C563-_xlfn.FORECAST.ETS.CONFINT(A563,$B$2:$B$545,$A$2:$A$545,0.95,1,1)</f>
        <v>15.378743720401808</v>
      </c>
      <c r="E563" s="45">
        <f>C563+_xlfn.FORECAST.ETS.CONFINT(A563,$B$2:$B$545,$A$2:$A$545,0.95,1,1)</f>
        <v>22.679566107379983</v>
      </c>
    </row>
    <row r="564" spans="1:5" x14ac:dyDescent="0.3">
      <c r="A564" s="44">
        <v>563</v>
      </c>
      <c r="C564" s="45">
        <f>_xlfn.FORECAST.ETS(A564,$B$2:$B$545,$A$2:$A$545,1,1)</f>
        <v>19.37595259088453</v>
      </c>
      <c r="D564" s="45">
        <f>C564-_xlfn.FORECAST.ETS.CONFINT(A564,$B$2:$B$545,$A$2:$A$545,0.95,1,1)</f>
        <v>15.65102010651024</v>
      </c>
      <c r="E564" s="45">
        <f>C564+_xlfn.FORECAST.ETS.CONFINT(A564,$B$2:$B$545,$A$2:$A$545,0.95,1,1)</f>
        <v>23.100885075258823</v>
      </c>
    </row>
    <row r="565" spans="1:5" x14ac:dyDescent="0.3">
      <c r="A565" s="44">
        <v>564</v>
      </c>
      <c r="C565" s="45">
        <f>_xlfn.FORECAST.ETS(A565,$B$2:$B$545,$A$2:$A$545,1,1)</f>
        <v>19.570162581924976</v>
      </c>
      <c r="D565" s="45">
        <f>C565-_xlfn.FORECAST.ETS.CONFINT(A565,$B$2:$B$545,$A$2:$A$545,0.95,1,1)</f>
        <v>15.77175826329621</v>
      </c>
      <c r="E565" s="45">
        <f>C565+_xlfn.FORECAST.ETS.CONFINT(A565,$B$2:$B$545,$A$2:$A$545,0.95,1,1)</f>
        <v>23.368566900553741</v>
      </c>
    </row>
    <row r="566" spans="1:5" x14ac:dyDescent="0.3">
      <c r="A566" s="44">
        <v>565</v>
      </c>
      <c r="C566" s="45">
        <f>_xlfn.FORECAST.ETS(A566,$B$2:$B$545,$A$2:$A$545,1,1)</f>
        <v>19.317813499373496</v>
      </c>
      <c r="D566" s="45">
        <f>C566-_xlfn.FORECAST.ETS.CONFINT(A566,$B$2:$B$545,$A$2:$A$545,0.95,1,1)</f>
        <v>15.446925894331244</v>
      </c>
      <c r="E566" s="45">
        <f>C566+_xlfn.FORECAST.ETS.CONFINT(A566,$B$2:$B$545,$A$2:$A$545,0.95,1,1)</f>
        <v>23.188701104415749</v>
      </c>
    </row>
    <row r="567" spans="1:5" x14ac:dyDescent="0.3">
      <c r="A567" s="44">
        <v>566</v>
      </c>
      <c r="C567" s="45">
        <f>_xlfn.FORECAST.ETS(A567,$B$2:$B$545,$A$2:$A$545,1,1)</f>
        <v>19.703195378336869</v>
      </c>
      <c r="D567" s="45">
        <f>C567-_xlfn.FORECAST.ETS.CONFINT(A567,$B$2:$B$545,$A$2:$A$545,0.95,1,1)</f>
        <v>15.760757380365323</v>
      </c>
      <c r="E567" s="45">
        <f>C567+_xlfn.FORECAST.ETS.CONFINT(A567,$B$2:$B$545,$A$2:$A$545,0.95,1,1)</f>
        <v>23.645633376308414</v>
      </c>
    </row>
    <row r="568" spans="1:5" x14ac:dyDescent="0.3">
      <c r="A568" s="44">
        <v>567</v>
      </c>
      <c r="C568" s="45">
        <f>_xlfn.FORECAST.ETS(A568,$B$2:$B$545,$A$2:$A$545,1,1)</f>
        <v>19.60092574476915</v>
      </c>
      <c r="D568" s="45">
        <f>C568-_xlfn.FORECAST.ETS.CONFINT(A568,$B$2:$B$545,$A$2:$A$545,0.95,1,1)</f>
        <v>15.587819239311699</v>
      </c>
      <c r="E568" s="45">
        <f>C568+_xlfn.FORECAST.ETS.CONFINT(A568,$B$2:$B$545,$A$2:$A$545,0.95,1,1)</f>
        <v>23.6140322502266</v>
      </c>
    </row>
    <row r="569" spans="1:5" x14ac:dyDescent="0.3">
      <c r="A569" s="44">
        <v>568</v>
      </c>
      <c r="C569" s="45">
        <f>_xlfn.FORECAST.ETS(A569,$B$2:$B$545,$A$2:$A$545,1,1)</f>
        <v>19.08215837286539</v>
      </c>
      <c r="D569" s="45">
        <f>C569-_xlfn.FORECAST.ETS.CONFINT(A569,$B$2:$B$545,$A$2:$A$545,0.95,1,1)</f>
        <v>14.999218362874839</v>
      </c>
      <c r="E569" s="45">
        <f>C569+_xlfn.FORECAST.ETS.CONFINT(A569,$B$2:$B$545,$A$2:$A$545,0.95,1,1)</f>
        <v>23.165098382855941</v>
      </c>
    </row>
    <row r="570" spans="1:5" x14ac:dyDescent="0.3">
      <c r="A570" s="44">
        <v>569</v>
      </c>
      <c r="C570" s="45">
        <f>_xlfn.FORECAST.ETS(A570,$B$2:$B$545,$A$2:$A$545,1,1)</f>
        <v>19.385749952391361</v>
      </c>
      <c r="D570" s="45">
        <f>C570-_xlfn.FORECAST.ETS.CONFINT(A570,$B$2:$B$545,$A$2:$A$545,0.95,1,1)</f>
        <v>15.233768235622019</v>
      </c>
      <c r="E570" s="45">
        <f>C570+_xlfn.FORECAST.ETS.CONFINT(A570,$B$2:$B$545,$A$2:$A$545,0.95,1,1)</f>
        <v>23.537731669160703</v>
      </c>
    </row>
    <row r="571" spans="1:5" x14ac:dyDescent="0.3">
      <c r="A571" s="44">
        <v>570</v>
      </c>
      <c r="C571" s="45">
        <f>_xlfn.FORECAST.ETS(A571,$B$2:$B$545,$A$2:$A$545,1,1)</f>
        <v>20.442314163296249</v>
      </c>
      <c r="D571" s="45">
        <f>C571-_xlfn.FORECAST.ETS.CONFINT(A571,$B$2:$B$545,$A$2:$A$545,0.95,1,1)</f>
        <v>16.222042621891894</v>
      </c>
      <c r="E571" s="45">
        <f>C571+_xlfn.FORECAST.ETS.CONFINT(A571,$B$2:$B$545,$A$2:$A$545,0.95,1,1)</f>
        <v>24.662585704700604</v>
      </c>
    </row>
    <row r="572" spans="1:5" x14ac:dyDescent="0.3">
      <c r="A572" s="44">
        <v>571</v>
      </c>
      <c r="C572" s="45">
        <f>_xlfn.FORECAST.ETS(A572,$B$2:$B$545,$A$2:$A$545,1,1)</f>
        <v>20.659427215066216</v>
      </c>
      <c r="D572" s="45">
        <f>C572-_xlfn.FORECAST.ETS.CONFINT(A572,$B$2:$B$545,$A$2:$A$545,0.95,1,1)</f>
        <v>16.371580768304128</v>
      </c>
      <c r="E572" s="45">
        <f>C572+_xlfn.FORECAST.ETS.CONFINT(A572,$B$2:$B$545,$A$2:$A$545,0.95,1,1)</f>
        <v>24.947273661828305</v>
      </c>
    </row>
    <row r="573" spans="1:5" x14ac:dyDescent="0.3">
      <c r="A573" s="44">
        <v>572</v>
      </c>
      <c r="C573" s="45">
        <f>_xlfn.FORECAST.ETS(A573,$B$2:$B$545,$A$2:$A$545,1,1)</f>
        <v>20.522242854329463</v>
      </c>
      <c r="D573" s="45">
        <f>C573-_xlfn.FORECAST.ETS.CONFINT(A573,$B$2:$B$545,$A$2:$A$545,0.95,1,1)</f>
        <v>16.167502117467851</v>
      </c>
      <c r="E573" s="45">
        <f>C573+_xlfn.FORECAST.ETS.CONFINT(A573,$B$2:$B$545,$A$2:$A$545,0.95,1,1)</f>
        <v>24.876983591191074</v>
      </c>
    </row>
    <row r="574" spans="1:5" x14ac:dyDescent="0.3">
      <c r="A574" s="44">
        <v>573</v>
      </c>
      <c r="C574" s="45">
        <f>_xlfn.FORECAST.ETS(A574,$B$2:$B$545,$A$2:$A$545,1,1)</f>
        <v>20.835193352919102</v>
      </c>
      <c r="D574" s="45">
        <f>C574-_xlfn.FORECAST.ETS.CONFINT(A574,$B$2:$B$545,$A$2:$A$545,0.95,1,1)</f>
        <v>16.414207038596295</v>
      </c>
      <c r="E574" s="45">
        <f>C574+_xlfn.FORECAST.ETS.CONFINT(A574,$B$2:$B$545,$A$2:$A$545,0.95,1,1)</f>
        <v>25.256179667241909</v>
      </c>
    </row>
    <row r="575" spans="1:5" x14ac:dyDescent="0.3">
      <c r="A575" s="44">
        <v>574</v>
      </c>
      <c r="C575" s="45">
        <f>_xlfn.FORECAST.ETS(A575,$B$2:$B$545,$A$2:$A$545,1,1)</f>
        <v>19.90523103358985</v>
      </c>
      <c r="D575" s="45">
        <f>C575-_xlfn.FORECAST.ETS.CONFINT(A575,$B$2:$B$545,$A$2:$A$545,0.95,1,1)</f>
        <v>15.418618126854998</v>
      </c>
      <c r="E575" s="45">
        <f>C575+_xlfn.FORECAST.ETS.CONFINT(A575,$B$2:$B$545,$A$2:$A$545,0.95,1,1)</f>
        <v>24.391843940324701</v>
      </c>
    </row>
    <row r="576" spans="1:5" x14ac:dyDescent="0.3">
      <c r="A576" s="44">
        <v>575</v>
      </c>
      <c r="C576" s="45">
        <f>_xlfn.FORECAST.ETS(A576,$B$2:$B$545,$A$2:$A$545,1,1)</f>
        <v>19.87294605684141</v>
      </c>
      <c r="D576" s="45">
        <f>C576-_xlfn.FORECAST.ETS.CONFINT(A576,$B$2:$B$545,$A$2:$A$545,0.95,1,1)</f>
        <v>15.321297790437317</v>
      </c>
      <c r="E576" s="45">
        <f>C576+_xlfn.FORECAST.ETS.CONFINT(A576,$B$2:$B$545,$A$2:$A$545,0.95,1,1)</f>
        <v>24.424594323245504</v>
      </c>
    </row>
    <row r="577" spans="1:5" x14ac:dyDescent="0.3">
      <c r="A577" s="44">
        <v>576</v>
      </c>
      <c r="C577" s="45">
        <f>_xlfn.FORECAST.ETS(A577,$B$2:$B$545,$A$2:$A$545,1,1)</f>
        <v>20.433749452766524</v>
      </c>
      <c r="D577" s="45">
        <f>C577-_xlfn.FORECAST.ETS.CONFINT(A577,$B$2:$B$545,$A$2:$A$545,0.95,1,1)</f>
        <v>15.817631105562317</v>
      </c>
      <c r="E577" s="45">
        <f>C577+_xlfn.FORECAST.ETS.CONFINT(A577,$B$2:$B$545,$A$2:$A$545,0.95,1,1)</f>
        <v>25.04986779997073</v>
      </c>
    </row>
    <row r="578" spans="1:5" x14ac:dyDescent="0.3">
      <c r="A578" s="44">
        <v>577</v>
      </c>
      <c r="C578" s="45">
        <f>_xlfn.FORECAST.ETS(A578,$B$2:$B$545,$A$2:$A$545,1,1)</f>
        <v>20.810614382461814</v>
      </c>
      <c r="D578" s="45">
        <f>C578-_xlfn.FORECAST.ETS.CONFINT(A578,$B$2:$B$545,$A$2:$A$545,0.95,1,1)</f>
        <v>16.130566920809926</v>
      </c>
      <c r="E578" s="45">
        <f>C578+_xlfn.FORECAST.ETS.CONFINT(A578,$B$2:$B$545,$A$2:$A$545,0.95,1,1)</f>
        <v>25.490661844113703</v>
      </c>
    </row>
    <row r="579" spans="1:5" x14ac:dyDescent="0.3">
      <c r="A579" s="44">
        <v>578</v>
      </c>
      <c r="C579" s="45">
        <f>_xlfn.FORECAST.ETS(A579,$B$2:$B$545,$A$2:$A$545,1,1)</f>
        <v>20.956808726110726</v>
      </c>
      <c r="D579" s="45">
        <f>C579-_xlfn.FORECAST.ETS.CONFINT(A579,$B$2:$B$545,$A$2:$A$545,0.95,1,1)</f>
        <v>16.213350305270172</v>
      </c>
      <c r="E579" s="45">
        <f>C579+_xlfn.FORECAST.ETS.CONFINT(A579,$B$2:$B$545,$A$2:$A$545,0.95,1,1)</f>
        <v>25.70026714695128</v>
      </c>
    </row>
    <row r="580" spans="1:5" x14ac:dyDescent="0.3">
      <c r="A580" s="44">
        <v>579</v>
      </c>
      <c r="C580" s="45">
        <f>_xlfn.FORECAST.ETS(A580,$B$2:$B$545,$A$2:$A$545,1,1)</f>
        <v>21.319295847990301</v>
      </c>
      <c r="D580" s="45">
        <f>C580-_xlfn.FORECAST.ETS.CONFINT(A580,$B$2:$B$545,$A$2:$A$545,0.95,1,1)</f>
        <v>16.512923188529868</v>
      </c>
      <c r="E580" s="45">
        <f>C580+_xlfn.FORECAST.ETS.CONFINT(A580,$B$2:$B$545,$A$2:$A$545,0.95,1,1)</f>
        <v>26.125668507450733</v>
      </c>
    </row>
    <row r="581" spans="1:5" x14ac:dyDescent="0.3">
      <c r="A581" s="44">
        <v>580</v>
      </c>
      <c r="C581" s="45">
        <f>_xlfn.FORECAST.ETS(A581,$B$2:$B$545,$A$2:$A$545,1,1)</f>
        <v>21.702022653154494</v>
      </c>
      <c r="D581" s="45">
        <f>C581-_xlfn.FORECAST.ETS.CONFINT(A581,$B$2:$B$545,$A$2:$A$545,0.95,1,1)</f>
        <v>16.833212305355154</v>
      </c>
      <c r="E581" s="45">
        <f>C581+_xlfn.FORECAST.ETS.CONFINT(A581,$B$2:$B$545,$A$2:$A$545,0.95,1,1)</f>
        <v>26.570833000953833</v>
      </c>
    </row>
    <row r="582" spans="1:5" x14ac:dyDescent="0.3">
      <c r="A582" s="44">
        <v>581</v>
      </c>
      <c r="C582" s="45">
        <f>_xlfn.FORECAST.ETS(A582,$B$2:$B$545,$A$2:$A$545,1,1)</f>
        <v>21.647303824333306</v>
      </c>
      <c r="D582" s="45">
        <f>C582-_xlfn.FORECAST.ETS.CONFINT(A582,$B$2:$B$545,$A$2:$A$545,0.95,1,1)</f>
        <v>16.716513331992605</v>
      </c>
      <c r="E582" s="45">
        <f>C582+_xlfn.FORECAST.ETS.CONFINT(A582,$B$2:$B$545,$A$2:$A$545,0.95,1,1)</f>
        <v>26.578094316674008</v>
      </c>
    </row>
    <row r="583" spans="1:5" x14ac:dyDescent="0.3">
      <c r="A583" s="44">
        <v>582</v>
      </c>
      <c r="C583" s="45">
        <f>_xlfn.FORECAST.ETS(A583,$B$2:$B$545,$A$2:$A$545,1,1)</f>
        <v>22.335800966930773</v>
      </c>
      <c r="D583" s="45">
        <f>C583-_xlfn.FORECAST.ETS.CONFINT(A583,$B$2:$B$545,$A$2:$A$545,0.95,1,1)</f>
        <v>17.343469940587049</v>
      </c>
      <c r="E583" s="45">
        <f>C583+_xlfn.FORECAST.ETS.CONFINT(A583,$B$2:$B$545,$A$2:$A$545,0.95,1,1)</f>
        <v>27.328131993274496</v>
      </c>
    </row>
    <row r="584" spans="1:5" x14ac:dyDescent="0.3">
      <c r="A584" s="44">
        <v>583</v>
      </c>
      <c r="C584" s="45">
        <f>_xlfn.FORECAST.ETS(A584,$B$2:$B$545,$A$2:$A$545,1,1)</f>
        <v>21.247703823865628</v>
      </c>
      <c r="D584" s="45">
        <f>C584-_xlfn.FORECAST.ETS.CONFINT(A584,$B$2:$B$545,$A$2:$A$545,0.95,1,1)</f>
        <v>16.194254932269423</v>
      </c>
      <c r="E584" s="45">
        <f>C584+_xlfn.FORECAST.ETS.CONFINT(A584,$B$2:$B$545,$A$2:$A$545,0.95,1,1)</f>
        <v>26.301152715461832</v>
      </c>
    </row>
    <row r="585" spans="1:5" x14ac:dyDescent="0.3">
      <c r="A585" s="44">
        <v>584</v>
      </c>
      <c r="C585" s="45">
        <f>_xlfn.FORECAST.ETS(A585,$B$2:$B$545,$A$2:$A$545,1,1)</f>
        <v>21.64991167530815</v>
      </c>
      <c r="D585" s="45">
        <f>C585-_xlfn.FORECAST.ETS.CONFINT(A585,$B$2:$B$545,$A$2:$A$545,0.95,1,1)</f>
        <v>16.535751562941069</v>
      </c>
      <c r="E585" s="45">
        <f>C585+_xlfn.FORECAST.ETS.CONFINT(A585,$B$2:$B$545,$A$2:$A$545,0.95,1,1)</f>
        <v>26.764071787675231</v>
      </c>
    </row>
    <row r="586" spans="1:5" x14ac:dyDescent="0.3">
      <c r="A586" s="44">
        <v>585</v>
      </c>
      <c r="C586" s="45">
        <f>_xlfn.FORECAST.ETS(A586,$B$2:$B$545,$A$2:$A$545,1,1)</f>
        <v>21.595651671878922</v>
      </c>
      <c r="D586" s="45">
        <f>C586-_xlfn.FORECAST.ETS.CONFINT(A586,$B$2:$B$545,$A$2:$A$545,0.95,1,1)</f>
        <v>16.421171809431328</v>
      </c>
      <c r="E586" s="45">
        <f>C586+_xlfn.FORECAST.ETS.CONFINT(A586,$B$2:$B$545,$A$2:$A$545,0.95,1,1)</f>
        <v>26.770131534326516</v>
      </c>
    </row>
    <row r="587" spans="1:5" x14ac:dyDescent="0.3">
      <c r="A587" s="44">
        <v>586</v>
      </c>
      <c r="C587" s="45">
        <f>_xlfn.FORECAST.ETS(A587,$B$2:$B$545,$A$2:$A$545,1,1)</f>
        <v>20.80670450287305</v>
      </c>
      <c r="D587" s="45">
        <f>C587-_xlfn.FORECAST.ETS.CONFINT(A587,$B$2:$B$545,$A$2:$A$545,0.95,1,1)</f>
        <v>15.572281976820214</v>
      </c>
      <c r="E587" s="45">
        <f>C587+_xlfn.FORECAST.ETS.CONFINT(A587,$B$2:$B$545,$A$2:$A$545,0.95,1,1)</f>
        <v>26.041127028925885</v>
      </c>
    </row>
    <row r="588" spans="1:5" x14ac:dyDescent="0.3">
      <c r="A588" s="44">
        <v>587</v>
      </c>
      <c r="C588" s="45">
        <f>_xlfn.FORECAST.ETS(A588,$B$2:$B$545,$A$2:$A$545,1,1)</f>
        <v>21.07561064322951</v>
      </c>
      <c r="D588" s="45">
        <f>C588-_xlfn.FORECAST.ETS.CONFINT(A588,$B$2:$B$545,$A$2:$A$545,0.95,1,1)</f>
        <v>15.781608889973821</v>
      </c>
      <c r="E588" s="45">
        <f>C588+_xlfn.FORECAST.ETS.CONFINT(A588,$B$2:$B$545,$A$2:$A$545,0.95,1,1)</f>
        <v>26.369612396485199</v>
      </c>
    </row>
    <row r="589" spans="1:5" x14ac:dyDescent="0.3">
      <c r="A589" s="44">
        <v>588</v>
      </c>
      <c r="C589" s="45">
        <f>_xlfn.FORECAST.ETS(A589,$B$2:$B$545,$A$2:$A$545,1,1)</f>
        <v>21.660996760183842</v>
      </c>
      <c r="D589" s="45">
        <f>C589-_xlfn.FORECAST.ETS.CONFINT(A589,$B$2:$B$545,$A$2:$A$545,0.95,1,1)</f>
        <v>16.307766249643748</v>
      </c>
      <c r="E589" s="45">
        <f>C589+_xlfn.FORECAST.ETS.CONFINT(A589,$B$2:$B$545,$A$2:$A$545,0.95,1,1)</f>
        <v>27.014227270723936</v>
      </c>
    </row>
    <row r="590" spans="1:5" x14ac:dyDescent="0.3">
      <c r="A590" s="44">
        <v>589</v>
      </c>
      <c r="C590" s="45">
        <f>_xlfn.FORECAST.ETS(A590,$B$2:$B$545,$A$2:$A$545,1,1)</f>
        <v>21.678526743651751</v>
      </c>
      <c r="D590" s="45">
        <f>C590-_xlfn.FORECAST.ETS.CONFINT(A590,$B$2:$B$545,$A$2:$A$545,0.95,1,1)</f>
        <v>16.266405616664166</v>
      </c>
      <c r="E590" s="45">
        <f>C590+_xlfn.FORECAST.ETS.CONFINT(A590,$B$2:$B$545,$A$2:$A$545,0.95,1,1)</f>
        <v>27.090647870639337</v>
      </c>
    </row>
    <row r="591" spans="1:5" x14ac:dyDescent="0.3">
      <c r="A591" s="44">
        <v>590</v>
      </c>
      <c r="C591" s="45">
        <f>_xlfn.FORECAST.ETS(A591,$B$2:$B$545,$A$2:$A$545,1,1)</f>
        <v>21.51485960459646</v>
      </c>
      <c r="D591" s="45">
        <f>C591-_xlfn.FORECAST.ETS.CONFINT(A591,$B$2:$B$545,$A$2:$A$545,0.95,1,1)</f>
        <v>16.044174268048113</v>
      </c>
      <c r="E591" s="45">
        <f>C591+_xlfn.FORECAST.ETS.CONFINT(A591,$B$2:$B$545,$A$2:$A$545,0.95,1,1)</f>
        <v>26.985544941144806</v>
      </c>
    </row>
    <row r="592" spans="1:5" x14ac:dyDescent="0.3">
      <c r="A592" s="44">
        <v>591</v>
      </c>
      <c r="C592" s="45">
        <f>_xlfn.FORECAST.ETS(A592,$B$2:$B$545,$A$2:$A$545,1,1)</f>
        <v>21.025025376759604</v>
      </c>
      <c r="D592" s="45">
        <f>C592-_xlfn.FORECAST.ETS.CONFINT(A592,$B$2:$B$545,$A$2:$A$545,0.95,1,1)</f>
        <v>15.496091059965508</v>
      </c>
      <c r="E592" s="45">
        <f>C592+_xlfn.FORECAST.ETS.CONFINT(A592,$B$2:$B$545,$A$2:$A$545,0.95,1,1)</f>
        <v>26.553959693553701</v>
      </c>
    </row>
    <row r="593" spans="1:5" x14ac:dyDescent="0.3">
      <c r="A593" s="44">
        <v>592</v>
      </c>
      <c r="C593" s="45">
        <f>_xlfn.FORECAST.ETS(A593,$B$2:$B$545,$A$2:$A$545,1,1)</f>
        <v>21.445618469038038</v>
      </c>
      <c r="D593" s="45">
        <f>C593-_xlfn.FORECAST.ETS.CONFINT(A593,$B$2:$B$545,$A$2:$A$545,0.95,1,1)</f>
        <v>15.858739744534784</v>
      </c>
      <c r="E593" s="45">
        <f>C593+_xlfn.FORECAST.ETS.CONFINT(A593,$B$2:$B$545,$A$2:$A$545,0.95,1,1)</f>
        <v>27.032497193541293</v>
      </c>
    </row>
    <row r="594" spans="1:5" x14ac:dyDescent="0.3">
      <c r="A594" s="44">
        <v>593</v>
      </c>
      <c r="C594" s="45">
        <f>_xlfn.FORECAST.ETS(A594,$B$2:$B$545,$A$2:$A$545,1,1)</f>
        <v>21.382070396111587</v>
      </c>
      <c r="D594" s="45">
        <f>C594-_xlfn.FORECAST.ETS.CONFINT(A594,$B$2:$B$545,$A$2:$A$545,0.95,1,1)</f>
        <v>15.737541667723093</v>
      </c>
      <c r="E594" s="45">
        <f>C594+_xlfn.FORECAST.ETS.CONFINT(A594,$B$2:$B$545,$A$2:$A$545,0.95,1,1)</f>
        <v>27.026599124500081</v>
      </c>
    </row>
    <row r="595" spans="1:5" x14ac:dyDescent="0.3">
      <c r="A595" s="44">
        <v>594</v>
      </c>
      <c r="C595" s="45">
        <f>_xlfn.FORECAST.ETS(A595,$B$2:$B$545,$A$2:$A$545,1,1)</f>
        <v>20.648944428247109</v>
      </c>
      <c r="D595" s="45">
        <f>C595-_xlfn.FORECAST.ETS.CONFINT(A595,$B$2:$B$545,$A$2:$A$545,0.95,1,1)</f>
        <v>14.947050389005589</v>
      </c>
      <c r="E595" s="45">
        <f>C595+_xlfn.FORECAST.ETS.CONFINT(A595,$B$2:$B$545,$A$2:$A$545,0.95,1,1)</f>
        <v>26.350838467488629</v>
      </c>
    </row>
    <row r="596" spans="1:5" x14ac:dyDescent="0.3">
      <c r="A596" s="44">
        <v>595</v>
      </c>
      <c r="C596" s="45">
        <f>_xlfn.FORECAST.ETS(A596,$B$2:$B$545,$A$2:$A$545,1,1)</f>
        <v>20.537691960053749</v>
      </c>
      <c r="D596" s="45">
        <f>C596-_xlfn.FORECAST.ETS.CONFINT(A596,$B$2:$B$545,$A$2:$A$545,0.95,1,1)</f>
        <v>14.778708022314493</v>
      </c>
      <c r="E596" s="45">
        <f>C596+_xlfn.FORECAST.ETS.CONFINT(A596,$B$2:$B$545,$A$2:$A$545,0.95,1,1)</f>
        <v>26.296675897793005</v>
      </c>
    </row>
    <row r="597" spans="1:5" x14ac:dyDescent="0.3">
      <c r="A597" s="44">
        <v>596</v>
      </c>
      <c r="C597" s="45">
        <f>_xlfn.FORECAST.ETS(A597,$B$2:$B$545,$A$2:$A$545,1,1)</f>
        <v>20.948731665348863</v>
      </c>
      <c r="D597" s="45">
        <f>C597-_xlfn.FORECAST.ETS.CONFINT(A597,$B$2:$B$545,$A$2:$A$545,0.95,1,1)</f>
        <v>15.132924365219996</v>
      </c>
      <c r="E597" s="45">
        <f>C597+_xlfn.FORECAST.ETS.CONFINT(A597,$B$2:$B$545,$A$2:$A$545,0.95,1,1)</f>
        <v>26.76453896547773</v>
      </c>
    </row>
    <row r="598" spans="1:5" x14ac:dyDescent="0.3">
      <c r="A598" s="44">
        <v>597</v>
      </c>
      <c r="C598" s="45">
        <f>_xlfn.FORECAST.ETS(A598,$B$2:$B$545,$A$2:$A$545,1,1)</f>
        <v>20.702192110581365</v>
      </c>
      <c r="D598" s="45">
        <f>C598-_xlfn.FORECAST.ETS.CONFINT(A598,$B$2:$B$545,$A$2:$A$545,0.95,1,1)</f>
        <v>14.829819488595838</v>
      </c>
      <c r="E598" s="45">
        <f>C598+_xlfn.FORECAST.ETS.CONFINT(A598,$B$2:$B$545,$A$2:$A$545,0.95,1,1)</f>
        <v>26.574564732566891</v>
      </c>
    </row>
    <row r="599" spans="1:5" x14ac:dyDescent="0.3">
      <c r="A599" s="44">
        <v>598</v>
      </c>
      <c r="C599" s="45">
        <f>_xlfn.FORECAST.ETS(A599,$B$2:$B$545,$A$2:$A$545,1,1)</f>
        <v>21.35901451562529</v>
      </c>
      <c r="D599" s="45">
        <f>C599-_xlfn.FORECAST.ETS.CONFINT(A599,$B$2:$B$545,$A$2:$A$545,0.95,1,1)</f>
        <v>15.430326475408936</v>
      </c>
      <c r="E599" s="45">
        <f>C599+_xlfn.FORECAST.ETS.CONFINT(A599,$B$2:$B$545,$A$2:$A$545,0.95,1,1)</f>
        <v>27.287702555841644</v>
      </c>
    </row>
    <row r="600" spans="1:5" x14ac:dyDescent="0.3">
      <c r="A600" s="44">
        <v>599</v>
      </c>
      <c r="C600" s="45">
        <f>_xlfn.FORECAST.ETS(A600,$B$2:$B$545,$A$2:$A$545,1,1)</f>
        <v>21.455472687322199</v>
      </c>
      <c r="D600" s="45">
        <f>C600-_xlfn.FORECAST.ETS.CONFINT(A600,$B$2:$B$545,$A$2:$A$545,0.95,1,1)</f>
        <v>15.470711333856482</v>
      </c>
      <c r="E600" s="45">
        <f>C600+_xlfn.FORECAST.ETS.CONFINT(A600,$B$2:$B$545,$A$2:$A$545,0.95,1,1)</f>
        <v>27.440234040787917</v>
      </c>
    </row>
    <row r="601" spans="1:5" x14ac:dyDescent="0.3">
      <c r="A601" s="44">
        <v>600</v>
      </c>
      <c r="C601" s="45">
        <f>_xlfn.FORECAST.ETS(A601,$B$2:$B$545,$A$2:$A$545,1,1)</f>
        <v>21.108002173307796</v>
      </c>
      <c r="D601" s="45">
        <f>C601-_xlfn.FORECAST.ETS.CONFINT(A601,$B$2:$B$545,$A$2:$A$545,0.95,1,1)</f>
        <v>15.067402132246549</v>
      </c>
      <c r="E601" s="45">
        <f>C601+_xlfn.FORECAST.ETS.CONFINT(A601,$B$2:$B$545,$A$2:$A$545,0.95,1,1)</f>
        <v>27.148602214369042</v>
      </c>
    </row>
    <row r="602" spans="1:5" x14ac:dyDescent="0.3">
      <c r="A602" s="44">
        <v>601</v>
      </c>
      <c r="C602" s="45">
        <f>_xlfn.FORECAST.ETS(A602,$B$2:$B$545,$A$2:$A$545,1,1)</f>
        <v>21.568449851852108</v>
      </c>
      <c r="D602" s="45">
        <f>C602-_xlfn.FORECAST.ETS.CONFINT(A602,$B$2:$B$545,$A$2:$A$545,0.95,1,1)</f>
        <v>15.47223857122639</v>
      </c>
      <c r="E602" s="45">
        <f>C602+_xlfn.FORECAST.ETS.CONFINT(A602,$B$2:$B$545,$A$2:$A$545,0.95,1,1)</f>
        <v>27.664661132477825</v>
      </c>
    </row>
    <row r="603" spans="1:5" x14ac:dyDescent="0.3">
      <c r="A603" s="44">
        <v>602</v>
      </c>
      <c r="C603" s="45">
        <f>_xlfn.FORECAST.ETS(A603,$B$2:$B$545,$A$2:$A$545,1,1)</f>
        <v>22.194956822272921</v>
      </c>
      <c r="D603" s="45">
        <f>C603-_xlfn.FORECAST.ETS.CONFINT(A603,$B$2:$B$545,$A$2:$A$545,0.95,1,1)</f>
        <v>16.043354857805376</v>
      </c>
      <c r="E603" s="45">
        <f>C603+_xlfn.FORECAST.ETS.CONFINT(A603,$B$2:$B$545,$A$2:$A$545,0.95,1,1)</f>
        <v>28.346558786740466</v>
      </c>
    </row>
    <row r="604" spans="1:5" x14ac:dyDescent="0.3">
      <c r="A604" s="44">
        <v>603</v>
      </c>
      <c r="C604" s="45">
        <f>_xlfn.FORECAST.ETS(A604,$B$2:$B$545,$A$2:$A$545,1,1)</f>
        <v>21.219617500409452</v>
      </c>
      <c r="D604" s="45">
        <f>C604-_xlfn.FORECAST.ETS.CONFINT(A604,$B$2:$B$545,$A$2:$A$545,0.95,1,1)</f>
        <v>15.012838785557918</v>
      </c>
      <c r="E604" s="45">
        <f>C604+_xlfn.FORECAST.ETS.CONFINT(A604,$B$2:$B$545,$A$2:$A$545,0.95,1,1)</f>
        <v>27.426396215260986</v>
      </c>
    </row>
    <row r="605" spans="1:5" x14ac:dyDescent="0.3">
      <c r="A605" s="44">
        <v>604</v>
      </c>
      <c r="C605" s="45">
        <f>_xlfn.FORECAST.ETS(A605,$B$2:$B$545,$A$2:$A$545,1,1)</f>
        <v>21.705997121826023</v>
      </c>
      <c r="D605" s="45">
        <f>C605-_xlfn.FORECAST.ETS.CONFINT(A605,$B$2:$B$545,$A$2:$A$545,0.95,1,1)</f>
        <v>15.444249223584318</v>
      </c>
      <c r="E605" s="45">
        <f>C605+_xlfn.FORECAST.ETS.CONFINT(A605,$B$2:$B$545,$A$2:$A$545,0.95,1,1)</f>
        <v>27.967745020067728</v>
      </c>
    </row>
    <row r="606" spans="1:5" x14ac:dyDescent="0.3">
      <c r="A606" s="44">
        <v>605</v>
      </c>
      <c r="C606" s="45">
        <f>_xlfn.FORECAST.ETS(A606,$B$2:$B$545,$A$2:$A$545,1,1)</f>
        <v>22.098241284355407</v>
      </c>
      <c r="D606" s="45">
        <f>C606-_xlfn.FORECAST.ETS.CONFINT(A606,$B$2:$B$545,$A$2:$A$545,0.95,1,1)</f>
        <v>15.781725645756161</v>
      </c>
      <c r="E606" s="45">
        <f>C606+_xlfn.FORECAST.ETS.CONFINT(A606,$B$2:$B$545,$A$2:$A$545,0.95,1,1)</f>
        <v>28.414756922954652</v>
      </c>
    </row>
    <row r="607" spans="1:5" x14ac:dyDescent="0.3">
      <c r="A607" s="44">
        <v>606</v>
      </c>
      <c r="C607" s="45">
        <f>_xlfn.FORECAST.ETS(A607,$B$2:$B$545,$A$2:$A$545,1,1)</f>
        <v>21.474513208005092</v>
      </c>
      <c r="D607" s="45">
        <f>C607-_xlfn.FORECAST.ETS.CONFINT(A607,$B$2:$B$545,$A$2:$A$545,0.95,1,1)</f>
        <v>15.103425378194231</v>
      </c>
      <c r="E607" s="45">
        <f>C607+_xlfn.FORECAST.ETS.CONFINT(A607,$B$2:$B$545,$A$2:$A$545,0.95,1,1)</f>
        <v>27.845601037815953</v>
      </c>
    </row>
    <row r="608" spans="1:5" x14ac:dyDescent="0.3">
      <c r="A608" s="44">
        <v>607</v>
      </c>
      <c r="C608" s="45">
        <f>_xlfn.FORECAST.ETS(A608,$B$2:$B$545,$A$2:$A$545,1,1)</f>
        <v>21.548000504143104</v>
      </c>
      <c r="D608" s="45">
        <f>C608-_xlfn.FORECAST.ETS.CONFINT(A608,$B$2:$B$545,$A$2:$A$545,0.95,1,1)</f>
        <v>15.122530356827264</v>
      </c>
      <c r="E608" s="45">
        <f>C608+_xlfn.FORECAST.ETS.CONFINT(A608,$B$2:$B$545,$A$2:$A$545,0.95,1,1)</f>
        <v>27.973470651458946</v>
      </c>
    </row>
    <row r="609" spans="1:5" x14ac:dyDescent="0.3">
      <c r="A609" s="44">
        <v>608</v>
      </c>
      <c r="C609" s="45">
        <f>_xlfn.FORECAST.ETS(A609,$B$2:$B$545,$A$2:$A$545,1,1)</f>
        <v>21.293905677863641</v>
      </c>
      <c r="D609" s="45">
        <f>C609-_xlfn.FORECAST.ETS.CONFINT(A609,$B$2:$B$545,$A$2:$A$545,0.95,1,1)</f>
        <v>14.814237618869839</v>
      </c>
      <c r="E609" s="45">
        <f>C609+_xlfn.FORECAST.ETS.CONFINT(A609,$B$2:$B$545,$A$2:$A$545,0.95,1,1)</f>
        <v>27.773573736857443</v>
      </c>
    </row>
    <row r="610" spans="1:5" x14ac:dyDescent="0.3">
      <c r="A610" s="44">
        <v>609</v>
      </c>
      <c r="C610" s="45">
        <f>_xlfn.FORECAST.ETS(A610,$B$2:$B$545,$A$2:$A$545,1,1)</f>
        <v>21.149062381444146</v>
      </c>
      <c r="D610" s="45">
        <f>C610-_xlfn.FORECAST.ETS.CONFINT(A610,$B$2:$B$545,$A$2:$A$545,0.95,1,1)</f>
        <v>14.615375546074446</v>
      </c>
      <c r="E610" s="45">
        <f>C610+_xlfn.FORECAST.ETS.CONFINT(A610,$B$2:$B$545,$A$2:$A$545,0.95,1,1)</f>
        <v>27.682749216813846</v>
      </c>
    </row>
    <row r="611" spans="1:5" x14ac:dyDescent="0.3">
      <c r="A611" s="44">
        <v>610</v>
      </c>
      <c r="C611" s="45">
        <f>_xlfn.FORECAST.ETS(A611,$B$2:$B$545,$A$2:$A$545,1,1)</f>
        <v>21.556086257919024</v>
      </c>
      <c r="D611" s="45">
        <f>C611-_xlfn.FORECAST.ETS.CONFINT(A611,$B$2:$B$545,$A$2:$A$545,0.95,1,1)</f>
        <v>14.968554698731602</v>
      </c>
      <c r="E611" s="45">
        <f>C611+_xlfn.FORECAST.ETS.CONFINT(A611,$B$2:$B$545,$A$2:$A$545,0.95,1,1)</f>
        <v>28.143617817106446</v>
      </c>
    </row>
    <row r="612" spans="1:5" x14ac:dyDescent="0.3">
      <c r="A612" s="44">
        <v>611</v>
      </c>
      <c r="C612" s="45">
        <f>_xlfn.FORECAST.ETS(A612,$B$2:$B$545,$A$2:$A$545,1,1)</f>
        <v>21.884073936128999</v>
      </c>
      <c r="D612" s="45">
        <f>C612-_xlfn.FORECAST.ETS.CONFINT(A612,$B$2:$B$545,$A$2:$A$545,0.95,1,1)</f>
        <v>15.242866801729999</v>
      </c>
      <c r="E612" s="45">
        <f>C612+_xlfn.FORECAST.ETS.CONFINT(A612,$B$2:$B$545,$A$2:$A$545,0.95,1,1)</f>
        <v>28.525281070527999</v>
      </c>
    </row>
    <row r="613" spans="1:5" x14ac:dyDescent="0.3">
      <c r="A613" s="44">
        <v>612</v>
      </c>
      <c r="C613" s="45">
        <f>_xlfn.FORECAST.ETS(A613,$B$2:$B$545,$A$2:$A$545,1,1)</f>
        <v>21.417442409712034</v>
      </c>
      <c r="D613" s="45">
        <f>C613-_xlfn.FORECAST.ETS.CONFINT(A613,$B$2:$B$545,$A$2:$A$545,0.95,1,1)</f>
        <v>14.722724115099787</v>
      </c>
      <c r="E613" s="45">
        <f>C613+_xlfn.FORECAST.ETS.CONFINT(A613,$B$2:$B$545,$A$2:$A$545,0.95,1,1)</f>
        <v>28.112160704324282</v>
      </c>
    </row>
    <row r="614" spans="1:5" x14ac:dyDescent="0.3">
      <c r="A614" s="44">
        <v>613</v>
      </c>
      <c r="C614" s="45">
        <f>_xlfn.FORECAST.ETS(A614,$B$2:$B$545,$A$2:$A$545,1,1)</f>
        <v>21.434094903972301</v>
      </c>
      <c r="D614" s="45">
        <f>C614-_xlfn.FORECAST.ETS.CONFINT(A614,$B$2:$B$545,$A$2:$A$545,0.95,1,1)</f>
        <v>14.686025292936248</v>
      </c>
      <c r="E614" s="45">
        <f>C614+_xlfn.FORECAST.ETS.CONFINT(A614,$B$2:$B$545,$A$2:$A$545,0.95,1,1)</f>
        <v>28.182164515008353</v>
      </c>
    </row>
    <row r="615" spans="1:5" x14ac:dyDescent="0.3">
      <c r="A615" s="44">
        <v>614</v>
      </c>
      <c r="C615" s="45">
        <f>_xlfn.FORECAST.ETS(A615,$B$2:$B$545,$A$2:$A$545,1,1)</f>
        <v>21.197877228806597</v>
      </c>
      <c r="D615" s="45">
        <f>C615-_xlfn.FORECAST.ETS.CONFINT(A615,$B$2:$B$545,$A$2:$A$545,0.95,1,1)</f>
        <v>14.396611728847342</v>
      </c>
      <c r="E615" s="45">
        <f>C615+_xlfn.FORECAST.ETS.CONFINT(A615,$B$2:$B$545,$A$2:$A$545,0.95,1,1)</f>
        <v>27.999142728765854</v>
      </c>
    </row>
    <row r="616" spans="1:5" x14ac:dyDescent="0.3">
      <c r="A616" s="44">
        <v>615</v>
      </c>
      <c r="C616" s="45">
        <f>_xlfn.FORECAST.ETS(A616,$B$2:$B$545,$A$2:$A$545,1,1)</f>
        <v>21.554225593638396</v>
      </c>
      <c r="D616" s="45">
        <f>C616-_xlfn.FORECAST.ETS.CONFINT(A616,$B$2:$B$545,$A$2:$A$545,0.95,1,1)</f>
        <v>14.6999153638424</v>
      </c>
      <c r="E616" s="45">
        <f>C616+_xlfn.FORECAST.ETS.CONFINT(A616,$B$2:$B$545,$A$2:$A$545,0.95,1,1)</f>
        <v>28.408535823434391</v>
      </c>
    </row>
    <row r="617" spans="1:5" x14ac:dyDescent="0.3">
      <c r="A617" s="44">
        <v>616</v>
      </c>
      <c r="C617" s="45">
        <f>_xlfn.FORECAST.ETS(A617,$B$2:$B$545,$A$2:$A$545,1,1)</f>
        <v>21.347085073739315</v>
      </c>
      <c r="D617" s="45">
        <f>C617-_xlfn.FORECAST.ETS.CONFINT(A617,$B$2:$B$545,$A$2:$A$545,0.95,1,1)</f>
        <v>14.439877146011561</v>
      </c>
      <c r="E617" s="45">
        <f>C617+_xlfn.FORECAST.ETS.CONFINT(A617,$B$2:$B$545,$A$2:$A$545,0.95,1,1)</f>
        <v>28.254293001467069</v>
      </c>
    </row>
    <row r="618" spans="1:5" x14ac:dyDescent="0.3">
      <c r="A618" s="44">
        <v>617</v>
      </c>
      <c r="C618" s="45">
        <f>_xlfn.FORECAST.ETS(A618,$B$2:$B$545,$A$2:$A$545,1,1)</f>
        <v>21.817172156398243</v>
      </c>
      <c r="D618" s="45">
        <f>C618-_xlfn.FORECAST.ETS.CONFINT(A618,$B$2:$B$545,$A$2:$A$545,0.95,1,1)</f>
        <v>14.857209570428392</v>
      </c>
      <c r="E618" s="45">
        <f>C618+_xlfn.FORECAST.ETS.CONFINT(A618,$B$2:$B$545,$A$2:$A$545,0.95,1,1)</f>
        <v>28.777134742368094</v>
      </c>
    </row>
    <row r="619" spans="1:5" x14ac:dyDescent="0.3">
      <c r="A619" s="44">
        <v>618</v>
      </c>
      <c r="C619" s="45">
        <f>_xlfn.FORECAST.ETS(A619,$B$2:$B$545,$A$2:$A$545,1,1)</f>
        <v>21.203208724371979</v>
      </c>
      <c r="D619" s="45">
        <f>C619-_xlfn.FORECAST.ETS.CONFINT(A619,$B$2:$B$545,$A$2:$A$545,0.95,1,1)</f>
        <v>14.190630656684046</v>
      </c>
      <c r="E619" s="45">
        <f>C619+_xlfn.FORECAST.ETS.CONFINT(A619,$B$2:$B$545,$A$2:$A$545,0.95,1,1)</f>
        <v>28.215786792059912</v>
      </c>
    </row>
    <row r="620" spans="1:5" x14ac:dyDescent="0.3">
      <c r="A620" s="44">
        <v>619</v>
      </c>
      <c r="C620" s="45">
        <f>_xlfn.FORECAST.ETS(A620,$B$2:$B$545,$A$2:$A$545,1,1)</f>
        <v>21.060851204517331</v>
      </c>
      <c r="D620" s="45">
        <f>C620-_xlfn.FORECAST.ETS.CONFINT(A620,$B$2:$B$545,$A$2:$A$545,0.95,1,1)</f>
        <v>13.995793091929361</v>
      </c>
      <c r="E620" s="45">
        <f>C620+_xlfn.FORECAST.ETS.CONFINT(A620,$B$2:$B$545,$A$2:$A$545,0.95,1,1)</f>
        <v>28.1259093171053</v>
      </c>
    </row>
    <row r="621" spans="1:5" x14ac:dyDescent="0.3">
      <c r="A621" s="44">
        <v>620</v>
      </c>
      <c r="C621" s="45">
        <f>_xlfn.FORECAST.ETS(A621,$B$2:$B$545,$A$2:$A$545,1,1)</f>
        <v>20.778204363610541</v>
      </c>
      <c r="D621" s="45">
        <f>C621-_xlfn.FORECAST.ETS.CONFINT(A621,$B$2:$B$545,$A$2:$A$545,0.95,1,1)</f>
        <v>13.660798021409146</v>
      </c>
      <c r="E621" s="45">
        <f>C621+_xlfn.FORECAST.ETS.CONFINT(A621,$B$2:$B$545,$A$2:$A$545,0.95,1,1)</f>
        <v>27.895610705811936</v>
      </c>
    </row>
    <row r="622" spans="1:5" x14ac:dyDescent="0.3">
      <c r="A622" s="44">
        <v>621</v>
      </c>
      <c r="C622" s="45">
        <f>_xlfn.FORECAST.ETS(A622,$B$2:$B$545,$A$2:$A$545,1,1)</f>
        <v>21.257850460955549</v>
      </c>
      <c r="D622" s="45">
        <f>C622-_xlfn.FORECAST.ETS.CONFINT(A622,$B$2:$B$545,$A$2:$A$545,0.95,1,1)</f>
        <v>14.08822419607009</v>
      </c>
      <c r="E622" s="45">
        <f>C622+_xlfn.FORECAST.ETS.CONFINT(A622,$B$2:$B$545,$A$2:$A$545,0.95,1,1)</f>
        <v>28.427476725841007</v>
      </c>
    </row>
    <row r="623" spans="1:5" x14ac:dyDescent="0.3">
      <c r="A623" s="44">
        <v>622</v>
      </c>
      <c r="C623" s="45">
        <f>_xlfn.FORECAST.ETS(A623,$B$2:$B$545,$A$2:$A$545,1,1)</f>
        <v>21.870616611258065</v>
      </c>
      <c r="D623" s="45">
        <f>C623-_xlfn.FORECAST.ETS.CONFINT(A623,$B$2:$B$545,$A$2:$A$545,0.95,1,1)</f>
        <v>14.648895330700903</v>
      </c>
      <c r="E623" s="45">
        <f>C623+_xlfn.FORECAST.ETS.CONFINT(A623,$B$2:$B$545,$A$2:$A$545,0.95,1,1)</f>
        <v>29.092337891815227</v>
      </c>
    </row>
    <row r="624" spans="1:5" x14ac:dyDescent="0.3">
      <c r="A624" s="44">
        <v>623</v>
      </c>
      <c r="C624" s="45">
        <f>_xlfn.FORECAST.ETS(A624,$B$2:$B$545,$A$2:$A$545,1,1)</f>
        <v>21.186088244104216</v>
      </c>
      <c r="D624" s="45">
        <f>C624-_xlfn.FORECAST.ETS.CONFINT(A624,$B$2:$B$545,$A$2:$A$545,0.95,1,1)</f>
        <v>13.912393558926281</v>
      </c>
      <c r="E624" s="45">
        <f>C624+_xlfn.FORECAST.ETS.CONFINT(A624,$B$2:$B$545,$A$2:$A$545,0.95,1,1)</f>
        <v>28.459782929282149</v>
      </c>
    </row>
    <row r="625" spans="1:5" x14ac:dyDescent="0.3">
      <c r="A625" s="44">
        <v>624</v>
      </c>
      <c r="C625" s="45">
        <f>_xlfn.FORECAST.ETS(A625,$B$2:$B$545,$A$2:$A$545,1,1)</f>
        <v>21.658685830822296</v>
      </c>
      <c r="D625" s="45">
        <f>C625-_xlfn.FORECAST.ETS.CONFINT(A625,$B$2:$B$545,$A$2:$A$545,0.95,1,1)</f>
        <v>14.333136155817495</v>
      </c>
      <c r="E625" s="45">
        <f>C625+_xlfn.FORECAST.ETS.CONFINT(A625,$B$2:$B$545,$A$2:$A$545,0.95,1,1)</f>
        <v>28.984235505827098</v>
      </c>
    </row>
    <row r="626" spans="1:5" x14ac:dyDescent="0.3">
      <c r="A626" s="44">
        <v>625</v>
      </c>
      <c r="C626" s="45">
        <f>_xlfn.FORECAST.ETS(A626,$B$2:$B$545,$A$2:$A$545,1,1)</f>
        <v>21.761562536872528</v>
      </c>
      <c r="D626" s="45">
        <f>C626-_xlfn.FORECAST.ETS.CONFINT(A626,$B$2:$B$545,$A$2:$A$545,0.95,1,1)</f>
        <v>14.384273186249862</v>
      </c>
      <c r="E626" s="45">
        <f>C626+_xlfn.FORECAST.ETS.CONFINT(A626,$B$2:$B$545,$A$2:$A$545,0.95,1,1)</f>
        <v>29.138851887495193</v>
      </c>
    </row>
    <row r="627" spans="1:5" x14ac:dyDescent="0.3">
      <c r="A627" s="44">
        <v>626</v>
      </c>
      <c r="C627" s="45">
        <f>_xlfn.FORECAST.ETS(A627,$B$2:$B$545,$A$2:$A$545,1,1)</f>
        <v>22.518805130766957</v>
      </c>
      <c r="D627" s="45">
        <f>C627-_xlfn.FORECAST.ETS.CONFINT(A627,$B$2:$B$545,$A$2:$A$545,0.95,1,1)</f>
        <v>15.089888409995647</v>
      </c>
      <c r="E627" s="45">
        <f>C627+_xlfn.FORECAST.ETS.CONFINT(A627,$B$2:$B$545,$A$2:$A$545,0.95,1,1)</f>
        <v>29.947721851538269</v>
      </c>
    </row>
    <row r="628" spans="1:5" x14ac:dyDescent="0.3">
      <c r="A628" s="44">
        <v>627</v>
      </c>
      <c r="C628" s="45">
        <f>_xlfn.FORECAST.ETS(A628,$B$2:$B$545,$A$2:$A$545,1,1)</f>
        <v>21.231180362645144</v>
      </c>
      <c r="D628" s="45">
        <f>C628-_xlfn.FORECAST.ETS.CONFINT(A628,$B$2:$B$545,$A$2:$A$545,0.95,1,1)</f>
        <v>13.750745656665512</v>
      </c>
      <c r="E628" s="45">
        <f>C628+_xlfn.FORECAST.ETS.CONFINT(A628,$B$2:$B$545,$A$2:$A$545,0.95,1,1)</f>
        <v>28.711615068624777</v>
      </c>
    </row>
    <row r="629" spans="1:5" x14ac:dyDescent="0.3">
      <c r="A629" s="44">
        <v>628</v>
      </c>
      <c r="C629" s="45">
        <f>_xlfn.FORECAST.ETS(A629,$B$2:$B$545,$A$2:$A$545,1,1)</f>
        <v>21.302650766290551</v>
      </c>
      <c r="D629" s="45">
        <f>C629-_xlfn.FORECAST.ETS.CONFINT(A629,$B$2:$B$545,$A$2:$A$545,0.95,1,1)</f>
        <v>13.77080462427168</v>
      </c>
      <c r="E629" s="45">
        <f>C629+_xlfn.FORECAST.ETS.CONFINT(A629,$B$2:$B$545,$A$2:$A$545,0.95,1,1)</f>
        <v>28.834496908309422</v>
      </c>
    </row>
    <row r="630" spans="1:5" x14ac:dyDescent="0.3">
      <c r="A630" s="44">
        <v>629</v>
      </c>
      <c r="C630" s="45">
        <f>_xlfn.FORECAST.ETS(A630,$B$2:$B$545,$A$2:$A$545,1,1)</f>
        <v>21.32563828920043</v>
      </c>
      <c r="D630" s="45">
        <f>C630-_xlfn.FORECAST.ETS.CONFINT(A630,$B$2:$B$545,$A$2:$A$545,0.95,1,1)</f>
        <v>13.742484506014822</v>
      </c>
      <c r="E630" s="45">
        <f>C630+_xlfn.FORECAST.ETS.CONFINT(A630,$B$2:$B$545,$A$2:$A$545,0.95,1,1)</f>
        <v>28.908792072386039</v>
      </c>
    </row>
    <row r="631" spans="1:5" x14ac:dyDescent="0.3">
      <c r="A631" s="44">
        <v>630</v>
      </c>
      <c r="C631" s="45">
        <f>_xlfn.FORECAST.ETS(A631,$B$2:$B$545,$A$2:$A$545,1,1)</f>
        <v>21.719917890896919</v>
      </c>
      <c r="D631" s="45">
        <f>C631-_xlfn.FORECAST.ETS.CONFINT(A631,$B$2:$B$545,$A$2:$A$545,0.95,1,1)</f>
        <v>14.085557585472209</v>
      </c>
      <c r="E631" s="45">
        <f>C631+_xlfn.FORECAST.ETS.CONFINT(A631,$B$2:$B$545,$A$2:$A$545,0.95,1,1)</f>
        <v>29.35427819632163</v>
      </c>
    </row>
    <row r="632" spans="1:5" x14ac:dyDescent="0.3">
      <c r="A632" s="44">
        <v>631</v>
      </c>
      <c r="C632" s="45">
        <f>_xlfn.FORECAST.ETS(A632,$B$2:$B$545,$A$2:$A$545,1,1)</f>
        <v>22.683759818441825</v>
      </c>
      <c r="D632" s="45">
        <f>C632-_xlfn.FORECAST.ETS.CONFINT(A632,$B$2:$B$545,$A$2:$A$545,0.95,1,1)</f>
        <v>14.998291509140298</v>
      </c>
      <c r="E632" s="45">
        <f>C632+_xlfn.FORECAST.ETS.CONFINT(A632,$B$2:$B$545,$A$2:$A$545,0.95,1,1)</f>
        <v>30.369228127743352</v>
      </c>
    </row>
    <row r="633" spans="1:5" x14ac:dyDescent="0.3">
      <c r="A633" s="44">
        <v>632</v>
      </c>
      <c r="C633" s="45">
        <f>_xlfn.FORECAST.ETS(A633,$B$2:$B$545,$A$2:$A$545,1,1)</f>
        <v>22.635824945969819</v>
      </c>
      <c r="D633" s="45">
        <f>C633-_xlfn.FORECAST.ETS.CONFINT(A633,$B$2:$B$545,$A$2:$A$545,0.95,1,1)</f>
        <v>14.899344623137614</v>
      </c>
      <c r="E633" s="45">
        <f>C633+_xlfn.FORECAST.ETS.CONFINT(A633,$B$2:$B$545,$A$2:$A$545,0.95,1,1)</f>
        <v>30.372305268802023</v>
      </c>
    </row>
    <row r="634" spans="1:5" x14ac:dyDescent="0.3">
      <c r="A634" s="44">
        <v>633</v>
      </c>
      <c r="C634" s="45">
        <f>_xlfn.FORECAST.ETS(A634,$B$2:$B$545,$A$2:$A$545,1,1)</f>
        <v>21.033881421260279</v>
      </c>
      <c r="D634" s="45">
        <f>C634-_xlfn.FORECAST.ETS.CONFINT(A634,$B$2:$B$545,$A$2:$A$545,0.95,1,1)</f>
        <v>13.24648261708011</v>
      </c>
      <c r="E634" s="45">
        <f>C634+_xlfn.FORECAST.ETS.CONFINT(A634,$B$2:$B$545,$A$2:$A$545,0.95,1,1)</f>
        <v>28.821280225440447</v>
      </c>
    </row>
    <row r="635" spans="1:5" x14ac:dyDescent="0.3">
      <c r="A635" s="44">
        <v>634</v>
      </c>
      <c r="C635" s="45">
        <f>_xlfn.FORECAST.ETS(A635,$B$2:$B$545,$A$2:$A$545,1,1)</f>
        <v>20.800715485240797</v>
      </c>
      <c r="D635" s="45">
        <f>C635-_xlfn.FORECAST.ETS.CONFINT(A635,$B$2:$B$545,$A$2:$A$545,0.95,1,1)</f>
        <v>12.962489341014326</v>
      </c>
      <c r="E635" s="45">
        <f>C635+_xlfn.FORECAST.ETS.CONFINT(A635,$B$2:$B$545,$A$2:$A$545,0.95,1,1)</f>
        <v>28.638941629467269</v>
      </c>
    </row>
    <row r="636" spans="1:5" x14ac:dyDescent="0.3">
      <c r="A636" s="44">
        <v>635</v>
      </c>
      <c r="C636" s="45">
        <f>_xlfn.FORECAST.ETS(A636,$B$2:$B$545,$A$2:$A$545,1,1)</f>
        <v>20.870570477916694</v>
      </c>
      <c r="D636" s="45">
        <f>C636-_xlfn.FORECAST.ETS.CONFINT(A636,$B$2:$B$545,$A$2:$A$545,0.95,1,1)</f>
        <v>12.981605808895623</v>
      </c>
      <c r="E636" s="45">
        <f>C636+_xlfn.FORECAST.ETS.CONFINT(A636,$B$2:$B$545,$A$2:$A$545,0.95,1,1)</f>
        <v>28.759535146937765</v>
      </c>
    </row>
    <row r="637" spans="1:5" x14ac:dyDescent="0.3">
      <c r="A637" s="44">
        <v>636</v>
      </c>
      <c r="C637" s="45">
        <f>_xlfn.FORECAST.ETS(A637,$B$2:$B$545,$A$2:$A$545,1,1)</f>
        <v>21.12868799633009</v>
      </c>
      <c r="D637" s="45">
        <f>C637-_xlfn.FORECAST.ETS.CONFINT(A637,$B$2:$B$545,$A$2:$A$545,0.95,1,1)</f>
        <v>13.18907135420841</v>
      </c>
      <c r="E637" s="45">
        <f>C637+_xlfn.FORECAST.ETS.CONFINT(A637,$B$2:$B$545,$A$2:$A$545,0.95,1,1)</f>
        <v>29.068304638451771</v>
      </c>
    </row>
    <row r="638" spans="1:5" x14ac:dyDescent="0.3">
      <c r="A638" s="44">
        <v>637</v>
      </c>
      <c r="C638" s="45">
        <f>_xlfn.FORECAST.ETS(A638,$B$2:$B$545,$A$2:$A$545,1,1)</f>
        <v>20.83329074052148</v>
      </c>
      <c r="D638" s="45">
        <f>C638-_xlfn.FORECAST.ETS.CONFINT(A638,$B$2:$B$545,$A$2:$A$545,0.95,1,1)</f>
        <v>12.843106473695052</v>
      </c>
      <c r="E638" s="45">
        <f>C638+_xlfn.FORECAST.ETS.CONFINT(A638,$B$2:$B$545,$A$2:$A$545,0.95,1,1)</f>
        <v>28.823475007347909</v>
      </c>
    </row>
    <row r="639" spans="1:5" x14ac:dyDescent="0.3">
      <c r="A639" s="44">
        <v>638</v>
      </c>
      <c r="C639" s="45">
        <f>_xlfn.FORECAST.ETS(A639,$B$2:$B$545,$A$2:$A$545,1,1)</f>
        <v>21.206181430448733</v>
      </c>
      <c r="D639" s="45">
        <f>C639-_xlfn.FORECAST.ETS.CONFINT(A639,$B$2:$B$545,$A$2:$A$545,0.95,1,1)</f>
        <v>13.165511742142614</v>
      </c>
      <c r="E639" s="45">
        <f>C639+_xlfn.FORECAST.ETS.CONFINT(A639,$B$2:$B$545,$A$2:$A$545,0.95,1,1)</f>
        <v>29.246851118754854</v>
      </c>
    </row>
    <row r="640" spans="1:5" x14ac:dyDescent="0.3">
      <c r="A640" s="44">
        <v>639</v>
      </c>
      <c r="C640" s="45">
        <f>_xlfn.FORECAST.ETS(A640,$B$2:$B$545,$A$2:$A$545,1,1)</f>
        <v>21.517745503645997</v>
      </c>
      <c r="D640" s="45">
        <f>C640-_xlfn.FORECAST.ETS.CONFINT(A640,$B$2:$B$545,$A$2:$A$545,0.95,1,1)</f>
        <v>13.426670508004506</v>
      </c>
      <c r="E640" s="45">
        <f>C640+_xlfn.FORECAST.ETS.CONFINT(A640,$B$2:$B$545,$A$2:$A$545,0.95,1,1)</f>
        <v>29.608820499287489</v>
      </c>
    </row>
    <row r="641" spans="1:5" x14ac:dyDescent="0.3">
      <c r="A641" s="44">
        <v>640</v>
      </c>
      <c r="C641" s="45">
        <f>_xlfn.FORECAST.ETS(A641,$B$2:$B$545,$A$2:$A$545,1,1)</f>
        <v>21.871775104036988</v>
      </c>
      <c r="D641" s="45">
        <f>C641-_xlfn.FORECAST.ETS.CONFINT(A641,$B$2:$B$545,$A$2:$A$545,0.95,1,1)</f>
        <v>13.730372880266327</v>
      </c>
      <c r="E641" s="45">
        <f>C641+_xlfn.FORECAST.ETS.CONFINT(A641,$B$2:$B$545,$A$2:$A$545,0.95,1,1)</f>
        <v>30.01317732780765</v>
      </c>
    </row>
    <row r="642" spans="1:5" x14ac:dyDescent="0.3">
      <c r="A642" s="44">
        <v>641</v>
      </c>
      <c r="C642" s="45">
        <f>_xlfn.FORECAST.ETS(A642,$B$2:$B$545,$A$2:$A$545,1,1)</f>
        <v>21.799758697144902</v>
      </c>
      <c r="D642" s="45">
        <f>C642-_xlfn.FORECAST.ETS.CONFINT(A642,$B$2:$B$545,$A$2:$A$545,0.95,1,1)</f>
        <v>13.60810534179347</v>
      </c>
      <c r="E642" s="45">
        <f>C642+_xlfn.FORECAST.ETS.CONFINT(A642,$B$2:$B$545,$A$2:$A$545,0.95,1,1)</f>
        <v>29.991412052496337</v>
      </c>
    </row>
    <row r="643" spans="1:5" x14ac:dyDescent="0.3">
      <c r="A643" s="44">
        <v>642</v>
      </c>
      <c r="C643" s="45">
        <f>_xlfn.FORECAST.ETS(A643,$B$2:$B$545,$A$2:$A$545,1,1)</f>
        <v>21.898040199938457</v>
      </c>
      <c r="D643" s="45">
        <f>C643-_xlfn.FORECAST.ETS.CONFINT(A643,$B$2:$B$545,$A$2:$A$545,0.95,1,1)</f>
        <v>13.656209877395456</v>
      </c>
      <c r="E643" s="45">
        <f>C643+_xlfn.FORECAST.ETS.CONFINT(A643,$B$2:$B$545,$A$2:$A$545,0.95,1,1)</f>
        <v>30.139870522481459</v>
      </c>
    </row>
    <row r="644" spans="1:5" x14ac:dyDescent="0.3">
      <c r="A644" s="44">
        <v>643</v>
      </c>
      <c r="C644" s="45">
        <f>_xlfn.FORECAST.ETS(A644,$B$2:$B$545,$A$2:$A$545,1,1)</f>
        <v>22.299579989009757</v>
      </c>
      <c r="D644" s="45">
        <f>C644-_xlfn.FORECAST.ETS.CONFINT(A644,$B$2:$B$545,$A$2:$A$545,0.95,1,1)</f>
        <v>14.007644980298501</v>
      </c>
      <c r="E644" s="45">
        <f>C644+_xlfn.FORECAST.ETS.CONFINT(A644,$B$2:$B$545,$A$2:$A$545,0.95,1,1)</f>
        <v>30.591514997721013</v>
      </c>
    </row>
    <row r="645" spans="1:5" x14ac:dyDescent="0.3">
      <c r="A645" s="44">
        <v>644</v>
      </c>
      <c r="C645" s="45">
        <f>_xlfn.FORECAST.ETS(A645,$B$2:$B$545,$A$2:$A$545,1,1)</f>
        <v>22.369530052808724</v>
      </c>
      <c r="D645" s="45">
        <f>C645-_xlfn.FORECAST.ETS.CONFINT(A645,$B$2:$B$545,$A$2:$A$545,0.95,1,1)</f>
        <v>14.027560802747111</v>
      </c>
      <c r="E645" s="45">
        <f>C645+_xlfn.FORECAST.ETS.CONFINT(A645,$B$2:$B$545,$A$2:$A$545,0.95,1,1)</f>
        <v>30.711499302870337</v>
      </c>
    </row>
    <row r="646" spans="1:5" x14ac:dyDescent="0.3">
      <c r="A646" s="44">
        <v>645</v>
      </c>
      <c r="C646" s="45">
        <f>_xlfn.FORECAST.ETS(A646,$B$2:$B$545,$A$2:$A$545,1,1)</f>
        <v>22.474413419988228</v>
      </c>
      <c r="D646" s="45">
        <f>C646-_xlfn.FORECAST.ETS.CONFINT(A646,$B$2:$B$545,$A$2:$A$545,0.95,1,1)</f>
        <v>14.082478582785157</v>
      </c>
      <c r="E646" s="45">
        <f>C646+_xlfn.FORECAST.ETS.CONFINT(A646,$B$2:$B$545,$A$2:$A$545,0.95,1,1)</f>
        <v>30.866348257191298</v>
      </c>
    </row>
    <row r="647" spans="1:5" x14ac:dyDescent="0.3">
      <c r="A647" s="44">
        <v>646</v>
      </c>
      <c r="C647" s="45">
        <f>_xlfn.FORECAST.ETS(A647,$B$2:$B$545,$A$2:$A$545,1,1)</f>
        <v>22.476858670039313</v>
      </c>
      <c r="D647" s="45">
        <f>C647-_xlfn.FORECAST.ETS.CONFINT(A647,$B$2:$B$545,$A$2:$A$545,0.95,1,1)</f>
        <v>14.035025153392281</v>
      </c>
      <c r="E647" s="45">
        <f>C647+_xlfn.FORECAST.ETS.CONFINT(A647,$B$2:$B$545,$A$2:$A$545,0.95,1,1)</f>
        <v>30.918692186686343</v>
      </c>
    </row>
    <row r="648" spans="1:5" x14ac:dyDescent="0.3">
      <c r="A648" s="44">
        <v>647</v>
      </c>
      <c r="C648" s="45">
        <f>_xlfn.FORECAST.ETS(A648,$B$2:$B$545,$A$2:$A$545,1,1)</f>
        <v>22.306282905747832</v>
      </c>
      <c r="D648" s="45">
        <f>C648-_xlfn.FORECAST.ETS.CONFINT(A648,$B$2:$B$545,$A$2:$A$545,0.95,1,1)</f>
        <v>13.814615913503706</v>
      </c>
      <c r="E648" s="45">
        <f>C648+_xlfn.FORECAST.ETS.CONFINT(A648,$B$2:$B$545,$A$2:$A$545,0.95,1,1)</f>
        <v>30.797949897991955</v>
      </c>
    </row>
    <row r="649" spans="1:5" x14ac:dyDescent="0.3">
      <c r="A649" s="44">
        <v>648</v>
      </c>
      <c r="C649" s="45">
        <f>_xlfn.FORECAST.ETS(A649,$B$2:$B$545,$A$2:$A$545,1,1)</f>
        <v>22.240610783881589</v>
      </c>
      <c r="D649" s="45">
        <f>C649-_xlfn.FORECAST.ETS.CONFINT(A649,$B$2:$B$545,$A$2:$A$545,0.95,1,1)</f>
        <v>13.699173857319474</v>
      </c>
      <c r="E649" s="45">
        <f>C649+_xlfn.FORECAST.ETS.CONFINT(A649,$B$2:$B$545,$A$2:$A$545,0.95,1,1)</f>
        <v>30.782047710443706</v>
      </c>
    </row>
    <row r="650" spans="1:5" x14ac:dyDescent="0.3">
      <c r="A650" s="44">
        <v>649</v>
      </c>
      <c r="C650" s="45">
        <f>_xlfn.FORECAST.ETS(A650,$B$2:$B$545,$A$2:$A$545,1,1)</f>
        <v>22.50224003240136</v>
      </c>
      <c r="D650" s="45">
        <f>C650-_xlfn.FORECAST.ETS.CONFINT(A650,$B$2:$B$545,$A$2:$A$545,0.95,1,1)</f>
        <v>13.911095090193513</v>
      </c>
      <c r="E650" s="45">
        <f>C650+_xlfn.FORECAST.ETS.CONFINT(A650,$B$2:$B$545,$A$2:$A$545,0.95,1,1)</f>
        <v>31.093384974609208</v>
      </c>
    </row>
    <row r="651" spans="1:5" x14ac:dyDescent="0.3">
      <c r="A651" s="44">
        <v>650</v>
      </c>
      <c r="C651" s="45">
        <f>_xlfn.FORECAST.ETS(A651,$B$2:$B$545,$A$2:$A$545,1,1)</f>
        <v>22.794032696933524</v>
      </c>
      <c r="D651" s="45">
        <f>C651-_xlfn.FORECAST.ETS.CONFINT(A651,$B$2:$B$545,$A$2:$A$545,0.95,1,1)</f>
        <v>14.153240073837592</v>
      </c>
      <c r="E651" s="45">
        <f>C651+_xlfn.FORECAST.ETS.CONFINT(A651,$B$2:$B$545,$A$2:$A$545,0.95,1,1)</f>
        <v>31.434825320029454</v>
      </c>
    </row>
    <row r="652" spans="1:5" x14ac:dyDescent="0.3">
      <c r="A652" s="44">
        <v>651</v>
      </c>
      <c r="C652" s="45">
        <f>_xlfn.FORECAST.ETS(A652,$B$2:$B$545,$A$2:$A$545,1,1)</f>
        <v>22.883308382285758</v>
      </c>
      <c r="D652" s="45">
        <f>C652-_xlfn.FORECAST.ETS.CONFINT(A652,$B$2:$B$545,$A$2:$A$545,0.95,1,1)</f>
        <v>14.192926866618999</v>
      </c>
      <c r="E652" s="45">
        <f>C652+_xlfn.FORECAST.ETS.CONFINT(A652,$B$2:$B$545,$A$2:$A$545,0.95,1,1)</f>
        <v>31.573689897952519</v>
      </c>
    </row>
    <row r="653" spans="1:5" x14ac:dyDescent="0.3">
      <c r="A653" s="44">
        <v>652</v>
      </c>
      <c r="C653" s="45">
        <f>_xlfn.FORECAST.ETS(A653,$B$2:$B$545,$A$2:$A$545,1,1)</f>
        <v>23.789273119161425</v>
      </c>
      <c r="D653" s="45">
        <f>C653-_xlfn.FORECAST.ETS.CONFINT(A653,$B$2:$B$545,$A$2:$A$545,0.95,1,1)</f>
        <v>15.049359989105129</v>
      </c>
      <c r="E653" s="45">
        <f>C653+_xlfn.FORECAST.ETS.CONFINT(A653,$B$2:$B$545,$A$2:$A$545,0.95,1,1)</f>
        <v>32.529186249217723</v>
      </c>
    </row>
    <row r="654" spans="1:5" x14ac:dyDescent="0.3">
      <c r="A654" s="44">
        <v>653</v>
      </c>
      <c r="C654" s="45">
        <f>_xlfn.FORECAST.ETS(A654,$B$2:$B$545,$A$2:$A$545,1,1)</f>
        <v>23.371663092557771</v>
      </c>
      <c r="D654" s="45">
        <f>C654-_xlfn.FORECAST.ETS.CONFINT(A654,$B$2:$B$545,$A$2:$A$545,0.95,1,1)</f>
        <v>14.582274151337804</v>
      </c>
      <c r="E654" s="45">
        <f>C654+_xlfn.FORECAST.ETS.CONFINT(A654,$B$2:$B$545,$A$2:$A$545,0.95,1,1)</f>
        <v>32.161052033777736</v>
      </c>
    </row>
    <row r="655" spans="1:5" x14ac:dyDescent="0.3">
      <c r="A655" s="44">
        <v>654</v>
      </c>
      <c r="C655" s="45">
        <f>_xlfn.FORECAST.ETS(A655,$B$2:$B$545,$A$2:$A$545,1,1)</f>
        <v>23.083324130405259</v>
      </c>
      <c r="D655" s="45">
        <f>C655-_xlfn.FORECAST.ETS.CONFINT(A655,$B$2:$B$545,$A$2:$A$545,0.95,1,1)</f>
        <v>14.244513740392502</v>
      </c>
      <c r="E655" s="45">
        <f>C655+_xlfn.FORECAST.ETS.CONFINT(A655,$B$2:$B$545,$A$2:$A$545,0.95,1,1)</f>
        <v>31.922134520418016</v>
      </c>
    </row>
    <row r="656" spans="1:5" x14ac:dyDescent="0.3">
      <c r="A656" s="44">
        <v>655</v>
      </c>
      <c r="C656" s="45">
        <f>_xlfn.FORECAST.ETS(A656,$B$2:$B$545,$A$2:$A$545,1,1)</f>
        <v>23.071204762399564</v>
      </c>
      <c r="D656" s="45">
        <f>C656-_xlfn.FORECAST.ETS.CONFINT(A656,$B$2:$B$545,$A$2:$A$545,0.95,1,1)</f>
        <v>14.183025878171918</v>
      </c>
      <c r="E656" s="45">
        <f>C656+_xlfn.FORECAST.ETS.CONFINT(A656,$B$2:$B$545,$A$2:$A$545,0.95,1,1)</f>
        <v>31.959383646627209</v>
      </c>
    </row>
    <row r="657" spans="1:5" x14ac:dyDescent="0.3">
      <c r="A657" s="44">
        <v>656</v>
      </c>
      <c r="C657" s="45">
        <f>_xlfn.FORECAST.ETS(A657,$B$2:$B$545,$A$2:$A$545,1,1)</f>
        <v>22.961041266207843</v>
      </c>
      <c r="D657" s="45">
        <f>C657-_xlfn.FORECAST.ETS.CONFINT(A657,$B$2:$B$545,$A$2:$A$545,0.95,1,1)</f>
        <v>14.023545466613598</v>
      </c>
      <c r="E657" s="45">
        <f>C657+_xlfn.FORECAST.ETS.CONFINT(A657,$B$2:$B$545,$A$2:$A$545,0.95,1,1)</f>
        <v>31.898537065802088</v>
      </c>
    </row>
    <row r="658" spans="1:5" x14ac:dyDescent="0.3">
      <c r="A658" s="44">
        <v>657</v>
      </c>
      <c r="C658" s="45">
        <f>_xlfn.FORECAST.ETS(A658,$B$2:$B$545,$A$2:$A$545,1,1)</f>
        <v>22.587740877564666</v>
      </c>
      <c r="D658" s="45">
        <f>C658-_xlfn.FORECAST.ETS.CONFINT(A658,$B$2:$B$545,$A$2:$A$545,0.95,1,1)</f>
        <v>13.60097839682512</v>
      </c>
      <c r="E658" s="45">
        <f>C658+_xlfn.FORECAST.ETS.CONFINT(A658,$B$2:$B$545,$A$2:$A$545,0.95,1,1)</f>
        <v>31.574503358304213</v>
      </c>
    </row>
    <row r="659" spans="1:5" x14ac:dyDescent="0.3">
      <c r="A659" s="44">
        <v>658</v>
      </c>
      <c r="C659" s="45">
        <f>_xlfn.FORECAST.ETS(A659,$B$2:$B$545,$A$2:$A$545,1,1)</f>
        <v>22.717812892534166</v>
      </c>
      <c r="D659" s="45">
        <f>C659-_xlfn.FORECAST.ETS.CONFINT(A659,$B$2:$B$545,$A$2:$A$545,0.95,1,1)</f>
        <v>13.6818326504217</v>
      </c>
      <c r="E659" s="45">
        <f>C659+_xlfn.FORECAST.ETS.CONFINT(A659,$B$2:$B$545,$A$2:$A$545,0.95,1,1)</f>
        <v>31.753793134646632</v>
      </c>
    </row>
    <row r="660" spans="1:5" x14ac:dyDescent="0.3">
      <c r="A660" s="44">
        <v>659</v>
      </c>
      <c r="C660" s="45">
        <f>_xlfn.FORECAST.ETS(A660,$B$2:$B$545,$A$2:$A$545,1,1)</f>
        <v>23.736961680758583</v>
      </c>
      <c r="D660" s="45">
        <f>C660-_xlfn.FORECAST.ETS.CONFINT(A660,$B$2:$B$545,$A$2:$A$545,0.95,1,1)</f>
        <v>14.651811311884769</v>
      </c>
      <c r="E660" s="45">
        <f>C660+_xlfn.FORECAST.ETS.CONFINT(A660,$B$2:$B$545,$A$2:$A$545,0.95,1,1)</f>
        <v>32.822112049632395</v>
      </c>
    </row>
    <row r="661" spans="1:5" x14ac:dyDescent="0.3">
      <c r="A661" s="44">
        <v>660</v>
      </c>
      <c r="C661" s="45">
        <f>_xlfn.FORECAST.ETS(A661,$B$2:$B$545,$A$2:$A$545,1,1)</f>
        <v>24.247383407882779</v>
      </c>
      <c r="D661" s="45">
        <f>C661-_xlfn.FORECAST.ETS.CONFINT(A661,$B$2:$B$545,$A$2:$A$545,0.95,1,1)</f>
        <v>15.113109290129454</v>
      </c>
      <c r="E661" s="45">
        <f>C661+_xlfn.FORECAST.ETS.CONFINT(A661,$B$2:$B$545,$A$2:$A$545,0.95,1,1)</f>
        <v>33.381657525636101</v>
      </c>
    </row>
    <row r="662" spans="1:5" x14ac:dyDescent="0.3">
      <c r="A662" s="44">
        <v>661</v>
      </c>
      <c r="C662" s="45">
        <f>_xlfn.FORECAST.ETS(A662,$B$2:$B$545,$A$2:$A$545,1,1)</f>
        <v>21.915475393112448</v>
      </c>
      <c r="D662" s="45">
        <f>C662-_xlfn.FORECAST.ETS.CONFINT(A662,$B$2:$B$545,$A$2:$A$545,0.95,1,1)</f>
        <v>12.732122675237317</v>
      </c>
      <c r="E662" s="45">
        <f>C662+_xlfn.FORECAST.ETS.CONFINT(A662,$B$2:$B$545,$A$2:$A$545,0.95,1,1)</f>
        <v>31.098828110987579</v>
      </c>
    </row>
    <row r="663" spans="1:5" x14ac:dyDescent="0.3">
      <c r="A663" s="44">
        <v>662</v>
      </c>
      <c r="C663" s="45">
        <f>_xlfn.FORECAST.ETS(A663,$B$2:$B$545,$A$2:$A$545,1,1)</f>
        <v>21.940422230559346</v>
      </c>
      <c r="D663" s="45">
        <f>C663-_xlfn.FORECAST.ETS.CONFINT(A663,$B$2:$B$545,$A$2:$A$545,0.95,1,1)</f>
        <v>12.708034859006219</v>
      </c>
      <c r="E663" s="45">
        <f>C663+_xlfn.FORECAST.ETS.CONFINT(A663,$B$2:$B$545,$A$2:$A$545,0.95,1,1)</f>
        <v>31.172809602112473</v>
      </c>
    </row>
    <row r="664" spans="1:5" x14ac:dyDescent="0.3">
      <c r="A664" s="44">
        <v>663</v>
      </c>
      <c r="C664" s="45">
        <f>_xlfn.FORECAST.ETS(A664,$B$2:$B$545,$A$2:$A$545,1,1)</f>
        <v>22.870496459076765</v>
      </c>
      <c r="D664" s="45">
        <f>C664-_xlfn.FORECAST.ETS.CONFINT(A664,$B$2:$B$545,$A$2:$A$545,0.95,1,1)</f>
        <v>13.589117204019232</v>
      </c>
      <c r="E664" s="45">
        <f>C664+_xlfn.FORECAST.ETS.CONFINT(A664,$B$2:$B$545,$A$2:$A$545,0.95,1,1)</f>
        <v>32.151875714134299</v>
      </c>
    </row>
    <row r="665" spans="1:5" x14ac:dyDescent="0.3">
      <c r="A665" s="44">
        <v>664</v>
      </c>
      <c r="C665" s="45">
        <f>_xlfn.FORECAST.ETS(A665,$B$2:$B$545,$A$2:$A$545,1,1)</f>
        <v>22.986061218234674</v>
      </c>
      <c r="D665" s="45">
        <f>C665-_xlfn.FORECAST.ETS.CONFINT(A665,$B$2:$B$545,$A$2:$A$545,0.95,1,1)</f>
        <v>13.655731698880736</v>
      </c>
      <c r="E665" s="45">
        <f>C665+_xlfn.FORECAST.ETS.CONFINT(A665,$B$2:$B$545,$A$2:$A$545,0.95,1,1)</f>
        <v>32.316390737588613</v>
      </c>
    </row>
    <row r="666" spans="1:5" x14ac:dyDescent="0.3">
      <c r="A666" s="44">
        <v>665</v>
      </c>
      <c r="C666" s="45">
        <f>_xlfn.FORECAST.ETS(A666,$B$2:$B$545,$A$2:$A$545,1,1)</f>
        <v>22.603617515280661</v>
      </c>
      <c r="D666" s="45">
        <f>C666-_xlfn.FORECAST.ETS.CONFINT(A666,$B$2:$B$545,$A$2:$A$545,0.95,1,1)</f>
        <v>13.224378224464699</v>
      </c>
      <c r="E666" s="45">
        <f>C666+_xlfn.FORECAST.ETS.CONFINT(A666,$B$2:$B$545,$A$2:$A$545,0.95,1,1)</f>
        <v>31.982856806096621</v>
      </c>
    </row>
    <row r="667" spans="1:5" x14ac:dyDescent="0.3">
      <c r="A667" s="44">
        <v>666</v>
      </c>
      <c r="C667" s="45">
        <f>_xlfn.FORECAST.ETS(A667,$B$2:$B$545,$A$2:$A$545,1,1)</f>
        <v>21.96307299837866</v>
      </c>
      <c r="D667" s="45">
        <f>C667-_xlfn.FORECAST.ETS.CONFINT(A667,$B$2:$B$545,$A$2:$A$545,0.95,1,1)</f>
        <v>12.534963326465929</v>
      </c>
      <c r="E667" s="45">
        <f>C667+_xlfn.FORECAST.ETS.CONFINT(A667,$B$2:$B$545,$A$2:$A$545,0.95,1,1)</f>
        <v>31.391182670291393</v>
      </c>
    </row>
    <row r="668" spans="1:5" x14ac:dyDescent="0.3">
      <c r="A668" s="44">
        <v>667</v>
      </c>
      <c r="C668" s="45">
        <f>_xlfn.FORECAST.ETS(A668,$B$2:$B$545,$A$2:$A$545,1,1)</f>
        <v>22.586110092866321</v>
      </c>
      <c r="D668" s="45">
        <f>C668-_xlfn.FORECAST.ETS.CONFINT(A668,$B$2:$B$545,$A$2:$A$545,0.95,1,1)</f>
        <v>13.109168350994114</v>
      </c>
      <c r="E668" s="45">
        <f>C668+_xlfn.FORECAST.ETS.CONFINT(A668,$B$2:$B$545,$A$2:$A$545,0.95,1,1)</f>
        <v>32.06305183473853</v>
      </c>
    </row>
    <row r="669" spans="1:5" x14ac:dyDescent="0.3">
      <c r="A669" s="44">
        <v>668</v>
      </c>
      <c r="C669" s="45">
        <f>_xlfn.FORECAST.ETS(A669,$B$2:$B$545,$A$2:$A$545,1,1)</f>
        <v>23.103034266641352</v>
      </c>
      <c r="D669" s="45">
        <f>C669-_xlfn.FORECAST.ETS.CONFINT(A669,$B$2:$B$545,$A$2:$A$545,0.95,1,1)</f>
        <v>13.577297709319973</v>
      </c>
      <c r="E669" s="45">
        <f>C669+_xlfn.FORECAST.ETS.CONFINT(A669,$B$2:$B$545,$A$2:$A$545,0.95,1,1)</f>
        <v>32.628770823962732</v>
      </c>
    </row>
    <row r="670" spans="1:5" x14ac:dyDescent="0.3">
      <c r="A670" s="44">
        <v>669</v>
      </c>
      <c r="C670" s="45">
        <f>_xlfn.FORECAST.ETS(A670,$B$2:$B$545,$A$2:$A$545,1,1)</f>
        <v>22.536249912101827</v>
      </c>
      <c r="D670" s="45">
        <f>C670-_xlfn.FORECAST.ETS.CONFINT(A670,$B$2:$B$545,$A$2:$A$545,0.95,1,1)</f>
        <v>12.961754759197493</v>
      </c>
      <c r="E670" s="45">
        <f>C670+_xlfn.FORECAST.ETS.CONFINT(A670,$B$2:$B$545,$A$2:$A$545,0.95,1,1)</f>
        <v>32.110745065006157</v>
      </c>
    </row>
    <row r="671" spans="1:5" x14ac:dyDescent="0.3">
      <c r="A671" s="44">
        <v>670</v>
      </c>
      <c r="C671" s="45">
        <f>_xlfn.FORECAST.ETS(A671,$B$2:$B$545,$A$2:$A$545,1,1)</f>
        <v>22.431747350586416</v>
      </c>
      <c r="D671" s="45">
        <f>C671-_xlfn.FORECAST.ETS.CONFINT(A671,$B$2:$B$545,$A$2:$A$545,0.95,1,1)</f>
        <v>12.808528808707322</v>
      </c>
      <c r="E671" s="45">
        <f>C671+_xlfn.FORECAST.ETS.CONFINT(A671,$B$2:$B$545,$A$2:$A$545,0.95,1,1)</f>
        <v>32.054965892465511</v>
      </c>
    </row>
    <row r="672" spans="1:5" x14ac:dyDescent="0.3">
      <c r="A672" s="44">
        <v>671</v>
      </c>
      <c r="C672" s="45">
        <f>_xlfn.FORECAST.ETS(A672,$B$2:$B$545,$A$2:$A$545,1,1)</f>
        <v>23.044542762529833</v>
      </c>
      <c r="D672" s="45">
        <f>C672-_xlfn.FORECAST.ETS.CONFINT(A672,$B$2:$B$545,$A$2:$A$545,0.95,1,1)</f>
        <v>13.372635045835736</v>
      </c>
      <c r="E672" s="45">
        <f>C672+_xlfn.FORECAST.ETS.CONFINT(A672,$B$2:$B$545,$A$2:$A$545,0.95,1,1)</f>
        <v>32.71645047922393</v>
      </c>
    </row>
    <row r="673" spans="1:5" x14ac:dyDescent="0.3">
      <c r="A673" s="44">
        <v>672</v>
      </c>
      <c r="C673" s="45">
        <f>_xlfn.FORECAST.ETS(A673,$B$2:$B$545,$A$2:$A$545,1,1)</f>
        <v>27.219070304304086</v>
      </c>
      <c r="D673" s="45">
        <f>C673-_xlfn.FORECAST.ETS.CONFINT(A673,$B$2:$B$545,$A$2:$A$545,0.95,1,1)</f>
        <v>17.498506654758913</v>
      </c>
      <c r="E673" s="45">
        <f>C673+_xlfn.FORECAST.ETS.CONFINT(A673,$B$2:$B$545,$A$2:$A$545,0.95,1,1)</f>
        <v>36.93963395384926</v>
      </c>
    </row>
    <row r="674" spans="1:5" x14ac:dyDescent="0.3">
      <c r="A674" s="44">
        <v>673</v>
      </c>
      <c r="C674" s="45">
        <f>_xlfn.FORECAST.ETS(A674,$B$2:$B$545,$A$2:$A$545,1,1)</f>
        <v>23.319482309776042</v>
      </c>
      <c r="D674" s="45">
        <f>C674-_xlfn.FORECAST.ETS.CONFINT(A674,$B$2:$B$545,$A$2:$A$545,0.95,1,1)</f>
        <v>13.550295016862211</v>
      </c>
      <c r="E674" s="45">
        <f>C674+_xlfn.FORECAST.ETS.CONFINT(A674,$B$2:$B$545,$A$2:$A$545,0.95,1,1)</f>
        <v>33.088669602689876</v>
      </c>
    </row>
    <row r="675" spans="1:5" x14ac:dyDescent="0.3">
      <c r="A675" s="44">
        <v>674</v>
      </c>
      <c r="C675" s="45">
        <f>_xlfn.FORECAST.ETS(A675,$B$2:$B$545,$A$2:$A$545,1,1)</f>
        <v>22.428442860726832</v>
      </c>
      <c r="D675" s="45">
        <f>C675-_xlfn.FORECAST.ETS.CONFINT(A675,$B$2:$B$545,$A$2:$A$545,0.95,1,1)</f>
        <v>12.610663280639299</v>
      </c>
      <c r="E675" s="45">
        <f>C675+_xlfn.FORECAST.ETS.CONFINT(A675,$B$2:$B$545,$A$2:$A$545,0.95,1,1)</f>
        <v>32.246222440814364</v>
      </c>
    </row>
    <row r="676" spans="1:5" x14ac:dyDescent="0.3">
      <c r="A676" s="44">
        <v>675</v>
      </c>
      <c r="C676" s="45">
        <f>_xlfn.FORECAST.ETS(A676,$B$2:$B$545,$A$2:$A$545,1,1)</f>
        <v>23.633240385269648</v>
      </c>
      <c r="D676" s="45">
        <f>C676-_xlfn.FORECAST.ETS.CONFINT(A676,$B$2:$B$545,$A$2:$A$545,0.95,1,1)</f>
        <v>13.766898959606847</v>
      </c>
      <c r="E676" s="45">
        <f>C676+_xlfn.FORECAST.ETS.CONFINT(A676,$B$2:$B$545,$A$2:$A$545,0.95,1,1)</f>
        <v>33.499581810932447</v>
      </c>
    </row>
    <row r="677" spans="1:5" x14ac:dyDescent="0.3">
      <c r="A677" s="44">
        <v>676</v>
      </c>
      <c r="C677" s="45">
        <f>_xlfn.FORECAST.ETS(A677,$B$2:$B$545,$A$2:$A$545,1,1)</f>
        <v>21.57446530715675</v>
      </c>
      <c r="D677" s="45">
        <f>C677-_xlfn.FORECAST.ETS.CONFINT(A677,$B$2:$B$545,$A$2:$A$545,0.95,1,1)</f>
        <v>11.659591581125019</v>
      </c>
      <c r="E677" s="45">
        <f>C677+_xlfn.FORECAST.ETS.CONFINT(A677,$B$2:$B$545,$A$2:$A$545,0.95,1,1)</f>
        <v>31.489339033188479</v>
      </c>
    </row>
    <row r="678" spans="1:5" x14ac:dyDescent="0.3">
      <c r="A678" s="44">
        <v>677</v>
      </c>
      <c r="C678" s="45">
        <f>_xlfn.FORECAST.ETS(A678,$B$2:$B$545,$A$2:$A$545,1,1)</f>
        <v>22.402133758193802</v>
      </c>
      <c r="D678" s="45">
        <f>C678-_xlfn.FORECAST.ETS.CONFINT(A678,$B$2:$B$545,$A$2:$A$545,0.95,1,1)</f>
        <v>12.438756398341178</v>
      </c>
      <c r="E678" s="45">
        <f>C678+_xlfn.FORECAST.ETS.CONFINT(A678,$B$2:$B$545,$A$2:$A$545,0.95,1,1)</f>
        <v>32.365511118046427</v>
      </c>
    </row>
    <row r="679" spans="1:5" x14ac:dyDescent="0.3">
      <c r="A679" s="44">
        <v>678</v>
      </c>
      <c r="C679" s="45">
        <f>_xlfn.FORECAST.ETS(A679,$B$2:$B$545,$A$2:$A$545,1,1)</f>
        <v>22.663074557470051</v>
      </c>
      <c r="D679" s="45">
        <f>C679-_xlfn.FORECAST.ETS.CONFINT(A679,$B$2:$B$545,$A$2:$A$545,0.95,1,1)</f>
        <v>12.651221368964672</v>
      </c>
      <c r="E679" s="45">
        <f>C679+_xlfn.FORECAST.ETS.CONFINT(A679,$B$2:$B$545,$A$2:$A$545,0.95,1,1)</f>
        <v>32.674927745975431</v>
      </c>
    </row>
    <row r="680" spans="1:5" x14ac:dyDescent="0.3">
      <c r="A680" s="44">
        <v>679</v>
      </c>
      <c r="C680" s="45">
        <f>_xlfn.FORECAST.ETS(A680,$B$2:$B$545,$A$2:$A$545,1,1)</f>
        <v>22.126858953615979</v>
      </c>
      <c r="D680" s="45">
        <f>C680-_xlfn.FORECAST.ETS.CONFINT(A680,$B$2:$B$545,$A$2:$A$545,0.95,1,1)</f>
        <v>12.066556897083805</v>
      </c>
      <c r="E680" s="45">
        <f>C680+_xlfn.FORECAST.ETS.CONFINT(A680,$B$2:$B$545,$A$2:$A$545,0.95,1,1)</f>
        <v>32.187161010148152</v>
      </c>
    </row>
    <row r="681" spans="1:5" x14ac:dyDescent="0.3">
      <c r="A681" s="44">
        <v>680</v>
      </c>
      <c r="C681" s="45">
        <f>_xlfn.FORECAST.ETS(A681,$B$2:$B$545,$A$2:$A$545,1,1)</f>
        <v>22.106708549168257</v>
      </c>
      <c r="D681" s="45">
        <f>C681-_xlfn.FORECAST.ETS.CONFINT(A681,$B$2:$B$545,$A$2:$A$545,0.95,1,1)</f>
        <v>11.997983757104162</v>
      </c>
      <c r="E681" s="45">
        <f>C681+_xlfn.FORECAST.ETS.CONFINT(A681,$B$2:$B$545,$A$2:$A$545,0.95,1,1)</f>
        <v>32.215433341232355</v>
      </c>
    </row>
    <row r="682" spans="1:5" x14ac:dyDescent="0.3">
      <c r="A682" s="44">
        <v>681</v>
      </c>
      <c r="C682" s="45">
        <f>_xlfn.FORECAST.ETS(A682,$B$2:$B$545,$A$2:$A$545,1,1)</f>
        <v>23.019769774831644</v>
      </c>
      <c r="D682" s="45">
        <f>C682-_xlfn.FORECAST.ETS.CONFINT(A682,$B$2:$B$545,$A$2:$A$545,0.95,1,1)</f>
        <v>12.862647567597481</v>
      </c>
      <c r="E682" s="45">
        <f>C682+_xlfn.FORECAST.ETS.CONFINT(A682,$B$2:$B$545,$A$2:$A$545,0.95,1,1)</f>
        <v>33.176891982065811</v>
      </c>
    </row>
    <row r="683" spans="1:5" x14ac:dyDescent="0.3">
      <c r="A683" s="44">
        <v>682</v>
      </c>
      <c r="C683" s="45">
        <f>_xlfn.FORECAST.ETS(A683,$B$2:$B$545,$A$2:$A$545,1,1)</f>
        <v>23.496832194739223</v>
      </c>
      <c r="D683" s="45">
        <f>C683-_xlfn.FORECAST.ETS.CONFINT(A683,$B$2:$B$545,$A$2:$A$545,0.95,1,1)</f>
        <v>13.29133709616185</v>
      </c>
      <c r="E683" s="45">
        <f>C683+_xlfn.FORECAST.ETS.CONFINT(A683,$B$2:$B$545,$A$2:$A$545,0.95,1,1)</f>
        <v>33.7023272933166</v>
      </c>
    </row>
    <row r="684" spans="1:5" x14ac:dyDescent="0.3">
      <c r="A684" s="44">
        <v>683</v>
      </c>
      <c r="C684" s="45">
        <f>_xlfn.FORECAST.ETS(A684,$B$2:$B$545,$A$2:$A$545,1,1)</f>
        <v>23.318932876087771</v>
      </c>
      <c r="D684" s="45">
        <f>C684-_xlfn.FORECAST.ETS.CONFINT(A684,$B$2:$B$545,$A$2:$A$545,0.95,1,1)</f>
        <v>13.065088628669628</v>
      </c>
      <c r="E684" s="45">
        <f>C684+_xlfn.FORECAST.ETS.CONFINT(A684,$B$2:$B$545,$A$2:$A$545,0.95,1,1)</f>
        <v>33.572777123505915</v>
      </c>
    </row>
    <row r="685" spans="1:5" x14ac:dyDescent="0.3">
      <c r="A685" s="44">
        <v>684</v>
      </c>
      <c r="C685" s="45">
        <f>_xlfn.FORECAST.ETS(A685,$B$2:$B$545,$A$2:$A$545,1,1)</f>
        <v>22.69090753224701</v>
      </c>
      <c r="D685" s="45">
        <f>C685-_xlfn.FORECAST.ETS.CONFINT(A685,$B$2:$B$545,$A$2:$A$545,0.95,1,1)</f>
        <v>12.388737112001264</v>
      </c>
      <c r="E685" s="45">
        <f>C685+_xlfn.FORECAST.ETS.CONFINT(A685,$B$2:$B$545,$A$2:$A$545,0.95,1,1)</f>
        <v>32.993077952492754</v>
      </c>
    </row>
    <row r="686" spans="1:5" x14ac:dyDescent="0.3">
      <c r="A686" s="44">
        <v>685</v>
      </c>
      <c r="C686" s="45">
        <f>_xlfn.FORECAST.ETS(A686,$B$2:$B$545,$A$2:$A$545,1,1)</f>
        <v>21.996932081108156</v>
      </c>
      <c r="D686" s="45">
        <f>C686-_xlfn.FORECAST.ETS.CONFINT(A686,$B$2:$B$545,$A$2:$A$545,0.95,1,1)</f>
        <v>11.646457712030076</v>
      </c>
      <c r="E686" s="45">
        <f>C686+_xlfn.FORECAST.ETS.CONFINT(A686,$B$2:$B$545,$A$2:$A$545,0.95,1,1)</f>
        <v>32.347406450186234</v>
      </c>
    </row>
    <row r="687" spans="1:5" x14ac:dyDescent="0.3">
      <c r="A687" s="44">
        <v>686</v>
      </c>
      <c r="C687" s="45">
        <f>_xlfn.FORECAST.ETS(A687,$B$2:$B$545,$A$2:$A$545,1,1)</f>
        <v>22.55463535419813</v>
      </c>
      <c r="D687" s="45">
        <f>C687-_xlfn.FORECAST.ETS.CONFINT(A687,$B$2:$B$545,$A$2:$A$545,0.95,1,1)</f>
        <v>12.155878522383826</v>
      </c>
      <c r="E687" s="45">
        <f>C687+_xlfn.FORECAST.ETS.CONFINT(A687,$B$2:$B$545,$A$2:$A$545,0.95,1,1)</f>
        <v>32.953392186012437</v>
      </c>
    </row>
    <row r="688" spans="1:5" x14ac:dyDescent="0.3">
      <c r="A688" s="44">
        <v>687</v>
      </c>
      <c r="C688" s="45">
        <f>_xlfn.FORECAST.ETS(A688,$B$2:$B$545,$A$2:$A$545,1,1)</f>
        <v>22.493322743348486</v>
      </c>
      <c r="D688" s="45">
        <f>C688-_xlfn.FORECAST.ETS.CONFINT(A688,$B$2:$B$545,$A$2:$A$545,0.95,1,1)</f>
        <v>12.046304210771817</v>
      </c>
      <c r="E688" s="45">
        <f>C688+_xlfn.FORECAST.ETS.CONFINT(A688,$B$2:$B$545,$A$2:$A$545,0.95,1,1)</f>
        <v>32.940341275925157</v>
      </c>
    </row>
    <row r="689" spans="1:5" x14ac:dyDescent="0.3">
      <c r="A689" s="44">
        <v>688</v>
      </c>
      <c r="C689" s="45">
        <f>_xlfn.FORECAST.ETS(A689,$B$2:$B$545,$A$2:$A$545,1,1)</f>
        <v>22.46340576134665</v>
      </c>
      <c r="D689" s="45">
        <f>C689-_xlfn.FORECAST.ETS.CONFINT(A689,$B$2:$B$545,$A$2:$A$545,0.95,1,1)</f>
        <v>11.968145579304656</v>
      </c>
      <c r="E689" s="45">
        <f>C689+_xlfn.FORECAST.ETS.CONFINT(A689,$B$2:$B$545,$A$2:$A$545,0.95,1,1)</f>
        <v>32.958665943388645</v>
      </c>
    </row>
    <row r="690" spans="1:5" x14ac:dyDescent="0.3">
      <c r="A690" s="44">
        <v>689</v>
      </c>
      <c r="C690" s="45">
        <f>_xlfn.FORECAST.ETS(A690,$B$2:$B$545,$A$2:$A$545,1,1)</f>
        <v>22.825255024970062</v>
      </c>
      <c r="D690" s="45">
        <f>C690-_xlfn.FORECAST.ETS.CONFINT(A690,$B$2:$B$545,$A$2:$A$545,0.95,1,1)</f>
        <v>12.281772547206897</v>
      </c>
      <c r="E690" s="45">
        <f>C690+_xlfn.FORECAST.ETS.CONFINT(A690,$B$2:$B$545,$A$2:$A$545,0.95,1,1)</f>
        <v>33.368737502733225</v>
      </c>
    </row>
    <row r="691" spans="1:5" x14ac:dyDescent="0.3">
      <c r="A691" s="44">
        <v>690</v>
      </c>
      <c r="C691" s="45">
        <f>_xlfn.FORECAST.ETS(A691,$B$2:$B$545,$A$2:$A$545,1,1)</f>
        <v>22.845146628208379</v>
      </c>
      <c r="D691" s="45">
        <f>C691-_xlfn.FORECAST.ETS.CONFINT(A691,$B$2:$B$545,$A$2:$A$545,0.95,1,1)</f>
        <v>12.253460523727401</v>
      </c>
      <c r="E691" s="45">
        <f>C691+_xlfn.FORECAST.ETS.CONFINT(A691,$B$2:$B$545,$A$2:$A$545,0.95,1,1)</f>
        <v>33.436832732689354</v>
      </c>
    </row>
    <row r="692" spans="1:5" x14ac:dyDescent="0.3">
      <c r="A692" s="44">
        <v>691</v>
      </c>
      <c r="C692" s="45">
        <f>_xlfn.FORECAST.ETS(A692,$B$2:$B$545,$A$2:$A$545,1,1)</f>
        <v>22.493944557574942</v>
      </c>
      <c r="D692" s="45">
        <f>C692-_xlfn.FORECAST.ETS.CONFINT(A692,$B$2:$B$545,$A$2:$A$545,0.95,1,1)</f>
        <v>11.854072823148227</v>
      </c>
      <c r="E692" s="45">
        <f>C692+_xlfn.FORECAST.ETS.CONFINT(A692,$B$2:$B$545,$A$2:$A$545,0.95,1,1)</f>
        <v>33.133816292001654</v>
      </c>
    </row>
    <row r="693" spans="1:5" x14ac:dyDescent="0.3">
      <c r="A693" s="44">
        <v>692</v>
      </c>
      <c r="C693" s="45">
        <f>_xlfn.FORECAST.ETS(A693,$B$2:$B$545,$A$2:$A$545,1,1)</f>
        <v>22.835464987484801</v>
      </c>
      <c r="D693" s="45">
        <f>C693-_xlfn.FORECAST.ETS.CONFINT(A693,$B$2:$B$545,$A$2:$A$545,0.95,1,1)</f>
        <v>12.147424959869024</v>
      </c>
      <c r="E693" s="45">
        <f>C693+_xlfn.FORECAST.ETS.CONFINT(A693,$B$2:$B$545,$A$2:$A$545,0.95,1,1)</f>
        <v>33.523505015100582</v>
      </c>
    </row>
    <row r="694" spans="1:5" x14ac:dyDescent="0.3">
      <c r="A694" s="44">
        <v>693</v>
      </c>
      <c r="C694" s="45">
        <f>_xlfn.FORECAST.ETS(A694,$B$2:$B$545,$A$2:$A$545,1,1)</f>
        <v>22.874416873506181</v>
      </c>
      <c r="D694" s="45">
        <f>C694-_xlfn.FORECAST.ETS.CONFINT(A694,$B$2:$B$545,$A$2:$A$545,0.95,1,1)</f>
        <v>12.138225241373499</v>
      </c>
      <c r="E694" s="45">
        <f>C694+_xlfn.FORECAST.ETS.CONFINT(A694,$B$2:$B$545,$A$2:$A$545,0.95,1,1)</f>
        <v>33.610608505638865</v>
      </c>
    </row>
    <row r="695" spans="1:5" x14ac:dyDescent="0.3">
      <c r="A695" s="44">
        <v>694</v>
      </c>
      <c r="C695" s="45">
        <f>_xlfn.FORECAST.ETS(A695,$B$2:$B$545,$A$2:$A$545,1,1)</f>
        <v>23.426972789988032</v>
      </c>
      <c r="D695" s="45">
        <f>C695-_xlfn.FORECAST.ETS.CONFINT(A695,$B$2:$B$545,$A$2:$A$545,0.95,1,1)</f>
        <v>12.642645605580299</v>
      </c>
      <c r="E695" s="45">
        <f>C695+_xlfn.FORECAST.ETS.CONFINT(A695,$B$2:$B$545,$A$2:$A$545,0.95,1,1)</f>
        <v>34.211299974395764</v>
      </c>
    </row>
    <row r="696" spans="1:5" x14ac:dyDescent="0.3">
      <c r="A696" s="44">
        <v>695</v>
      </c>
      <c r="C696" s="45">
        <f>_xlfn.FORECAST.ETS(A696,$B$2:$B$545,$A$2:$A$545,1,1)</f>
        <v>22.955042781739362</v>
      </c>
      <c r="D696" s="45">
        <f>C696-_xlfn.FORECAST.ETS.CONFINT(A696,$B$2:$B$545,$A$2:$A$545,0.95,1,1)</f>
        <v>12.122595472253696</v>
      </c>
      <c r="E696" s="45">
        <f>C696+_xlfn.FORECAST.ETS.CONFINT(A696,$B$2:$B$545,$A$2:$A$545,0.95,1,1)</f>
        <v>33.787490091225024</v>
      </c>
    </row>
    <row r="697" spans="1:5" x14ac:dyDescent="0.3">
      <c r="A697" s="44">
        <v>696</v>
      </c>
      <c r="C697" s="45">
        <f>_xlfn.FORECAST.ETS(A697,$B$2:$B$545,$A$2:$A$545,1,1)</f>
        <v>22.362458393481635</v>
      </c>
      <c r="D697" s="45">
        <f>C697-_xlfn.FORECAST.ETS.CONFINT(A697,$B$2:$B$545,$A$2:$A$545,0.95,1,1)</f>
        <v>11.481905772195084</v>
      </c>
      <c r="E697" s="45">
        <f>C697+_xlfn.FORECAST.ETS.CONFINT(A697,$B$2:$B$545,$A$2:$A$545,0.95,1,1)</f>
        <v>33.243011014768186</v>
      </c>
    </row>
    <row r="698" spans="1:5" x14ac:dyDescent="0.3">
      <c r="A698" s="44">
        <v>697</v>
      </c>
      <c r="C698" s="45">
        <f>_xlfn.FORECAST.ETS(A698,$B$2:$B$545,$A$2:$A$545,1,1)</f>
        <v>22.812921957661281</v>
      </c>
      <c r="D698" s="45">
        <f>C698-_xlfn.FORECAST.ETS.CONFINT(A698,$B$2:$B$545,$A$2:$A$545,0.95,1,1)</f>
        <v>11.884278234802096</v>
      </c>
      <c r="E698" s="45">
        <f>C698+_xlfn.FORECAST.ETS.CONFINT(A698,$B$2:$B$545,$A$2:$A$545,0.95,1,1)</f>
        <v>33.741565680520466</v>
      </c>
    </row>
    <row r="699" spans="1:5" x14ac:dyDescent="0.3">
      <c r="A699" s="44">
        <v>698</v>
      </c>
      <c r="C699" s="45">
        <f>_xlfn.FORECAST.ETS(A699,$B$2:$B$545,$A$2:$A$545,1,1)</f>
        <v>22.682966620333858</v>
      </c>
      <c r="D699" s="45">
        <f>C699-_xlfn.FORECAST.ETS.CONFINT(A699,$B$2:$B$545,$A$2:$A$545,0.95,1,1)</f>
        <v>11.706245413706551</v>
      </c>
      <c r="E699" s="45">
        <f>C699+_xlfn.FORECAST.ETS.CONFINT(A699,$B$2:$B$545,$A$2:$A$545,0.95,1,1)</f>
        <v>33.659687826961161</v>
      </c>
    </row>
    <row r="700" spans="1:5" x14ac:dyDescent="0.3">
      <c r="A700" s="44">
        <v>699</v>
      </c>
      <c r="C700" s="45">
        <f>_xlfn.FORECAST.ETS(A700,$B$2:$B$545,$A$2:$A$545,1,1)</f>
        <v>22.837962517664728</v>
      </c>
      <c r="D700" s="45">
        <f>C700-_xlfn.FORECAST.ETS.CONFINT(A700,$B$2:$B$545,$A$2:$A$545,0.95,1,1)</f>
        <v>11.813176863035928</v>
      </c>
      <c r="E700" s="45">
        <f>C700+_xlfn.FORECAST.ETS.CONFINT(A700,$B$2:$B$545,$A$2:$A$545,0.95,1,1)</f>
        <v>33.862748172293529</v>
      </c>
    </row>
    <row r="701" spans="1:5" x14ac:dyDescent="0.3">
      <c r="A701" s="44">
        <v>700</v>
      </c>
      <c r="C701" s="45">
        <f>_xlfn.FORECAST.ETS(A701,$B$2:$B$545,$A$2:$A$545,1,1)</f>
        <v>22.776607800094251</v>
      </c>
      <c r="D701" s="45">
        <f>C701-_xlfn.FORECAST.ETS.CONFINT(A701,$B$2:$B$545,$A$2:$A$545,0.95,1,1)</f>
        <v>11.703770161346073</v>
      </c>
      <c r="E701" s="45">
        <f>C701+_xlfn.FORECAST.ETS.CONFINT(A701,$B$2:$B$545,$A$2:$A$545,0.95,1,1)</f>
        <v>33.84944543884243</v>
      </c>
    </row>
    <row r="702" spans="1:5" x14ac:dyDescent="0.3">
      <c r="A702" s="44">
        <v>701</v>
      </c>
      <c r="C702" s="45">
        <f>_xlfn.FORECAST.ETS(A702,$B$2:$B$545,$A$2:$A$545,1,1)</f>
        <v>22.581732969675603</v>
      </c>
      <c r="D702" s="45">
        <f>C702-_xlfn.FORECAST.ETS.CONFINT(A702,$B$2:$B$545,$A$2:$A$545,0.95,1,1)</f>
        <v>11.460855248733052</v>
      </c>
      <c r="E702" s="45">
        <f>C702+_xlfn.FORECAST.ETS.CONFINT(A702,$B$2:$B$545,$A$2:$A$545,0.95,1,1)</f>
        <v>33.702610690618151</v>
      </c>
    </row>
    <row r="703" spans="1:5" x14ac:dyDescent="0.3">
      <c r="A703" s="44">
        <v>702</v>
      </c>
      <c r="C703" s="45">
        <f>_xlfn.FORECAST.ETS(A703,$B$2:$B$545,$A$2:$A$545,1,1)</f>
        <v>22.431730628500826</v>
      </c>
      <c r="D703" s="45">
        <f>C703-_xlfn.FORECAST.ETS.CONFINT(A703,$B$2:$B$545,$A$2:$A$545,0.95,1,1)</f>
        <v>11.2628241750395</v>
      </c>
      <c r="E703" s="45">
        <f>C703+_xlfn.FORECAST.ETS.CONFINT(A703,$B$2:$B$545,$A$2:$A$545,0.95,1,1)</f>
        <v>33.600637081962155</v>
      </c>
    </row>
    <row r="704" spans="1:5" x14ac:dyDescent="0.3">
      <c r="A704" s="44">
        <v>703</v>
      </c>
      <c r="C704" s="45">
        <f>_xlfn.FORECAST.ETS(A704,$B$2:$B$545,$A$2:$A$545,1,1)</f>
        <v>23.437473890033228</v>
      </c>
      <c r="D704" s="45">
        <f>C704-_xlfn.FORECAST.ETS.CONFINT(A704,$B$2:$B$545,$A$2:$A$545,0.95,1,1)</f>
        <v>12.220549510973424</v>
      </c>
      <c r="E704" s="45">
        <f>C704+_xlfn.FORECAST.ETS.CONFINT(A704,$B$2:$B$545,$A$2:$A$545,0.95,1,1)</f>
        <v>34.654398269093036</v>
      </c>
    </row>
    <row r="705" spans="1:5" x14ac:dyDescent="0.3">
      <c r="A705" s="44">
        <v>704</v>
      </c>
      <c r="C705" s="45">
        <f>_xlfn.FORECAST.ETS(A705,$B$2:$B$545,$A$2:$A$545,1,1)</f>
        <v>22.285178414479532</v>
      </c>
      <c r="D705" s="45">
        <f>C705-_xlfn.FORECAST.ETS.CONFINT(A705,$B$2:$B$545,$A$2:$A$545,0.95,1,1)</f>
        <v>11.020246383272616</v>
      </c>
      <c r="E705" s="45">
        <f>C705+_xlfn.FORECAST.ETS.CONFINT(A705,$B$2:$B$545,$A$2:$A$545,0.95,1,1)</f>
        <v>33.55011044568645</v>
      </c>
    </row>
    <row r="706" spans="1:5" x14ac:dyDescent="0.3">
      <c r="A706" s="44">
        <v>705</v>
      </c>
      <c r="C706" s="45">
        <f>_xlfn.FORECAST.ETS(A706,$B$2:$B$545,$A$2:$A$545,1,1)</f>
        <v>22.391741611097075</v>
      </c>
      <c r="D706" s="45">
        <f>C706-_xlfn.FORECAST.ETS.CONFINT(A706,$B$2:$B$545,$A$2:$A$545,0.95,1,1)</f>
        <v>11.078811676809801</v>
      </c>
      <c r="E706" s="45">
        <f>C706+_xlfn.FORECAST.ETS.CONFINT(A706,$B$2:$B$545,$A$2:$A$545,0.95,1,1)</f>
        <v>33.70467154538435</v>
      </c>
    </row>
    <row r="707" spans="1:5" x14ac:dyDescent="0.3">
      <c r="A707" s="44">
        <v>706</v>
      </c>
      <c r="C707" s="45">
        <f>_xlfn.FORECAST.ETS(A707,$B$2:$B$545,$A$2:$A$545,1,1)</f>
        <v>22.411310463207187</v>
      </c>
      <c r="D707" s="45">
        <f>C707-_xlfn.FORECAST.ETS.CONFINT(A707,$B$2:$B$545,$A$2:$A$545,0.95,1,1)</f>
        <v>11.050391859409455</v>
      </c>
      <c r="E707" s="45">
        <f>C707+_xlfn.FORECAST.ETS.CONFINT(A707,$B$2:$B$545,$A$2:$A$545,0.95,1,1)</f>
        <v>33.772229067004915</v>
      </c>
    </row>
    <row r="708" spans="1:5" x14ac:dyDescent="0.3">
      <c r="A708" s="44">
        <v>707</v>
      </c>
      <c r="C708" s="45">
        <f>_xlfn.FORECAST.ETS(A708,$B$2:$B$545,$A$2:$A$545,1,1)</f>
        <v>23.380358720125368</v>
      </c>
      <c r="D708" s="45">
        <f>C708-_xlfn.FORECAST.ETS.CONFINT(A708,$B$2:$B$545,$A$2:$A$545,0.95,1,1)</f>
        <v>11.971460173586731</v>
      </c>
      <c r="E708" s="45">
        <f>C708+_xlfn.FORECAST.ETS.CONFINT(A708,$B$2:$B$545,$A$2:$A$545,0.95,1,1)</f>
        <v>34.789257266664009</v>
      </c>
    </row>
    <row r="709" spans="1:5" x14ac:dyDescent="0.3">
      <c r="A709" s="44">
        <v>708</v>
      </c>
      <c r="C709" s="45">
        <f>_xlfn.FORECAST.ETS(A709,$B$2:$B$545,$A$2:$A$545,1,1)</f>
        <v>23.028838889447652</v>
      </c>
      <c r="D709" s="45">
        <f>C709-_xlfn.FORECAST.ETS.CONFINT(A709,$B$2:$B$545,$A$2:$A$545,0.95,1,1)</f>
        <v>11.571968628647715</v>
      </c>
      <c r="E709" s="45">
        <f>C709+_xlfn.FORECAST.ETS.CONFINT(A709,$B$2:$B$545,$A$2:$A$545,0.95,1,1)</f>
        <v>34.485709150247587</v>
      </c>
    </row>
    <row r="710" spans="1:5" x14ac:dyDescent="0.3">
      <c r="A710" s="44">
        <v>709</v>
      </c>
      <c r="C710" s="45">
        <f>_xlfn.FORECAST.ETS(A710,$B$2:$B$545,$A$2:$A$545,1,1)</f>
        <v>22.145554447330547</v>
      </c>
      <c r="D710" s="45">
        <f>C710-_xlfn.FORECAST.ETS.CONFINT(A710,$B$2:$B$545,$A$2:$A$545,0.95,1,1)</f>
        <v>10.640720210788244</v>
      </c>
      <c r="E710" s="45">
        <f>C710+_xlfn.FORECAST.ETS.CONFINT(A710,$B$2:$B$545,$A$2:$A$545,0.95,1,1)</f>
        <v>33.650388683872848</v>
      </c>
    </row>
    <row r="711" spans="1:5" x14ac:dyDescent="0.3">
      <c r="A711" s="44">
        <v>710</v>
      </c>
      <c r="C711" s="45">
        <f>_xlfn.FORECAST.ETS(A711,$B$2:$B$545,$A$2:$A$545,1,1)</f>
        <v>22.310802810429447</v>
      </c>
      <c r="D711" s="45">
        <f>C711-_xlfn.FORECAST.ETS.CONFINT(A711,$B$2:$B$545,$A$2:$A$545,0.95,1,1)</f>
        <v>10.758011854855985</v>
      </c>
      <c r="E711" s="45">
        <f>C711+_xlfn.FORECAST.ETS.CONFINT(A711,$B$2:$B$545,$A$2:$A$545,0.95,1,1)</f>
        <v>33.863593766002907</v>
      </c>
    </row>
    <row r="712" spans="1:5" x14ac:dyDescent="0.3">
      <c r="A712" s="44">
        <v>711</v>
      </c>
      <c r="C712" s="45">
        <f>_xlfn.FORECAST.ETS(A712,$B$2:$B$545,$A$2:$A$545,1,1)</f>
        <v>21.792590818377231</v>
      </c>
      <c r="D712" s="45">
        <f>C712-_xlfn.FORECAST.ETS.CONFINT(A712,$B$2:$B$545,$A$2:$A$545,0.95,1,1)</f>
        <v>10.191849926657378</v>
      </c>
      <c r="E712" s="45">
        <f>C712+_xlfn.FORECAST.ETS.CONFINT(A712,$B$2:$B$545,$A$2:$A$545,0.95,1,1)</f>
        <v>33.393331710097087</v>
      </c>
    </row>
    <row r="713" spans="1:5" x14ac:dyDescent="0.3">
      <c r="A713" s="44">
        <v>712</v>
      </c>
      <c r="C713" s="45">
        <f>_xlfn.FORECAST.ETS(A713,$B$2:$B$545,$A$2:$A$545,1,1)</f>
        <v>21.934404318144917</v>
      </c>
      <c r="D713" s="45">
        <f>C713-_xlfn.FORECAST.ETS.CONFINT(A713,$B$2:$B$545,$A$2:$A$545,0.95,1,1)</f>
        <v>10.285719807151155</v>
      </c>
      <c r="E713" s="45">
        <f>C713+_xlfn.FORECAST.ETS.CONFINT(A713,$B$2:$B$545,$A$2:$A$545,0.95,1,1)</f>
        <v>33.583088829138681</v>
      </c>
    </row>
    <row r="714" spans="1:5" x14ac:dyDescent="0.3">
      <c r="A714" s="44">
        <v>713</v>
      </c>
      <c r="C714" s="45">
        <f>_xlfn.FORECAST.ETS(A714,$B$2:$B$545,$A$2:$A$545,1,1)</f>
        <v>21.480418224504998</v>
      </c>
      <c r="D714" s="45">
        <f>C714-_xlfn.FORECAST.ETS.CONFINT(A714,$B$2:$B$545,$A$2:$A$545,0.95,1,1)</f>
        <v>9.7837959527488678</v>
      </c>
      <c r="E714" s="45">
        <f>C714+_xlfn.FORECAST.ETS.CONFINT(A714,$B$2:$B$545,$A$2:$A$545,0.95,1,1)</f>
        <v>33.177040496261128</v>
      </c>
    </row>
    <row r="715" spans="1:5" x14ac:dyDescent="0.3">
      <c r="A715" s="44">
        <v>714</v>
      </c>
      <c r="C715" s="45">
        <f>_xlfn.FORECAST.ETS(A715,$B$2:$B$545,$A$2:$A$545,1,1)</f>
        <v>22.845473535614179</v>
      </c>
      <c r="D715" s="45">
        <f>C715-_xlfn.FORECAST.ETS.CONFINT(A715,$B$2:$B$545,$A$2:$A$545,0.95,1,1)</f>
        <v>11.100918910739104</v>
      </c>
      <c r="E715" s="45">
        <f>C715+_xlfn.FORECAST.ETS.CONFINT(A715,$B$2:$B$545,$A$2:$A$545,0.95,1,1)</f>
        <v>34.590028160489254</v>
      </c>
    </row>
    <row r="716" spans="1:5" x14ac:dyDescent="0.3">
      <c r="A716" s="44">
        <v>715</v>
      </c>
      <c r="C716" s="45">
        <f>_xlfn.FORECAST.ETS(A716,$B$2:$B$545,$A$2:$A$545,1,1)</f>
        <v>22.965946381929413</v>
      </c>
      <c r="D716" s="45">
        <f>C716-_xlfn.FORECAST.ETS.CONFINT(A716,$B$2:$B$545,$A$2:$A$545,0.95,1,1)</f>
        <v>11.173464368049054</v>
      </c>
      <c r="E716" s="45">
        <f>C716+_xlfn.FORECAST.ETS.CONFINT(A716,$B$2:$B$545,$A$2:$A$545,0.95,1,1)</f>
        <v>34.758428395809773</v>
      </c>
    </row>
    <row r="717" spans="1:5" x14ac:dyDescent="0.3">
      <c r="A717" s="44">
        <v>716</v>
      </c>
      <c r="C717" s="45">
        <f>_xlfn.FORECAST.ETS(A717,$B$2:$B$545,$A$2:$A$545,1,1)</f>
        <v>23.548109836916275</v>
      </c>
      <c r="D717" s="45">
        <f>C717-_xlfn.FORECAST.ETS.CONFINT(A717,$B$2:$B$545,$A$2:$A$545,0.95,1,1)</f>
        <v>11.707704961802413</v>
      </c>
      <c r="E717" s="45">
        <f>C717+_xlfn.FORECAST.ETS.CONFINT(A717,$B$2:$B$545,$A$2:$A$545,0.95,1,1)</f>
        <v>35.388514712030137</v>
      </c>
    </row>
    <row r="718" spans="1:5" x14ac:dyDescent="0.3">
      <c r="A718" s="44">
        <v>717</v>
      </c>
      <c r="C718" s="45">
        <f>_xlfn.FORECAST.ETS(A718,$B$2:$B$545,$A$2:$A$545,1,1)</f>
        <v>24.579919120934296</v>
      </c>
      <c r="D718" s="45">
        <f>C718-_xlfn.FORECAST.ETS.CONFINT(A718,$B$2:$B$545,$A$2:$A$545,0.95,1,1)</f>
        <v>12.691595483058082</v>
      </c>
      <c r="E718" s="45">
        <f>C718+_xlfn.FORECAST.ETS.CONFINT(A718,$B$2:$B$545,$A$2:$A$545,0.95,1,1)</f>
        <v>36.468242758810511</v>
      </c>
    </row>
    <row r="719" spans="1:5" x14ac:dyDescent="0.3">
      <c r="A719" s="44">
        <v>718</v>
      </c>
      <c r="C719" s="45">
        <f>_xlfn.FORECAST.ETS(A719,$B$2:$B$545,$A$2:$A$545,1,1)</f>
        <v>22.946496520674387</v>
      </c>
      <c r="D719" s="45">
        <f>C719-_xlfn.FORECAST.ETS.CONFINT(A719,$B$2:$B$545,$A$2:$A$545,0.95,1,1)</f>
        <v>11.010257796104684</v>
      </c>
      <c r="E719" s="45">
        <f>C719+_xlfn.FORECAST.ETS.CONFINT(A719,$B$2:$B$545,$A$2:$A$545,0.95,1,1)</f>
        <v>34.882735245244092</v>
      </c>
    </row>
    <row r="720" spans="1:5" x14ac:dyDescent="0.3">
      <c r="A720" s="44">
        <v>719</v>
      </c>
      <c r="C720" s="45">
        <f>_xlfn.FORECAST.ETS(A720,$B$2:$B$545,$A$2:$A$545,1,1)</f>
        <v>22.26405753233211</v>
      </c>
      <c r="D720" s="45">
        <f>C720-_xlfn.FORECAST.ETS.CONFINT(A720,$B$2:$B$545,$A$2:$A$545,0.95,1,1)</f>
        <v>10.279906981494564</v>
      </c>
      <c r="E720" s="45">
        <f>C720+_xlfn.FORECAST.ETS.CONFINT(A720,$B$2:$B$545,$A$2:$A$545,0.95,1,1)</f>
        <v>34.248208083169658</v>
      </c>
    </row>
    <row r="721" spans="1:5" x14ac:dyDescent="0.3">
      <c r="A721" s="44">
        <v>720</v>
      </c>
      <c r="C721" s="45">
        <f>_xlfn.FORECAST.ETS(A721,$B$2:$B$545,$A$2:$A$545,1,1)</f>
        <v>21.301553894876168</v>
      </c>
      <c r="D721" s="45">
        <f>C721-_xlfn.FORECAST.ETS.CONFINT(A721,$B$2:$B$545,$A$2:$A$545,0.95,1,1)</f>
        <v>9.2694943691764742</v>
      </c>
      <c r="E721" s="45">
        <f>C721+_xlfn.FORECAST.ETS.CONFINT(A721,$B$2:$B$545,$A$2:$A$545,0.95,1,1)</f>
        <v>33.333613420575858</v>
      </c>
    </row>
    <row r="722" spans="1:5" x14ac:dyDescent="0.3">
      <c r="A722" s="44">
        <v>721</v>
      </c>
      <c r="C722" s="45">
        <f>_xlfn.FORECAST.ETS(A722,$B$2:$B$545,$A$2:$A$545,1,1)</f>
        <v>21.459658514191148</v>
      </c>
      <c r="D722" s="45">
        <f>C722-_xlfn.FORECAST.ETS.CONFINT(A722,$B$2:$B$545,$A$2:$A$545,0.95,1,1)</f>
        <v>9.3796924625059486</v>
      </c>
      <c r="E722" s="45">
        <f>C722+_xlfn.FORECAST.ETS.CONFINT(A722,$B$2:$B$545,$A$2:$A$545,0.95,1,1)</f>
        <v>33.539624565876345</v>
      </c>
    </row>
    <row r="723" spans="1:5" x14ac:dyDescent="0.3">
      <c r="A723" s="44">
        <v>722</v>
      </c>
      <c r="C723" s="45">
        <f>_xlfn.FORECAST.ETS(A723,$B$2:$B$545,$A$2:$A$545,1,1)</f>
        <v>21.452626435672141</v>
      </c>
      <c r="D723" s="45">
        <f>C723-_xlfn.FORECAST.ETS.CONFINT(A723,$B$2:$B$545,$A$2:$A$545,0.95,1,1)</f>
        <v>9.3247559107108451</v>
      </c>
      <c r="E723" s="45">
        <f>C723+_xlfn.FORECAST.ETS.CONFINT(A723,$B$2:$B$545,$A$2:$A$545,0.95,1,1)</f>
        <v>33.58049696063344</v>
      </c>
    </row>
    <row r="724" spans="1:5" x14ac:dyDescent="0.3">
      <c r="A724" s="44">
        <v>723</v>
      </c>
      <c r="C724" s="45">
        <f>_xlfn.FORECAST.ETS(A724,$B$2:$B$545,$A$2:$A$545,1,1)</f>
        <v>21.505867364611198</v>
      </c>
      <c r="D724" s="45">
        <f>C724-_xlfn.FORECAST.ETS.CONFINT(A724,$B$2:$B$545,$A$2:$A$545,0.95,1,1)</f>
        <v>9.3300940291518888</v>
      </c>
      <c r="E724" s="45">
        <f>C724+_xlfn.FORECAST.ETS.CONFINT(A724,$B$2:$B$545,$A$2:$A$545,0.95,1,1)</f>
        <v>33.68164070007051</v>
      </c>
    </row>
    <row r="725" spans="1:5" x14ac:dyDescent="0.3">
      <c r="A725" s="44">
        <v>724</v>
      </c>
      <c r="C725" s="45">
        <f>_xlfn.FORECAST.ETS(A725,$B$2:$B$545,$A$2:$A$545,1,1)</f>
        <v>19.728203691928108</v>
      </c>
      <c r="D725" s="45">
        <f>C725-_xlfn.FORECAST.ETS.CONFINT(A725,$B$2:$B$545,$A$2:$A$545,0.95,1,1)</f>
        <v>7.5045288249306825</v>
      </c>
      <c r="E725" s="45">
        <f>C725+_xlfn.FORECAST.ETS.CONFINT(A725,$B$2:$B$545,$A$2:$A$545,0.95,1,1)</f>
        <v>31.951878558925536</v>
      </c>
    </row>
    <row r="726" spans="1:5" x14ac:dyDescent="0.3">
      <c r="A726" s="44">
        <v>725</v>
      </c>
      <c r="C726" s="45">
        <f>_xlfn.FORECAST.ETS(A726,$B$2:$B$545,$A$2:$A$545,1,1)</f>
        <v>19.658011041044269</v>
      </c>
      <c r="D726" s="45">
        <f>C726-_xlfn.FORECAST.ETS.CONFINT(A726,$B$2:$B$545,$A$2:$A$545,0.95,1,1)</f>
        <v>7.3864355436437972</v>
      </c>
      <c r="E726" s="45">
        <f>C726+_xlfn.FORECAST.ETS.CONFINT(A726,$B$2:$B$545,$A$2:$A$545,0.95,1,1)</f>
        <v>31.929586538444738</v>
      </c>
    </row>
    <row r="727" spans="1:5" x14ac:dyDescent="0.3">
      <c r="A727" s="44">
        <v>726</v>
      </c>
      <c r="C727" s="45">
        <f>_xlfn.FORECAST.ETS(A727,$B$2:$B$545,$A$2:$A$545,1,1)</f>
        <v>19.649724601358464</v>
      </c>
      <c r="D727" s="45">
        <f>C727-_xlfn.FORECAST.ETS.CONFINT(A727,$B$2:$B$545,$A$2:$A$545,0.95,1,1)</f>
        <v>7.2942982626125552</v>
      </c>
      <c r="E727" s="45">
        <f>C727+_xlfn.FORECAST.ETS.CONFINT(A727,$B$2:$B$545,$A$2:$A$545,0.95,1,1)</f>
        <v>32.005150940104372</v>
      </c>
    </row>
    <row r="728" spans="1:5" x14ac:dyDescent="0.3">
      <c r="A728" s="44">
        <v>727</v>
      </c>
      <c r="C728" s="45">
        <f>_xlfn.FORECAST.ETS(A728,$B$2:$B$545,$A$2:$A$545,1,1)</f>
        <v>18.860889700312779</v>
      </c>
      <c r="D728" s="45">
        <f>C728-_xlfn.FORECAST.ETS.CONFINT(A728,$B$2:$B$545,$A$2:$A$545,0.95,1,1)</f>
        <v>6.4577022609366956</v>
      </c>
      <c r="E728" s="45">
        <f>C728+_xlfn.FORECAST.ETS.CONFINT(A728,$B$2:$B$545,$A$2:$A$545,0.95,1,1)</f>
        <v>31.264077139688862</v>
      </c>
    </row>
    <row r="729" spans="1:5" x14ac:dyDescent="0.3">
      <c r="A729" s="44">
        <v>728</v>
      </c>
      <c r="C729" s="45">
        <f>_xlfn.FORECAST.ETS(A729,$B$2:$B$545,$A$2:$A$545,1,1)</f>
        <v>19.05395594621503</v>
      </c>
      <c r="D729" s="45">
        <f>C729-_xlfn.FORECAST.ETS.CONFINT(A729,$B$2:$B$545,$A$2:$A$545,0.95,1,1)</f>
        <v>6.6030061425474376</v>
      </c>
      <c r="E729" s="45">
        <f>C729+_xlfn.FORECAST.ETS.CONFINT(A729,$B$2:$B$545,$A$2:$A$545,0.95,1,1)</f>
        <v>31.504905749882624</v>
      </c>
    </row>
    <row r="730" spans="1:5" x14ac:dyDescent="0.3">
      <c r="A730" s="44">
        <v>729</v>
      </c>
      <c r="C730" s="45">
        <f>_xlfn.FORECAST.ETS(A730,$B$2:$B$545,$A$2:$A$545,1,1)</f>
        <v>19.283799170288475</v>
      </c>
      <c r="D730" s="45">
        <f>C730-_xlfn.FORECAST.ETS.CONFINT(A730,$B$2:$B$545,$A$2:$A$545,0.95,1,1)</f>
        <v>6.7850853969011027</v>
      </c>
      <c r="E730" s="45">
        <f>C730+_xlfn.FORECAST.ETS.CONFINT(A730,$B$2:$B$545,$A$2:$A$545,0.95,1,1)</f>
        <v>31.782512943675847</v>
      </c>
    </row>
    <row r="731" spans="1:5" x14ac:dyDescent="0.3">
      <c r="A731" s="44">
        <v>730</v>
      </c>
      <c r="C731" s="45">
        <f>_xlfn.FORECAST.ETS(A731,$B$2:$B$545,$A$2:$A$545,1,1)</f>
        <v>19.26377411277311</v>
      </c>
      <c r="D731" s="45">
        <f>C731-_xlfn.FORECAST.ETS.CONFINT(A731,$B$2:$B$545,$A$2:$A$545,0.95,1,1)</f>
        <v>6.717294427675661</v>
      </c>
      <c r="E731" s="45">
        <f>C731+_xlfn.FORECAST.ETS.CONFINT(A731,$B$2:$B$545,$A$2:$A$545,0.95,1,1)</f>
        <v>31.810253797870558</v>
      </c>
    </row>
    <row r="732" spans="1:5" x14ac:dyDescent="0.3">
      <c r="A732" s="44">
        <v>731</v>
      </c>
      <c r="C732" s="45">
        <f>_xlfn.FORECAST.ETS(A732,$B$2:$B$545,$A$2:$A$545,1,1)</f>
        <v>19.264440675096694</v>
      </c>
      <c r="D732" s="45">
        <f>C732-_xlfn.FORECAST.ETS.CONFINT(A732,$B$2:$B$545,$A$2:$A$545,0.95,1,1)</f>
        <v>6.6701928048435377</v>
      </c>
      <c r="E732" s="45">
        <f>C732+_xlfn.FORECAST.ETS.CONFINT(A732,$B$2:$B$545,$A$2:$A$545,0.95,1,1)</f>
        <v>31.85868854534985</v>
      </c>
    </row>
    <row r="733" spans="1:5" x14ac:dyDescent="0.3">
      <c r="A733" s="44">
        <v>732</v>
      </c>
      <c r="C733" s="45">
        <f>_xlfn.FORECAST.ETS(A733,$B$2:$B$545,$A$2:$A$545,1,1)</f>
        <v>19.634198765141605</v>
      </c>
      <c r="D733" s="45">
        <f>C733-_xlfn.FORECAST.ETS.CONFINT(A733,$B$2:$B$545,$A$2:$A$545,0.95,1,1)</f>
        <v>6.9921801098425451</v>
      </c>
      <c r="E733" s="45">
        <f>C733+_xlfn.FORECAST.ETS.CONFINT(A733,$B$2:$B$545,$A$2:$A$545,0.95,1,1)</f>
        <v>32.276217420440666</v>
      </c>
    </row>
    <row r="734" spans="1:5" x14ac:dyDescent="0.3">
      <c r="A734" s="44">
        <v>733</v>
      </c>
      <c r="C734" s="45">
        <f>_xlfn.FORECAST.ETS(A734,$B$2:$B$545,$A$2:$A$545,1,1)</f>
        <v>19.173236628321767</v>
      </c>
      <c r="D734" s="45">
        <f>C734-_xlfn.FORECAST.ETS.CONFINT(A734,$B$2:$B$545,$A$2:$A$545,0.95,1,1)</f>
        <v>6.483444266559113</v>
      </c>
      <c r="E734" s="45">
        <f>C734+_xlfn.FORECAST.ETS.CONFINT(A734,$B$2:$B$545,$A$2:$A$545,0.95,1,1)</f>
        <v>31.863028990084423</v>
      </c>
    </row>
    <row r="735" spans="1:5" x14ac:dyDescent="0.3">
      <c r="A735" s="44">
        <v>734</v>
      </c>
      <c r="C735" s="45">
        <f>_xlfn.FORECAST.ETS(A735,$B$2:$B$545,$A$2:$A$545,1,1)</f>
        <v>19.420119461639928</v>
      </c>
      <c r="D735" s="45">
        <f>C735-_xlfn.FORECAST.ETS.CONFINT(A735,$B$2:$B$545,$A$2:$A$545,0.95,1,1)</f>
        <v>6.6825501552940718</v>
      </c>
      <c r="E735" s="45">
        <f>C735+_xlfn.FORECAST.ETS.CONFINT(A735,$B$2:$B$545,$A$2:$A$545,0.95,1,1)</f>
        <v>32.157688767985782</v>
      </c>
    </row>
    <row r="736" spans="1:5" x14ac:dyDescent="0.3">
      <c r="A736" s="44">
        <v>735</v>
      </c>
      <c r="C736" s="45">
        <f>_xlfn.FORECAST.ETS(A736,$B$2:$B$545,$A$2:$A$545,1,1)</f>
        <v>19.510295112283266</v>
      </c>
      <c r="D736" s="45">
        <f>C736-_xlfn.FORECAST.ETS.CONFINT(A736,$B$2:$B$545,$A$2:$A$545,0.95,1,1)</f>
        <v>6.7249453112688666</v>
      </c>
      <c r="E736" s="45">
        <f>C736+_xlfn.FORECAST.ETS.CONFINT(A736,$B$2:$B$545,$A$2:$A$545,0.95,1,1)</f>
        <v>32.295644913297664</v>
      </c>
    </row>
    <row r="737" spans="1:5" x14ac:dyDescent="0.3">
      <c r="A737" s="44">
        <v>736</v>
      </c>
      <c r="C737" s="45">
        <f>_xlfn.FORECAST.ETS(A737,$B$2:$B$545,$A$2:$A$545,1,1)</f>
        <v>19.651026150691685</v>
      </c>
      <c r="D737" s="45">
        <f>C737-_xlfn.FORECAST.ETS.CONFINT(A737,$B$2:$B$545,$A$2:$A$545,0.95,1,1)</f>
        <v>6.8178919976065018</v>
      </c>
      <c r="E737" s="45">
        <f>C737+_xlfn.FORECAST.ETS.CONFINT(A737,$B$2:$B$545,$A$2:$A$545,0.95,1,1)</f>
        <v>32.484160303776868</v>
      </c>
    </row>
    <row r="738" spans="1:5" x14ac:dyDescent="0.3">
      <c r="A738" s="44">
        <v>737</v>
      </c>
      <c r="C738" s="45">
        <f>_xlfn.FORECAST.ETS(A738,$B$2:$B$545,$A$2:$A$545,1,1)</f>
        <v>19.674307379636936</v>
      </c>
      <c r="D738" s="45">
        <f>C738-_xlfn.FORECAST.ETS.CONFINT(A738,$B$2:$B$545,$A$2:$A$545,0.95,1,1)</f>
        <v>6.7933847143253345</v>
      </c>
      <c r="E738" s="45">
        <f>C738+_xlfn.FORECAST.ETS.CONFINT(A738,$B$2:$B$545,$A$2:$A$545,0.95,1,1)</f>
        <v>32.555230044948537</v>
      </c>
    </row>
    <row r="739" spans="1:5" x14ac:dyDescent="0.3">
      <c r="A739" s="44">
        <v>738</v>
      </c>
      <c r="C739" s="45">
        <f>_xlfn.FORECAST.ETS(A739,$B$2:$B$545,$A$2:$A$545,1,1)</f>
        <v>19.679826485031338</v>
      </c>
      <c r="D739" s="45">
        <f>C739-_xlfn.FORECAST.ETS.CONFINT(A739,$B$2:$B$545,$A$2:$A$545,0.95,1,1)</f>
        <v>6.7511108490644016</v>
      </c>
      <c r="E739" s="45">
        <f>C739+_xlfn.FORECAST.ETS.CONFINT(A739,$B$2:$B$545,$A$2:$A$545,0.95,1,1)</f>
        <v>32.608542120998273</v>
      </c>
    </row>
    <row r="740" spans="1:5" x14ac:dyDescent="0.3">
      <c r="A740" s="44">
        <v>739</v>
      </c>
      <c r="C740" s="45">
        <f>_xlfn.FORECAST.ETS(A740,$B$2:$B$545,$A$2:$A$545,1,1)</f>
        <v>19.512646904679372</v>
      </c>
      <c r="D740" s="45">
        <f>C740-_xlfn.FORECAST.ETS.CONFINT(A740,$B$2:$B$545,$A$2:$A$545,0.95,1,1)</f>
        <v>6.5361335457534953</v>
      </c>
      <c r="E740" s="45">
        <f>C740+_xlfn.FORECAST.ETS.CONFINT(A740,$B$2:$B$545,$A$2:$A$545,0.95,1,1)</f>
        <v>32.48916026360525</v>
      </c>
    </row>
    <row r="741" spans="1:5" x14ac:dyDescent="0.3">
      <c r="A741" s="44">
        <v>740</v>
      </c>
      <c r="C741" s="45">
        <f>_xlfn.FORECAST.ETS(A741,$B$2:$B$545,$A$2:$A$545,1,1)</f>
        <v>19.733109265112635</v>
      </c>
      <c r="D741" s="45">
        <f>C741-_xlfn.FORECAST.ETS.CONFINT(A741,$B$2:$B$545,$A$2:$A$545,0.95,1,1)</f>
        <v>6.7087931413684654</v>
      </c>
      <c r="E741" s="45">
        <f>C741+_xlfn.FORECAST.ETS.CONFINT(A741,$B$2:$B$545,$A$2:$A$545,0.95,1,1)</f>
        <v>32.757425388856802</v>
      </c>
    </row>
    <row r="742" spans="1:5" x14ac:dyDescent="0.3">
      <c r="A742" s="44">
        <v>741</v>
      </c>
      <c r="C742" s="45">
        <f>_xlfn.FORECAST.ETS(A742,$B$2:$B$545,$A$2:$A$545,1,1)</f>
        <v>19.998450593294418</v>
      </c>
      <c r="D742" s="45">
        <f>C742-_xlfn.FORECAST.ETS.CONFINT(A742,$B$2:$B$545,$A$2:$A$545,0.95,1,1)</f>
        <v>6.9263263775579205</v>
      </c>
      <c r="E742" s="45">
        <f>C742+_xlfn.FORECAST.ETS.CONFINT(A742,$B$2:$B$545,$A$2:$A$545,0.95,1,1)</f>
        <v>33.070574809030916</v>
      </c>
    </row>
    <row r="743" spans="1:5" x14ac:dyDescent="0.3">
      <c r="A743" s="44">
        <v>742</v>
      </c>
      <c r="C743" s="45">
        <f>_xlfn.FORECAST.ETS(A743,$B$2:$B$545,$A$2:$A$545,1,1)</f>
        <v>19.700086491948486</v>
      </c>
      <c r="D743" s="45">
        <f>C743-_xlfn.FORECAST.ETS.CONFINT(A743,$B$2:$B$545,$A$2:$A$545,0.95,1,1)</f>
        <v>6.5801485758958655</v>
      </c>
      <c r="E743" s="45">
        <f>C743+_xlfn.FORECAST.ETS.CONFINT(A743,$B$2:$B$545,$A$2:$A$545,0.95,1,1)</f>
        <v>32.820024408001103</v>
      </c>
    </row>
    <row r="744" spans="1:5" x14ac:dyDescent="0.3">
      <c r="A744" s="44">
        <v>743</v>
      </c>
      <c r="C744" s="45">
        <f>_xlfn.FORECAST.ETS(A744,$B$2:$B$545,$A$2:$A$545,1,1)</f>
        <v>19.681165954935164</v>
      </c>
      <c r="D744" s="45">
        <f>C744-_xlfn.FORECAST.ETS.CONFINT(A744,$B$2:$B$545,$A$2:$A$545,0.95,1,1)</f>
        <v>6.5134084531833576</v>
      </c>
      <c r="E744" s="45">
        <f>C744+_xlfn.FORECAST.ETS.CONFINT(A744,$B$2:$B$545,$A$2:$A$545,0.95,1,1)</f>
        <v>32.848923456686968</v>
      </c>
    </row>
    <row r="745" spans="1:5" x14ac:dyDescent="0.3">
      <c r="A745" s="44">
        <v>744</v>
      </c>
      <c r="C745" s="45">
        <f>_xlfn.FORECAST.ETS(A745,$B$2:$B$545,$A$2:$A$545,1,1)</f>
        <v>20.027963631928799</v>
      </c>
      <c r="D745" s="45">
        <f>C745-_xlfn.FORECAST.ETS.CONFINT(A745,$B$2:$B$545,$A$2:$A$545,0.95,1,1)</f>
        <v>6.8123803860531602</v>
      </c>
      <c r="E745" s="45">
        <f>C745+_xlfn.FORECAST.ETS.CONFINT(A745,$B$2:$B$545,$A$2:$A$545,0.95,1,1)</f>
        <v>33.243546877804434</v>
      </c>
    </row>
    <row r="746" spans="1:5" x14ac:dyDescent="0.3">
      <c r="A746" s="44">
        <v>745</v>
      </c>
      <c r="C746" s="45">
        <f>_xlfn.FORECAST.ETS(A746,$B$2:$B$545,$A$2:$A$545,1,1)</f>
        <v>20.222173622969247</v>
      </c>
      <c r="D746" s="45">
        <f>C746-_xlfn.FORECAST.ETS.CONFINT(A746,$B$2:$B$545,$A$2:$A$545,0.95,1,1)</f>
        <v>6.9587582054500619</v>
      </c>
      <c r="E746" s="45">
        <f>C746+_xlfn.FORECAST.ETS.CONFINT(A746,$B$2:$B$545,$A$2:$A$545,0.95,1,1)</f>
        <v>33.485589040488435</v>
      </c>
    </row>
    <row r="747" spans="1:5" x14ac:dyDescent="0.3">
      <c r="A747" s="44">
        <v>746</v>
      </c>
      <c r="C747" s="45">
        <f>_xlfn.FORECAST.ETS(A747,$B$2:$B$545,$A$2:$A$545,1,1)</f>
        <v>19.969824540417768</v>
      </c>
      <c r="D747" s="45">
        <f>C747-_xlfn.FORECAST.ETS.CONFINT(A747,$B$2:$B$545,$A$2:$A$545,0.95,1,1)</f>
        <v>6.6585702585171269</v>
      </c>
      <c r="E747" s="45">
        <f>C747+_xlfn.FORECAST.ETS.CONFINT(A747,$B$2:$B$545,$A$2:$A$545,0.95,1,1)</f>
        <v>33.281078822318406</v>
      </c>
    </row>
    <row r="748" spans="1:5" x14ac:dyDescent="0.3">
      <c r="A748" s="44">
        <v>747</v>
      </c>
      <c r="C748" s="45">
        <f>_xlfn.FORECAST.ETS(A748,$B$2:$B$545,$A$2:$A$545,1,1)</f>
        <v>20.355206419381137</v>
      </c>
      <c r="D748" s="45">
        <f>C748-_xlfn.FORECAST.ETS.CONFINT(A748,$B$2:$B$545,$A$2:$A$545,0.95,1,1)</f>
        <v>6.9961063189517265</v>
      </c>
      <c r="E748" s="45">
        <f>C748+_xlfn.FORECAST.ETS.CONFINT(A748,$B$2:$B$545,$A$2:$A$545,0.95,1,1)</f>
        <v>33.714306519810549</v>
      </c>
    </row>
    <row r="749" spans="1:5" x14ac:dyDescent="0.3">
      <c r="A749" s="44">
        <v>748</v>
      </c>
      <c r="C749" s="45">
        <f>_xlfn.FORECAST.ETS(A749,$B$2:$B$545,$A$2:$A$545,1,1)</f>
        <v>20.252936785813418</v>
      </c>
      <c r="D749" s="45">
        <f>C749-_xlfn.FORECAST.ETS.CONFINT(A749,$B$2:$B$545,$A$2:$A$545,0.95,1,1)</f>
        <v>6.8459836550406621</v>
      </c>
      <c r="E749" s="45">
        <f>C749+_xlfn.FORECAST.ETS.CONFINT(A749,$B$2:$B$545,$A$2:$A$545,0.95,1,1)</f>
        <v>33.659889916586174</v>
      </c>
    </row>
    <row r="750" spans="1:5" x14ac:dyDescent="0.3">
      <c r="A750" s="44">
        <v>749</v>
      </c>
      <c r="C750" s="45">
        <f>_xlfn.FORECAST.ETS(A750,$B$2:$B$545,$A$2:$A$545,1,1)</f>
        <v>19.734169413909658</v>
      </c>
      <c r="D750" s="45">
        <f>C750-_xlfn.FORECAST.ETS.CONFINT(A750,$B$2:$B$545,$A$2:$A$545,0.95,1,1)</f>
        <v>6.2793557869887007</v>
      </c>
      <c r="E750" s="45">
        <f>C750+_xlfn.FORECAST.ETS.CONFINT(A750,$B$2:$B$545,$A$2:$A$545,0.95,1,1)</f>
        <v>33.188983040830614</v>
      </c>
    </row>
    <row r="751" spans="1:5" x14ac:dyDescent="0.3">
      <c r="A751" s="44">
        <v>750</v>
      </c>
      <c r="C751" s="45">
        <f>_xlfn.FORECAST.ETS(A751,$B$2:$B$545,$A$2:$A$545,1,1)</f>
        <v>20.037760993435633</v>
      </c>
      <c r="D751" s="45">
        <f>C751-_xlfn.FORECAST.ETS.CONFINT(A751,$B$2:$B$545,$A$2:$A$545,0.95,1,1)</f>
        <v>6.5350791541845386</v>
      </c>
      <c r="E751" s="45">
        <f>C751+_xlfn.FORECAST.ETS.CONFINT(A751,$B$2:$B$545,$A$2:$A$545,0.95,1,1)</f>
        <v>33.540442832686729</v>
      </c>
    </row>
    <row r="752" spans="1:5" x14ac:dyDescent="0.3">
      <c r="A752" s="44">
        <v>751</v>
      </c>
      <c r="C752" s="45">
        <f>_xlfn.FORECAST.ETS(A752,$B$2:$B$545,$A$2:$A$545,1,1)</f>
        <v>21.094325204340517</v>
      </c>
      <c r="D752" s="45">
        <f>C752-_xlfn.FORECAST.ETS.CONFINT(A752,$B$2:$B$545,$A$2:$A$545,0.95,1,1)</f>
        <v>7.5437671897510601</v>
      </c>
      <c r="E752" s="45">
        <f>C752+_xlfn.FORECAST.ETS.CONFINT(A752,$B$2:$B$545,$A$2:$A$545,0.95,1,1)</f>
        <v>34.644883218929976</v>
      </c>
    </row>
    <row r="753" spans="1:5" x14ac:dyDescent="0.3">
      <c r="A753" s="44">
        <v>752</v>
      </c>
      <c r="C753" s="45">
        <f>_xlfn.FORECAST.ETS(A753,$B$2:$B$545,$A$2:$A$545,1,1)</f>
        <v>21.311438256110485</v>
      </c>
      <c r="D753" s="45">
        <f>C753-_xlfn.FORECAST.ETS.CONFINT(A753,$B$2:$B$545,$A$2:$A$545,0.95,1,1)</f>
        <v>7.7129958598378714</v>
      </c>
      <c r="E753" s="45">
        <f>C753+_xlfn.FORECAST.ETS.CONFINT(A753,$B$2:$B$545,$A$2:$A$545,0.95,1,1)</f>
        <v>34.909880652383094</v>
      </c>
    </row>
    <row r="754" spans="1:5" x14ac:dyDescent="0.3">
      <c r="A754" s="44">
        <v>753</v>
      </c>
      <c r="C754" s="45">
        <f>_xlfn.FORECAST.ETS(A754,$B$2:$B$545,$A$2:$A$545,1,1)</f>
        <v>21.174253895373731</v>
      </c>
      <c r="D754" s="45">
        <f>C754-_xlfn.FORECAST.ETS.CONFINT(A754,$B$2:$B$545,$A$2:$A$545,0.95,1,1)</f>
        <v>7.5279186711665478</v>
      </c>
      <c r="E754" s="45">
        <f>C754+_xlfn.FORECAST.ETS.CONFINT(A754,$B$2:$B$545,$A$2:$A$545,0.95,1,1)</f>
        <v>34.820589119580916</v>
      </c>
    </row>
    <row r="755" spans="1:5" x14ac:dyDescent="0.3">
      <c r="A755" s="44">
        <v>754</v>
      </c>
      <c r="C755" s="45">
        <f>_xlfn.FORECAST.ETS(A755,$B$2:$B$545,$A$2:$A$545,1,1)</f>
        <v>21.487204393963371</v>
      </c>
      <c r="D755" s="45">
        <f>C755-_xlfn.FORECAST.ETS.CONFINT(A755,$B$2:$B$545,$A$2:$A$545,0.95,1,1)</f>
        <v>7.7929676590350123</v>
      </c>
      <c r="E755" s="45">
        <f>C755+_xlfn.FORECAST.ETS.CONFINT(A755,$B$2:$B$545,$A$2:$A$545,0.95,1,1)</f>
        <v>35.181441128891727</v>
      </c>
    </row>
    <row r="756" spans="1:5" x14ac:dyDescent="0.3">
      <c r="A756" s="44">
        <v>755</v>
      </c>
      <c r="C756" s="45">
        <f>_xlfn.FORECAST.ETS(A756,$B$2:$B$545,$A$2:$A$545,1,1)</f>
        <v>20.557242074634122</v>
      </c>
      <c r="D756" s="45">
        <f>C756-_xlfn.FORECAST.ETS.CONFINT(A756,$B$2:$B$545,$A$2:$A$545,0.95,1,1)</f>
        <v>6.81509491297696</v>
      </c>
      <c r="E756" s="45">
        <f>C756+_xlfn.FORECAST.ETS.CONFINT(A756,$B$2:$B$545,$A$2:$A$545,0.95,1,1)</f>
        <v>34.299389236291283</v>
      </c>
    </row>
    <row r="757" spans="1:5" x14ac:dyDescent="0.3">
      <c r="A757" s="44">
        <v>756</v>
      </c>
      <c r="C757" s="45">
        <f>_xlfn.FORECAST.ETS(A757,$B$2:$B$545,$A$2:$A$545,1,1)</f>
        <v>20.524957097885679</v>
      </c>
      <c r="D757" s="45">
        <f>C757-_xlfn.FORECAST.ETS.CONFINT(A757,$B$2:$B$545,$A$2:$A$545,0.95,1,1)</f>
        <v>6.7348903635291499</v>
      </c>
      <c r="E757" s="45">
        <f>C757+_xlfn.FORECAST.ETS.CONFINT(A757,$B$2:$B$545,$A$2:$A$545,0.95,1,1)</f>
        <v>34.315023832242204</v>
      </c>
    </row>
    <row r="758" spans="1:5" x14ac:dyDescent="0.3">
      <c r="A758" s="44">
        <v>757</v>
      </c>
      <c r="C758" s="45">
        <f>_xlfn.FORECAST.ETS(A758,$B$2:$B$545,$A$2:$A$545,1,1)</f>
        <v>21.085760493810792</v>
      </c>
      <c r="D758" s="45">
        <f>C758-_xlfn.FORECAST.ETS.CONFINT(A758,$B$2:$B$545,$A$2:$A$545,0.95,1,1)</f>
        <v>7.2477648140245829</v>
      </c>
      <c r="E758" s="45">
        <f>C758+_xlfn.FORECAST.ETS.CONFINT(A758,$B$2:$B$545,$A$2:$A$545,0.95,1,1)</f>
        <v>34.923756173596999</v>
      </c>
    </row>
    <row r="759" spans="1:5" x14ac:dyDescent="0.3">
      <c r="A759" s="44">
        <v>758</v>
      </c>
      <c r="C759" s="45">
        <f>_xlfn.FORECAST.ETS(A759,$B$2:$B$545,$A$2:$A$545,1,1)</f>
        <v>21.462625423506083</v>
      </c>
      <c r="D759" s="45">
        <f>C759-_xlfn.FORECAST.ETS.CONFINT(A759,$B$2:$B$545,$A$2:$A$545,0.95,1,1)</f>
        <v>7.5766912019495596</v>
      </c>
      <c r="E759" s="45">
        <f>C759+_xlfn.FORECAST.ETS.CONFINT(A759,$B$2:$B$545,$A$2:$A$545,0.95,1,1)</f>
        <v>35.348559645062608</v>
      </c>
    </row>
    <row r="760" spans="1:5" x14ac:dyDescent="0.3">
      <c r="A760" s="44">
        <v>759</v>
      </c>
      <c r="C760" s="45">
        <f>_xlfn.FORECAST.ETS(A760,$B$2:$B$545,$A$2:$A$545,1,1)</f>
        <v>21.608819767154998</v>
      </c>
      <c r="D760" s="45">
        <f>C760-_xlfn.FORECAST.ETS.CONFINT(A760,$B$2:$B$545,$A$2:$A$545,0.95,1,1)</f>
        <v>7.67493718697399</v>
      </c>
      <c r="E760" s="45">
        <f>C760+_xlfn.FORECAST.ETS.CONFINT(A760,$B$2:$B$545,$A$2:$A$545,0.95,1,1)</f>
        <v>35.542702347336004</v>
      </c>
    </row>
    <row r="761" spans="1:5" x14ac:dyDescent="0.3">
      <c r="A761" s="44">
        <v>760</v>
      </c>
      <c r="C761" s="45">
        <f>_xlfn.FORECAST.ETS(A761,$B$2:$B$545,$A$2:$A$545,1,1)</f>
        <v>21.971306889034572</v>
      </c>
      <c r="D761" s="45">
        <f>C761-_xlfn.FORECAST.ETS.CONFINT(A761,$B$2:$B$545,$A$2:$A$545,0.95,1,1)</f>
        <v>7.989465915906603</v>
      </c>
      <c r="E761" s="45">
        <f>C761+_xlfn.FORECAST.ETS.CONFINT(A761,$B$2:$B$545,$A$2:$A$545,0.95,1,1)</f>
        <v>35.953147862162538</v>
      </c>
    </row>
    <row r="762" spans="1:5" x14ac:dyDescent="0.3">
      <c r="A762" s="44">
        <v>761</v>
      </c>
      <c r="C762" s="45">
        <f>_xlfn.FORECAST.ETS(A762,$B$2:$B$545,$A$2:$A$545,1,1)</f>
        <v>22.354033694198762</v>
      </c>
      <c r="D762" s="45">
        <f>C762-_xlfn.FORECAST.ETS.CONFINT(A762,$B$2:$B$545,$A$2:$A$545,0.95,1,1)</f>
        <v>8.3242240793277738</v>
      </c>
      <c r="E762" s="45">
        <f>C762+_xlfn.FORECAST.ETS.CONFINT(A762,$B$2:$B$545,$A$2:$A$545,0.95,1,1)</f>
        <v>36.383843309069746</v>
      </c>
    </row>
    <row r="763" spans="1:5" x14ac:dyDescent="0.3">
      <c r="A763" s="44">
        <v>762</v>
      </c>
      <c r="C763" s="45">
        <f>_xlfn.FORECAST.ETS(A763,$B$2:$B$545,$A$2:$A$545,1,1)</f>
        <v>22.299314865377575</v>
      </c>
      <c r="D763" s="45">
        <f>C763-_xlfn.FORECAST.ETS.CONFINT(A763,$B$2:$B$545,$A$2:$A$545,0.95,1,1)</f>
        <v>8.2215261484391942</v>
      </c>
      <c r="E763" s="45">
        <f>C763+_xlfn.FORECAST.ETS.CONFINT(A763,$B$2:$B$545,$A$2:$A$545,0.95,1,1)</f>
        <v>36.377103582315954</v>
      </c>
    </row>
    <row r="764" spans="1:5" x14ac:dyDescent="0.3">
      <c r="A764" s="44">
        <v>763</v>
      </c>
      <c r="C764" s="45">
        <f>_xlfn.FORECAST.ETS(A764,$B$2:$B$545,$A$2:$A$545,1,1)</f>
        <v>22.987812007975041</v>
      </c>
      <c r="D764" s="45">
        <f>C764-_xlfn.FORECAST.ETS.CONFINT(A764,$B$2:$B$545,$A$2:$A$545,0.95,1,1)</f>
        <v>8.862033520013382</v>
      </c>
      <c r="E764" s="45">
        <f>C764+_xlfn.FORECAST.ETS.CONFINT(A764,$B$2:$B$545,$A$2:$A$545,0.95,1,1)</f>
        <v>37.113590495936698</v>
      </c>
    </row>
    <row r="765" spans="1:5" x14ac:dyDescent="0.3">
      <c r="A765" s="44">
        <v>764</v>
      </c>
      <c r="C765" s="45">
        <f>_xlfn.FORECAST.ETS(A765,$B$2:$B$545,$A$2:$A$545,1,1)</f>
        <v>21.8997148649099</v>
      </c>
      <c r="D765" s="45">
        <f>C765-_xlfn.FORECAST.ETS.CONFINT(A765,$B$2:$B$545,$A$2:$A$545,0.95,1,1)</f>
        <v>7.7259357311868957</v>
      </c>
      <c r="E765" s="45">
        <f>C765+_xlfn.FORECAST.ETS.CONFINT(A765,$B$2:$B$545,$A$2:$A$545,0.95,1,1)</f>
        <v>36.073493998632905</v>
      </c>
    </row>
    <row r="766" spans="1:5" x14ac:dyDescent="0.3">
      <c r="A766" s="44">
        <v>765</v>
      </c>
      <c r="C766" s="45">
        <f>_xlfn.FORECAST.ETS(A766,$B$2:$B$545,$A$2:$A$545,1,1)</f>
        <v>22.301922716352422</v>
      </c>
      <c r="D766" s="45">
        <f>C766-_xlfn.FORECAST.ETS.CONFINT(A766,$B$2:$B$545,$A$2:$A$545,0.95,1,1)</f>
        <v>8.0801318591506419</v>
      </c>
      <c r="E766" s="45">
        <f>C766+_xlfn.FORECAST.ETS.CONFINT(A766,$B$2:$B$545,$A$2:$A$545,0.95,1,1)</f>
        <v>36.523713573554204</v>
      </c>
    </row>
    <row r="767" spans="1:5" x14ac:dyDescent="0.3">
      <c r="A767" s="44">
        <v>766</v>
      </c>
      <c r="C767" s="45">
        <f>_xlfn.FORECAST.ETS(A767,$B$2:$B$545,$A$2:$A$545,1,1)</f>
        <v>22.247662712923191</v>
      </c>
      <c r="D767" s="45">
        <f>C767-_xlfn.FORECAST.ETS.CONFINT(A767,$B$2:$B$545,$A$2:$A$545,0.95,1,1)</f>
        <v>7.9778488543030726</v>
      </c>
      <c r="E767" s="45">
        <f>C767+_xlfn.FORECAST.ETS.CONFINT(A767,$B$2:$B$545,$A$2:$A$545,0.95,1,1)</f>
        <v>36.517476571543313</v>
      </c>
    </row>
    <row r="768" spans="1:5" x14ac:dyDescent="0.3">
      <c r="A768" s="44">
        <v>767</v>
      </c>
      <c r="C768" s="45">
        <f>_xlfn.FORECAST.ETS(A768,$B$2:$B$545,$A$2:$A$545,1,1)</f>
        <v>21.458715543917318</v>
      </c>
      <c r="D768" s="45">
        <f>C768-_xlfn.FORECAST.ETS.CONFINT(A768,$B$2:$B$545,$A$2:$A$545,0.95,1,1)</f>
        <v>7.1408672084297411</v>
      </c>
      <c r="E768" s="45">
        <f>C768+_xlfn.FORECAST.ETS.CONFINT(A768,$B$2:$B$545,$A$2:$A$545,0.95,1,1)</f>
        <v>35.776563879404897</v>
      </c>
    </row>
    <row r="769" spans="1:5" x14ac:dyDescent="0.3">
      <c r="A769" s="44">
        <v>768</v>
      </c>
      <c r="C769" s="45">
        <f>_xlfn.FORECAST.ETS(A769,$B$2:$B$545,$A$2:$A$545,1,1)</f>
        <v>21.727621684273778</v>
      </c>
      <c r="D769" s="45">
        <f>C769-_xlfn.FORECAST.ETS.CONFINT(A769,$B$2:$B$545,$A$2:$A$545,0.95,1,1)</f>
        <v>7.3617272016288631</v>
      </c>
      <c r="E769" s="45">
        <f>C769+_xlfn.FORECAST.ETS.CONFINT(A769,$B$2:$B$545,$A$2:$A$545,0.95,1,1)</f>
        <v>36.09351616691869</v>
      </c>
    </row>
    <row r="770" spans="1:5" x14ac:dyDescent="0.3">
      <c r="A770" s="44">
        <v>769</v>
      </c>
      <c r="C770" s="45">
        <f>_xlfn.FORECAST.ETS(A770,$B$2:$B$545,$A$2:$A$545,1,1)</f>
        <v>22.313007801228114</v>
      </c>
      <c r="D770" s="45">
        <f>C770-_xlfn.FORECAST.ETS.CONFINT(A770,$B$2:$B$545,$A$2:$A$545,0.95,1,1)</f>
        <v>7.8990553089211026</v>
      </c>
      <c r="E770" s="45">
        <f>C770+_xlfn.FORECAST.ETS.CONFINT(A770,$B$2:$B$545,$A$2:$A$545,0.95,1,1)</f>
        <v>36.726960293535129</v>
      </c>
    </row>
    <row r="771" spans="1:5" x14ac:dyDescent="0.3">
      <c r="A771" s="44">
        <v>770</v>
      </c>
      <c r="C771" s="45">
        <f>_xlfn.FORECAST.ETS(A771,$B$2:$B$545,$A$2:$A$545,1,1)</f>
        <v>22.33053778469602</v>
      </c>
      <c r="D771" s="45">
        <f>C771-_xlfn.FORECAST.ETS.CONFINT(A771,$B$2:$B$545,$A$2:$A$545,0.95,1,1)</f>
        <v>7.8685152305911217</v>
      </c>
      <c r="E771" s="45">
        <f>C771+_xlfn.FORECAST.ETS.CONFINT(A771,$B$2:$B$545,$A$2:$A$545,0.95,1,1)</f>
        <v>36.792560338800918</v>
      </c>
    </row>
    <row r="772" spans="1:5" x14ac:dyDescent="0.3">
      <c r="A772" s="44">
        <v>771</v>
      </c>
      <c r="C772" s="45">
        <f>_xlfn.FORECAST.ETS(A772,$B$2:$B$545,$A$2:$A$545,1,1)</f>
        <v>22.166870645640728</v>
      </c>
      <c r="D772" s="45">
        <f>C772-_xlfn.FORECAST.ETS.CONFINT(A772,$B$2:$B$545,$A$2:$A$545,0.95,1,1)</f>
        <v>7.6567657905137256</v>
      </c>
      <c r="E772" s="45">
        <f>C772+_xlfn.FORECAST.ETS.CONFINT(A772,$B$2:$B$545,$A$2:$A$545,0.95,1,1)</f>
        <v>36.676975500767732</v>
      </c>
    </row>
    <row r="773" spans="1:5" x14ac:dyDescent="0.3">
      <c r="A773" s="44">
        <v>772</v>
      </c>
      <c r="C773" s="45">
        <f>_xlfn.FORECAST.ETS(A773,$B$2:$B$545,$A$2:$A$545,1,1)</f>
        <v>21.677036417803873</v>
      </c>
      <c r="D773" s="45">
        <f>C773-_xlfn.FORECAST.ETS.CONFINT(A773,$B$2:$B$545,$A$2:$A$545,0.95,1,1)</f>
        <v>7.1188368378443148</v>
      </c>
      <c r="E773" s="45">
        <f>C773+_xlfn.FORECAST.ETS.CONFINT(A773,$B$2:$B$545,$A$2:$A$545,0.95,1,1)</f>
        <v>36.235235997763432</v>
      </c>
    </row>
    <row r="774" spans="1:5" x14ac:dyDescent="0.3">
      <c r="A774" s="44">
        <v>773</v>
      </c>
      <c r="C774" s="45">
        <f>_xlfn.FORECAST.ETS(A774,$B$2:$B$545,$A$2:$A$545,1,1)</f>
        <v>22.097629510082307</v>
      </c>
      <c r="D774" s="45">
        <f>C774-_xlfn.FORECAST.ETS.CONFINT(A774,$B$2:$B$545,$A$2:$A$545,0.95,1,1)</f>
        <v>7.4913225993560726</v>
      </c>
      <c r="E774" s="45">
        <f>C774+_xlfn.FORECAST.ETS.CONFINT(A774,$B$2:$B$545,$A$2:$A$545,0.95,1,1)</f>
        <v>36.703936420808539</v>
      </c>
    </row>
    <row r="775" spans="1:5" x14ac:dyDescent="0.3">
      <c r="A775" s="44">
        <v>774</v>
      </c>
      <c r="C775" s="45">
        <f>_xlfn.FORECAST.ETS(A775,$B$2:$B$545,$A$2:$A$545,1,1)</f>
        <v>22.034081437155859</v>
      </c>
      <c r="D775" s="45">
        <f>C775-_xlfn.FORECAST.ETS.CONFINT(A775,$B$2:$B$545,$A$2:$A$545,0.95,1,1)</f>
        <v>7.3796544100288699</v>
      </c>
      <c r="E775" s="45">
        <f>C775+_xlfn.FORECAST.ETS.CONFINT(A775,$B$2:$B$545,$A$2:$A$545,0.95,1,1)</f>
        <v>36.688508464282847</v>
      </c>
    </row>
    <row r="776" spans="1:5" x14ac:dyDescent="0.3">
      <c r="A776" s="44">
        <v>775</v>
      </c>
      <c r="C776" s="45">
        <f>_xlfn.FORECAST.ETS(A776,$B$2:$B$545,$A$2:$A$545,1,1)</f>
        <v>21.300955469291377</v>
      </c>
      <c r="D776" s="45">
        <f>C776-_xlfn.FORECAST.ETS.CONFINT(A776,$B$2:$B$545,$A$2:$A$545,0.95,1,1)</f>
        <v>6.5983953628152143</v>
      </c>
      <c r="E776" s="45">
        <f>C776+_xlfn.FORECAST.ETS.CONFINT(A776,$B$2:$B$545,$A$2:$A$545,0.95,1,1)</f>
        <v>36.003515575767537</v>
      </c>
    </row>
    <row r="777" spans="1:5" x14ac:dyDescent="0.3">
      <c r="A777" s="44">
        <v>776</v>
      </c>
      <c r="C777" s="45">
        <f>_xlfn.FORECAST.ETS(A777,$B$2:$B$545,$A$2:$A$545,1,1)</f>
        <v>21.189703001098017</v>
      </c>
      <c r="D777" s="45">
        <f>C777-_xlfn.FORECAST.ETS.CONFINT(A777,$B$2:$B$545,$A$2:$A$545,0.95,1,1)</f>
        <v>6.4389966773581566</v>
      </c>
      <c r="E777" s="45">
        <f>C777+_xlfn.FORECAST.ETS.CONFINT(A777,$B$2:$B$545,$A$2:$A$545,0.95,1,1)</f>
        <v>35.94040932483788</v>
      </c>
    </row>
    <row r="778" spans="1:5" x14ac:dyDescent="0.3">
      <c r="A778" s="44">
        <v>777</v>
      </c>
      <c r="C778" s="45">
        <f>_xlfn.FORECAST.ETS(A778,$B$2:$B$545,$A$2:$A$545,1,1)</f>
        <v>21.600742706393131</v>
      </c>
      <c r="D778" s="45">
        <f>C778-_xlfn.FORECAST.ETS.CONFINT(A778,$B$2:$B$545,$A$2:$A$545,0.95,1,1)</f>
        <v>6.8018768548205504</v>
      </c>
      <c r="E778" s="45">
        <f>C778+_xlfn.FORECAST.ETS.CONFINT(A778,$B$2:$B$545,$A$2:$A$545,0.95,1,1)</f>
        <v>36.399608557965713</v>
      </c>
    </row>
    <row r="779" spans="1:5" x14ac:dyDescent="0.3">
      <c r="A779" s="44">
        <v>778</v>
      </c>
      <c r="C779" s="45">
        <f>_xlfn.FORECAST.ETS(A779,$B$2:$B$545,$A$2:$A$545,1,1)</f>
        <v>21.354203151625637</v>
      </c>
      <c r="D779" s="45">
        <f>C779-_xlfn.FORECAST.ETS.CONFINT(A779,$B$2:$B$545,$A$2:$A$545,0.95,1,1)</f>
        <v>6.5071642912724794</v>
      </c>
      <c r="E779" s="45">
        <f>C779+_xlfn.FORECAST.ETS.CONFINT(A779,$B$2:$B$545,$A$2:$A$545,0.95,1,1)</f>
        <v>36.201242011978792</v>
      </c>
    </row>
    <row r="780" spans="1:5" x14ac:dyDescent="0.3">
      <c r="A780" s="44">
        <v>779</v>
      </c>
      <c r="C780" s="45">
        <f>_xlfn.FORECAST.ETS(A780,$B$2:$B$545,$A$2:$A$545,1,1)</f>
        <v>22.011025556669562</v>
      </c>
      <c r="D780" s="45">
        <f>C780-_xlfn.FORECAST.ETS.CONFINT(A780,$B$2:$B$545,$A$2:$A$545,0.95,1,1)</f>
        <v>7.1158000384495246</v>
      </c>
      <c r="E780" s="45">
        <f>C780+_xlfn.FORECAST.ETS.CONFINT(A780,$B$2:$B$545,$A$2:$A$545,0.95,1,1)</f>
        <v>36.906251074889596</v>
      </c>
    </row>
    <row r="781" spans="1:5" x14ac:dyDescent="0.3">
      <c r="A781" s="44">
        <v>780</v>
      </c>
      <c r="C781" s="45">
        <f>_xlfn.FORECAST.ETS(A781,$B$2:$B$545,$A$2:$A$545,1,1)</f>
        <v>22.107483728366468</v>
      </c>
      <c r="D781" s="45">
        <f>C781-_xlfn.FORECAST.ETS.CONFINT(A781,$B$2:$B$545,$A$2:$A$545,0.95,1,1)</f>
        <v>7.1640577372606273</v>
      </c>
      <c r="E781" s="45">
        <f>C781+_xlfn.FORECAST.ETS.CONFINT(A781,$B$2:$B$545,$A$2:$A$545,0.95,1,1)</f>
        <v>37.050909719472308</v>
      </c>
    </row>
    <row r="782" spans="1:5" x14ac:dyDescent="0.3">
      <c r="A782" s="44">
        <v>781</v>
      </c>
      <c r="C782" s="45">
        <f>_xlfn.FORECAST.ETS(A782,$B$2:$B$545,$A$2:$A$545,1,1)</f>
        <v>21.760013214352064</v>
      </c>
      <c r="D782" s="45">
        <f>C782-_xlfn.FORECAST.ETS.CONFINT(A782,$B$2:$B$545,$A$2:$A$545,0.95,1,1)</f>
        <v>6.7683727715807631</v>
      </c>
      <c r="E782" s="45">
        <f>C782+_xlfn.FORECAST.ETS.CONFINT(A782,$B$2:$B$545,$A$2:$A$545,0.95,1,1)</f>
        <v>36.751653657123363</v>
      </c>
    </row>
    <row r="783" spans="1:5" x14ac:dyDescent="0.3">
      <c r="A783" s="44">
        <v>782</v>
      </c>
      <c r="C783" s="45">
        <f>_xlfn.FORECAST.ETS(A783,$B$2:$B$545,$A$2:$A$545,1,1)</f>
        <v>22.220460892896376</v>
      </c>
      <c r="D783" s="45">
        <f>C783-_xlfn.FORECAST.ETS.CONFINT(A783,$B$2:$B$545,$A$2:$A$545,0.95,1,1)</f>
        <v>7.1805918580578112</v>
      </c>
      <c r="E783" s="45">
        <f>C783+_xlfn.FORECAST.ETS.CONFINT(A783,$B$2:$B$545,$A$2:$A$545,0.95,1,1)</f>
        <v>37.260329927734944</v>
      </c>
    </row>
    <row r="784" spans="1:5" x14ac:dyDescent="0.3">
      <c r="A784" s="44">
        <v>783</v>
      </c>
      <c r="C784" s="45">
        <f>_xlfn.FORECAST.ETS(A784,$B$2:$B$545,$A$2:$A$545,1,1)</f>
        <v>22.846967863317193</v>
      </c>
      <c r="D784" s="45">
        <f>C784-_xlfn.FORECAST.ETS.CONFINT(A784,$B$2:$B$545,$A$2:$A$545,0.95,1,1)</f>
        <v>7.7588559364933545</v>
      </c>
      <c r="E784" s="45">
        <f>C784+_xlfn.FORECAST.ETS.CONFINT(A784,$B$2:$B$545,$A$2:$A$545,0.95,1,1)</f>
        <v>37.935079790141032</v>
      </c>
    </row>
    <row r="785" spans="1:5" x14ac:dyDescent="0.3">
      <c r="A785" s="44">
        <v>784</v>
      </c>
      <c r="C785" s="45">
        <f>_xlfn.FORECAST.ETS(A785,$B$2:$B$545,$A$2:$A$545,1,1)</f>
        <v>21.871628541453724</v>
      </c>
      <c r="D785" s="45">
        <f>C785-_xlfn.FORECAST.ETS.CONFINT(A785,$B$2:$B$545,$A$2:$A$545,0.95,1,1)</f>
        <v>6.7352592652842755</v>
      </c>
      <c r="E785" s="45">
        <f>C785+_xlfn.FORECAST.ETS.CONFINT(A785,$B$2:$B$545,$A$2:$A$545,0.95,1,1)</f>
        <v>37.007997817623171</v>
      </c>
    </row>
    <row r="786" spans="1:5" x14ac:dyDescent="0.3">
      <c r="A786" s="44">
        <v>785</v>
      </c>
      <c r="C786" s="45">
        <f>_xlfn.FORECAST.ETS(A786,$B$2:$B$545,$A$2:$A$545,1,1)</f>
        <v>22.358008162870291</v>
      </c>
      <c r="D786" s="45">
        <f>C786-_xlfn.FORECAST.ETS.CONFINT(A786,$B$2:$B$545,$A$2:$A$545,0.95,1,1)</f>
        <v>7.1733669245949923</v>
      </c>
      <c r="E786" s="45">
        <f>C786+_xlfn.FORECAST.ETS.CONFINT(A786,$B$2:$B$545,$A$2:$A$545,0.95,1,1)</f>
        <v>37.542649401145589</v>
      </c>
    </row>
    <row r="787" spans="1:5" x14ac:dyDescent="0.3">
      <c r="A787" s="44">
        <v>786</v>
      </c>
      <c r="C787" s="45">
        <f>_xlfn.FORECAST.ETS(A787,$B$2:$B$545,$A$2:$A$545,1,1)</f>
        <v>22.750252325399675</v>
      </c>
      <c r="D787" s="45">
        <f>C787-_xlfn.FORECAST.ETS.CONFINT(A787,$B$2:$B$545,$A$2:$A$545,0.95,1,1)</f>
        <v>7.5173243588699421</v>
      </c>
      <c r="E787" s="45">
        <f>C787+_xlfn.FORECAST.ETS.CONFINT(A787,$B$2:$B$545,$A$2:$A$545,0.95,1,1)</f>
        <v>37.983180291929408</v>
      </c>
    </row>
    <row r="788" spans="1:5" x14ac:dyDescent="0.3">
      <c r="A788" s="44">
        <v>787</v>
      </c>
      <c r="C788" s="45">
        <f>_xlfn.FORECAST.ETS(A788,$B$2:$B$545,$A$2:$A$545,1,1)</f>
        <v>22.126524249049361</v>
      </c>
      <c r="D788" s="45">
        <f>C788-_xlfn.FORECAST.ETS.CONFINT(A788,$B$2:$B$545,$A$2:$A$545,0.95,1,1)</f>
        <v>6.8452946367095233</v>
      </c>
      <c r="E788" s="45">
        <f>C788+_xlfn.FORECAST.ETS.CONFINT(A788,$B$2:$B$545,$A$2:$A$545,0.95,1,1)</f>
        <v>37.407753861389196</v>
      </c>
    </row>
    <row r="789" spans="1:5" x14ac:dyDescent="0.3">
      <c r="A789" s="44">
        <v>788</v>
      </c>
      <c r="C789" s="45">
        <f>_xlfn.FORECAST.ETS(A789,$B$2:$B$545,$A$2:$A$545,1,1)</f>
        <v>22.200011545187376</v>
      </c>
      <c r="D789" s="45">
        <f>C789-_xlfn.FORECAST.ETS.CONFINT(A789,$B$2:$B$545,$A$2:$A$545,0.95,1,1)</f>
        <v>6.8704652200262082</v>
      </c>
      <c r="E789" s="45">
        <f>C789+_xlfn.FORECAST.ETS.CONFINT(A789,$B$2:$B$545,$A$2:$A$545,0.95,1,1)</f>
        <v>37.52955787034854</v>
      </c>
    </row>
    <row r="790" spans="1:5" x14ac:dyDescent="0.3">
      <c r="A790" s="44">
        <v>789</v>
      </c>
      <c r="C790" s="45">
        <f>_xlfn.FORECAST.ETS(A790,$B$2:$B$545,$A$2:$A$545,1,1)</f>
        <v>21.94591671890791</v>
      </c>
      <c r="D790" s="45">
        <f>C790-_xlfn.FORECAST.ETS.CONFINT(A790,$B$2:$B$545,$A$2:$A$545,0.95,1,1)</f>
        <v>6.568038466380953</v>
      </c>
      <c r="E790" s="45">
        <f>C790+_xlfn.FORECAST.ETS.CONFINT(A790,$B$2:$B$545,$A$2:$A$545,0.95,1,1)</f>
        <v>37.323794971434864</v>
      </c>
    </row>
    <row r="791" spans="1:5" x14ac:dyDescent="0.3">
      <c r="A791" s="44">
        <v>790</v>
      </c>
      <c r="C791" s="45">
        <f>_xlfn.FORECAST.ETS(A791,$B$2:$B$545,$A$2:$A$545,1,1)</f>
        <v>21.801073422488415</v>
      </c>
      <c r="D791" s="45">
        <f>C791-_xlfn.FORECAST.ETS.CONFINT(A791,$B$2:$B$545,$A$2:$A$545,0.95,1,1)</f>
        <v>6.3748478824116521</v>
      </c>
      <c r="E791" s="45">
        <f>C791+_xlfn.FORECAST.ETS.CONFINT(A791,$B$2:$B$545,$A$2:$A$545,0.95,1,1)</f>
        <v>37.227298962565179</v>
      </c>
    </row>
    <row r="792" spans="1:5" x14ac:dyDescent="0.3">
      <c r="A792" s="44">
        <v>791</v>
      </c>
      <c r="C792" s="45">
        <f>_xlfn.FORECAST.ETS(A792,$B$2:$B$545,$A$2:$A$545,1,1)</f>
        <v>22.208097298963292</v>
      </c>
      <c r="D792" s="45">
        <f>C792-_xlfn.FORECAST.ETS.CONFINT(A792,$B$2:$B$545,$A$2:$A$545,0.95,1,1)</f>
        <v>6.7335089673786879</v>
      </c>
      <c r="E792" s="45">
        <f>C792+_xlfn.FORECAST.ETS.CONFINT(A792,$B$2:$B$545,$A$2:$A$545,0.95,1,1)</f>
        <v>37.682685630547894</v>
      </c>
    </row>
    <row r="793" spans="1:5" x14ac:dyDescent="0.3">
      <c r="A793" s="44">
        <v>792</v>
      </c>
      <c r="C793" s="45">
        <f>_xlfn.FORECAST.ETS(A793,$B$2:$B$545,$A$2:$A$545,1,1)</f>
        <v>22.536084977173271</v>
      </c>
      <c r="D793" s="45">
        <f>C793-_xlfn.FORECAST.ETS.CONFINT(A793,$B$2:$B$545,$A$2:$A$545,0.95,1,1)</f>
        <v>7.0131182081866967</v>
      </c>
      <c r="E793" s="45">
        <f>C793+_xlfn.FORECAST.ETS.CONFINT(A793,$B$2:$B$545,$A$2:$A$545,0.95,1,1)</f>
        <v>38.059051746159845</v>
      </c>
    </row>
    <row r="794" spans="1:5" x14ac:dyDescent="0.3">
      <c r="A794" s="44">
        <v>793</v>
      </c>
      <c r="C794" s="45">
        <f>_xlfn.FORECAST.ETS(A794,$B$2:$B$545,$A$2:$A$545,1,1)</f>
        <v>22.069453450756306</v>
      </c>
      <c r="D794" s="45">
        <f>C794-_xlfn.FORECAST.ETS.CONFINT(A794,$B$2:$B$545,$A$2:$A$545,0.95,1,1)</f>
        <v>6.4980924583483244</v>
      </c>
      <c r="E794" s="45">
        <f>C794+_xlfn.FORECAST.ETS.CONFINT(A794,$B$2:$B$545,$A$2:$A$545,0.95,1,1)</f>
        <v>37.640814443164288</v>
      </c>
    </row>
    <row r="795" spans="1:5" x14ac:dyDescent="0.3">
      <c r="A795" s="44">
        <v>794</v>
      </c>
      <c r="C795" s="45">
        <f>_xlfn.FORECAST.ETS(A795,$B$2:$B$545,$A$2:$A$545,1,1)</f>
        <v>22.08610594501657</v>
      </c>
      <c r="D795" s="45">
        <f>C795-_xlfn.FORECAST.ETS.CONFINT(A795,$B$2:$B$545,$A$2:$A$545,0.95,1,1)</f>
        <v>6.4663348048266052</v>
      </c>
      <c r="E795" s="45">
        <f>C795+_xlfn.FORECAST.ETS.CONFINT(A795,$B$2:$B$545,$A$2:$A$545,0.95,1,1)</f>
        <v>37.705877085206538</v>
      </c>
    </row>
    <row r="796" spans="1:5" x14ac:dyDescent="0.3">
      <c r="A796" s="44">
        <v>795</v>
      </c>
      <c r="C796" s="45">
        <f>_xlfn.FORECAST.ETS(A796,$B$2:$B$545,$A$2:$A$545,1,1)</f>
        <v>21.849888269850865</v>
      </c>
      <c r="D796" s="45">
        <f>C796-_xlfn.FORECAST.ETS.CONFINT(A796,$B$2:$B$545,$A$2:$A$545,0.95,1,1)</f>
        <v>6.1816909209352069</v>
      </c>
      <c r="E796" s="45">
        <f>C796+_xlfn.FORECAST.ETS.CONFINT(A796,$B$2:$B$545,$A$2:$A$545,0.95,1,1)</f>
        <v>37.51808561876652</v>
      </c>
    </row>
    <row r="797" spans="1:5" x14ac:dyDescent="0.3">
      <c r="A797" s="44">
        <v>796</v>
      </c>
      <c r="C797" s="45">
        <f>_xlfn.FORECAST.ETS(A797,$B$2:$B$545,$A$2:$A$545,1,1)</f>
        <v>22.206236634682664</v>
      </c>
      <c r="D797" s="45">
        <f>C797-_xlfn.FORECAST.ETS.CONFINT(A797,$B$2:$B$545,$A$2:$A$545,0.95,1,1)</f>
        <v>6.489596881246797</v>
      </c>
      <c r="E797" s="45">
        <f>C797+_xlfn.FORECAST.ETS.CONFINT(A797,$B$2:$B$545,$A$2:$A$545,0.95,1,1)</f>
        <v>37.922876388118532</v>
      </c>
    </row>
    <row r="798" spans="1:5" x14ac:dyDescent="0.3">
      <c r="A798" s="44">
        <v>797</v>
      </c>
      <c r="C798" s="45">
        <f>_xlfn.FORECAST.ETS(A798,$B$2:$B$545,$A$2:$A$545,1,1)</f>
        <v>21.999096114783587</v>
      </c>
      <c r="D798" s="45">
        <f>C798-_xlfn.FORECAST.ETS.CONFINT(A798,$B$2:$B$545,$A$2:$A$545,0.95,1,1)</f>
        <v>6.2339976278892788</v>
      </c>
      <c r="E798" s="45">
        <f>C798+_xlfn.FORECAST.ETS.CONFINT(A798,$B$2:$B$545,$A$2:$A$545,0.95,1,1)</f>
        <v>37.764194601677893</v>
      </c>
    </row>
    <row r="799" spans="1:5" x14ac:dyDescent="0.3">
      <c r="A799" s="44">
        <v>798</v>
      </c>
      <c r="C799" s="45">
        <f>_xlfn.FORECAST.ETS(A799,$B$2:$B$545,$A$2:$A$545,1,1)</f>
        <v>22.469183197442515</v>
      </c>
      <c r="D799" s="45">
        <f>C799-_xlfn.FORECAST.ETS.CONFINT(A799,$B$2:$B$545,$A$2:$A$545,0.95,1,1)</f>
        <v>6.655609516690145</v>
      </c>
      <c r="E799" s="45">
        <f>C799+_xlfn.FORECAST.ETS.CONFINT(A799,$B$2:$B$545,$A$2:$A$545,0.95,1,1)</f>
        <v>38.282756878194888</v>
      </c>
    </row>
    <row r="800" spans="1:5" x14ac:dyDescent="0.3">
      <c r="A800" s="44">
        <v>799</v>
      </c>
      <c r="C800" s="45">
        <f>_xlfn.FORECAST.ETS(A800,$B$2:$B$545,$A$2:$A$545,1,1)</f>
        <v>21.855219765416248</v>
      </c>
      <c r="D800" s="45">
        <f>C800-_xlfn.FORECAST.ETS.CONFINT(A800,$B$2:$B$545,$A$2:$A$545,0.95,1,1)</f>
        <v>5.9931543006027788</v>
      </c>
      <c r="E800" s="45">
        <f>C800+_xlfn.FORECAST.ETS.CONFINT(A800,$B$2:$B$545,$A$2:$A$545,0.95,1,1)</f>
        <v>37.71728523022972</v>
      </c>
    </row>
    <row r="801" spans="1:5" x14ac:dyDescent="0.3">
      <c r="A801" s="44">
        <v>800</v>
      </c>
      <c r="C801" s="45">
        <f>_xlfn.FORECAST.ETS(A801,$B$2:$B$545,$A$2:$A$545,1,1)</f>
        <v>21.712862245561599</v>
      </c>
      <c r="D801" s="45">
        <f>C801-_xlfn.FORECAST.ETS.CONFINT(A801,$B$2:$B$545,$A$2:$A$545,0.95,1,1)</f>
        <v>5.8022882783146539</v>
      </c>
      <c r="E801" s="45">
        <f>C801+_xlfn.FORECAST.ETS.CONFINT(A801,$B$2:$B$545,$A$2:$A$545,0.95,1,1)</f>
        <v>37.623436212808542</v>
      </c>
    </row>
    <row r="802" spans="1:5" x14ac:dyDescent="0.3">
      <c r="A802" s="44">
        <v>801</v>
      </c>
      <c r="C802" s="45">
        <f>_xlfn.FORECAST.ETS(A802,$B$2:$B$545,$A$2:$A$545,1,1)</f>
        <v>21.43021540465481</v>
      </c>
      <c r="D802" s="45">
        <f>C802-_xlfn.FORECAST.ETS.CONFINT(A802,$B$2:$B$545,$A$2:$A$545,0.95,1,1)</f>
        <v>5.4711160900432496</v>
      </c>
      <c r="E802" s="45">
        <f>C802+_xlfn.FORECAST.ETS.CONFINT(A802,$B$2:$B$545,$A$2:$A$545,0.95,1,1)</f>
        <v>37.389314719266366</v>
      </c>
    </row>
    <row r="803" spans="1:5" x14ac:dyDescent="0.3">
      <c r="A803" s="44">
        <v>802</v>
      </c>
      <c r="C803" s="45">
        <f>_xlfn.FORECAST.ETS(A803,$B$2:$B$545,$A$2:$A$545,1,1)</f>
        <v>21.909861501999821</v>
      </c>
      <c r="D803" s="45">
        <f>C803-_xlfn.FORECAST.ETS.CONFINT(A803,$B$2:$B$545,$A$2:$A$545,0.95,1,1)</f>
        <v>5.9022198701212645</v>
      </c>
      <c r="E803" s="45">
        <f>C803+_xlfn.FORECAST.ETS.CONFINT(A803,$B$2:$B$545,$A$2:$A$545,0.95,1,1)</f>
        <v>37.917503133878377</v>
      </c>
    </row>
    <row r="804" spans="1:5" x14ac:dyDescent="0.3">
      <c r="A804" s="44">
        <v>803</v>
      </c>
      <c r="C804" s="45">
        <f>_xlfn.FORECAST.ETS(A804,$B$2:$B$545,$A$2:$A$545,1,1)</f>
        <v>22.522627652302333</v>
      </c>
      <c r="D804" s="45">
        <f>C804-_xlfn.FORECAST.ETS.CONFINT(A804,$B$2:$B$545,$A$2:$A$545,0.95,1,1)</f>
        <v>6.4664266098479715</v>
      </c>
      <c r="E804" s="45">
        <f>C804+_xlfn.FORECAST.ETS.CONFINT(A804,$B$2:$B$545,$A$2:$A$545,0.95,1,1)</f>
        <v>38.578828694756695</v>
      </c>
    </row>
    <row r="805" spans="1:5" x14ac:dyDescent="0.3">
      <c r="A805" s="44">
        <v>804</v>
      </c>
      <c r="C805" s="45">
        <f>_xlfn.FORECAST.ETS(A805,$B$2:$B$545,$A$2:$A$545,1,1)</f>
        <v>21.838099285148484</v>
      </c>
      <c r="D805" s="45">
        <f>C805-_xlfn.FORECAST.ETS.CONFINT(A805,$B$2:$B$545,$A$2:$A$545,0.95,1,1)</f>
        <v>5.7333216169456485</v>
      </c>
      <c r="E805" s="45">
        <f>C805+_xlfn.FORECAST.ETS.CONFINT(A805,$B$2:$B$545,$A$2:$A$545,0.95,1,1)</f>
        <v>37.942876953351316</v>
      </c>
    </row>
    <row r="806" spans="1:5" x14ac:dyDescent="0.3">
      <c r="A806" s="44">
        <v>805</v>
      </c>
      <c r="C806" s="45">
        <f>_xlfn.FORECAST.ETS(A806,$B$2:$B$545,$A$2:$A$545,1,1)</f>
        <v>22.310696871866565</v>
      </c>
      <c r="D806" s="45">
        <f>C806-_xlfn.FORECAST.ETS.CONFINT(A806,$B$2:$B$545,$A$2:$A$545,0.95,1,1)</f>
        <v>6.1573252423993914</v>
      </c>
      <c r="E806" s="45">
        <f>C806+_xlfn.FORECAST.ETS.CONFINT(A806,$B$2:$B$545,$A$2:$A$545,0.95,1,1)</f>
        <v>38.464068501333742</v>
      </c>
    </row>
    <row r="807" spans="1:5" x14ac:dyDescent="0.3">
      <c r="A807" s="44">
        <v>806</v>
      </c>
      <c r="C807" s="45">
        <f>_xlfn.FORECAST.ETS(A807,$B$2:$B$545,$A$2:$A$545,1,1)</f>
        <v>22.4135735779168</v>
      </c>
      <c r="D807" s="45">
        <f>C807-_xlfn.FORECAST.ETS.CONFINT(A807,$B$2:$B$545,$A$2:$A$545,0.95,1,1)</f>
        <v>6.2115905328253653</v>
      </c>
      <c r="E807" s="45">
        <f>C807+_xlfn.FORECAST.ETS.CONFINT(A807,$B$2:$B$545,$A$2:$A$545,0.95,1,1)</f>
        <v>38.615556623008231</v>
      </c>
    </row>
    <row r="808" spans="1:5" x14ac:dyDescent="0.3">
      <c r="A808" s="44">
        <v>807</v>
      </c>
      <c r="C808" s="45">
        <f>_xlfn.FORECAST.ETS(A808,$B$2:$B$545,$A$2:$A$545,1,1)</f>
        <v>23.170816171811229</v>
      </c>
      <c r="D808" s="45">
        <f>C808-_xlfn.FORECAST.ETS.CONFINT(A808,$B$2:$B$545,$A$2:$A$545,0.95,1,1)</f>
        <v>6.9202041393695843</v>
      </c>
      <c r="E808" s="45">
        <f>C808+_xlfn.FORECAST.ETS.CONFINT(A808,$B$2:$B$545,$A$2:$A$545,0.95,1,1)</f>
        <v>39.421428204252877</v>
      </c>
    </row>
    <row r="809" spans="1:5" x14ac:dyDescent="0.3">
      <c r="A809" s="44">
        <v>808</v>
      </c>
      <c r="C809" s="45">
        <f>_xlfn.FORECAST.ETS(A809,$B$2:$B$545,$A$2:$A$545,1,1)</f>
        <v>21.883191403689413</v>
      </c>
      <c r="D809" s="45">
        <f>C809-_xlfn.FORECAST.ETS.CONFINT(A809,$B$2:$B$545,$A$2:$A$545,0.95,1,1)</f>
        <v>5.5839326962627887</v>
      </c>
      <c r="E809" s="45">
        <f>C809+_xlfn.FORECAST.ETS.CONFINT(A809,$B$2:$B$545,$A$2:$A$545,0.95,1,1)</f>
        <v>38.18245011111604</v>
      </c>
    </row>
    <row r="810" spans="1:5" x14ac:dyDescent="0.3">
      <c r="A810" s="44">
        <v>809</v>
      </c>
      <c r="C810" s="45">
        <f>_xlfn.FORECAST.ETS(A810,$B$2:$B$545,$A$2:$A$545,1,1)</f>
        <v>21.954661807334819</v>
      </c>
      <c r="D810" s="45">
        <f>C810-_xlfn.FORECAST.ETS.CONFINT(A810,$B$2:$B$545,$A$2:$A$545,0.95,1,1)</f>
        <v>5.6067386228164438</v>
      </c>
      <c r="E810" s="45">
        <f>C810+_xlfn.FORECAST.ETS.CONFINT(A810,$B$2:$B$545,$A$2:$A$545,0.95,1,1)</f>
        <v>38.302584991853195</v>
      </c>
    </row>
    <row r="811" spans="1:5" x14ac:dyDescent="0.3">
      <c r="A811" s="44">
        <v>810</v>
      </c>
      <c r="C811" s="45">
        <f>_xlfn.FORECAST.ETS(A811,$B$2:$B$545,$A$2:$A$545,1,1)</f>
        <v>21.977649330244699</v>
      </c>
      <c r="D811" s="45">
        <f>C811-_xlfn.FORECAST.ETS.CONFINT(A811,$B$2:$B$545,$A$2:$A$545,0.95,1,1)</f>
        <v>5.581043753472521</v>
      </c>
      <c r="E811" s="45">
        <f>C811+_xlfn.FORECAST.ETS.CONFINT(A811,$B$2:$B$545,$A$2:$A$545,0.95,1,1)</f>
        <v>38.374254907016876</v>
      </c>
    </row>
    <row r="812" spans="1:5" x14ac:dyDescent="0.3">
      <c r="A812" s="44">
        <v>811</v>
      </c>
      <c r="C812" s="45">
        <f>_xlfn.FORECAST.ETS(A812,$B$2:$B$545,$A$2:$A$545,1,1)</f>
        <v>22.371928931941191</v>
      </c>
      <c r="D812" s="45">
        <f>C812-_xlfn.FORECAST.ETS.CONFINT(A812,$B$2:$B$545,$A$2:$A$545,0.95,1,1)</f>
        <v>5.9266229360948834</v>
      </c>
      <c r="E812" s="45">
        <f>C812+_xlfn.FORECAST.ETS.CONFINT(A812,$B$2:$B$545,$A$2:$A$545,0.95,1,1)</f>
        <v>38.817234927787496</v>
      </c>
    </row>
    <row r="813" spans="1:5" x14ac:dyDescent="0.3">
      <c r="A813" s="44">
        <v>812</v>
      </c>
      <c r="C813" s="45">
        <f>_xlfn.FORECAST.ETS(A813,$B$2:$B$545,$A$2:$A$545,1,1)</f>
        <v>23.335770859486097</v>
      </c>
      <c r="D813" s="45">
        <f>C813-_xlfn.FORECAST.ETS.CONFINT(A813,$B$2:$B$545,$A$2:$A$545,0.95,1,1)</f>
        <v>6.8417463074646498</v>
      </c>
      <c r="E813" s="45">
        <f>C813+_xlfn.FORECAST.ETS.CONFINT(A813,$B$2:$B$545,$A$2:$A$545,0.95,1,1)</f>
        <v>39.829795411507547</v>
      </c>
    </row>
    <row r="814" spans="1:5" x14ac:dyDescent="0.3">
      <c r="A814" s="44">
        <v>813</v>
      </c>
      <c r="C814" s="45">
        <f>_xlfn.FORECAST.ETS(A814,$B$2:$B$545,$A$2:$A$545,1,1)</f>
        <v>23.287835987014088</v>
      </c>
      <c r="D814" s="45">
        <f>C814-_xlfn.FORECAST.ETS.CONFINT(A814,$B$2:$B$545,$A$2:$A$545,0.95,1,1)</f>
        <v>6.7450746327943243</v>
      </c>
      <c r="E814" s="45">
        <f>C814+_xlfn.FORECAST.ETS.CONFINT(A814,$B$2:$B$545,$A$2:$A$545,0.95,1,1)</f>
        <v>39.830597341233855</v>
      </c>
    </row>
    <row r="815" spans="1:5" x14ac:dyDescent="0.3">
      <c r="A815" s="44">
        <v>814</v>
      </c>
      <c r="C815" s="45">
        <f>_xlfn.FORECAST.ETS(A815,$B$2:$B$545,$A$2:$A$545,1,1)</f>
        <v>21.685892462304547</v>
      </c>
      <c r="D815" s="45">
        <f>C815-_xlfn.FORECAST.ETS.CONFINT(A815,$B$2:$B$545,$A$2:$A$545,0.95,1,1)</f>
        <v>5.0943759522809131</v>
      </c>
      <c r="E815" s="45">
        <f>C815+_xlfn.FORECAST.ETS.CONFINT(A815,$B$2:$B$545,$A$2:$A$545,0.95,1,1)</f>
        <v>38.277408972328182</v>
      </c>
    </row>
    <row r="816" spans="1:5" x14ac:dyDescent="0.3">
      <c r="A816" s="44">
        <v>815</v>
      </c>
      <c r="C816" s="45">
        <f>_xlfn.FORECAST.ETS(A816,$B$2:$B$545,$A$2:$A$545,1,1)</f>
        <v>21.452726526285065</v>
      </c>
      <c r="D816" s="45">
        <f>C816-_xlfn.FORECAST.ETS.CONFINT(A816,$B$2:$B$545,$A$2:$A$545,0.95,1,1)</f>
        <v>4.812436400590947</v>
      </c>
      <c r="E816" s="45">
        <f>C816+_xlfn.FORECAST.ETS.CONFINT(A816,$B$2:$B$545,$A$2:$A$545,0.95,1,1)</f>
        <v>38.093016651979184</v>
      </c>
    </row>
    <row r="817" spans="1:5" x14ac:dyDescent="0.3">
      <c r="A817" s="44">
        <v>816</v>
      </c>
      <c r="C817" s="45">
        <f>_xlfn.FORECAST.ETS(A817,$B$2:$B$545,$A$2:$A$545,1,1)</f>
        <v>21.522581518960965</v>
      </c>
      <c r="D817" s="45">
        <f>C817-_xlfn.FORECAST.ETS.CONFINT(A817,$B$2:$B$545,$A$2:$A$545,0.95,1,1)</f>
        <v>4.8334992127719119</v>
      </c>
      <c r="E817" s="45">
        <f>C817+_xlfn.FORECAST.ETS.CONFINT(A817,$B$2:$B$545,$A$2:$A$545,0.95,1,1)</f>
        <v>38.211663825150019</v>
      </c>
    </row>
    <row r="818" spans="1:5" x14ac:dyDescent="0.3">
      <c r="A818" s="44">
        <v>817</v>
      </c>
      <c r="C818" s="45">
        <f>_xlfn.FORECAST.ETS(A818,$B$2:$B$545,$A$2:$A$545,1,1)</f>
        <v>21.780699037374362</v>
      </c>
      <c r="D818" s="45">
        <f>C818-_xlfn.FORECAST.ETS.CONFINT(A818,$B$2:$B$545,$A$2:$A$545,0.95,1,1)</f>
        <v>5.0428058821934556</v>
      </c>
      <c r="E818" s="45">
        <f>C818+_xlfn.FORECAST.ETS.CONFINT(A818,$B$2:$B$545,$A$2:$A$545,0.95,1,1)</f>
        <v>38.518592192555268</v>
      </c>
    </row>
    <row r="819" spans="1:5" x14ac:dyDescent="0.3">
      <c r="A819" s="44">
        <v>818</v>
      </c>
      <c r="C819" s="45">
        <f>_xlfn.FORECAST.ETS(A819,$B$2:$B$545,$A$2:$A$545,1,1)</f>
        <v>21.485301781565749</v>
      </c>
      <c r="D819" s="45">
        <f>C819-_xlfn.FORECAST.ETS.CONFINT(A819,$B$2:$B$545,$A$2:$A$545,0.95,1,1)</f>
        <v>4.6985790064914603</v>
      </c>
      <c r="E819" s="45">
        <f>C819+_xlfn.FORECAST.ETS.CONFINT(A819,$B$2:$B$545,$A$2:$A$545,0.95,1,1)</f>
        <v>38.272024556640034</v>
      </c>
    </row>
    <row r="820" spans="1:5" x14ac:dyDescent="0.3">
      <c r="A820" s="44">
        <v>819</v>
      </c>
      <c r="C820" s="45">
        <f>_xlfn.FORECAST.ETS(A820,$B$2:$B$545,$A$2:$A$545,1,1)</f>
        <v>21.858192471493002</v>
      </c>
      <c r="D820" s="45">
        <f>C820-_xlfn.FORECAST.ETS.CONFINT(A820,$B$2:$B$545,$A$2:$A$545,0.95,1,1)</f>
        <v>5.0226212044697895</v>
      </c>
      <c r="E820" s="45">
        <f>C820+_xlfn.FORECAST.ETS.CONFINT(A820,$B$2:$B$545,$A$2:$A$545,0.95,1,1)</f>
        <v>38.693763738516211</v>
      </c>
    </row>
    <row r="821" spans="1:5" x14ac:dyDescent="0.3">
      <c r="A821" s="44">
        <v>820</v>
      </c>
      <c r="C821" s="45">
        <f>_xlfn.FORECAST.ETS(A821,$B$2:$B$545,$A$2:$A$545,1,1)</f>
        <v>22.169756544690266</v>
      </c>
      <c r="D821" s="45">
        <f>C821-_xlfn.FORECAST.ETS.CONFINT(A821,$B$2:$B$545,$A$2:$A$545,0.95,1,1)</f>
        <v>5.2853178137422496</v>
      </c>
      <c r="E821" s="45">
        <f>C821+_xlfn.FORECAST.ETS.CONFINT(A821,$B$2:$B$545,$A$2:$A$545,0.95,1,1)</f>
        <v>39.054195275638278</v>
      </c>
    </row>
    <row r="822" spans="1:5" x14ac:dyDescent="0.3">
      <c r="A822" s="44">
        <v>821</v>
      </c>
      <c r="C822" s="45">
        <f>_xlfn.FORECAST.ETS(A822,$B$2:$B$545,$A$2:$A$545,1,1)</f>
        <v>22.52378614508126</v>
      </c>
      <c r="D822" s="45">
        <f>C822-_xlfn.FORECAST.ETS.CONFINT(A822,$B$2:$B$545,$A$2:$A$545,0.95,1,1)</f>
        <v>5.5904608795291715</v>
      </c>
      <c r="E822" s="45">
        <f>C822+_xlfn.FORECAST.ETS.CONFINT(A822,$B$2:$B$545,$A$2:$A$545,0.95,1,1)</f>
        <v>39.457111410633345</v>
      </c>
    </row>
    <row r="823" spans="1:5" x14ac:dyDescent="0.3">
      <c r="A823" s="44">
        <v>822</v>
      </c>
      <c r="C823" s="45">
        <f>_xlfn.FORECAST.ETS(A823,$B$2:$B$545,$A$2:$A$545,1,1)</f>
        <v>22.451769738189171</v>
      </c>
      <c r="D823" s="45">
        <f>C823-_xlfn.FORECAST.ETS.CONFINT(A823,$B$2:$B$545,$A$2:$A$545,0.95,1,1)</f>
        <v>5.4695387698509386</v>
      </c>
      <c r="E823" s="45">
        <f>C823+_xlfn.FORECAST.ETS.CONFINT(A823,$B$2:$B$545,$A$2:$A$545,0.95,1,1)</f>
        <v>39.434000706527399</v>
      </c>
    </row>
    <row r="824" spans="1:5" x14ac:dyDescent="0.3">
      <c r="A824" s="44">
        <v>823</v>
      </c>
      <c r="C824" s="45">
        <f>_xlfn.FORECAST.ETS(A824,$B$2:$B$545,$A$2:$A$545,1,1)</f>
        <v>22.550051240982725</v>
      </c>
      <c r="D824" s="45">
        <f>C824-_xlfn.FORECAST.ETS.CONFINT(A824,$B$2:$B$545,$A$2:$A$545,0.95,1,1)</f>
        <v>5.5188953053579155</v>
      </c>
      <c r="E824" s="45">
        <f>C824+_xlfn.FORECAST.ETS.CONFINT(A824,$B$2:$B$545,$A$2:$A$545,0.95,1,1)</f>
        <v>39.581207176607535</v>
      </c>
    </row>
    <row r="825" spans="1:5" x14ac:dyDescent="0.3">
      <c r="A825" s="44">
        <v>824</v>
      </c>
      <c r="C825" s="45">
        <f>_xlfn.FORECAST.ETS(A825,$B$2:$B$545,$A$2:$A$545,1,1)</f>
        <v>22.951591030054026</v>
      </c>
      <c r="D825" s="45">
        <f>C825-_xlfn.FORECAST.ETS.CONFINT(A825,$B$2:$B$545,$A$2:$A$545,0.95,1,1)</f>
        <v>5.8714907674923928</v>
      </c>
      <c r="E825" s="45">
        <f>C825+_xlfn.FORECAST.ETS.CONFINT(A825,$B$2:$B$545,$A$2:$A$545,0.95,1,1)</f>
        <v>40.031691292615662</v>
      </c>
    </row>
    <row r="826" spans="1:5" x14ac:dyDescent="0.3">
      <c r="A826" s="44">
        <v>825</v>
      </c>
      <c r="C826" s="45">
        <f>_xlfn.FORECAST.ETS(A826,$B$2:$B$545,$A$2:$A$545,1,1)</f>
        <v>23.021541093852996</v>
      </c>
      <c r="D826" s="45">
        <f>C826-_xlfn.FORECAST.ETS.CONFINT(A826,$B$2:$B$545,$A$2:$A$545,0.95,1,1)</f>
        <v>5.8924770507074342</v>
      </c>
      <c r="E826" s="45">
        <f>C826+_xlfn.FORECAST.ETS.CONFINT(A826,$B$2:$B$545,$A$2:$A$545,0.95,1,1)</f>
        <v>40.150605136998557</v>
      </c>
    </row>
    <row r="827" spans="1:5" x14ac:dyDescent="0.3">
      <c r="A827" s="44">
        <v>826</v>
      </c>
      <c r="C827" s="45">
        <f>_xlfn.FORECAST.ETS(A827,$B$2:$B$545,$A$2:$A$545,1,1)</f>
        <v>23.126424461032499</v>
      </c>
      <c r="D827" s="45">
        <f>C827-_xlfn.FORECAST.ETS.CONFINT(A827,$B$2:$B$545,$A$2:$A$545,0.95,1,1)</f>
        <v>5.9483770907966225</v>
      </c>
      <c r="E827" s="45">
        <f>C827+_xlfn.FORECAST.ETS.CONFINT(A827,$B$2:$B$545,$A$2:$A$545,0.95,1,1)</f>
        <v>40.304471831268373</v>
      </c>
    </row>
    <row r="828" spans="1:5" x14ac:dyDescent="0.3">
      <c r="A828" s="44">
        <v>827</v>
      </c>
      <c r="C828" s="45">
        <f>_xlfn.FORECAST.ETS(A828,$B$2:$B$545,$A$2:$A$545,1,1)</f>
        <v>23.128869711083581</v>
      </c>
      <c r="D828" s="45">
        <f>C828-_xlfn.FORECAST.ETS.CONFINT(A828,$B$2:$B$545,$A$2:$A$545,0.95,1,1)</f>
        <v>5.9018193755141901</v>
      </c>
      <c r="E828" s="45">
        <f>C828+_xlfn.FORECAST.ETS.CONFINT(A828,$B$2:$B$545,$A$2:$A$545,0.95,1,1)</f>
        <v>40.355920046652969</v>
      </c>
    </row>
    <row r="829" spans="1:5" x14ac:dyDescent="0.3">
      <c r="A829" s="44">
        <v>828</v>
      </c>
      <c r="C829" s="45">
        <f>_xlfn.FORECAST.ETS(A829,$B$2:$B$545,$A$2:$A$545,1,1)</f>
        <v>22.9582939467921</v>
      </c>
      <c r="D829" s="45">
        <f>C829-_xlfn.FORECAST.ETS.CONFINT(A829,$B$2:$B$545,$A$2:$A$545,0.95,1,1)</f>
        <v>5.6822209170167852</v>
      </c>
      <c r="E829" s="45">
        <f>C829+_xlfn.FORECAST.ETS.CONFINT(A829,$B$2:$B$545,$A$2:$A$545,0.95,1,1)</f>
        <v>40.234366976567415</v>
      </c>
    </row>
    <row r="830" spans="1:5" x14ac:dyDescent="0.3">
      <c r="A830" s="44">
        <v>829</v>
      </c>
      <c r="C830" s="45">
        <f>_xlfn.FORECAST.ETS(A830,$B$2:$B$545,$A$2:$A$545,1,1)</f>
        <v>22.892621824925858</v>
      </c>
      <c r="D830" s="45">
        <f>C830-_xlfn.FORECAST.ETS.CONFINT(A830,$B$2:$B$545,$A$2:$A$545,0.95,1,1)</f>
        <v>5.5675062825359412</v>
      </c>
      <c r="E830" s="45">
        <f>C830+_xlfn.FORECAST.ETS.CONFINT(A830,$B$2:$B$545,$A$2:$A$545,0.95,1,1)</f>
        <v>40.217737367315777</v>
      </c>
    </row>
    <row r="831" spans="1:5" x14ac:dyDescent="0.3">
      <c r="A831" s="44">
        <v>830</v>
      </c>
      <c r="C831" s="45">
        <f>_xlfn.FORECAST.ETS(A831,$B$2:$B$545,$A$2:$A$545,1,1)</f>
        <v>23.154251073445632</v>
      </c>
      <c r="D831" s="45">
        <f>C831-_xlfn.FORECAST.ETS.CONFINT(A831,$B$2:$B$545,$A$2:$A$545,0.95,1,1)</f>
        <v>5.7800731115747546</v>
      </c>
      <c r="E831" s="45">
        <f>C831+_xlfn.FORECAST.ETS.CONFINT(A831,$B$2:$B$545,$A$2:$A$545,0.95,1,1)</f>
        <v>40.528429035316506</v>
      </c>
    </row>
    <row r="832" spans="1:5" x14ac:dyDescent="0.3">
      <c r="A832" s="44">
        <v>831</v>
      </c>
      <c r="C832" s="45">
        <f>_xlfn.FORECAST.ETS(A832,$B$2:$B$545,$A$2:$A$545,1,1)</f>
        <v>23.446043737977796</v>
      </c>
      <c r="D832" s="45">
        <f>C832-_xlfn.FORECAST.ETS.CONFINT(A832,$B$2:$B$545,$A$2:$A$545,0.95,1,1)</f>
        <v>6.0227833623662868</v>
      </c>
      <c r="E832" s="45">
        <f>C832+_xlfn.FORECAST.ETS.CONFINT(A832,$B$2:$B$545,$A$2:$A$545,0.95,1,1)</f>
        <v>40.869304113589308</v>
      </c>
    </row>
    <row r="833" spans="1:5" x14ac:dyDescent="0.3">
      <c r="A833" s="44">
        <v>832</v>
      </c>
      <c r="C833" s="45">
        <f>_xlfn.FORECAST.ETS(A833,$B$2:$B$545,$A$2:$A$545,1,1)</f>
        <v>23.535319423330026</v>
      </c>
      <c r="D833" s="45">
        <f>C833-_xlfn.FORECAST.ETS.CONFINT(A833,$B$2:$B$545,$A$2:$A$545,0.95,1,1)</f>
        <v>6.0629565533753507</v>
      </c>
      <c r="E833" s="45">
        <f>C833+_xlfn.FORECAST.ETS.CONFINT(A833,$B$2:$B$545,$A$2:$A$545,0.95,1,1)</f>
        <v>41.007682293284702</v>
      </c>
    </row>
    <row r="834" spans="1:5" x14ac:dyDescent="0.3">
      <c r="A834" s="44">
        <v>833</v>
      </c>
      <c r="C834" s="45">
        <f>_xlfn.FORECAST.ETS(A834,$B$2:$B$545,$A$2:$A$545,1,1)</f>
        <v>24.441284160205694</v>
      </c>
      <c r="D834" s="45">
        <f>C834-_xlfn.FORECAST.ETS.CONFINT(A834,$B$2:$B$545,$A$2:$A$545,0.95,1,1)</f>
        <v>6.9197986299991747</v>
      </c>
      <c r="E834" s="45">
        <f>C834+_xlfn.FORECAST.ETS.CONFINT(A834,$B$2:$B$545,$A$2:$A$545,0.95,1,1)</f>
        <v>41.962769690412216</v>
      </c>
    </row>
    <row r="835" spans="1:5" x14ac:dyDescent="0.3">
      <c r="A835" s="44">
        <v>834</v>
      </c>
      <c r="C835" s="45">
        <f>_xlfn.FORECAST.ETS(A835,$B$2:$B$545,$A$2:$A$545,1,1)</f>
        <v>24.023674133602039</v>
      </c>
      <c r="D835" s="45">
        <f>C835-_xlfn.FORECAST.ETS.CONFINT(A835,$B$2:$B$545,$A$2:$A$545,0.95,1,1)</f>
        <v>6.4530456929520561</v>
      </c>
      <c r="E835" s="45">
        <f>C835+_xlfn.FORECAST.ETS.CONFINT(A835,$B$2:$B$545,$A$2:$A$545,0.95,1,1)</f>
        <v>41.594302574252026</v>
      </c>
    </row>
    <row r="836" spans="1:5" x14ac:dyDescent="0.3">
      <c r="A836" s="44">
        <v>835</v>
      </c>
      <c r="C836" s="45">
        <f>_xlfn.FORECAST.ETS(A836,$B$2:$B$545,$A$2:$A$545,1,1)</f>
        <v>23.735335171449531</v>
      </c>
      <c r="D836" s="45">
        <f>C836-_xlfn.FORECAST.ETS.CONFINT(A836,$B$2:$B$545,$A$2:$A$545,0.95,1,1)</f>
        <v>6.1155434868914433</v>
      </c>
      <c r="E836" s="45">
        <f>C836+_xlfn.FORECAST.ETS.CONFINT(A836,$B$2:$B$545,$A$2:$A$545,0.95,1,1)</f>
        <v>41.355126856007615</v>
      </c>
    </row>
    <row r="837" spans="1:5" x14ac:dyDescent="0.3">
      <c r="A837" s="44">
        <v>836</v>
      </c>
      <c r="C837" s="45">
        <f>_xlfn.FORECAST.ETS(A837,$B$2:$B$545,$A$2:$A$545,1,1)</f>
        <v>23.723215803443832</v>
      </c>
      <c r="D837" s="45">
        <f>C837-_xlfn.FORECAST.ETS.CONFINT(A837,$B$2:$B$545,$A$2:$A$545,0.95,1,1)</f>
        <v>6.054240459236798</v>
      </c>
      <c r="E837" s="45">
        <f>C837+_xlfn.FORECAST.ETS.CONFINT(A837,$B$2:$B$545,$A$2:$A$545,0.95,1,1)</f>
        <v>41.392191147650863</v>
      </c>
    </row>
    <row r="838" spans="1:5" x14ac:dyDescent="0.3">
      <c r="A838" s="44">
        <v>837</v>
      </c>
      <c r="C838" s="45">
        <f>_xlfn.FORECAST.ETS(A838,$B$2:$B$545,$A$2:$A$545,1,1)</f>
        <v>23.613052307252111</v>
      </c>
      <c r="D838" s="45">
        <f>C838-_xlfn.FORECAST.ETS.CONFINT(A838,$B$2:$B$545,$A$2:$A$545,0.95,1,1)</f>
        <v>5.8948728063630256</v>
      </c>
      <c r="E838" s="45">
        <f>C838+_xlfn.FORECAST.ETS.CONFINT(A838,$B$2:$B$545,$A$2:$A$545,0.95,1,1)</f>
        <v>41.331231808141197</v>
      </c>
    </row>
    <row r="839" spans="1:5" x14ac:dyDescent="0.3">
      <c r="A839" s="44">
        <v>838</v>
      </c>
      <c r="C839" s="45">
        <f>_xlfn.FORECAST.ETS(A839,$B$2:$B$545,$A$2:$A$545,1,1)</f>
        <v>23.239751918608935</v>
      </c>
      <c r="D839" s="45">
        <f>C839-_xlfn.FORECAST.ETS.CONFINT(A839,$B$2:$B$545,$A$2:$A$545,0.95,1,1)</f>
        <v>5.4723476836836866</v>
      </c>
      <c r="E839" s="45">
        <f>C839+_xlfn.FORECAST.ETS.CONFINT(A839,$B$2:$B$545,$A$2:$A$545,0.95,1,1)</f>
        <v>41.007156153534183</v>
      </c>
    </row>
    <row r="840" spans="1:5" x14ac:dyDescent="0.3">
      <c r="A840" s="44">
        <v>839</v>
      </c>
      <c r="C840" s="45">
        <f>_xlfn.FORECAST.ETS(A840,$B$2:$B$545,$A$2:$A$545,1,1)</f>
        <v>23.369823933578434</v>
      </c>
      <c r="D840" s="45">
        <f>C840-_xlfn.FORECAST.ETS.CONFINT(A840,$B$2:$B$545,$A$2:$A$545,0.95,1,1)</f>
        <v>5.5531743079006901</v>
      </c>
      <c r="E840" s="45">
        <f>C840+_xlfn.FORECAST.ETS.CONFINT(A840,$B$2:$B$545,$A$2:$A$545,0.95,1,1)</f>
        <v>41.186473559256179</v>
      </c>
    </row>
    <row r="841" spans="1:5" x14ac:dyDescent="0.3">
      <c r="A841" s="44">
        <v>840</v>
      </c>
      <c r="C841" s="45">
        <f>_xlfn.FORECAST.ETS(A841,$B$2:$B$545,$A$2:$A$545,1,1)</f>
        <v>24.388972721802855</v>
      </c>
      <c r="D841" s="45">
        <f>C841-_xlfn.FORECAST.ETS.CONFINT(A841,$B$2:$B$545,$A$2:$A$545,0.95,1,1)</f>
        <v>6.5230569702405248</v>
      </c>
      <c r="E841" s="45">
        <f>C841+_xlfn.FORECAST.ETS.CONFINT(A841,$B$2:$B$545,$A$2:$A$545,0.95,1,1)</f>
        <v>42.254888473365185</v>
      </c>
    </row>
    <row r="842" spans="1:5" x14ac:dyDescent="0.3">
      <c r="A842" s="44">
        <v>841</v>
      </c>
      <c r="C842" s="45">
        <f>_xlfn.FORECAST.ETS(A842,$B$2:$B$545,$A$2:$A$545,1,1)</f>
        <v>24.899394448927048</v>
      </c>
      <c r="D842" s="45">
        <f>C842-_xlfn.FORECAST.ETS.CONFINT(A842,$B$2:$B$545,$A$2:$A$545,0.95,1,1)</f>
        <v>6.9841917588666718</v>
      </c>
      <c r="E842" s="45">
        <f>C842+_xlfn.FORECAST.ETS.CONFINT(A842,$B$2:$B$545,$A$2:$A$545,0.95,1,1)</f>
        <v>42.814597138987423</v>
      </c>
    </row>
    <row r="843" spans="1:5" x14ac:dyDescent="0.3">
      <c r="A843" s="44">
        <v>842</v>
      </c>
      <c r="C843" s="45">
        <f>_xlfn.FORECAST.ETS(A843,$B$2:$B$545,$A$2:$A$545,1,1)</f>
        <v>22.567486434156717</v>
      </c>
      <c r="D843" s="45">
        <f>C843-_xlfn.FORECAST.ETS.CONFINT(A843,$B$2:$B$545,$A$2:$A$545,0.95,1,1)</f>
        <v>4.6029759164259119</v>
      </c>
      <c r="E843" s="45">
        <f>C843+_xlfn.FORECAST.ETS.CONFINT(A843,$B$2:$B$545,$A$2:$A$545,0.95,1,1)</f>
        <v>40.531996951887521</v>
      </c>
    </row>
    <row r="844" spans="1:5" x14ac:dyDescent="0.3">
      <c r="A844" s="44">
        <v>843</v>
      </c>
      <c r="C844" s="45">
        <f>_xlfn.FORECAST.ETS(A844,$B$2:$B$545,$A$2:$A$545,1,1)</f>
        <v>22.592433271603614</v>
      </c>
      <c r="D844" s="45">
        <f>C844-_xlfn.FORECAST.ETS.CONFINT(A844,$B$2:$B$545,$A$2:$A$545,0.95,1,1)</f>
        <v>4.5785939613818165</v>
      </c>
      <c r="E844" s="45">
        <f>C844+_xlfn.FORECAST.ETS.CONFINT(A844,$B$2:$B$545,$A$2:$A$545,0.95,1,1)</f>
        <v>40.606272581825408</v>
      </c>
    </row>
    <row r="845" spans="1:5" x14ac:dyDescent="0.3">
      <c r="A845" s="44">
        <v>844</v>
      </c>
      <c r="C845" s="45">
        <f>_xlfn.FORECAST.ETS(A845,$B$2:$B$545,$A$2:$A$545,1,1)</f>
        <v>23.522507500121037</v>
      </c>
      <c r="D845" s="45">
        <f>C845-_xlfn.FORECAST.ETS.CONFINT(A845,$B$2:$B$545,$A$2:$A$545,0.95,1,1)</f>
        <v>5.4593183578386721</v>
      </c>
      <c r="E845" s="45">
        <f>C845+_xlfn.FORECAST.ETS.CONFINT(A845,$B$2:$B$545,$A$2:$A$545,0.95,1,1)</f>
        <v>41.585696642403406</v>
      </c>
    </row>
    <row r="846" spans="1:5" x14ac:dyDescent="0.3">
      <c r="A846" s="44">
        <v>845</v>
      </c>
      <c r="C846" s="45">
        <f>_xlfn.FORECAST.ETS(A846,$B$2:$B$545,$A$2:$A$545,1,1)</f>
        <v>23.638072259278946</v>
      </c>
      <c r="D846" s="45">
        <f>C846-_xlfn.FORECAST.ETS.CONFINT(A846,$B$2:$B$545,$A$2:$A$545,0.95,1,1)</f>
        <v>5.5255121715052198</v>
      </c>
      <c r="E846" s="45">
        <f>C846+_xlfn.FORECAST.ETS.CONFINT(A846,$B$2:$B$545,$A$2:$A$545,0.95,1,1)</f>
        <v>41.750632347052672</v>
      </c>
    </row>
    <row r="847" spans="1:5" x14ac:dyDescent="0.3">
      <c r="A847" s="44">
        <v>846</v>
      </c>
      <c r="C847" s="45">
        <f>_xlfn.FORECAST.ETS(A847,$B$2:$B$545,$A$2:$A$545,1,1)</f>
        <v>23.255628556324929</v>
      </c>
      <c r="D847" s="45">
        <f>C847-_xlfn.FORECAST.ETS.CONFINT(A847,$B$2:$B$545,$A$2:$A$545,0.95,1,1)</f>
        <v>5.0936763366444175</v>
      </c>
      <c r="E847" s="45">
        <f>C847+_xlfn.FORECAST.ETS.CONFINT(A847,$B$2:$B$545,$A$2:$A$545,0.95,1,1)</f>
        <v>41.417580776005437</v>
      </c>
    </row>
    <row r="848" spans="1:5" x14ac:dyDescent="0.3">
      <c r="A848" s="44">
        <v>847</v>
      </c>
      <c r="C848" s="45">
        <f>_xlfn.FORECAST.ETS(A848,$B$2:$B$545,$A$2:$A$545,1,1)</f>
        <v>22.615084039422928</v>
      </c>
      <c r="D848" s="45">
        <f>C848-_xlfn.FORECAST.ETS.CONFINT(A848,$B$2:$B$545,$A$2:$A$545,0.95,1,1)</f>
        <v>4.4037184293011435</v>
      </c>
      <c r="E848" s="45">
        <f>C848+_xlfn.FORECAST.ETS.CONFINT(A848,$B$2:$B$545,$A$2:$A$545,0.95,1,1)</f>
        <v>40.826449649544713</v>
      </c>
    </row>
    <row r="849" spans="1:5" x14ac:dyDescent="0.3">
      <c r="A849" s="44">
        <v>848</v>
      </c>
      <c r="C849" s="45">
        <f>_xlfn.FORECAST.ETS(A849,$B$2:$B$545,$A$2:$A$545,1,1)</f>
        <v>23.238121133910589</v>
      </c>
      <c r="D849" s="45">
        <f>C849-_xlfn.FORECAST.ETS.CONFINT(A849,$B$2:$B$545,$A$2:$A$545,0.95,1,1)</f>
        <v>4.9773208035486576</v>
      </c>
      <c r="E849" s="45">
        <f>C849+_xlfn.FORECAST.ETS.CONFINT(A849,$B$2:$B$545,$A$2:$A$545,0.95,1,1)</f>
        <v>41.49892146427252</v>
      </c>
    </row>
    <row r="850" spans="1:5" x14ac:dyDescent="0.3">
      <c r="A850" s="44">
        <v>849</v>
      </c>
      <c r="C850" s="45">
        <f>_xlfn.FORECAST.ETS(A850,$B$2:$B$545,$A$2:$A$545,1,1)</f>
        <v>23.755045307685624</v>
      </c>
      <c r="D850" s="45">
        <f>C850-_xlfn.FORECAST.ETS.CONFINT(A850,$B$2:$B$545,$A$2:$A$545,0.95,1,1)</f>
        <v>5.4447888568642817</v>
      </c>
      <c r="E850" s="45">
        <f>C850+_xlfn.FORECAST.ETS.CONFINT(A850,$B$2:$B$545,$A$2:$A$545,0.95,1,1)</f>
        <v>42.065301758506962</v>
      </c>
    </row>
    <row r="851" spans="1:5" x14ac:dyDescent="0.3">
      <c r="A851" s="44">
        <v>850</v>
      </c>
      <c r="C851" s="45">
        <f>_xlfn.FORECAST.ETS(A851,$B$2:$B$545,$A$2:$A$545,1,1)</f>
        <v>23.188260953146099</v>
      </c>
      <c r="D851" s="45">
        <f>C851-_xlfn.FORECAST.ETS.CONFINT(A851,$B$2:$B$545,$A$2:$A$545,0.95,1,1)</f>
        <v>4.8285269120591323</v>
      </c>
      <c r="E851" s="45">
        <f>C851+_xlfn.FORECAST.ETS.CONFINT(A851,$B$2:$B$545,$A$2:$A$545,0.95,1,1)</f>
        <v>41.547994994233065</v>
      </c>
    </row>
    <row r="852" spans="1:5" x14ac:dyDescent="0.3">
      <c r="A852" s="44">
        <v>851</v>
      </c>
      <c r="C852" s="45">
        <f>_xlfn.FORECAST.ETS(A852,$B$2:$B$545,$A$2:$A$545,1,1)</f>
        <v>23.083758391630685</v>
      </c>
      <c r="D852" s="45">
        <f>C852-_xlfn.FORECAST.ETS.CONFINT(A852,$B$2:$B$545,$A$2:$A$545,0.95,1,1)</f>
        <v>4.6745252217079774</v>
      </c>
      <c r="E852" s="45">
        <f>C852+_xlfn.FORECAST.ETS.CONFINT(A852,$B$2:$B$545,$A$2:$A$545,0.95,1,1)</f>
        <v>41.492991561553396</v>
      </c>
    </row>
    <row r="853" spans="1:5" x14ac:dyDescent="0.3">
      <c r="A853" s="44">
        <v>852</v>
      </c>
      <c r="C853" s="45">
        <f>_xlfn.FORECAST.ETS(A853,$B$2:$B$545,$A$2:$A$545,1,1)</f>
        <v>23.696553803574101</v>
      </c>
      <c r="D853" s="45">
        <f>C853-_xlfn.FORECAST.ETS.CONFINT(A853,$B$2:$B$545,$A$2:$A$545,0.95,1,1)</f>
        <v>5.2377998982944689</v>
      </c>
      <c r="E853" s="45">
        <f>C853+_xlfn.FORECAST.ETS.CONFINT(A853,$B$2:$B$545,$A$2:$A$545,0.95,1,1)</f>
        <v>42.155307708853734</v>
      </c>
    </row>
    <row r="854" spans="1:5" x14ac:dyDescent="0.3">
      <c r="A854" s="44">
        <v>853</v>
      </c>
      <c r="C854" s="45">
        <f>_xlfn.FORECAST.ETS(A854,$B$2:$B$545,$A$2:$A$545,1,1)</f>
        <v>27.871081345348355</v>
      </c>
      <c r="D854" s="45">
        <f>C854-_xlfn.FORECAST.ETS.CONFINT(A854,$B$2:$B$545,$A$2:$A$545,0.95,1,1)</f>
        <v>9.3627850310423</v>
      </c>
      <c r="E854" s="45">
        <f>C854+_xlfn.FORECAST.ETS.CONFINT(A854,$B$2:$B$545,$A$2:$A$545,0.95,1,1)</f>
        <v>46.379377659654409</v>
      </c>
    </row>
    <row r="855" spans="1:5" x14ac:dyDescent="0.3">
      <c r="A855" s="44">
        <v>854</v>
      </c>
      <c r="C855" s="45">
        <f>_xlfn.FORECAST.ETS(A855,$B$2:$B$545,$A$2:$A$545,1,1)</f>
        <v>23.971493350820314</v>
      </c>
      <c r="D855" s="45">
        <f>C855-_xlfn.FORECAST.ETS.CONFINT(A855,$B$2:$B$545,$A$2:$A$545,0.95,1,1)</f>
        <v>5.4136328874628425</v>
      </c>
      <c r="E855" s="45">
        <f>C855+_xlfn.FORECAST.ETS.CONFINT(A855,$B$2:$B$545,$A$2:$A$545,0.95,1,1)</f>
        <v>42.529353814177782</v>
      </c>
    </row>
    <row r="856" spans="1:5" x14ac:dyDescent="0.3">
      <c r="A856" s="44">
        <v>855</v>
      </c>
      <c r="C856" s="45">
        <f>_xlfn.FORECAST.ETS(A856,$B$2:$B$545,$A$2:$A$545,1,1)</f>
        <v>23.080453901771101</v>
      </c>
      <c r="D856" s="45">
        <f>C856-_xlfn.FORECAST.ETS.CONFINT(A856,$B$2:$B$545,$A$2:$A$545,0.95,1,1)</f>
        <v>4.4730074837647678</v>
      </c>
      <c r="E856" s="45">
        <f>C856+_xlfn.FORECAST.ETS.CONFINT(A856,$B$2:$B$545,$A$2:$A$545,0.95,1,1)</f>
        <v>41.687900319777434</v>
      </c>
    </row>
    <row r="857" spans="1:5" x14ac:dyDescent="0.3">
      <c r="A857" s="44">
        <v>856</v>
      </c>
      <c r="C857" s="45">
        <f>_xlfn.FORECAST.ETS(A857,$B$2:$B$545,$A$2:$A$545,1,1)</f>
        <v>24.285251426313916</v>
      </c>
      <c r="D857" s="45">
        <f>C857-_xlfn.FORECAST.ETS.CONFINT(A857,$B$2:$B$545,$A$2:$A$545,0.95,1,1)</f>
        <v>5.6281971832622304</v>
      </c>
      <c r="E857" s="45">
        <f>C857+_xlfn.FORECAST.ETS.CONFINT(A857,$B$2:$B$545,$A$2:$A$545,0.95,1,1)</f>
        <v>42.942305669365602</v>
      </c>
    </row>
    <row r="858" spans="1:5" x14ac:dyDescent="0.3">
      <c r="A858" s="44">
        <v>857</v>
      </c>
      <c r="C858" s="45">
        <f>_xlfn.FORECAST.ETS(A858,$B$2:$B$545,$A$2:$A$545,1,1)</f>
        <v>22.226476348201018</v>
      </c>
      <c r="D858" s="45">
        <f>C858-_xlfn.FORECAST.ETS.CONFINT(A858,$B$2:$B$545,$A$2:$A$545,0.95,1,1)</f>
        <v>3.5197923456723501</v>
      </c>
      <c r="E858" s="45">
        <f>C858+_xlfn.FORECAST.ETS.CONFINT(A858,$B$2:$B$545,$A$2:$A$545,0.95,1,1)</f>
        <v>40.933160350729686</v>
      </c>
    </row>
    <row r="859" spans="1:5" x14ac:dyDescent="0.3">
      <c r="A859" s="44">
        <v>858</v>
      </c>
      <c r="C859" s="45">
        <f>_xlfn.FORECAST.ETS(A859,$B$2:$B$545,$A$2:$A$545,1,1)</f>
        <v>23.05414479923807</v>
      </c>
      <c r="D859" s="45">
        <f>C859-_xlfn.FORECAST.ETS.CONFINT(A859,$B$2:$B$545,$A$2:$A$545,0.95,1,1)</f>
        <v>4.2978090395202173</v>
      </c>
      <c r="E859" s="45">
        <f>C859+_xlfn.FORECAST.ETS.CONFINT(A859,$B$2:$B$545,$A$2:$A$545,0.95,1,1)</f>
        <v>41.810480558955923</v>
      </c>
    </row>
    <row r="860" spans="1:5" x14ac:dyDescent="0.3">
      <c r="A860" s="44">
        <v>859</v>
      </c>
      <c r="C860" s="45">
        <f>_xlfn.FORECAST.ETS(A860,$B$2:$B$545,$A$2:$A$545,1,1)</f>
        <v>23.315085598514322</v>
      </c>
      <c r="D860" s="45">
        <f>C860-_xlfn.FORECAST.ETS.CONFINT(A860,$B$2:$B$545,$A$2:$A$545,0.95,1,1)</f>
        <v>4.5090760213598529</v>
      </c>
      <c r="E860" s="45">
        <f>C860+_xlfn.FORECAST.ETS.CONFINT(A860,$B$2:$B$545,$A$2:$A$545,0.95,1,1)</f>
        <v>42.121095175668792</v>
      </c>
    </row>
    <row r="861" spans="1:5" x14ac:dyDescent="0.3">
      <c r="A861" s="44">
        <v>860</v>
      </c>
      <c r="C861" s="45">
        <f>_xlfn.FORECAST.ETS(A861,$B$2:$B$545,$A$2:$A$545,1,1)</f>
        <v>22.778869994660248</v>
      </c>
      <c r="D861" s="45">
        <f>C861-_xlfn.FORECAST.ETS.CONFINT(A861,$B$2:$B$545,$A$2:$A$545,0.95,1,1)</f>
        <v>3.9231644780227519</v>
      </c>
      <c r="E861" s="45">
        <f>C861+_xlfn.FORECAST.ETS.CONFINT(A861,$B$2:$B$545,$A$2:$A$545,0.95,1,1)</f>
        <v>41.63457551129774</v>
      </c>
    </row>
    <row r="862" spans="1:5" x14ac:dyDescent="0.3">
      <c r="A862" s="44">
        <v>861</v>
      </c>
      <c r="C862" s="45">
        <f>_xlfn.FORECAST.ETS(A862,$B$2:$B$545,$A$2:$A$545,1,1)</f>
        <v>22.758719590212525</v>
      </c>
      <c r="D862" s="45">
        <f>C862-_xlfn.FORECAST.ETS.CONFINT(A862,$B$2:$B$545,$A$2:$A$545,0.95,1,1)</f>
        <v>3.8532959509739158</v>
      </c>
      <c r="E862" s="45">
        <f>C862+_xlfn.FORECAST.ETS.CONFINT(A862,$B$2:$B$545,$A$2:$A$545,0.95,1,1)</f>
        <v>41.664143229451135</v>
      </c>
    </row>
    <row r="863" spans="1:5" x14ac:dyDescent="0.3">
      <c r="A863" s="44">
        <v>862</v>
      </c>
      <c r="C863" s="45">
        <f>_xlfn.FORECAST.ETS(A863,$B$2:$B$545,$A$2:$A$545,1,1)</f>
        <v>23.671780815875913</v>
      </c>
      <c r="D863" s="45">
        <f>C863-_xlfn.FORECAST.ETS.CONFINT(A863,$B$2:$B$545,$A$2:$A$545,0.95,1,1)</f>
        <v>4.7166168105649362</v>
      </c>
      <c r="E863" s="45">
        <f>C863+_xlfn.FORECAST.ETS.CONFINT(A863,$B$2:$B$545,$A$2:$A$545,0.95,1,1)</f>
        <v>42.626944821186889</v>
      </c>
    </row>
    <row r="864" spans="1:5" x14ac:dyDescent="0.3">
      <c r="A864" s="44">
        <v>863</v>
      </c>
      <c r="C864" s="45">
        <f>_xlfn.FORECAST.ETS(A864,$B$2:$B$545,$A$2:$A$545,1,1)</f>
        <v>24.148843235783495</v>
      </c>
      <c r="D864" s="45">
        <f>C864-_xlfn.FORECAST.ETS.CONFINT(A864,$B$2:$B$545,$A$2:$A$545,0.95,1,1)</f>
        <v>5.1439165612854936</v>
      </c>
      <c r="E864" s="45">
        <f>C864+_xlfn.FORECAST.ETS.CONFINT(A864,$B$2:$B$545,$A$2:$A$545,0.95,1,1)</f>
        <v>43.153769910281497</v>
      </c>
    </row>
    <row r="865" spans="1:5" x14ac:dyDescent="0.3">
      <c r="A865" s="44">
        <v>864</v>
      </c>
      <c r="C865" s="45">
        <f>_xlfn.FORECAST.ETS(A865,$B$2:$B$545,$A$2:$A$545,1,1)</f>
        <v>23.970943917132043</v>
      </c>
      <c r="D865" s="45">
        <f>C865-_xlfn.FORECAST.ETS.CONFINT(A865,$B$2:$B$545,$A$2:$A$545,0.95,1,1)</f>
        <v>4.9162322113902093</v>
      </c>
      <c r="E865" s="45">
        <f>C865+_xlfn.FORECAST.ETS.CONFINT(A865,$B$2:$B$545,$A$2:$A$545,0.95,1,1)</f>
        <v>43.025655622873877</v>
      </c>
    </row>
    <row r="866" spans="1:5" x14ac:dyDescent="0.3">
      <c r="A866" s="44">
        <v>865</v>
      </c>
      <c r="C866" s="45">
        <f>_xlfn.FORECAST.ETS(A866,$B$2:$B$545,$A$2:$A$545,1,1)</f>
        <v>23.342918573291279</v>
      </c>
      <c r="D866" s="45">
        <f>C866-_xlfn.FORECAST.ETS.CONFINT(A866,$B$2:$B$545,$A$2:$A$545,0.95,1,1)</f>
        <v>4.238399415999428</v>
      </c>
      <c r="E866" s="45">
        <f>C866+_xlfn.FORECAST.ETS.CONFINT(A866,$B$2:$B$545,$A$2:$A$545,0.95,1,1)</f>
        <v>42.447437730583133</v>
      </c>
    </row>
    <row r="867" spans="1:5" x14ac:dyDescent="0.3">
      <c r="A867" s="44">
        <v>866</v>
      </c>
      <c r="C867" s="45">
        <f>_xlfn.FORECAST.ETS(A867,$B$2:$B$545,$A$2:$A$545,1,1)</f>
        <v>22.648943122152424</v>
      </c>
      <c r="D867" s="45">
        <f>C867-_xlfn.FORECAST.ETS.CONFINT(A867,$B$2:$B$545,$A$2:$A$545,0.95,1,1)</f>
        <v>3.4945940354394551</v>
      </c>
      <c r="E867" s="45">
        <f>C867+_xlfn.FORECAST.ETS.CONFINT(A867,$B$2:$B$545,$A$2:$A$545,0.95,1,1)</f>
        <v>41.803292208865393</v>
      </c>
    </row>
    <row r="868" spans="1:5" x14ac:dyDescent="0.3">
      <c r="A868" s="44">
        <v>867</v>
      </c>
      <c r="C868" s="45">
        <f>_xlfn.FORECAST.ETS(A868,$B$2:$B$545,$A$2:$A$545,1,1)</f>
        <v>23.206646395242398</v>
      </c>
      <c r="D868" s="45">
        <f>C868-_xlfn.FORECAST.ETS.CONFINT(A868,$B$2:$B$545,$A$2:$A$545,0.95,1,1)</f>
        <v>4.0024448443485561</v>
      </c>
      <c r="E868" s="45">
        <f>C868+_xlfn.FORECAST.ETS.CONFINT(A868,$B$2:$B$545,$A$2:$A$545,0.95,1,1)</f>
        <v>42.410847946136244</v>
      </c>
    </row>
    <row r="869" spans="1:5" x14ac:dyDescent="0.3">
      <c r="A869" s="44">
        <v>868</v>
      </c>
      <c r="C869" s="45">
        <f>_xlfn.FORECAST.ETS(A869,$B$2:$B$545,$A$2:$A$545,1,1)</f>
        <v>23.145333784392758</v>
      </c>
      <c r="D869" s="45">
        <f>C869-_xlfn.FORECAST.ETS.CONFINT(A869,$B$2:$B$545,$A$2:$A$545,0.95,1,1)</f>
        <v>3.8912571783378027</v>
      </c>
      <c r="E869" s="45">
        <f>C869+_xlfn.FORECAST.ETS.CONFINT(A869,$B$2:$B$545,$A$2:$A$545,0.95,1,1)</f>
        <v>42.399410390447713</v>
      </c>
    </row>
    <row r="870" spans="1:5" x14ac:dyDescent="0.3">
      <c r="A870" s="44">
        <v>869</v>
      </c>
      <c r="C870" s="45">
        <f>_xlfn.FORECAST.ETS(A870,$B$2:$B$545,$A$2:$A$545,1,1)</f>
        <v>23.115416802390921</v>
      </c>
      <c r="D870" s="45">
        <f>C870-_xlfn.FORECAST.ETS.CONFINT(A870,$B$2:$B$545,$A$2:$A$545,0.95,1,1)</f>
        <v>3.8114424946343313</v>
      </c>
      <c r="E870" s="45">
        <f>C870+_xlfn.FORECAST.ETS.CONFINT(A870,$B$2:$B$545,$A$2:$A$545,0.95,1,1)</f>
        <v>42.419391110147515</v>
      </c>
    </row>
    <row r="871" spans="1:5" x14ac:dyDescent="0.3">
      <c r="A871" s="44">
        <v>870</v>
      </c>
      <c r="C871" s="45">
        <f>_xlfn.FORECAST.ETS(A871,$B$2:$B$545,$A$2:$A$545,1,1)</f>
        <v>23.47726606601433</v>
      </c>
      <c r="D871" s="45">
        <f>C871-_xlfn.FORECAST.ETS.CONFINT(A871,$B$2:$B$545,$A$2:$A$545,0.95,1,1)</f>
        <v>4.123371355107647</v>
      </c>
      <c r="E871" s="45">
        <f>C871+_xlfn.FORECAST.ETS.CONFINT(A871,$B$2:$B$545,$A$2:$A$545,0.95,1,1)</f>
        <v>42.83116077692101</v>
      </c>
    </row>
    <row r="872" spans="1:5" x14ac:dyDescent="0.3">
      <c r="A872" s="44">
        <v>871</v>
      </c>
      <c r="C872" s="45">
        <f>_xlfn.FORECAST.ETS(A872,$B$2:$B$545,$A$2:$A$545,1,1)</f>
        <v>23.497157669252648</v>
      </c>
      <c r="D872" s="45">
        <f>C872-_xlfn.FORECAST.ETS.CONFINT(A872,$B$2:$B$545,$A$2:$A$545,0.95,1,1)</f>
        <v>4.0933197994840711</v>
      </c>
      <c r="E872" s="45">
        <f>C872+_xlfn.FORECAST.ETS.CONFINT(A872,$B$2:$B$545,$A$2:$A$545,0.95,1,1)</f>
        <v>42.900995539021224</v>
      </c>
    </row>
    <row r="873" spans="1:5" x14ac:dyDescent="0.3">
      <c r="A873" s="44">
        <v>872</v>
      </c>
      <c r="C873" s="45">
        <f>_xlfn.FORECAST.ETS(A873,$B$2:$B$545,$A$2:$A$545,1,1)</f>
        <v>23.14595559861921</v>
      </c>
      <c r="D873" s="45">
        <f>C873-_xlfn.FORECAST.ETS.CONFINT(A873,$B$2:$B$545,$A$2:$A$545,0.95,1,1)</f>
        <v>3.6921517606505638</v>
      </c>
      <c r="E873" s="45">
        <f>C873+_xlfn.FORECAST.ETS.CONFINT(A873,$B$2:$B$545,$A$2:$A$545,0.95,1,1)</f>
        <v>42.59975943658786</v>
      </c>
    </row>
    <row r="874" spans="1:5" x14ac:dyDescent="0.3">
      <c r="A874" s="44">
        <v>873</v>
      </c>
      <c r="C874" s="45">
        <f>_xlfn.FORECAST.ETS(A874,$B$2:$B$545,$A$2:$A$545,1,1)</f>
        <v>23.487476028529073</v>
      </c>
      <c r="D874" s="45">
        <f>C874-_xlfn.FORECAST.ETS.CONFINT(A874,$B$2:$B$545,$A$2:$A$545,0.95,1,1)</f>
        <v>3.9836833600252355</v>
      </c>
      <c r="E874" s="45">
        <f>C874+_xlfn.FORECAST.ETS.CONFINT(A874,$B$2:$B$545,$A$2:$A$545,0.95,1,1)</f>
        <v>42.991268697032908</v>
      </c>
    </row>
    <row r="875" spans="1:5" x14ac:dyDescent="0.3">
      <c r="A875" s="44">
        <v>874</v>
      </c>
      <c r="C875" s="45">
        <f>_xlfn.FORECAST.ETS(A875,$B$2:$B$545,$A$2:$A$545,1,1)</f>
        <v>23.52642791455045</v>
      </c>
      <c r="D875" s="45">
        <f>C875-_xlfn.FORECAST.ETS.CONFINT(A875,$B$2:$B$545,$A$2:$A$545,0.95,1,1)</f>
        <v>3.9726235008013653</v>
      </c>
      <c r="E875" s="45">
        <f>C875+_xlfn.FORECAST.ETS.CONFINT(A875,$B$2:$B$545,$A$2:$A$545,0.95,1,1)</f>
        <v>43.08023232829953</v>
      </c>
    </row>
    <row r="876" spans="1:5" x14ac:dyDescent="0.3">
      <c r="A876" s="44">
        <v>875</v>
      </c>
      <c r="C876" s="45">
        <f>_xlfn.FORECAST.ETS(A876,$B$2:$B$545,$A$2:$A$545,1,1)</f>
        <v>24.0789838310323</v>
      </c>
      <c r="D876" s="45">
        <f>C876-_xlfn.FORECAST.ETS.CONFINT(A876,$B$2:$B$545,$A$2:$A$545,0.95,1,1)</f>
        <v>4.4751447055676721</v>
      </c>
      <c r="E876" s="45">
        <f>C876+_xlfn.FORECAST.ETS.CONFINT(A876,$B$2:$B$545,$A$2:$A$545,0.95,1,1)</f>
        <v>43.682822956496928</v>
      </c>
    </row>
    <row r="877" spans="1:5" x14ac:dyDescent="0.3">
      <c r="A877" s="44">
        <v>876</v>
      </c>
      <c r="C877" s="45">
        <f>_xlfn.FORECAST.ETS(A877,$B$2:$B$545,$A$2:$A$545,1,1)</f>
        <v>23.60705382278363</v>
      </c>
      <c r="D877" s="45">
        <f>C877-_xlfn.FORECAST.ETS.CONFINT(A877,$B$2:$B$545,$A$2:$A$545,0.95,1,1)</f>
        <v>3.9531569679803944</v>
      </c>
      <c r="E877" s="45">
        <f>C877+_xlfn.FORECAST.ETS.CONFINT(A877,$B$2:$B$545,$A$2:$A$545,0.95,1,1)</f>
        <v>43.260950677586862</v>
      </c>
    </row>
    <row r="878" spans="1:5" x14ac:dyDescent="0.3">
      <c r="A878" s="44">
        <v>877</v>
      </c>
      <c r="C878" s="45">
        <f>_xlfn.FORECAST.ETS(A878,$B$2:$B$545,$A$2:$A$545,1,1)</f>
        <v>23.014469434525903</v>
      </c>
      <c r="D878" s="45">
        <f>C878-_xlfn.FORECAST.ETS.CONFINT(A878,$B$2:$B$545,$A$2:$A$545,0.95,1,1)</f>
        <v>3.310491782208576</v>
      </c>
      <c r="E878" s="45">
        <f>C878+_xlfn.FORECAST.ETS.CONFINT(A878,$B$2:$B$545,$A$2:$A$545,0.95,1,1)</f>
        <v>42.718447086843227</v>
      </c>
    </row>
    <row r="879" spans="1:5" x14ac:dyDescent="0.3">
      <c r="A879" s="44">
        <v>878</v>
      </c>
      <c r="C879" s="45">
        <f>_xlfn.FORECAST.ETS(A879,$B$2:$B$545,$A$2:$A$545,1,1)</f>
        <v>23.464932998705553</v>
      </c>
      <c r="D879" s="45">
        <f>C879-_xlfn.FORECAST.ETS.CONFINT(A879,$B$2:$B$545,$A$2:$A$545,0.95,1,1)</f>
        <v>3.710851430739595</v>
      </c>
      <c r="E879" s="45">
        <f>C879+_xlfn.FORECAST.ETS.CONFINT(A879,$B$2:$B$545,$A$2:$A$545,0.95,1,1)</f>
        <v>43.219014566671511</v>
      </c>
    </row>
    <row r="880" spans="1:5" x14ac:dyDescent="0.3">
      <c r="A880" s="44">
        <v>879</v>
      </c>
      <c r="C880" s="45">
        <f>_xlfn.FORECAST.ETS(A880,$B$2:$B$545,$A$2:$A$545,1,1)</f>
        <v>23.334977661378126</v>
      </c>
      <c r="D880" s="45">
        <f>C880-_xlfn.FORECAST.ETS.CONFINT(A880,$B$2:$B$545,$A$2:$A$545,0.95,1,1)</f>
        <v>3.5307690102563321</v>
      </c>
      <c r="E880" s="45">
        <f>C880+_xlfn.FORECAST.ETS.CONFINT(A880,$B$2:$B$545,$A$2:$A$545,0.95,1,1)</f>
        <v>43.139186312499916</v>
      </c>
    </row>
    <row r="881" spans="1:5" x14ac:dyDescent="0.3">
      <c r="A881" s="44">
        <v>880</v>
      </c>
      <c r="C881" s="45">
        <f>_xlfn.FORECAST.ETS(A881,$B$2:$B$545,$A$2:$A$545,1,1)</f>
        <v>23.489973558708996</v>
      </c>
      <c r="D881" s="45">
        <f>C881-_xlfn.FORECAST.ETS.CONFINT(A881,$B$2:$B$545,$A$2:$A$545,0.95,1,1)</f>
        <v>3.6356146081311245</v>
      </c>
      <c r="E881" s="45">
        <f>C881+_xlfn.FORECAST.ETS.CONFINT(A881,$B$2:$B$545,$A$2:$A$545,0.95,1,1)</f>
        <v>43.344332509286872</v>
      </c>
    </row>
    <row r="882" spans="1:5" x14ac:dyDescent="0.3">
      <c r="A882" s="44">
        <v>881</v>
      </c>
      <c r="C882" s="45">
        <f>_xlfn.FORECAST.ETS(A882,$B$2:$B$545,$A$2:$A$545,1,1)</f>
        <v>23.428618841138519</v>
      </c>
      <c r="D882" s="45">
        <f>C882-_xlfn.FORECAST.ETS.CONFINT(A882,$B$2:$B$545,$A$2:$A$545,0.95,1,1)</f>
        <v>3.5240863265841433</v>
      </c>
      <c r="E882" s="45">
        <f>C882+_xlfn.FORECAST.ETS.CONFINT(A882,$B$2:$B$545,$A$2:$A$545,0.95,1,1)</f>
        <v>43.333151355692891</v>
      </c>
    </row>
    <row r="883" spans="1:5" x14ac:dyDescent="0.3">
      <c r="A883" s="44">
        <v>882</v>
      </c>
      <c r="C883" s="45">
        <f>_xlfn.FORECAST.ETS(A883,$B$2:$B$545,$A$2:$A$545,1,1)</f>
        <v>23.233744010719874</v>
      </c>
      <c r="D883" s="45">
        <f>C883-_xlfn.FORECAST.ETS.CONFINT(A883,$B$2:$B$545,$A$2:$A$545,0.95,1,1)</f>
        <v>3.279014620014614</v>
      </c>
      <c r="E883" s="45">
        <f>C883+_xlfn.FORECAST.ETS.CONFINT(A883,$B$2:$B$545,$A$2:$A$545,0.95,1,1)</f>
        <v>43.188473401425135</v>
      </c>
    </row>
    <row r="884" spans="1:5" x14ac:dyDescent="0.3">
      <c r="A884" s="44">
        <v>883</v>
      </c>
      <c r="C884" s="45">
        <f>_xlfn.FORECAST.ETS(A884,$B$2:$B$545,$A$2:$A$545,1,1)</f>
        <v>23.083741669545098</v>
      </c>
      <c r="D884" s="45">
        <f>C884-_xlfn.FORECAST.ETS.CONFINT(A884,$B$2:$B$545,$A$2:$A$545,0.95,1,1)</f>
        <v>3.0787920434203073</v>
      </c>
      <c r="E884" s="45">
        <f>C884+_xlfn.FORECAST.ETS.CONFINT(A884,$B$2:$B$545,$A$2:$A$545,0.95,1,1)</f>
        <v>43.088691295669889</v>
      </c>
    </row>
    <row r="885" spans="1:5" x14ac:dyDescent="0.3">
      <c r="A885" s="44">
        <v>884</v>
      </c>
      <c r="C885" s="45">
        <f>_xlfn.FORECAST.ETS(A885,$B$2:$B$545,$A$2:$A$545,1,1)</f>
        <v>24.089484931077497</v>
      </c>
      <c r="D885" s="45">
        <f>C885-_xlfn.FORECAST.ETS.CONFINT(A885,$B$2:$B$545,$A$2:$A$545,0.95,1,1)</f>
        <v>4.03429166372349</v>
      </c>
      <c r="E885" s="45">
        <f>C885+_xlfn.FORECAST.ETS.CONFINT(A885,$B$2:$B$545,$A$2:$A$545,0.95,1,1)</f>
        <v>44.144678198431507</v>
      </c>
    </row>
    <row r="886" spans="1:5" x14ac:dyDescent="0.3">
      <c r="A886" s="44">
        <v>885</v>
      </c>
      <c r="C886" s="45">
        <f>_xlfn.FORECAST.ETS(A886,$B$2:$B$545,$A$2:$A$545,1,1)</f>
        <v>22.9371894555238</v>
      </c>
      <c r="D886" s="45">
        <f>C886-_xlfn.FORECAST.ETS.CONFINT(A886,$B$2:$B$545,$A$2:$A$545,0.95,1,1)</f>
        <v>2.8317290951367227</v>
      </c>
      <c r="E886" s="45">
        <f>C886+_xlfn.FORECAST.ETS.CONFINT(A886,$B$2:$B$545,$A$2:$A$545,0.95,1,1)</f>
        <v>43.042649815910877</v>
      </c>
    </row>
    <row r="887" spans="1:5" x14ac:dyDescent="0.3">
      <c r="A887" s="44">
        <v>886</v>
      </c>
      <c r="C887" s="45">
        <f>_xlfn.FORECAST.ETS(A887,$B$2:$B$545,$A$2:$A$545,1,1)</f>
        <v>23.043752652141343</v>
      </c>
      <c r="D887" s="45">
        <f>C887-_xlfn.FORECAST.ETS.CONFINT(A887,$B$2:$B$545,$A$2:$A$545,0.95,1,1)</f>
        <v>2.888001701463736</v>
      </c>
      <c r="E887" s="45">
        <f>C887+_xlfn.FORECAST.ETS.CONFINT(A887,$B$2:$B$545,$A$2:$A$545,0.95,1,1)</f>
        <v>43.19950360281895</v>
      </c>
    </row>
    <row r="888" spans="1:5" x14ac:dyDescent="0.3">
      <c r="A888" s="44">
        <v>887</v>
      </c>
      <c r="C888" s="45">
        <f>_xlfn.FORECAST.ETS(A888,$B$2:$B$545,$A$2:$A$545,1,1)</f>
        <v>23.063321504251459</v>
      </c>
      <c r="D888" s="45">
        <f>C888-_xlfn.FORECAST.ETS.CONFINT(A888,$B$2:$B$545,$A$2:$A$545,0.95,1,1)</f>
        <v>2.8572564211066513</v>
      </c>
      <c r="E888" s="45">
        <f>C888+_xlfn.FORECAST.ETS.CONFINT(A888,$B$2:$B$545,$A$2:$A$545,0.95,1,1)</f>
        <v>43.269386587396269</v>
      </c>
    </row>
    <row r="889" spans="1:5" x14ac:dyDescent="0.3">
      <c r="A889" s="44">
        <v>888</v>
      </c>
      <c r="C889" s="45">
        <f>_xlfn.FORECAST.ETS(A889,$B$2:$B$545,$A$2:$A$545,1,1)</f>
        <v>24.032369761169637</v>
      </c>
      <c r="D889" s="45">
        <f>C889-_xlfn.FORECAST.ETS.CONFINT(A889,$B$2:$B$545,$A$2:$A$545,0.95,1,1)</f>
        <v>3.7759669589900149</v>
      </c>
      <c r="E889" s="45">
        <f>C889+_xlfn.FORECAST.ETS.CONFINT(A889,$B$2:$B$545,$A$2:$A$545,0.95,1,1)</f>
        <v>44.288772563349255</v>
      </c>
    </row>
    <row r="890" spans="1:5" x14ac:dyDescent="0.3">
      <c r="A890" s="44">
        <v>889</v>
      </c>
      <c r="C890" s="45">
        <f>_xlfn.FORECAST.ETS(A890,$B$2:$B$545,$A$2:$A$545,1,1)</f>
        <v>23.68084993049192</v>
      </c>
      <c r="D890" s="45">
        <f>C890-_xlfn.FORECAST.ETS.CONFINT(A890,$B$2:$B$545,$A$2:$A$545,0.95,1,1)</f>
        <v>3.3740857788411702</v>
      </c>
      <c r="E890" s="45">
        <f>C890+_xlfn.FORECAST.ETS.CONFINT(A890,$B$2:$B$545,$A$2:$A$545,0.95,1,1)</f>
        <v>43.98761408214267</v>
      </c>
    </row>
    <row r="891" spans="1:5" x14ac:dyDescent="0.3">
      <c r="A891" s="44">
        <v>890</v>
      </c>
      <c r="C891" s="45">
        <f>_xlfn.FORECAST.ETS(A891,$B$2:$B$545,$A$2:$A$545,1,1)</f>
        <v>22.797565488374815</v>
      </c>
      <c r="D891" s="45">
        <f>C891-_xlfn.FORECAST.ETS.CONFINT(A891,$B$2:$B$545,$A$2:$A$545,0.95,1,1)</f>
        <v>2.4404163134642083</v>
      </c>
      <c r="E891" s="45">
        <f>C891+_xlfn.FORECAST.ETS.CONFINT(A891,$B$2:$B$545,$A$2:$A$545,0.95,1,1)</f>
        <v>43.154714663285418</v>
      </c>
    </row>
    <row r="892" spans="1:5" x14ac:dyDescent="0.3">
      <c r="A892" s="44">
        <v>891</v>
      </c>
      <c r="C892" s="45">
        <f>_xlfn.FORECAST.ETS(A892,$B$2:$B$545,$A$2:$A$545,1,1)</f>
        <v>22.962813851473719</v>
      </c>
      <c r="D892" s="45">
        <f>C892-_xlfn.FORECAST.ETS.CONFINT(A892,$B$2:$B$545,$A$2:$A$545,0.95,1,1)</f>
        <v>2.5552559366725554</v>
      </c>
      <c r="E892" s="45">
        <f>C892+_xlfn.FORECAST.ETS.CONFINT(A892,$B$2:$B$545,$A$2:$A$545,0.95,1,1)</f>
        <v>43.370371766274886</v>
      </c>
    </row>
    <row r="893" spans="1:5" x14ac:dyDescent="0.3">
      <c r="A893" s="44">
        <v>892</v>
      </c>
      <c r="C893" s="45">
        <f>_xlfn.FORECAST.ETS(A893,$B$2:$B$545,$A$2:$A$545,1,1)</f>
        <v>22.444601859421503</v>
      </c>
      <c r="D893" s="45">
        <f>C893-_xlfn.FORECAST.ETS.CONFINT(A893,$B$2:$B$545,$A$2:$A$545,0.95,1,1)</f>
        <v>1.9866114457617279</v>
      </c>
      <c r="E893" s="45">
        <f>C893+_xlfn.FORECAST.ETS.CONFINT(A893,$B$2:$B$545,$A$2:$A$545,0.95,1,1)</f>
        <v>42.902592273081282</v>
      </c>
    </row>
    <row r="894" spans="1:5" x14ac:dyDescent="0.3">
      <c r="A894" s="44">
        <v>893</v>
      </c>
      <c r="C894" s="45">
        <f>_xlfn.FORECAST.ETS(A894,$B$2:$B$545,$A$2:$A$545,1,1)</f>
        <v>22.586415359189186</v>
      </c>
      <c r="D894" s="45">
        <f>C894-_xlfn.FORECAST.ETS.CONFINT(A894,$B$2:$B$545,$A$2:$A$545,0.95,1,1)</f>
        <v>2.0779686458643347</v>
      </c>
      <c r="E894" s="45">
        <f>C894+_xlfn.FORECAST.ETS.CONFINT(A894,$B$2:$B$545,$A$2:$A$545,0.95,1,1)</f>
        <v>43.094862072514033</v>
      </c>
    </row>
    <row r="895" spans="1:5" x14ac:dyDescent="0.3">
      <c r="A895" s="44">
        <v>894</v>
      </c>
      <c r="C895" s="45">
        <f>_xlfn.FORECAST.ETS(A895,$B$2:$B$545,$A$2:$A$545,1,1)</f>
        <v>22.132429265549266</v>
      </c>
      <c r="D895" s="45">
        <f>C895-_xlfn.FORECAST.ETS.CONFINT(A895,$B$2:$B$545,$A$2:$A$545,0.95,1,1)</f>
        <v>1.5735024104077304</v>
      </c>
      <c r="E895" s="45">
        <f>C895+_xlfn.FORECAST.ETS.CONFINT(A895,$B$2:$B$545,$A$2:$A$545,0.95,1,1)</f>
        <v>42.691356120690799</v>
      </c>
    </row>
    <row r="896" spans="1:5" x14ac:dyDescent="0.3">
      <c r="A896" s="44">
        <v>895</v>
      </c>
      <c r="C896" s="45">
        <f>_xlfn.FORECAST.ETS(A896,$B$2:$B$545,$A$2:$A$545,1,1)</f>
        <v>23.497484576658447</v>
      </c>
      <c r="D896" s="45">
        <f>C896-_xlfn.FORECAST.ETS.CONFINT(A896,$B$2:$B$545,$A$2:$A$545,0.95,1,1)</f>
        <v>2.8880536966912231</v>
      </c>
      <c r="E896" s="45">
        <f>C896+_xlfn.FORECAST.ETS.CONFINT(A896,$B$2:$B$545,$A$2:$A$545,0.95,1,1)</f>
        <v>44.106915456625671</v>
      </c>
    </row>
    <row r="897" spans="1:5" x14ac:dyDescent="0.3">
      <c r="A897" s="44">
        <v>896</v>
      </c>
      <c r="C897" s="45">
        <f>_xlfn.FORECAST.ETS(A897,$B$2:$B$545,$A$2:$A$545,1,1)</f>
        <v>23.617957422973685</v>
      </c>
      <c r="D897" s="45">
        <f>C897-_xlfn.FORECAST.ETS.CONFINT(A897,$B$2:$B$545,$A$2:$A$545,0.95,1,1)</f>
        <v>2.957998594796603</v>
      </c>
      <c r="E897" s="45">
        <f>C897+_xlfn.FORECAST.ETS.CONFINT(A897,$B$2:$B$545,$A$2:$A$545,0.95,1,1)</f>
        <v>44.277916251150771</v>
      </c>
    </row>
    <row r="898" spans="1:5" x14ac:dyDescent="0.3">
      <c r="A898" s="44">
        <v>897</v>
      </c>
      <c r="C898" s="45">
        <f>_xlfn.FORECAST.ETS(A898,$B$2:$B$545,$A$2:$A$545,1,1)</f>
        <v>24.200120877960547</v>
      </c>
      <c r="D898" s="45">
        <f>C898-_xlfn.FORECAST.ETS.CONFINT(A898,$B$2:$B$545,$A$2:$A$545,0.95,1,1)</f>
        <v>3.4896101382911091</v>
      </c>
      <c r="E898" s="45">
        <f>C898+_xlfn.FORECAST.ETS.CONFINT(A898,$B$2:$B$545,$A$2:$A$545,0.95,1,1)</f>
        <v>44.910631617629988</v>
      </c>
    </row>
    <row r="899" spans="1:5" x14ac:dyDescent="0.3">
      <c r="A899" s="44">
        <v>898</v>
      </c>
      <c r="C899" s="45">
        <f>_xlfn.FORECAST.ETS(A899,$B$2:$B$545,$A$2:$A$545,1,1)</f>
        <v>25.231930161978564</v>
      </c>
      <c r="D899" s="45">
        <f>C899-_xlfn.FORECAST.ETS.CONFINT(A899,$B$2:$B$545,$A$2:$A$545,0.95,1,1)</f>
        <v>4.4708435081074178</v>
      </c>
      <c r="E899" s="45">
        <f>C899+_xlfn.FORECAST.ETS.CONFINT(A899,$B$2:$B$545,$A$2:$A$545,0.95,1,1)</f>
        <v>45.993016815849714</v>
      </c>
    </row>
    <row r="900" spans="1:5" x14ac:dyDescent="0.3">
      <c r="A900" s="44">
        <v>899</v>
      </c>
      <c r="C900" s="45">
        <f>_xlfn.FORECAST.ETS(A900,$B$2:$B$545,$A$2:$A$545,1,1)</f>
        <v>23.598507561718655</v>
      </c>
      <c r="D900" s="45">
        <f>C900-_xlfn.FORECAST.ETS.CONFINT(A900,$B$2:$B$545,$A$2:$A$545,0.95,1,1)</f>
        <v>2.7868209519758231</v>
      </c>
      <c r="E900" s="45">
        <f>C900+_xlfn.FORECAST.ETS.CONFINT(A900,$B$2:$B$545,$A$2:$A$545,0.95,1,1)</f>
        <v>44.410194171461484</v>
      </c>
    </row>
    <row r="901" spans="1:5" x14ac:dyDescent="0.3">
      <c r="A901" s="44">
        <v>900</v>
      </c>
      <c r="C901" s="45">
        <f>_xlfn.FORECAST.ETS(A901,$B$2:$B$545,$A$2:$A$545,1,1)</f>
        <v>22.916068573376378</v>
      </c>
      <c r="D901" s="45">
        <f>C901-_xlfn.FORECAST.ETS.CONFINT(A901,$B$2:$B$545,$A$2:$A$545,0.95,1,1)</f>
        <v>2.0537579275922511</v>
      </c>
      <c r="E901" s="45">
        <f>C901+_xlfn.FORECAST.ETS.CONFINT(A901,$B$2:$B$545,$A$2:$A$545,0.95,1,1)</f>
        <v>43.778379219160506</v>
      </c>
    </row>
    <row r="902" spans="1:5" x14ac:dyDescent="0.3">
      <c r="A902" s="44">
        <v>901</v>
      </c>
      <c r="C902" s="45">
        <f>_xlfn.FORECAST.ETS(A902,$B$2:$B$545,$A$2:$A$545,1,1)</f>
        <v>21.95356493592044</v>
      </c>
      <c r="D902" s="45">
        <f>C902-_xlfn.FORECAST.ETS.CONFINT(A902,$B$2:$B$545,$A$2:$A$545,0.95,1,1)</f>
        <v>1.0406061358816672</v>
      </c>
      <c r="E902" s="45">
        <f>C902+_xlfn.FORECAST.ETS.CONFINT(A902,$B$2:$B$545,$A$2:$A$545,0.95,1,1)</f>
        <v>42.866523735959213</v>
      </c>
    </row>
    <row r="903" spans="1:5" x14ac:dyDescent="0.3">
      <c r="A903" s="44">
        <v>902</v>
      </c>
      <c r="C903" s="45">
        <f>_xlfn.FORECAST.ETS(A903,$B$2:$B$545,$A$2:$A$545,1,1)</f>
        <v>22.111669555235416</v>
      </c>
      <c r="D903" s="45">
        <f>C903-_xlfn.FORECAST.ETS.CONFINT(A903,$B$2:$B$545,$A$2:$A$545,0.95,1,1)</f>
        <v>1.1480384451357111</v>
      </c>
      <c r="E903" s="45">
        <f>C903+_xlfn.FORECAST.ETS.CONFINT(A903,$B$2:$B$545,$A$2:$A$545,0.95,1,1)</f>
        <v>43.075300665335121</v>
      </c>
    </row>
    <row r="904" spans="1:5" x14ac:dyDescent="0.3">
      <c r="A904" s="44">
        <v>903</v>
      </c>
      <c r="C904" s="45">
        <f>_xlfn.FORECAST.ETS(A904,$B$2:$B$545,$A$2:$A$545,1,1)</f>
        <v>22.104637476716409</v>
      </c>
      <c r="D904" s="45">
        <f>C904-_xlfn.FORECAST.ETS.CONFINT(A904,$B$2:$B$545,$A$2:$A$545,0.95,1,1)</f>
        <v>1.0903098636023572</v>
      </c>
      <c r="E904" s="45">
        <f>C904+_xlfn.FORECAST.ETS.CONFINT(A904,$B$2:$B$545,$A$2:$A$545,0.95,1,1)</f>
        <v>43.118965089830461</v>
      </c>
    </row>
    <row r="905" spans="1:5" x14ac:dyDescent="0.3">
      <c r="A905" s="44">
        <v>904</v>
      </c>
      <c r="C905" s="45">
        <f>_xlfn.FORECAST.ETS(A905,$B$2:$B$545,$A$2:$A$545,1,1)</f>
        <v>22.157878405655467</v>
      </c>
      <c r="D905" s="45">
        <f>C905-_xlfn.FORECAST.ETS.CONFINT(A905,$B$2:$B$545,$A$2:$A$545,0.95,1,1)</f>
        <v>1.0928300598673992</v>
      </c>
      <c r="E905" s="45">
        <f>C905+_xlfn.FORECAST.ETS.CONFINT(A905,$B$2:$B$545,$A$2:$A$545,0.95,1,1)</f>
        <v>43.222926751443538</v>
      </c>
    </row>
    <row r="906" spans="1:5" x14ac:dyDescent="0.3">
      <c r="A906" s="44">
        <v>905</v>
      </c>
      <c r="C906" s="45">
        <f>_xlfn.FORECAST.ETS(A906,$B$2:$B$545,$A$2:$A$545,1,1)</f>
        <v>20.380214732972377</v>
      </c>
      <c r="D906" s="45">
        <f>C906-_xlfn.FORECAST.ETS.CONFINT(A906,$B$2:$B$545,$A$2:$A$545,0.95,1,1)</f>
        <v>-0.73557861141962277</v>
      </c>
      <c r="E906" s="45">
        <f>C906+_xlfn.FORECAST.ETS.CONFINT(A906,$B$2:$B$545,$A$2:$A$545,0.95,1,1)</f>
        <v>41.49600807736438</v>
      </c>
    </row>
    <row r="907" spans="1:5" x14ac:dyDescent="0.3">
      <c r="A907" s="44">
        <v>906</v>
      </c>
      <c r="C907" s="45">
        <f>_xlfn.FORECAST.ETS(A907,$B$2:$B$545,$A$2:$A$545,1,1)</f>
        <v>20.31002208208854</v>
      </c>
      <c r="D907" s="45">
        <f>C907-_xlfn.FORECAST.ETS.CONFINT(A907,$B$2:$B$545,$A$2:$A$545,0.95,1,1)</f>
        <v>-0.85654056267636847</v>
      </c>
      <c r="E907" s="45">
        <f>C907+_xlfn.FORECAST.ETS.CONFINT(A907,$B$2:$B$545,$A$2:$A$545,0.95,1,1)</f>
        <v>41.476584726853446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7E57-0BE2-4A3A-8F25-25A315C10192}">
  <sheetPr>
    <tabColor theme="4"/>
  </sheetPr>
  <dimension ref="A1:E659"/>
  <sheetViews>
    <sheetView showGridLines="0" topLeftCell="A608" zoomScale="110" zoomScaleNormal="110" workbookViewId="0">
      <selection activeCell="D12" sqref="D12:E659"/>
    </sheetView>
  </sheetViews>
  <sheetFormatPr defaultColWidth="11.5546875" defaultRowHeight="14.4" x14ac:dyDescent="0.3"/>
  <cols>
    <col min="1" max="2" width="9.109375" style="44" customWidth="1"/>
    <col min="3" max="3" width="20.6640625" customWidth="1"/>
    <col min="4" max="4" width="9.109375" style="44" customWidth="1"/>
    <col min="5" max="5" width="20.6640625" customWidth="1"/>
  </cols>
  <sheetData>
    <row r="1" spans="1:5" x14ac:dyDescent="0.3">
      <c r="C1" t="s">
        <v>16</v>
      </c>
    </row>
    <row r="2" spans="1:5" x14ac:dyDescent="0.3">
      <c r="C2" t="s">
        <v>17</v>
      </c>
    </row>
    <row r="3" spans="1:5" x14ac:dyDescent="0.3">
      <c r="C3" t="s">
        <v>18</v>
      </c>
    </row>
    <row r="4" spans="1:5" x14ac:dyDescent="0.3">
      <c r="C4" t="s">
        <v>19</v>
      </c>
    </row>
    <row r="5" spans="1:5" x14ac:dyDescent="0.3">
      <c r="C5" t="s">
        <v>20</v>
      </c>
    </row>
    <row r="6" spans="1:5" x14ac:dyDescent="0.3">
      <c r="C6" t="s">
        <v>21</v>
      </c>
    </row>
    <row r="8" spans="1:5" x14ac:dyDescent="0.3">
      <c r="C8" t="s">
        <v>22</v>
      </c>
      <c r="E8" t="s">
        <v>23</v>
      </c>
    </row>
    <row r="10" spans="1:5" x14ac:dyDescent="0.3">
      <c r="C10" t="s">
        <v>24</v>
      </c>
    </row>
    <row r="11" spans="1:5" x14ac:dyDescent="0.3">
      <c r="A11" s="61" t="s">
        <v>531</v>
      </c>
      <c r="B11" s="61"/>
      <c r="C11" s="34" t="s">
        <v>25</v>
      </c>
      <c r="D11" s="61"/>
      <c r="E11" s="34" t="s">
        <v>22</v>
      </c>
    </row>
    <row r="12" spans="1:5" x14ac:dyDescent="0.3">
      <c r="A12" s="61">
        <f>YEAR(C12)</f>
        <v>1976</v>
      </c>
      <c r="B12" s="61">
        <v>1</v>
      </c>
      <c r="C12" s="41">
        <v>27760</v>
      </c>
      <c r="D12" s="61">
        <v>1</v>
      </c>
      <c r="E12" s="62">
        <v>12.814</v>
      </c>
    </row>
    <row r="13" spans="1:5" x14ac:dyDescent="0.3">
      <c r="A13" s="61">
        <f t="shared" ref="A13:A76" si="0">YEAR(C13)</f>
        <v>1976</v>
      </c>
      <c r="B13" s="61">
        <v>2</v>
      </c>
      <c r="C13" s="41">
        <v>27791</v>
      </c>
      <c r="D13" s="61">
        <v>2</v>
      </c>
      <c r="E13" s="62">
        <v>13.34</v>
      </c>
    </row>
    <row r="14" spans="1:5" x14ac:dyDescent="0.3">
      <c r="A14" s="61">
        <f t="shared" si="0"/>
        <v>1976</v>
      </c>
      <c r="B14" s="61">
        <v>3</v>
      </c>
      <c r="C14" s="41">
        <v>27820</v>
      </c>
      <c r="D14" s="61">
        <v>3</v>
      </c>
      <c r="E14" s="62">
        <v>13.378</v>
      </c>
    </row>
    <row r="15" spans="1:5" x14ac:dyDescent="0.3">
      <c r="A15" s="61">
        <f t="shared" si="0"/>
        <v>1976</v>
      </c>
      <c r="B15" s="61">
        <v>4</v>
      </c>
      <c r="C15" s="41">
        <v>27851</v>
      </c>
      <c r="D15" s="61">
        <v>4</v>
      </c>
      <c r="E15" s="62">
        <v>13.223000000000001</v>
      </c>
    </row>
    <row r="16" spans="1:5" x14ac:dyDescent="0.3">
      <c r="A16" s="61">
        <f t="shared" si="0"/>
        <v>1976</v>
      </c>
      <c r="B16" s="61">
        <v>5</v>
      </c>
      <c r="C16" s="41">
        <v>27881</v>
      </c>
      <c r="D16" s="61">
        <v>5</v>
      </c>
      <c r="E16" s="62">
        <v>12.962</v>
      </c>
    </row>
    <row r="17" spans="1:5" x14ac:dyDescent="0.3">
      <c r="A17" s="61">
        <f t="shared" si="0"/>
        <v>1976</v>
      </c>
      <c r="B17" s="61">
        <v>6</v>
      </c>
      <c r="C17" s="41">
        <v>27912</v>
      </c>
      <c r="D17" s="61">
        <v>6</v>
      </c>
      <c r="E17" s="62">
        <v>13.051</v>
      </c>
    </row>
    <row r="18" spans="1:5" x14ac:dyDescent="0.3">
      <c r="A18" s="61">
        <f t="shared" si="0"/>
        <v>1976</v>
      </c>
      <c r="B18" s="61">
        <v>7</v>
      </c>
      <c r="C18" s="41">
        <v>27942</v>
      </c>
      <c r="D18" s="61">
        <v>7</v>
      </c>
      <c r="E18" s="62">
        <v>13.465999999999999</v>
      </c>
    </row>
    <row r="19" spans="1:5" x14ac:dyDescent="0.3">
      <c r="A19" s="61">
        <f t="shared" si="0"/>
        <v>1976</v>
      </c>
      <c r="B19" s="61">
        <v>8</v>
      </c>
      <c r="C19" s="41">
        <v>27973</v>
      </c>
      <c r="D19" s="61">
        <v>8</v>
      </c>
      <c r="E19" s="62">
        <v>12.952999999999999</v>
      </c>
    </row>
    <row r="20" spans="1:5" x14ac:dyDescent="0.3">
      <c r="A20" s="61">
        <f t="shared" si="0"/>
        <v>1976</v>
      </c>
      <c r="B20" s="61">
        <v>9</v>
      </c>
      <c r="C20" s="41">
        <v>28004</v>
      </c>
      <c r="D20" s="61">
        <v>9</v>
      </c>
      <c r="E20" s="62">
        <v>13.61</v>
      </c>
    </row>
    <row r="21" spans="1:5" x14ac:dyDescent="0.3">
      <c r="A21" s="61">
        <f t="shared" si="0"/>
        <v>1976</v>
      </c>
      <c r="B21" s="61">
        <v>10</v>
      </c>
      <c r="C21" s="41">
        <v>28034</v>
      </c>
      <c r="D21" s="61">
        <v>10</v>
      </c>
      <c r="E21" s="62">
        <v>12.823</v>
      </c>
    </row>
    <row r="22" spans="1:5" x14ac:dyDescent="0.3">
      <c r="A22" s="61">
        <f t="shared" si="0"/>
        <v>1976</v>
      </c>
      <c r="B22" s="61">
        <v>11</v>
      </c>
      <c r="C22" s="41">
        <v>28065</v>
      </c>
      <c r="D22" s="61">
        <v>11</v>
      </c>
      <c r="E22" s="62">
        <v>13.332000000000001</v>
      </c>
    </row>
    <row r="23" spans="1:5" x14ac:dyDescent="0.3">
      <c r="A23" s="61">
        <f t="shared" si="0"/>
        <v>1976</v>
      </c>
      <c r="B23" s="61">
        <v>12</v>
      </c>
      <c r="C23" s="41">
        <v>28095</v>
      </c>
      <c r="D23" s="61">
        <v>12</v>
      </c>
      <c r="E23" s="62">
        <v>14.526999999999999</v>
      </c>
    </row>
    <row r="24" spans="1:5" x14ac:dyDescent="0.3">
      <c r="A24" s="61">
        <f t="shared" si="0"/>
        <v>1977</v>
      </c>
      <c r="B24" s="61">
        <v>13</v>
      </c>
      <c r="C24" s="41">
        <v>28126</v>
      </c>
      <c r="D24" s="61">
        <v>13</v>
      </c>
      <c r="E24" s="62">
        <v>14.396000000000001</v>
      </c>
    </row>
    <row r="25" spans="1:5" x14ac:dyDescent="0.3">
      <c r="A25" s="61">
        <f t="shared" si="0"/>
        <v>1977</v>
      </c>
      <c r="B25" s="61">
        <v>14</v>
      </c>
      <c r="C25" s="41">
        <v>28157</v>
      </c>
      <c r="D25" s="61">
        <v>14</v>
      </c>
      <c r="E25" s="62">
        <v>14.709</v>
      </c>
    </row>
    <row r="26" spans="1:5" x14ac:dyDescent="0.3">
      <c r="A26" s="61">
        <f t="shared" si="0"/>
        <v>1977</v>
      </c>
      <c r="B26" s="61">
        <v>15</v>
      </c>
      <c r="C26" s="41">
        <v>28185</v>
      </c>
      <c r="D26" s="61">
        <v>15</v>
      </c>
      <c r="E26" s="62">
        <v>15.17</v>
      </c>
    </row>
    <row r="27" spans="1:5" x14ac:dyDescent="0.3">
      <c r="A27" s="61">
        <f t="shared" si="0"/>
        <v>1977</v>
      </c>
      <c r="B27" s="61">
        <v>16</v>
      </c>
      <c r="C27" s="41">
        <v>28216</v>
      </c>
      <c r="D27" s="61">
        <v>16</v>
      </c>
      <c r="E27" s="62">
        <v>15.135</v>
      </c>
    </row>
    <row r="28" spans="1:5" x14ac:dyDescent="0.3">
      <c r="A28" s="61">
        <f t="shared" si="0"/>
        <v>1977</v>
      </c>
      <c r="B28" s="61">
        <v>17</v>
      </c>
      <c r="C28" s="41">
        <v>28246</v>
      </c>
      <c r="D28" s="61">
        <v>17</v>
      </c>
      <c r="E28" s="62">
        <v>14.984</v>
      </c>
    </row>
    <row r="29" spans="1:5" x14ac:dyDescent="0.3">
      <c r="A29" s="61">
        <f t="shared" si="0"/>
        <v>1977</v>
      </c>
      <c r="B29" s="61">
        <v>18</v>
      </c>
      <c r="C29" s="41">
        <v>28277</v>
      </c>
      <c r="D29" s="61">
        <v>18</v>
      </c>
      <c r="E29" s="62">
        <v>14.952</v>
      </c>
    </row>
    <row r="30" spans="1:5" x14ac:dyDescent="0.3">
      <c r="A30" s="61">
        <f t="shared" si="0"/>
        <v>1977</v>
      </c>
      <c r="B30" s="61">
        <v>19</v>
      </c>
      <c r="C30" s="41">
        <v>28307</v>
      </c>
      <c r="D30" s="61">
        <v>19</v>
      </c>
      <c r="E30" s="62">
        <v>14.641</v>
      </c>
    </row>
    <row r="31" spans="1:5" x14ac:dyDescent="0.3">
      <c r="A31" s="61">
        <f t="shared" si="0"/>
        <v>1977</v>
      </c>
      <c r="B31" s="61">
        <v>20</v>
      </c>
      <c r="C31" s="41">
        <v>28338</v>
      </c>
      <c r="D31" s="61">
        <v>20</v>
      </c>
      <c r="E31" s="62">
        <v>14.859</v>
      </c>
    </row>
    <row r="32" spans="1:5" x14ac:dyDescent="0.3">
      <c r="A32" s="61">
        <f t="shared" si="0"/>
        <v>1977</v>
      </c>
      <c r="B32" s="61">
        <v>21</v>
      </c>
      <c r="C32" s="41">
        <v>28369</v>
      </c>
      <c r="D32" s="61">
        <v>21</v>
      </c>
      <c r="E32" s="62">
        <v>14.65</v>
      </c>
    </row>
    <row r="33" spans="1:5" x14ac:dyDescent="0.3">
      <c r="A33" s="61">
        <f t="shared" si="0"/>
        <v>1977</v>
      </c>
      <c r="B33" s="61">
        <v>22</v>
      </c>
      <c r="C33" s="41">
        <v>28399</v>
      </c>
      <c r="D33" s="61">
        <v>22</v>
      </c>
      <c r="E33" s="62">
        <v>14.9</v>
      </c>
    </row>
    <row r="34" spans="1:5" x14ac:dyDescent="0.3">
      <c r="A34" s="61">
        <f t="shared" si="0"/>
        <v>1977</v>
      </c>
      <c r="B34" s="61">
        <v>23</v>
      </c>
      <c r="C34" s="41">
        <v>28430</v>
      </c>
      <c r="D34" s="61">
        <v>23</v>
      </c>
      <c r="E34" s="62">
        <v>14.798999999999999</v>
      </c>
    </row>
    <row r="35" spans="1:5" x14ac:dyDescent="0.3">
      <c r="A35" s="61">
        <f t="shared" si="0"/>
        <v>1977</v>
      </c>
      <c r="B35" s="61">
        <v>24</v>
      </c>
      <c r="C35" s="41">
        <v>28460</v>
      </c>
      <c r="D35" s="61">
        <v>24</v>
      </c>
      <c r="E35" s="62">
        <v>15.175000000000001</v>
      </c>
    </row>
    <row r="36" spans="1:5" x14ac:dyDescent="0.3">
      <c r="A36" s="61">
        <f t="shared" si="0"/>
        <v>1978</v>
      </c>
      <c r="B36" s="61">
        <v>25</v>
      </c>
      <c r="C36" s="41">
        <v>28491</v>
      </c>
      <c r="D36" s="61">
        <v>25</v>
      </c>
      <c r="E36" s="62">
        <v>13.704000000000001</v>
      </c>
    </row>
    <row r="37" spans="1:5" x14ac:dyDescent="0.3">
      <c r="A37" s="61">
        <f t="shared" si="0"/>
        <v>1978</v>
      </c>
      <c r="B37" s="61">
        <v>26</v>
      </c>
      <c r="C37" s="41">
        <v>28522</v>
      </c>
      <c r="D37" s="61">
        <v>26</v>
      </c>
      <c r="E37" s="62">
        <v>14.363</v>
      </c>
    </row>
    <row r="38" spans="1:5" x14ac:dyDescent="0.3">
      <c r="A38" s="61">
        <f t="shared" si="0"/>
        <v>1978</v>
      </c>
      <c r="B38" s="61">
        <v>27</v>
      </c>
      <c r="C38" s="41">
        <v>28550</v>
      </c>
      <c r="D38" s="61">
        <v>27</v>
      </c>
      <c r="E38" s="62">
        <v>15.166</v>
      </c>
    </row>
    <row r="39" spans="1:5" x14ac:dyDescent="0.3">
      <c r="A39" s="61">
        <f t="shared" si="0"/>
        <v>1978</v>
      </c>
      <c r="B39" s="61">
        <v>28</v>
      </c>
      <c r="C39" s="41">
        <v>28581</v>
      </c>
      <c r="D39" s="61">
        <v>28</v>
      </c>
      <c r="E39" s="62">
        <v>16.198</v>
      </c>
    </row>
    <row r="40" spans="1:5" x14ac:dyDescent="0.3">
      <c r="A40" s="61">
        <f t="shared" si="0"/>
        <v>1978</v>
      </c>
      <c r="B40" s="61">
        <v>29</v>
      </c>
      <c r="C40" s="41">
        <v>28611</v>
      </c>
      <c r="D40" s="61">
        <v>29</v>
      </c>
      <c r="E40" s="62">
        <v>16.297999999999998</v>
      </c>
    </row>
    <row r="41" spans="1:5" x14ac:dyDescent="0.3">
      <c r="A41" s="61">
        <f t="shared" si="0"/>
        <v>1978</v>
      </c>
      <c r="B41" s="61">
        <v>30</v>
      </c>
      <c r="C41" s="41">
        <v>28642</v>
      </c>
      <c r="D41" s="61">
        <v>30</v>
      </c>
      <c r="E41" s="62">
        <v>16.347999999999999</v>
      </c>
    </row>
    <row r="42" spans="1:5" x14ac:dyDescent="0.3">
      <c r="A42" s="61">
        <f t="shared" si="0"/>
        <v>1978</v>
      </c>
      <c r="B42" s="61">
        <v>31</v>
      </c>
      <c r="C42" s="41">
        <v>28672</v>
      </c>
      <c r="D42" s="61">
        <v>31</v>
      </c>
      <c r="E42" s="62">
        <v>15.528</v>
      </c>
    </row>
    <row r="43" spans="1:5" x14ac:dyDescent="0.3">
      <c r="A43" s="61">
        <f t="shared" si="0"/>
        <v>1978</v>
      </c>
      <c r="B43" s="61">
        <v>32</v>
      </c>
      <c r="C43" s="41">
        <v>28703</v>
      </c>
      <c r="D43" s="61">
        <v>32</v>
      </c>
      <c r="E43" s="62">
        <v>16.045000000000002</v>
      </c>
    </row>
    <row r="44" spans="1:5" x14ac:dyDescent="0.3">
      <c r="A44" s="61">
        <f t="shared" si="0"/>
        <v>1978</v>
      </c>
      <c r="B44" s="61">
        <v>33</v>
      </c>
      <c r="C44" s="41">
        <v>28734</v>
      </c>
      <c r="D44" s="61">
        <v>33</v>
      </c>
      <c r="E44" s="62">
        <v>14.641</v>
      </c>
    </row>
    <row r="45" spans="1:5" x14ac:dyDescent="0.3">
      <c r="A45" s="61">
        <f t="shared" si="0"/>
        <v>1978</v>
      </c>
      <c r="B45" s="61">
        <v>34</v>
      </c>
      <c r="C45" s="41">
        <v>28764</v>
      </c>
      <c r="D45" s="61">
        <v>34</v>
      </c>
      <c r="E45" s="62">
        <v>15.845000000000001</v>
      </c>
    </row>
    <row r="46" spans="1:5" x14ac:dyDescent="0.3">
      <c r="A46" s="61">
        <f t="shared" si="0"/>
        <v>1978</v>
      </c>
      <c r="B46" s="61">
        <v>35</v>
      </c>
      <c r="C46" s="41">
        <v>28795</v>
      </c>
      <c r="D46" s="61">
        <v>35</v>
      </c>
      <c r="E46" s="62">
        <v>15.484</v>
      </c>
    </row>
    <row r="47" spans="1:5" x14ac:dyDescent="0.3">
      <c r="A47" s="61">
        <f t="shared" si="0"/>
        <v>1978</v>
      </c>
      <c r="B47" s="61">
        <v>36</v>
      </c>
      <c r="C47" s="41">
        <v>28825</v>
      </c>
      <c r="D47" s="61">
        <v>36</v>
      </c>
      <c r="E47" s="62">
        <v>15.337999999999999</v>
      </c>
    </row>
    <row r="48" spans="1:5" x14ac:dyDescent="0.3">
      <c r="A48" s="61">
        <f t="shared" si="0"/>
        <v>1979</v>
      </c>
      <c r="B48" s="61">
        <v>37</v>
      </c>
      <c r="C48" s="41">
        <v>28856</v>
      </c>
      <c r="D48" s="61">
        <v>37</v>
      </c>
      <c r="E48" s="62">
        <v>15.061</v>
      </c>
    </row>
    <row r="49" spans="1:5" x14ac:dyDescent="0.3">
      <c r="A49" s="61">
        <f t="shared" si="0"/>
        <v>1979</v>
      </c>
      <c r="B49" s="61">
        <v>38</v>
      </c>
      <c r="C49" s="41">
        <v>28887</v>
      </c>
      <c r="D49" s="61">
        <v>38</v>
      </c>
      <c r="E49" s="62">
        <v>15.321</v>
      </c>
    </row>
    <row r="50" spans="1:5" x14ac:dyDescent="0.3">
      <c r="A50" s="61">
        <f t="shared" si="0"/>
        <v>1979</v>
      </c>
      <c r="B50" s="61">
        <v>39</v>
      </c>
      <c r="C50" s="41">
        <v>28915</v>
      </c>
      <c r="D50" s="61">
        <v>39</v>
      </c>
      <c r="E50" s="62">
        <v>15.275</v>
      </c>
    </row>
    <row r="51" spans="1:5" x14ac:dyDescent="0.3">
      <c r="A51" s="61">
        <f t="shared" si="0"/>
        <v>1979</v>
      </c>
      <c r="B51" s="61">
        <v>40</v>
      </c>
      <c r="C51" s="41">
        <v>28946</v>
      </c>
      <c r="D51" s="61">
        <v>40</v>
      </c>
      <c r="E51" s="62">
        <v>14.742000000000001</v>
      </c>
    </row>
    <row r="52" spans="1:5" x14ac:dyDescent="0.3">
      <c r="A52" s="61">
        <f t="shared" si="0"/>
        <v>1979</v>
      </c>
      <c r="B52" s="61">
        <v>41</v>
      </c>
      <c r="C52" s="41">
        <v>28976</v>
      </c>
      <c r="D52" s="61">
        <v>41</v>
      </c>
      <c r="E52" s="62">
        <v>14.374000000000001</v>
      </c>
    </row>
    <row r="53" spans="1:5" x14ac:dyDescent="0.3">
      <c r="A53" s="61">
        <f t="shared" si="0"/>
        <v>1979</v>
      </c>
      <c r="B53" s="61">
        <v>42</v>
      </c>
      <c r="C53" s="41">
        <v>29007</v>
      </c>
      <c r="D53" s="61">
        <v>42</v>
      </c>
      <c r="E53" s="62">
        <v>12.744</v>
      </c>
    </row>
    <row r="54" spans="1:5" x14ac:dyDescent="0.3">
      <c r="A54" s="61">
        <f t="shared" si="0"/>
        <v>1979</v>
      </c>
      <c r="B54" s="61">
        <v>43</v>
      </c>
      <c r="C54" s="41">
        <v>29037</v>
      </c>
      <c r="D54" s="61">
        <v>43</v>
      </c>
      <c r="E54" s="62">
        <v>14.112</v>
      </c>
    </row>
    <row r="55" spans="1:5" x14ac:dyDescent="0.3">
      <c r="A55" s="61">
        <f t="shared" si="0"/>
        <v>1979</v>
      </c>
      <c r="B55" s="61">
        <v>44</v>
      </c>
      <c r="C55" s="41">
        <v>29068</v>
      </c>
      <c r="D55" s="61">
        <v>44</v>
      </c>
      <c r="E55" s="62">
        <v>14.343999999999999</v>
      </c>
    </row>
    <row r="56" spans="1:5" x14ac:dyDescent="0.3">
      <c r="A56" s="61">
        <f t="shared" si="0"/>
        <v>1979</v>
      </c>
      <c r="B56" s="61">
        <v>45</v>
      </c>
      <c r="C56" s="41">
        <v>29099</v>
      </c>
      <c r="D56" s="61">
        <v>45</v>
      </c>
      <c r="E56" s="62">
        <v>14.292</v>
      </c>
    </row>
    <row r="57" spans="1:5" x14ac:dyDescent="0.3">
      <c r="A57" s="61">
        <f t="shared" si="0"/>
        <v>1979</v>
      </c>
      <c r="B57" s="61">
        <v>46</v>
      </c>
      <c r="C57" s="41">
        <v>29129</v>
      </c>
      <c r="D57" s="61">
        <v>46</v>
      </c>
      <c r="E57" s="62">
        <v>13.112</v>
      </c>
    </row>
    <row r="58" spans="1:5" x14ac:dyDescent="0.3">
      <c r="A58" s="61">
        <f t="shared" si="0"/>
        <v>1979</v>
      </c>
      <c r="B58" s="61">
        <v>47</v>
      </c>
      <c r="C58" s="41">
        <v>29160</v>
      </c>
      <c r="D58" s="61">
        <v>47</v>
      </c>
      <c r="E58" s="62">
        <v>13.025</v>
      </c>
    </row>
    <row r="59" spans="1:5" x14ac:dyDescent="0.3">
      <c r="A59" s="61">
        <f t="shared" si="0"/>
        <v>1979</v>
      </c>
      <c r="B59" s="61">
        <v>48</v>
      </c>
      <c r="C59" s="41">
        <v>29190</v>
      </c>
      <c r="D59" s="61">
        <v>48</v>
      </c>
      <c r="E59" s="62">
        <v>13.496</v>
      </c>
    </row>
    <row r="60" spans="1:5" x14ac:dyDescent="0.3">
      <c r="A60" s="61">
        <f t="shared" si="0"/>
        <v>1980</v>
      </c>
      <c r="B60" s="61">
        <v>49</v>
      </c>
      <c r="C60" s="41">
        <v>29221</v>
      </c>
      <c r="D60" s="61">
        <v>49</v>
      </c>
      <c r="E60" s="62">
        <v>14.439</v>
      </c>
    </row>
    <row r="61" spans="1:5" x14ac:dyDescent="0.3">
      <c r="A61" s="61">
        <f t="shared" si="0"/>
        <v>1980</v>
      </c>
      <c r="B61" s="61">
        <v>50</v>
      </c>
      <c r="C61" s="41">
        <v>29252</v>
      </c>
      <c r="D61" s="61">
        <v>50</v>
      </c>
      <c r="E61" s="62">
        <v>13.276</v>
      </c>
    </row>
    <row r="62" spans="1:5" x14ac:dyDescent="0.3">
      <c r="A62" s="61">
        <f t="shared" si="0"/>
        <v>1980</v>
      </c>
      <c r="B62" s="61">
        <v>51</v>
      </c>
      <c r="C62" s="41">
        <v>29281</v>
      </c>
      <c r="D62" s="61">
        <v>51</v>
      </c>
      <c r="E62" s="62">
        <v>12.077</v>
      </c>
    </row>
    <row r="63" spans="1:5" x14ac:dyDescent="0.3">
      <c r="A63" s="61">
        <f t="shared" si="0"/>
        <v>1980</v>
      </c>
      <c r="B63" s="61">
        <v>52</v>
      </c>
      <c r="C63" s="41">
        <v>29312</v>
      </c>
      <c r="D63" s="61">
        <v>52</v>
      </c>
      <c r="E63" s="62">
        <v>10.444000000000001</v>
      </c>
    </row>
    <row r="64" spans="1:5" x14ac:dyDescent="0.3">
      <c r="A64" s="61">
        <f t="shared" si="0"/>
        <v>1980</v>
      </c>
      <c r="B64" s="61">
        <v>53</v>
      </c>
      <c r="C64" s="41">
        <v>29342</v>
      </c>
      <c r="D64" s="61">
        <v>53</v>
      </c>
      <c r="E64" s="62">
        <v>9.5399999999999991</v>
      </c>
    </row>
    <row r="65" spans="1:5" x14ac:dyDescent="0.3">
      <c r="A65" s="61">
        <f t="shared" si="0"/>
        <v>1980</v>
      </c>
      <c r="B65" s="61">
        <v>54</v>
      </c>
      <c r="C65" s="41">
        <v>29373</v>
      </c>
      <c r="D65" s="61">
        <v>54</v>
      </c>
      <c r="E65" s="62">
        <v>10.449</v>
      </c>
    </row>
    <row r="66" spans="1:5" x14ac:dyDescent="0.3">
      <c r="A66" s="61">
        <f t="shared" si="0"/>
        <v>1980</v>
      </c>
      <c r="B66" s="61">
        <v>55</v>
      </c>
      <c r="C66" s="41">
        <v>29403</v>
      </c>
      <c r="D66" s="61">
        <v>55</v>
      </c>
      <c r="E66" s="62">
        <v>11.664</v>
      </c>
    </row>
    <row r="67" spans="1:5" x14ac:dyDescent="0.3">
      <c r="A67" s="61">
        <f t="shared" si="0"/>
        <v>1980</v>
      </c>
      <c r="B67" s="61">
        <v>56</v>
      </c>
      <c r="C67" s="41">
        <v>29434</v>
      </c>
      <c r="D67" s="61">
        <v>56</v>
      </c>
      <c r="E67" s="62">
        <v>11.154</v>
      </c>
    </row>
    <row r="68" spans="1:5" x14ac:dyDescent="0.3">
      <c r="A68" s="61">
        <f t="shared" si="0"/>
        <v>1980</v>
      </c>
      <c r="B68" s="61">
        <v>57</v>
      </c>
      <c r="C68" s="41">
        <v>29465</v>
      </c>
      <c r="D68" s="61">
        <v>57</v>
      </c>
      <c r="E68" s="62">
        <v>10.912000000000001</v>
      </c>
    </row>
    <row r="69" spans="1:5" x14ac:dyDescent="0.3">
      <c r="A69" s="61">
        <f t="shared" si="0"/>
        <v>1980</v>
      </c>
      <c r="B69" s="61">
        <v>58</v>
      </c>
      <c r="C69" s="41">
        <v>29495</v>
      </c>
      <c r="D69" s="61">
        <v>58</v>
      </c>
      <c r="E69" s="62">
        <v>11.412000000000001</v>
      </c>
    </row>
    <row r="70" spans="1:5" x14ac:dyDescent="0.3">
      <c r="A70" s="61">
        <f t="shared" si="0"/>
        <v>1980</v>
      </c>
      <c r="B70" s="61">
        <v>59</v>
      </c>
      <c r="C70" s="41">
        <v>29526</v>
      </c>
      <c r="D70" s="61">
        <v>59</v>
      </c>
      <c r="E70" s="62">
        <v>11.257</v>
      </c>
    </row>
    <row r="71" spans="1:5" x14ac:dyDescent="0.3">
      <c r="A71" s="61">
        <f t="shared" si="0"/>
        <v>1980</v>
      </c>
      <c r="B71" s="61">
        <v>60</v>
      </c>
      <c r="C71" s="41">
        <v>29556</v>
      </c>
      <c r="D71" s="61">
        <v>60</v>
      </c>
      <c r="E71" s="62">
        <v>10.939</v>
      </c>
    </row>
    <row r="72" spans="1:5" x14ac:dyDescent="0.3">
      <c r="A72" s="61">
        <f t="shared" si="0"/>
        <v>1981</v>
      </c>
      <c r="B72" s="61">
        <v>61</v>
      </c>
      <c r="C72" s="41">
        <v>29587</v>
      </c>
      <c r="D72" s="61">
        <v>61</v>
      </c>
      <c r="E72" s="62">
        <v>11.282</v>
      </c>
    </row>
    <row r="73" spans="1:5" x14ac:dyDescent="0.3">
      <c r="A73" s="61">
        <f t="shared" si="0"/>
        <v>1981</v>
      </c>
      <c r="B73" s="61">
        <v>62</v>
      </c>
      <c r="C73" s="41">
        <v>29618</v>
      </c>
      <c r="D73" s="61">
        <v>62</v>
      </c>
      <c r="E73" s="62">
        <v>12.351000000000001</v>
      </c>
    </row>
    <row r="74" spans="1:5" x14ac:dyDescent="0.3">
      <c r="A74" s="61">
        <f t="shared" si="0"/>
        <v>1981</v>
      </c>
      <c r="B74" s="61">
        <v>63</v>
      </c>
      <c r="C74" s="41">
        <v>29646</v>
      </c>
      <c r="D74" s="61">
        <v>63</v>
      </c>
      <c r="E74" s="62">
        <v>12.427</v>
      </c>
    </row>
    <row r="75" spans="1:5" x14ac:dyDescent="0.3">
      <c r="A75" s="61">
        <f t="shared" si="0"/>
        <v>1981</v>
      </c>
      <c r="B75" s="61">
        <v>64</v>
      </c>
      <c r="C75" s="41">
        <v>29677</v>
      </c>
      <c r="D75" s="61">
        <v>64</v>
      </c>
      <c r="E75" s="62">
        <v>10.49</v>
      </c>
    </row>
    <row r="76" spans="1:5" x14ac:dyDescent="0.3">
      <c r="A76" s="61">
        <f t="shared" si="0"/>
        <v>1981</v>
      </c>
      <c r="B76" s="61">
        <v>65</v>
      </c>
      <c r="C76" s="41">
        <v>29707</v>
      </c>
      <c r="D76" s="61">
        <v>65</v>
      </c>
      <c r="E76" s="62">
        <v>10.353999999999999</v>
      </c>
    </row>
    <row r="77" spans="1:5" x14ac:dyDescent="0.3">
      <c r="A77" s="61">
        <f t="shared" ref="A77:A140" si="1">YEAR(C77)</f>
        <v>1981</v>
      </c>
      <c r="B77" s="61">
        <v>66</v>
      </c>
      <c r="C77" s="41">
        <v>29738</v>
      </c>
      <c r="D77" s="61">
        <v>66</v>
      </c>
      <c r="E77" s="62">
        <v>10.414999999999999</v>
      </c>
    </row>
    <row r="78" spans="1:5" x14ac:dyDescent="0.3">
      <c r="A78" s="61">
        <f t="shared" si="1"/>
        <v>1981</v>
      </c>
      <c r="B78" s="61">
        <v>67</v>
      </c>
      <c r="C78" s="41">
        <v>29768</v>
      </c>
      <c r="D78" s="61">
        <v>67</v>
      </c>
      <c r="E78" s="62">
        <v>10.428000000000001</v>
      </c>
    </row>
    <row r="79" spans="1:5" x14ac:dyDescent="0.3">
      <c r="A79" s="61">
        <f t="shared" si="1"/>
        <v>1981</v>
      </c>
      <c r="B79" s="61">
        <v>68</v>
      </c>
      <c r="C79" s="41">
        <v>29799</v>
      </c>
      <c r="D79" s="61">
        <v>68</v>
      </c>
      <c r="E79" s="62">
        <v>12.680999999999999</v>
      </c>
    </row>
    <row r="80" spans="1:5" x14ac:dyDescent="0.3">
      <c r="A80" s="61">
        <f t="shared" si="1"/>
        <v>1981</v>
      </c>
      <c r="B80" s="61">
        <v>69</v>
      </c>
      <c r="C80" s="41">
        <v>29830</v>
      </c>
      <c r="D80" s="61">
        <v>69</v>
      </c>
      <c r="E80" s="62">
        <v>11.08</v>
      </c>
    </row>
    <row r="81" spans="1:5" x14ac:dyDescent="0.3">
      <c r="A81" s="61">
        <f t="shared" si="1"/>
        <v>1981</v>
      </c>
      <c r="B81" s="61">
        <v>70</v>
      </c>
      <c r="C81" s="41">
        <v>29860</v>
      </c>
      <c r="D81" s="61">
        <v>70</v>
      </c>
      <c r="E81" s="62">
        <v>9.4179999999999993</v>
      </c>
    </row>
    <row r="82" spans="1:5" x14ac:dyDescent="0.3">
      <c r="A82" s="61">
        <f t="shared" si="1"/>
        <v>1981</v>
      </c>
      <c r="B82" s="61">
        <v>71</v>
      </c>
      <c r="C82" s="41">
        <v>29891</v>
      </c>
      <c r="D82" s="61">
        <v>71</v>
      </c>
      <c r="E82" s="62">
        <v>9.4939999999999998</v>
      </c>
    </row>
    <row r="83" spans="1:5" x14ac:dyDescent="0.3">
      <c r="A83" s="61">
        <f t="shared" si="1"/>
        <v>1981</v>
      </c>
      <c r="B83" s="61">
        <v>72</v>
      </c>
      <c r="C83" s="41">
        <v>29921</v>
      </c>
      <c r="D83" s="61">
        <v>72</v>
      </c>
      <c r="E83" s="62">
        <v>9.0549999999999997</v>
      </c>
    </row>
    <row r="84" spans="1:5" x14ac:dyDescent="0.3">
      <c r="A84" s="61">
        <f t="shared" si="1"/>
        <v>1982</v>
      </c>
      <c r="B84" s="61">
        <v>73</v>
      </c>
      <c r="C84" s="41">
        <v>29952</v>
      </c>
      <c r="D84" s="61">
        <v>73</v>
      </c>
      <c r="E84" s="62">
        <v>10.285</v>
      </c>
    </row>
    <row r="85" spans="1:5" x14ac:dyDescent="0.3">
      <c r="A85" s="61">
        <f t="shared" si="1"/>
        <v>1982</v>
      </c>
      <c r="B85" s="61">
        <v>74</v>
      </c>
      <c r="C85" s="41">
        <v>29983</v>
      </c>
      <c r="D85" s="61">
        <v>74</v>
      </c>
      <c r="E85" s="62">
        <v>10.923999999999999</v>
      </c>
    </row>
    <row r="86" spans="1:5" x14ac:dyDescent="0.3">
      <c r="A86" s="61">
        <f t="shared" si="1"/>
        <v>1982</v>
      </c>
      <c r="B86" s="61">
        <v>75</v>
      </c>
      <c r="C86" s="41">
        <v>30011</v>
      </c>
      <c r="D86" s="61">
        <v>75</v>
      </c>
      <c r="E86" s="62">
        <v>10.651</v>
      </c>
    </row>
    <row r="87" spans="1:5" x14ac:dyDescent="0.3">
      <c r="A87" s="61">
        <f t="shared" si="1"/>
        <v>1982</v>
      </c>
      <c r="B87" s="61">
        <v>76</v>
      </c>
      <c r="C87" s="41">
        <v>30042</v>
      </c>
      <c r="D87" s="61">
        <v>76</v>
      </c>
      <c r="E87" s="62">
        <v>9.7469999999999999</v>
      </c>
    </row>
    <row r="88" spans="1:5" x14ac:dyDescent="0.3">
      <c r="A88" s="61">
        <f t="shared" si="1"/>
        <v>1982</v>
      </c>
      <c r="B88" s="61">
        <v>77</v>
      </c>
      <c r="C88" s="41">
        <v>30072</v>
      </c>
      <c r="D88" s="61">
        <v>77</v>
      </c>
      <c r="E88" s="62">
        <v>11.103</v>
      </c>
    </row>
    <row r="89" spans="1:5" x14ac:dyDescent="0.3">
      <c r="A89" s="61">
        <f t="shared" si="1"/>
        <v>1982</v>
      </c>
      <c r="B89" s="61">
        <v>78</v>
      </c>
      <c r="C89" s="41">
        <v>30103</v>
      </c>
      <c r="D89" s="61">
        <v>78</v>
      </c>
      <c r="E89" s="62">
        <v>9.6129999999999995</v>
      </c>
    </row>
    <row r="90" spans="1:5" x14ac:dyDescent="0.3">
      <c r="A90" s="61">
        <f t="shared" si="1"/>
        <v>1982</v>
      </c>
      <c r="B90" s="61">
        <v>79</v>
      </c>
      <c r="C90" s="41">
        <v>30133</v>
      </c>
      <c r="D90" s="61">
        <v>79</v>
      </c>
      <c r="E90" s="62">
        <v>9.7590000000000003</v>
      </c>
    </row>
    <row r="91" spans="1:5" x14ac:dyDescent="0.3">
      <c r="A91" s="61">
        <f t="shared" si="1"/>
        <v>1982</v>
      </c>
      <c r="B91" s="61">
        <v>80</v>
      </c>
      <c r="C91" s="41">
        <v>30164</v>
      </c>
      <c r="D91" s="61">
        <v>80</v>
      </c>
      <c r="E91" s="62">
        <v>9.9469999999999992</v>
      </c>
    </row>
    <row r="92" spans="1:5" x14ac:dyDescent="0.3">
      <c r="A92" s="61">
        <f t="shared" si="1"/>
        <v>1982</v>
      </c>
      <c r="B92" s="61">
        <v>81</v>
      </c>
      <c r="C92" s="41">
        <v>30195</v>
      </c>
      <c r="D92" s="61">
        <v>81</v>
      </c>
      <c r="E92" s="62">
        <v>11.129</v>
      </c>
    </row>
    <row r="93" spans="1:5" x14ac:dyDescent="0.3">
      <c r="A93" s="61">
        <f t="shared" si="1"/>
        <v>1982</v>
      </c>
      <c r="B93" s="61">
        <v>82</v>
      </c>
      <c r="C93" s="41">
        <v>30225</v>
      </c>
      <c r="D93" s="61">
        <v>82</v>
      </c>
      <c r="E93" s="62">
        <v>10.14</v>
      </c>
    </row>
    <row r="94" spans="1:5" x14ac:dyDescent="0.3">
      <c r="A94" s="61">
        <f t="shared" si="1"/>
        <v>1982</v>
      </c>
      <c r="B94" s="61">
        <v>83</v>
      </c>
      <c r="C94" s="41">
        <v>30256</v>
      </c>
      <c r="D94" s="61">
        <v>83</v>
      </c>
      <c r="E94" s="62">
        <v>12.03</v>
      </c>
    </row>
    <row r="95" spans="1:5" x14ac:dyDescent="0.3">
      <c r="A95" s="61">
        <f t="shared" si="1"/>
        <v>1982</v>
      </c>
      <c r="B95" s="61">
        <v>84</v>
      </c>
      <c r="C95" s="41">
        <v>30286</v>
      </c>
      <c r="D95" s="61">
        <v>84</v>
      </c>
      <c r="E95" s="62">
        <v>11.249000000000001</v>
      </c>
    </row>
    <row r="96" spans="1:5" x14ac:dyDescent="0.3">
      <c r="A96" s="61">
        <f t="shared" si="1"/>
        <v>1983</v>
      </c>
      <c r="B96" s="61">
        <v>85</v>
      </c>
      <c r="C96" s="41">
        <v>30317</v>
      </c>
      <c r="D96" s="61">
        <v>85</v>
      </c>
      <c r="E96" s="62">
        <v>10.865</v>
      </c>
    </row>
    <row r="97" spans="1:5" x14ac:dyDescent="0.3">
      <c r="A97" s="61">
        <f t="shared" si="1"/>
        <v>1983</v>
      </c>
      <c r="B97" s="61">
        <v>86</v>
      </c>
      <c r="C97" s="41">
        <v>30348</v>
      </c>
      <c r="D97" s="61">
        <v>86</v>
      </c>
      <c r="E97" s="62">
        <v>10.608000000000001</v>
      </c>
    </row>
    <row r="98" spans="1:5" x14ac:dyDescent="0.3">
      <c r="A98" s="61">
        <f t="shared" si="1"/>
        <v>1983</v>
      </c>
      <c r="B98" s="61">
        <v>87</v>
      </c>
      <c r="C98" s="41">
        <v>30376</v>
      </c>
      <c r="D98" s="61">
        <v>87</v>
      </c>
      <c r="E98" s="62">
        <v>11.023</v>
      </c>
    </row>
    <row r="99" spans="1:5" x14ac:dyDescent="0.3">
      <c r="A99" s="61">
        <f t="shared" si="1"/>
        <v>1983</v>
      </c>
      <c r="B99" s="61">
        <v>88</v>
      </c>
      <c r="C99" s="41">
        <v>30407</v>
      </c>
      <c r="D99" s="61">
        <v>88</v>
      </c>
      <c r="E99" s="62">
        <v>11.673</v>
      </c>
    </row>
    <row r="100" spans="1:5" x14ac:dyDescent="0.3">
      <c r="A100" s="61">
        <f t="shared" si="1"/>
        <v>1983</v>
      </c>
      <c r="B100" s="61">
        <v>89</v>
      </c>
      <c r="C100" s="41">
        <v>30437</v>
      </c>
      <c r="D100" s="61">
        <v>89</v>
      </c>
      <c r="E100" s="62">
        <v>12.028</v>
      </c>
    </row>
    <row r="101" spans="1:5" x14ac:dyDescent="0.3">
      <c r="A101" s="61">
        <f t="shared" si="1"/>
        <v>1983</v>
      </c>
      <c r="B101" s="61">
        <v>90</v>
      </c>
      <c r="C101" s="41">
        <v>30468</v>
      </c>
      <c r="D101" s="61">
        <v>90</v>
      </c>
      <c r="E101" s="62">
        <v>12.96</v>
      </c>
    </row>
    <row r="102" spans="1:5" x14ac:dyDescent="0.3">
      <c r="A102" s="61">
        <f t="shared" si="1"/>
        <v>1983</v>
      </c>
      <c r="B102" s="61">
        <v>91</v>
      </c>
      <c r="C102" s="41">
        <v>30498</v>
      </c>
      <c r="D102" s="61">
        <v>91</v>
      </c>
      <c r="E102" s="62">
        <v>12.917</v>
      </c>
    </row>
    <row r="103" spans="1:5" x14ac:dyDescent="0.3">
      <c r="A103" s="61">
        <f t="shared" si="1"/>
        <v>1983</v>
      </c>
      <c r="B103" s="61">
        <v>92</v>
      </c>
      <c r="C103" s="41">
        <v>30529</v>
      </c>
      <c r="D103" s="61">
        <v>92</v>
      </c>
      <c r="E103" s="62">
        <v>12.246</v>
      </c>
    </row>
    <row r="104" spans="1:5" x14ac:dyDescent="0.3">
      <c r="A104" s="61">
        <f t="shared" si="1"/>
        <v>1983</v>
      </c>
      <c r="B104" s="61">
        <v>93</v>
      </c>
      <c r="C104" s="41">
        <v>30560</v>
      </c>
      <c r="D104" s="61">
        <v>93</v>
      </c>
      <c r="E104" s="62">
        <v>12.451000000000001</v>
      </c>
    </row>
    <row r="105" spans="1:5" x14ac:dyDescent="0.3">
      <c r="A105" s="61">
        <f t="shared" si="1"/>
        <v>1983</v>
      </c>
      <c r="B105" s="61">
        <v>94</v>
      </c>
      <c r="C105" s="41">
        <v>30590</v>
      </c>
      <c r="D105" s="61">
        <v>94</v>
      </c>
      <c r="E105" s="62">
        <v>13.311</v>
      </c>
    </row>
    <row r="106" spans="1:5" x14ac:dyDescent="0.3">
      <c r="A106" s="61">
        <f t="shared" si="1"/>
        <v>1983</v>
      </c>
      <c r="B106" s="61">
        <v>95</v>
      </c>
      <c r="C106" s="41">
        <v>30621</v>
      </c>
      <c r="D106" s="61">
        <v>95</v>
      </c>
      <c r="E106" s="62">
        <v>13.125</v>
      </c>
    </row>
    <row r="107" spans="1:5" x14ac:dyDescent="0.3">
      <c r="A107" s="61">
        <f t="shared" si="1"/>
        <v>1983</v>
      </c>
      <c r="B107" s="61">
        <v>96</v>
      </c>
      <c r="C107" s="41">
        <v>30651</v>
      </c>
      <c r="D107" s="61">
        <v>96</v>
      </c>
      <c r="E107" s="62">
        <v>14.503</v>
      </c>
    </row>
    <row r="108" spans="1:5" x14ac:dyDescent="0.3">
      <c r="A108" s="61">
        <f t="shared" si="1"/>
        <v>1984</v>
      </c>
      <c r="B108" s="61">
        <v>97</v>
      </c>
      <c r="C108" s="41">
        <v>30682</v>
      </c>
      <c r="D108" s="61">
        <v>97</v>
      </c>
      <c r="E108" s="62">
        <v>14.21</v>
      </c>
    </row>
    <row r="109" spans="1:5" x14ac:dyDescent="0.3">
      <c r="A109" s="61">
        <f t="shared" si="1"/>
        <v>1984</v>
      </c>
      <c r="B109" s="61">
        <v>98</v>
      </c>
      <c r="C109" s="41">
        <v>30713</v>
      </c>
      <c r="D109" s="61">
        <v>98</v>
      </c>
      <c r="E109" s="62">
        <v>14.381</v>
      </c>
    </row>
    <row r="110" spans="1:5" x14ac:dyDescent="0.3">
      <c r="A110" s="61">
        <f t="shared" si="1"/>
        <v>1984</v>
      </c>
      <c r="B110" s="61">
        <v>99</v>
      </c>
      <c r="C110" s="41">
        <v>30742</v>
      </c>
      <c r="D110" s="61">
        <v>99</v>
      </c>
      <c r="E110" s="62">
        <v>14.21</v>
      </c>
    </row>
    <row r="111" spans="1:5" x14ac:dyDescent="0.3">
      <c r="A111" s="61">
        <f t="shared" si="1"/>
        <v>1984</v>
      </c>
      <c r="B111" s="61">
        <v>100</v>
      </c>
      <c r="C111" s="41">
        <v>30773</v>
      </c>
      <c r="D111" s="61">
        <v>100</v>
      </c>
      <c r="E111" s="62">
        <v>14.356999999999999</v>
      </c>
    </row>
    <row r="112" spans="1:5" x14ac:dyDescent="0.3">
      <c r="A112" s="61">
        <f t="shared" si="1"/>
        <v>1984</v>
      </c>
      <c r="B112" s="61">
        <v>101</v>
      </c>
      <c r="C112" s="41">
        <v>30803</v>
      </c>
      <c r="D112" s="61">
        <v>101</v>
      </c>
      <c r="E112" s="62">
        <v>14.856</v>
      </c>
    </row>
    <row r="113" spans="1:5" x14ac:dyDescent="0.3">
      <c r="A113" s="61">
        <f t="shared" si="1"/>
        <v>1984</v>
      </c>
      <c r="B113" s="61">
        <v>102</v>
      </c>
      <c r="C113" s="41">
        <v>30834</v>
      </c>
      <c r="D113" s="61">
        <v>102</v>
      </c>
      <c r="E113" s="62">
        <v>14.673</v>
      </c>
    </row>
    <row r="114" spans="1:5" x14ac:dyDescent="0.3">
      <c r="A114" s="61">
        <f t="shared" si="1"/>
        <v>1984</v>
      </c>
      <c r="B114" s="61">
        <v>103</v>
      </c>
      <c r="C114" s="41">
        <v>30864</v>
      </c>
      <c r="D114" s="61">
        <v>103</v>
      </c>
      <c r="E114" s="62">
        <v>14.757999999999999</v>
      </c>
    </row>
    <row r="115" spans="1:5" x14ac:dyDescent="0.3">
      <c r="A115" s="61">
        <f t="shared" si="1"/>
        <v>1984</v>
      </c>
      <c r="B115" s="61">
        <v>104</v>
      </c>
      <c r="C115" s="41">
        <v>30895</v>
      </c>
      <c r="D115" s="61">
        <v>104</v>
      </c>
      <c r="E115" s="62">
        <v>14.279</v>
      </c>
    </row>
    <row r="116" spans="1:5" x14ac:dyDescent="0.3">
      <c r="A116" s="61">
        <f t="shared" si="1"/>
        <v>1984</v>
      </c>
      <c r="B116" s="61">
        <v>105</v>
      </c>
      <c r="C116" s="41">
        <v>30926</v>
      </c>
      <c r="D116" s="61">
        <v>105</v>
      </c>
      <c r="E116" s="62">
        <v>13.959</v>
      </c>
    </row>
    <row r="117" spans="1:5" x14ac:dyDescent="0.3">
      <c r="A117" s="61">
        <f t="shared" si="1"/>
        <v>1984</v>
      </c>
      <c r="B117" s="61">
        <v>106</v>
      </c>
      <c r="C117" s="41">
        <v>30956</v>
      </c>
      <c r="D117" s="61">
        <v>106</v>
      </c>
      <c r="E117" s="62">
        <v>14.641999999999999</v>
      </c>
    </row>
    <row r="118" spans="1:5" x14ac:dyDescent="0.3">
      <c r="A118" s="61">
        <f t="shared" si="1"/>
        <v>1984</v>
      </c>
      <c r="B118" s="61">
        <v>107</v>
      </c>
      <c r="C118" s="41">
        <v>30987</v>
      </c>
      <c r="D118" s="61">
        <v>107</v>
      </c>
      <c r="E118" s="62">
        <v>14.773999999999999</v>
      </c>
    </row>
    <row r="119" spans="1:5" x14ac:dyDescent="0.3">
      <c r="A119" s="61">
        <f t="shared" si="1"/>
        <v>1984</v>
      </c>
      <c r="B119" s="61">
        <v>108</v>
      </c>
      <c r="C119" s="41">
        <v>31017</v>
      </c>
      <c r="D119" s="61">
        <v>108</v>
      </c>
      <c r="E119" s="62">
        <v>14.602</v>
      </c>
    </row>
    <row r="120" spans="1:5" x14ac:dyDescent="0.3">
      <c r="A120" s="61">
        <f t="shared" si="1"/>
        <v>1985</v>
      </c>
      <c r="B120" s="61">
        <v>109</v>
      </c>
      <c r="C120" s="41">
        <v>31048</v>
      </c>
      <c r="D120" s="61">
        <v>109</v>
      </c>
      <c r="E120" s="62">
        <v>15.563000000000001</v>
      </c>
    </row>
    <row r="121" spans="1:5" x14ac:dyDescent="0.3">
      <c r="A121" s="61">
        <f t="shared" si="1"/>
        <v>1985</v>
      </c>
      <c r="B121" s="61">
        <v>110</v>
      </c>
      <c r="C121" s="41">
        <v>31079</v>
      </c>
      <c r="D121" s="61">
        <v>110</v>
      </c>
      <c r="E121" s="62">
        <v>15.724</v>
      </c>
    </row>
    <row r="122" spans="1:5" x14ac:dyDescent="0.3">
      <c r="A122" s="61">
        <f t="shared" si="1"/>
        <v>1985</v>
      </c>
      <c r="B122" s="61">
        <v>111</v>
      </c>
      <c r="C122" s="41">
        <v>31107</v>
      </c>
      <c r="D122" s="61">
        <v>111</v>
      </c>
      <c r="E122" s="62">
        <v>15.358000000000001</v>
      </c>
    </row>
    <row r="123" spans="1:5" x14ac:dyDescent="0.3">
      <c r="A123" s="61">
        <f t="shared" si="1"/>
        <v>1985</v>
      </c>
      <c r="B123" s="61">
        <v>112</v>
      </c>
      <c r="C123" s="41">
        <v>31138</v>
      </c>
      <c r="D123" s="61">
        <v>112</v>
      </c>
      <c r="E123" s="62">
        <v>15.521000000000001</v>
      </c>
    </row>
    <row r="124" spans="1:5" x14ac:dyDescent="0.3">
      <c r="A124" s="61">
        <f t="shared" si="1"/>
        <v>1985</v>
      </c>
      <c r="B124" s="61">
        <v>113</v>
      </c>
      <c r="C124" s="41">
        <v>31168</v>
      </c>
      <c r="D124" s="61">
        <v>113</v>
      </c>
      <c r="E124" s="62">
        <v>15.561</v>
      </c>
    </row>
    <row r="125" spans="1:5" x14ac:dyDescent="0.3">
      <c r="A125" s="61">
        <f t="shared" si="1"/>
        <v>1985</v>
      </c>
      <c r="B125" s="61">
        <v>114</v>
      </c>
      <c r="C125" s="41">
        <v>31199</v>
      </c>
      <c r="D125" s="61">
        <v>114</v>
      </c>
      <c r="E125" s="62">
        <v>15.093</v>
      </c>
    </row>
    <row r="126" spans="1:5" x14ac:dyDescent="0.3">
      <c r="A126" s="61">
        <f t="shared" si="1"/>
        <v>1985</v>
      </c>
      <c r="B126" s="61">
        <v>115</v>
      </c>
      <c r="C126" s="41">
        <v>31229</v>
      </c>
      <c r="D126" s="61">
        <v>115</v>
      </c>
      <c r="E126" s="62">
        <v>15.497999999999999</v>
      </c>
    </row>
    <row r="127" spans="1:5" x14ac:dyDescent="0.3">
      <c r="A127" s="61">
        <f t="shared" si="1"/>
        <v>1985</v>
      </c>
      <c r="B127" s="61">
        <v>116</v>
      </c>
      <c r="C127" s="41">
        <v>31260</v>
      </c>
      <c r="D127" s="61">
        <v>116</v>
      </c>
      <c r="E127" s="62">
        <v>16.91</v>
      </c>
    </row>
    <row r="128" spans="1:5" x14ac:dyDescent="0.3">
      <c r="A128" s="61">
        <f t="shared" si="1"/>
        <v>1985</v>
      </c>
      <c r="B128" s="61">
        <v>117</v>
      </c>
      <c r="C128" s="41">
        <v>31291</v>
      </c>
      <c r="D128" s="61">
        <v>117</v>
      </c>
      <c r="E128" s="62">
        <v>19.103999999999999</v>
      </c>
    </row>
    <row r="129" spans="1:5" x14ac:dyDescent="0.3">
      <c r="A129" s="61">
        <f t="shared" si="1"/>
        <v>1985</v>
      </c>
      <c r="B129" s="61">
        <v>118</v>
      </c>
      <c r="C129" s="41">
        <v>31321</v>
      </c>
      <c r="D129" s="61">
        <v>118</v>
      </c>
      <c r="E129" s="62">
        <v>14.185</v>
      </c>
    </row>
    <row r="130" spans="1:5" x14ac:dyDescent="0.3">
      <c r="A130" s="61">
        <f t="shared" si="1"/>
        <v>1985</v>
      </c>
      <c r="B130" s="61">
        <v>119</v>
      </c>
      <c r="C130" s="41">
        <v>31352</v>
      </c>
      <c r="D130" s="61">
        <v>119</v>
      </c>
      <c r="E130" s="62">
        <v>14.622</v>
      </c>
    </row>
    <row r="131" spans="1:5" x14ac:dyDescent="0.3">
      <c r="A131" s="61">
        <f t="shared" si="1"/>
        <v>1985</v>
      </c>
      <c r="B131" s="61">
        <v>120</v>
      </c>
      <c r="C131" s="41">
        <v>31382</v>
      </c>
      <c r="D131" s="61">
        <v>120</v>
      </c>
      <c r="E131" s="62">
        <v>15.711</v>
      </c>
    </row>
    <row r="132" spans="1:5" x14ac:dyDescent="0.3">
      <c r="A132" s="61">
        <f t="shared" si="1"/>
        <v>1986</v>
      </c>
      <c r="B132" s="61">
        <v>121</v>
      </c>
      <c r="C132" s="41">
        <v>31413</v>
      </c>
      <c r="D132" s="61">
        <v>121</v>
      </c>
      <c r="E132" s="62">
        <v>16.059999999999999</v>
      </c>
    </row>
    <row r="133" spans="1:5" x14ac:dyDescent="0.3">
      <c r="A133" s="61">
        <f t="shared" si="1"/>
        <v>1986</v>
      </c>
      <c r="B133" s="61">
        <v>122</v>
      </c>
      <c r="C133" s="41">
        <v>31444</v>
      </c>
      <c r="D133" s="61">
        <v>122</v>
      </c>
      <c r="E133" s="62">
        <v>15.371</v>
      </c>
    </row>
    <row r="134" spans="1:5" x14ac:dyDescent="0.3">
      <c r="A134" s="61">
        <f t="shared" si="1"/>
        <v>1986</v>
      </c>
      <c r="B134" s="61">
        <v>123</v>
      </c>
      <c r="C134" s="41">
        <v>31472</v>
      </c>
      <c r="D134" s="61">
        <v>123</v>
      </c>
      <c r="E134" s="62">
        <v>14.161</v>
      </c>
    </row>
    <row r="135" spans="1:5" x14ac:dyDescent="0.3">
      <c r="A135" s="61">
        <f t="shared" si="1"/>
        <v>1986</v>
      </c>
      <c r="B135" s="61">
        <v>124</v>
      </c>
      <c r="C135" s="41">
        <v>31503</v>
      </c>
      <c r="D135" s="61">
        <v>124</v>
      </c>
      <c r="E135" s="62">
        <v>15.849</v>
      </c>
    </row>
    <row r="136" spans="1:5" x14ac:dyDescent="0.3">
      <c r="A136" s="61">
        <f t="shared" si="1"/>
        <v>1986</v>
      </c>
      <c r="B136" s="61">
        <v>125</v>
      </c>
      <c r="C136" s="41">
        <v>31533</v>
      </c>
      <c r="D136" s="61">
        <v>125</v>
      </c>
      <c r="E136" s="62">
        <v>16.302</v>
      </c>
    </row>
    <row r="137" spans="1:5" x14ac:dyDescent="0.3">
      <c r="A137" s="61">
        <f t="shared" si="1"/>
        <v>1986</v>
      </c>
      <c r="B137" s="61">
        <v>126</v>
      </c>
      <c r="C137" s="41">
        <v>31564</v>
      </c>
      <c r="D137" s="61">
        <v>126</v>
      </c>
      <c r="E137" s="62">
        <v>15.92</v>
      </c>
    </row>
    <row r="138" spans="1:5" x14ac:dyDescent="0.3">
      <c r="A138" s="61">
        <f t="shared" si="1"/>
        <v>1986</v>
      </c>
      <c r="B138" s="61">
        <v>127</v>
      </c>
      <c r="C138" s="41">
        <v>31594</v>
      </c>
      <c r="D138" s="61">
        <v>127</v>
      </c>
      <c r="E138" s="62">
        <v>15.742000000000001</v>
      </c>
    </row>
    <row r="139" spans="1:5" x14ac:dyDescent="0.3">
      <c r="A139" s="61">
        <f t="shared" si="1"/>
        <v>1986</v>
      </c>
      <c r="B139" s="61">
        <v>128</v>
      </c>
      <c r="C139" s="41">
        <v>31625</v>
      </c>
      <c r="D139" s="61">
        <v>128</v>
      </c>
      <c r="E139" s="62">
        <v>17.285</v>
      </c>
    </row>
    <row r="140" spans="1:5" x14ac:dyDescent="0.3">
      <c r="A140" s="61">
        <f t="shared" si="1"/>
        <v>1986</v>
      </c>
      <c r="B140" s="61">
        <v>129</v>
      </c>
      <c r="C140" s="41">
        <v>31656</v>
      </c>
      <c r="D140" s="61">
        <v>129</v>
      </c>
      <c r="E140" s="62">
        <v>21.495000000000001</v>
      </c>
    </row>
    <row r="141" spans="1:5" x14ac:dyDescent="0.3">
      <c r="A141" s="61">
        <f t="shared" ref="A141:A204" si="2">YEAR(C141)</f>
        <v>1986</v>
      </c>
      <c r="B141" s="61">
        <v>130</v>
      </c>
      <c r="C141" s="41">
        <v>31686</v>
      </c>
      <c r="D141" s="61">
        <v>130</v>
      </c>
      <c r="E141" s="62">
        <v>14.792999999999999</v>
      </c>
    </row>
    <row r="142" spans="1:5" x14ac:dyDescent="0.3">
      <c r="A142" s="61">
        <f t="shared" si="2"/>
        <v>1986</v>
      </c>
      <c r="B142" s="61">
        <v>131</v>
      </c>
      <c r="C142" s="41">
        <v>31717</v>
      </c>
      <c r="D142" s="61">
        <v>131</v>
      </c>
      <c r="E142" s="62">
        <v>14.821999999999999</v>
      </c>
    </row>
    <row r="143" spans="1:5" x14ac:dyDescent="0.3">
      <c r="A143" s="61">
        <f t="shared" si="2"/>
        <v>1986</v>
      </c>
      <c r="B143" s="61">
        <v>132</v>
      </c>
      <c r="C143" s="41">
        <v>31747</v>
      </c>
      <c r="D143" s="61">
        <v>132</v>
      </c>
      <c r="E143" s="62">
        <v>18.079000000000001</v>
      </c>
    </row>
    <row r="144" spans="1:5" x14ac:dyDescent="0.3">
      <c r="A144" s="61">
        <f t="shared" si="2"/>
        <v>1987</v>
      </c>
      <c r="B144" s="61">
        <v>133</v>
      </c>
      <c r="C144" s="41">
        <v>31778</v>
      </c>
      <c r="D144" s="61">
        <v>133</v>
      </c>
      <c r="E144" s="62">
        <v>12.414</v>
      </c>
    </row>
    <row r="145" spans="1:5" x14ac:dyDescent="0.3">
      <c r="A145" s="61">
        <f t="shared" si="2"/>
        <v>1987</v>
      </c>
      <c r="B145" s="61">
        <v>134</v>
      </c>
      <c r="C145" s="41">
        <v>31809</v>
      </c>
      <c r="D145" s="61">
        <v>134</v>
      </c>
      <c r="E145" s="62">
        <v>15.109</v>
      </c>
    </row>
    <row r="146" spans="1:5" x14ac:dyDescent="0.3">
      <c r="A146" s="61">
        <f t="shared" si="2"/>
        <v>1987</v>
      </c>
      <c r="B146" s="61">
        <v>135</v>
      </c>
      <c r="C146" s="41">
        <v>31837</v>
      </c>
      <c r="D146" s="61">
        <v>135</v>
      </c>
      <c r="E146" s="62">
        <v>15.298999999999999</v>
      </c>
    </row>
    <row r="147" spans="1:5" x14ac:dyDescent="0.3">
      <c r="A147" s="61">
        <f t="shared" si="2"/>
        <v>1987</v>
      </c>
      <c r="B147" s="61">
        <v>136</v>
      </c>
      <c r="C147" s="41">
        <v>31868</v>
      </c>
      <c r="D147" s="61">
        <v>136</v>
      </c>
      <c r="E147" s="62">
        <v>15.452</v>
      </c>
    </row>
    <row r="148" spans="1:5" x14ac:dyDescent="0.3">
      <c r="A148" s="61">
        <f t="shared" si="2"/>
        <v>1987</v>
      </c>
      <c r="B148" s="61">
        <v>137</v>
      </c>
      <c r="C148" s="41">
        <v>31898</v>
      </c>
      <c r="D148" s="61">
        <v>137</v>
      </c>
      <c r="E148" s="62">
        <v>14.571999999999999</v>
      </c>
    </row>
    <row r="149" spans="1:5" x14ac:dyDescent="0.3">
      <c r="A149" s="61">
        <f t="shared" si="2"/>
        <v>1987</v>
      </c>
      <c r="B149" s="61">
        <v>138</v>
      </c>
      <c r="C149" s="41">
        <v>31929</v>
      </c>
      <c r="D149" s="61">
        <v>138</v>
      </c>
      <c r="E149" s="62">
        <v>15.619</v>
      </c>
    </row>
    <row r="150" spans="1:5" x14ac:dyDescent="0.3">
      <c r="A150" s="61">
        <f t="shared" si="2"/>
        <v>1987</v>
      </c>
      <c r="B150" s="61">
        <v>139</v>
      </c>
      <c r="C150" s="41">
        <v>31959</v>
      </c>
      <c r="D150" s="61">
        <v>139</v>
      </c>
      <c r="E150" s="62">
        <v>15.654999999999999</v>
      </c>
    </row>
    <row r="151" spans="1:5" x14ac:dyDescent="0.3">
      <c r="A151" s="61">
        <f t="shared" si="2"/>
        <v>1987</v>
      </c>
      <c r="B151" s="61">
        <v>140</v>
      </c>
      <c r="C151" s="41">
        <v>31990</v>
      </c>
      <c r="D151" s="61">
        <v>140</v>
      </c>
      <c r="E151" s="62">
        <v>17.091999999999999</v>
      </c>
    </row>
    <row r="152" spans="1:5" x14ac:dyDescent="0.3">
      <c r="A152" s="61">
        <f t="shared" si="2"/>
        <v>1987</v>
      </c>
      <c r="B152" s="61">
        <v>141</v>
      </c>
      <c r="C152" s="41">
        <v>32021</v>
      </c>
      <c r="D152" s="61">
        <v>141</v>
      </c>
      <c r="E152" s="62">
        <v>16.119</v>
      </c>
    </row>
    <row r="153" spans="1:5" x14ac:dyDescent="0.3">
      <c r="A153" s="61">
        <f t="shared" si="2"/>
        <v>1987</v>
      </c>
      <c r="B153" s="61">
        <v>142</v>
      </c>
      <c r="C153" s="41">
        <v>32051</v>
      </c>
      <c r="D153" s="61">
        <v>142</v>
      </c>
      <c r="E153" s="62">
        <v>14.257999999999999</v>
      </c>
    </row>
    <row r="154" spans="1:5" x14ac:dyDescent="0.3">
      <c r="A154" s="61">
        <f t="shared" si="2"/>
        <v>1987</v>
      </c>
      <c r="B154" s="61">
        <v>143</v>
      </c>
      <c r="C154" s="41">
        <v>32082</v>
      </c>
      <c r="D154" s="61">
        <v>143</v>
      </c>
      <c r="E154" s="62">
        <v>14.542999999999999</v>
      </c>
    </row>
    <row r="155" spans="1:5" x14ac:dyDescent="0.3">
      <c r="A155" s="61">
        <f t="shared" si="2"/>
        <v>1987</v>
      </c>
      <c r="B155" s="61">
        <v>144</v>
      </c>
      <c r="C155" s="41">
        <v>32112</v>
      </c>
      <c r="D155" s="61">
        <v>144</v>
      </c>
      <c r="E155" s="62">
        <v>15.645</v>
      </c>
    </row>
    <row r="156" spans="1:5" x14ac:dyDescent="0.3">
      <c r="A156" s="61">
        <f t="shared" si="2"/>
        <v>1988</v>
      </c>
      <c r="B156" s="61">
        <v>145</v>
      </c>
      <c r="C156" s="41">
        <v>32143</v>
      </c>
      <c r="D156" s="61">
        <v>145</v>
      </c>
      <c r="E156" s="62">
        <v>16.082999999999998</v>
      </c>
    </row>
    <row r="157" spans="1:5" x14ac:dyDescent="0.3">
      <c r="A157" s="61">
        <f t="shared" si="2"/>
        <v>1988</v>
      </c>
      <c r="B157" s="61">
        <v>146</v>
      </c>
      <c r="C157" s="41">
        <v>32174</v>
      </c>
      <c r="D157" s="61">
        <v>146</v>
      </c>
      <c r="E157" s="62">
        <v>16.513000000000002</v>
      </c>
    </row>
    <row r="158" spans="1:5" x14ac:dyDescent="0.3">
      <c r="A158" s="61">
        <f t="shared" si="2"/>
        <v>1988</v>
      </c>
      <c r="B158" s="61">
        <v>147</v>
      </c>
      <c r="C158" s="41">
        <v>32203</v>
      </c>
      <c r="D158" s="61">
        <v>147</v>
      </c>
      <c r="E158" s="62">
        <v>16.181999999999999</v>
      </c>
    </row>
    <row r="159" spans="1:5" x14ac:dyDescent="0.3">
      <c r="A159" s="61">
        <f t="shared" si="2"/>
        <v>1988</v>
      </c>
      <c r="B159" s="61">
        <v>148</v>
      </c>
      <c r="C159" s="41">
        <v>32234</v>
      </c>
      <c r="D159" s="61">
        <v>148</v>
      </c>
      <c r="E159" s="62">
        <v>15.545</v>
      </c>
    </row>
    <row r="160" spans="1:5" x14ac:dyDescent="0.3">
      <c r="A160" s="61">
        <f t="shared" si="2"/>
        <v>1988</v>
      </c>
      <c r="B160" s="61">
        <v>149</v>
      </c>
      <c r="C160" s="41">
        <v>32264</v>
      </c>
      <c r="D160" s="61">
        <v>149</v>
      </c>
      <c r="E160" s="62">
        <v>15.941000000000001</v>
      </c>
    </row>
    <row r="161" spans="1:5" x14ac:dyDescent="0.3">
      <c r="A161" s="61">
        <f t="shared" si="2"/>
        <v>1988</v>
      </c>
      <c r="B161" s="61">
        <v>150</v>
      </c>
      <c r="C161" s="41">
        <v>32295</v>
      </c>
      <c r="D161" s="61">
        <v>150</v>
      </c>
      <c r="E161" s="62">
        <v>15.853999999999999</v>
      </c>
    </row>
    <row r="162" spans="1:5" x14ac:dyDescent="0.3">
      <c r="A162" s="61">
        <f t="shared" si="2"/>
        <v>1988</v>
      </c>
      <c r="B162" s="61">
        <v>151</v>
      </c>
      <c r="C162" s="41">
        <v>32325</v>
      </c>
      <c r="D162" s="61">
        <v>151</v>
      </c>
      <c r="E162" s="62">
        <v>15.704000000000001</v>
      </c>
    </row>
    <row r="163" spans="1:5" x14ac:dyDescent="0.3">
      <c r="A163" s="61">
        <f t="shared" si="2"/>
        <v>1988</v>
      </c>
      <c r="B163" s="61">
        <v>152</v>
      </c>
      <c r="C163" s="41">
        <v>32356</v>
      </c>
      <c r="D163" s="61">
        <v>152</v>
      </c>
      <c r="E163" s="62">
        <v>15.385</v>
      </c>
    </row>
    <row r="164" spans="1:5" x14ac:dyDescent="0.3">
      <c r="A164" s="61">
        <f t="shared" si="2"/>
        <v>1988</v>
      </c>
      <c r="B164" s="61">
        <v>153</v>
      </c>
      <c r="C164" s="41">
        <v>32387</v>
      </c>
      <c r="D164" s="61">
        <v>153</v>
      </c>
      <c r="E164" s="62">
        <v>15.047000000000001</v>
      </c>
    </row>
    <row r="165" spans="1:5" x14ac:dyDescent="0.3">
      <c r="A165" s="61">
        <f t="shared" si="2"/>
        <v>1988</v>
      </c>
      <c r="B165" s="61">
        <v>154</v>
      </c>
      <c r="C165" s="41">
        <v>32417</v>
      </c>
      <c r="D165" s="61">
        <v>154</v>
      </c>
      <c r="E165" s="62">
        <v>15.162000000000001</v>
      </c>
    </row>
    <row r="166" spans="1:5" x14ac:dyDescent="0.3">
      <c r="A166" s="61">
        <f t="shared" si="2"/>
        <v>1988</v>
      </c>
      <c r="B166" s="61">
        <v>155</v>
      </c>
      <c r="C166" s="41">
        <v>32448</v>
      </c>
      <c r="D166" s="61">
        <v>155</v>
      </c>
      <c r="E166" s="62">
        <v>15.394</v>
      </c>
    </row>
    <row r="167" spans="1:5" x14ac:dyDescent="0.3">
      <c r="A167" s="61">
        <f t="shared" si="2"/>
        <v>1988</v>
      </c>
      <c r="B167" s="61">
        <v>156</v>
      </c>
      <c r="C167" s="41">
        <v>32478</v>
      </c>
      <c r="D167" s="61">
        <v>156</v>
      </c>
      <c r="E167" s="62">
        <v>16.437000000000001</v>
      </c>
    </row>
    <row r="168" spans="1:5" x14ac:dyDescent="0.3">
      <c r="A168" s="61">
        <f t="shared" si="2"/>
        <v>1989</v>
      </c>
      <c r="B168" s="61">
        <v>157</v>
      </c>
      <c r="C168" s="41">
        <v>32509</v>
      </c>
      <c r="D168" s="61">
        <v>157</v>
      </c>
      <c r="E168" s="62">
        <v>15.372</v>
      </c>
    </row>
    <row r="169" spans="1:5" x14ac:dyDescent="0.3">
      <c r="A169" s="61">
        <f t="shared" si="2"/>
        <v>1989</v>
      </c>
      <c r="B169" s="61">
        <v>158</v>
      </c>
      <c r="C169" s="41">
        <v>32540</v>
      </c>
      <c r="D169" s="61">
        <v>158</v>
      </c>
      <c r="E169" s="62">
        <v>14.991</v>
      </c>
    </row>
    <row r="170" spans="1:5" x14ac:dyDescent="0.3">
      <c r="A170" s="61">
        <f t="shared" si="2"/>
        <v>1989</v>
      </c>
      <c r="B170" s="61">
        <v>159</v>
      </c>
      <c r="C170" s="41">
        <v>32568</v>
      </c>
      <c r="D170" s="61">
        <v>159</v>
      </c>
      <c r="E170" s="62">
        <v>14.662000000000001</v>
      </c>
    </row>
    <row r="171" spans="1:5" x14ac:dyDescent="0.3">
      <c r="A171" s="61">
        <f t="shared" si="2"/>
        <v>1989</v>
      </c>
      <c r="B171" s="61">
        <v>160</v>
      </c>
      <c r="C171" s="41">
        <v>32599</v>
      </c>
      <c r="D171" s="61">
        <v>160</v>
      </c>
      <c r="E171" s="62">
        <v>16.024000000000001</v>
      </c>
    </row>
    <row r="172" spans="1:5" x14ac:dyDescent="0.3">
      <c r="A172" s="61">
        <f t="shared" si="2"/>
        <v>1989</v>
      </c>
      <c r="B172" s="61">
        <v>161</v>
      </c>
      <c r="C172" s="41">
        <v>32629</v>
      </c>
      <c r="D172" s="61">
        <v>161</v>
      </c>
      <c r="E172" s="62">
        <v>15.266999999999999</v>
      </c>
    </row>
    <row r="173" spans="1:5" x14ac:dyDescent="0.3">
      <c r="A173" s="61">
        <f t="shared" si="2"/>
        <v>1989</v>
      </c>
      <c r="B173" s="61">
        <v>162</v>
      </c>
      <c r="C173" s="41">
        <v>32660</v>
      </c>
      <c r="D173" s="61">
        <v>162</v>
      </c>
      <c r="E173" s="62">
        <v>14.384</v>
      </c>
    </row>
    <row r="174" spans="1:5" x14ac:dyDescent="0.3">
      <c r="A174" s="61">
        <f t="shared" si="2"/>
        <v>1989</v>
      </c>
      <c r="B174" s="61">
        <v>163</v>
      </c>
      <c r="C174" s="41">
        <v>32690</v>
      </c>
      <c r="D174" s="61">
        <v>163</v>
      </c>
      <c r="E174" s="62">
        <v>14.695</v>
      </c>
    </row>
    <row r="175" spans="1:5" x14ac:dyDescent="0.3">
      <c r="A175" s="61">
        <f t="shared" si="2"/>
        <v>1989</v>
      </c>
      <c r="B175" s="61">
        <v>164</v>
      </c>
      <c r="C175" s="41">
        <v>32721</v>
      </c>
      <c r="D175" s="61">
        <v>164</v>
      </c>
      <c r="E175" s="62">
        <v>16.547000000000001</v>
      </c>
    </row>
    <row r="176" spans="1:5" x14ac:dyDescent="0.3">
      <c r="A176" s="61">
        <f t="shared" si="2"/>
        <v>1989</v>
      </c>
      <c r="B176" s="61">
        <v>165</v>
      </c>
      <c r="C176" s="41">
        <v>32752</v>
      </c>
      <c r="D176" s="61">
        <v>165</v>
      </c>
      <c r="E176" s="62">
        <v>15.66</v>
      </c>
    </row>
    <row r="177" spans="1:5" x14ac:dyDescent="0.3">
      <c r="A177" s="61">
        <f t="shared" si="2"/>
        <v>1989</v>
      </c>
      <c r="B177" s="61">
        <v>166</v>
      </c>
      <c r="C177" s="41">
        <v>32782</v>
      </c>
      <c r="D177" s="61">
        <v>166</v>
      </c>
      <c r="E177" s="62">
        <v>13.581</v>
      </c>
    </row>
    <row r="178" spans="1:5" x14ac:dyDescent="0.3">
      <c r="A178" s="61">
        <f t="shared" si="2"/>
        <v>1989</v>
      </c>
      <c r="B178" s="61">
        <v>167</v>
      </c>
      <c r="C178" s="41">
        <v>32813</v>
      </c>
      <c r="D178" s="61">
        <v>167</v>
      </c>
      <c r="E178" s="62">
        <v>13.37</v>
      </c>
    </row>
    <row r="179" spans="1:5" x14ac:dyDescent="0.3">
      <c r="A179" s="61">
        <f t="shared" si="2"/>
        <v>1989</v>
      </c>
      <c r="B179" s="61">
        <v>168</v>
      </c>
      <c r="C179" s="41">
        <v>32843</v>
      </c>
      <c r="D179" s="61">
        <v>168</v>
      </c>
      <c r="E179" s="62">
        <v>13.55</v>
      </c>
    </row>
    <row r="180" spans="1:5" x14ac:dyDescent="0.3">
      <c r="A180" s="61">
        <f t="shared" si="2"/>
        <v>1990</v>
      </c>
      <c r="B180" s="61">
        <v>169</v>
      </c>
      <c r="C180" s="41">
        <v>32874</v>
      </c>
      <c r="D180" s="61">
        <v>169</v>
      </c>
      <c r="E180" s="62">
        <v>16.308</v>
      </c>
    </row>
    <row r="181" spans="1:5" x14ac:dyDescent="0.3">
      <c r="A181" s="61">
        <f t="shared" si="2"/>
        <v>1990</v>
      </c>
      <c r="B181" s="61">
        <v>170</v>
      </c>
      <c r="C181" s="41">
        <v>32905</v>
      </c>
      <c r="D181" s="61">
        <v>170</v>
      </c>
      <c r="E181" s="62">
        <v>14.363</v>
      </c>
    </row>
    <row r="182" spans="1:5" x14ac:dyDescent="0.3">
      <c r="A182" s="61">
        <f t="shared" si="2"/>
        <v>1990</v>
      </c>
      <c r="B182" s="61">
        <v>171</v>
      </c>
      <c r="C182" s="41">
        <v>32933</v>
      </c>
      <c r="D182" s="61">
        <v>171</v>
      </c>
      <c r="E182" s="62">
        <v>14.486000000000001</v>
      </c>
    </row>
    <row r="183" spans="1:5" x14ac:dyDescent="0.3">
      <c r="A183" s="61">
        <f t="shared" si="2"/>
        <v>1990</v>
      </c>
      <c r="B183" s="61">
        <v>172</v>
      </c>
      <c r="C183" s="41">
        <v>32964</v>
      </c>
      <c r="D183" s="61">
        <v>172</v>
      </c>
      <c r="E183" s="62">
        <v>14.281000000000001</v>
      </c>
    </row>
    <row r="184" spans="1:5" x14ac:dyDescent="0.3">
      <c r="A184" s="61">
        <f t="shared" si="2"/>
        <v>1990</v>
      </c>
      <c r="B184" s="61">
        <v>173</v>
      </c>
      <c r="C184" s="41">
        <v>32994</v>
      </c>
      <c r="D184" s="61">
        <v>173</v>
      </c>
      <c r="E184" s="62">
        <v>14.022</v>
      </c>
    </row>
    <row r="185" spans="1:5" x14ac:dyDescent="0.3">
      <c r="A185" s="61">
        <f t="shared" si="2"/>
        <v>1990</v>
      </c>
      <c r="B185" s="61">
        <v>174</v>
      </c>
      <c r="C185" s="41">
        <v>33025</v>
      </c>
      <c r="D185" s="61">
        <v>174</v>
      </c>
      <c r="E185" s="62">
        <v>14.148999999999999</v>
      </c>
    </row>
    <row r="186" spans="1:5" x14ac:dyDescent="0.3">
      <c r="A186" s="61">
        <f t="shared" si="2"/>
        <v>1990</v>
      </c>
      <c r="B186" s="61">
        <v>175</v>
      </c>
      <c r="C186" s="41">
        <v>33055</v>
      </c>
      <c r="D186" s="61">
        <v>175</v>
      </c>
      <c r="E186" s="62">
        <v>14.081</v>
      </c>
    </row>
    <row r="187" spans="1:5" x14ac:dyDescent="0.3">
      <c r="A187" s="61">
        <f t="shared" si="2"/>
        <v>1990</v>
      </c>
      <c r="B187" s="61">
        <v>176</v>
      </c>
      <c r="C187" s="41">
        <v>33086</v>
      </c>
      <c r="D187" s="61">
        <v>176</v>
      </c>
      <c r="E187" s="62">
        <v>13.859</v>
      </c>
    </row>
    <row r="188" spans="1:5" x14ac:dyDescent="0.3">
      <c r="A188" s="61">
        <f t="shared" si="2"/>
        <v>1990</v>
      </c>
      <c r="B188" s="61">
        <v>177</v>
      </c>
      <c r="C188" s="41">
        <v>33117</v>
      </c>
      <c r="D188" s="61">
        <v>177</v>
      </c>
      <c r="E188" s="62">
        <v>14.298</v>
      </c>
    </row>
    <row r="189" spans="1:5" x14ac:dyDescent="0.3">
      <c r="A189" s="61">
        <f t="shared" si="2"/>
        <v>1990</v>
      </c>
      <c r="B189" s="61">
        <v>178</v>
      </c>
      <c r="C189" s="41">
        <v>33147</v>
      </c>
      <c r="D189" s="61">
        <v>178</v>
      </c>
      <c r="E189" s="62">
        <v>13.749000000000001</v>
      </c>
    </row>
    <row r="190" spans="1:5" x14ac:dyDescent="0.3">
      <c r="A190" s="61">
        <f t="shared" si="2"/>
        <v>1990</v>
      </c>
      <c r="B190" s="61">
        <v>179</v>
      </c>
      <c r="C190" s="41">
        <v>33178</v>
      </c>
      <c r="D190" s="61">
        <v>179</v>
      </c>
      <c r="E190" s="62">
        <v>13.134</v>
      </c>
    </row>
    <row r="191" spans="1:5" x14ac:dyDescent="0.3">
      <c r="A191" s="61">
        <f t="shared" si="2"/>
        <v>1990</v>
      </c>
      <c r="B191" s="61">
        <v>180</v>
      </c>
      <c r="C191" s="41">
        <v>33208</v>
      </c>
      <c r="D191" s="61">
        <v>180</v>
      </c>
      <c r="E191" s="62">
        <v>12.958</v>
      </c>
    </row>
    <row r="192" spans="1:5" x14ac:dyDescent="0.3">
      <c r="A192" s="61">
        <f t="shared" si="2"/>
        <v>1991</v>
      </c>
      <c r="B192" s="61">
        <v>181</v>
      </c>
      <c r="C192" s="41">
        <v>33239</v>
      </c>
      <c r="D192" s="61">
        <v>181</v>
      </c>
      <c r="E192" s="62">
        <v>11.829000000000001</v>
      </c>
    </row>
    <row r="193" spans="1:5" x14ac:dyDescent="0.3">
      <c r="A193" s="61">
        <f t="shared" si="2"/>
        <v>1991</v>
      </c>
      <c r="B193" s="61">
        <v>182</v>
      </c>
      <c r="C193" s="41">
        <v>33270</v>
      </c>
      <c r="D193" s="61">
        <v>182</v>
      </c>
      <c r="E193" s="62">
        <v>12.409000000000001</v>
      </c>
    </row>
    <row r="194" spans="1:5" x14ac:dyDescent="0.3">
      <c r="A194" s="61">
        <f t="shared" si="2"/>
        <v>1991</v>
      </c>
      <c r="B194" s="61">
        <v>183</v>
      </c>
      <c r="C194" s="41">
        <v>33298</v>
      </c>
      <c r="D194" s="61">
        <v>183</v>
      </c>
      <c r="E194" s="62">
        <v>12.848000000000001</v>
      </c>
    </row>
    <row r="195" spans="1:5" x14ac:dyDescent="0.3">
      <c r="A195" s="61">
        <f t="shared" si="2"/>
        <v>1991</v>
      </c>
      <c r="B195" s="61">
        <v>184</v>
      </c>
      <c r="C195" s="41">
        <v>33329</v>
      </c>
      <c r="D195" s="61">
        <v>184</v>
      </c>
      <c r="E195" s="62">
        <v>12.038</v>
      </c>
    </row>
    <row r="196" spans="1:5" x14ac:dyDescent="0.3">
      <c r="A196" s="61">
        <f t="shared" si="2"/>
        <v>1991</v>
      </c>
      <c r="B196" s="61">
        <v>185</v>
      </c>
      <c r="C196" s="41">
        <v>33359</v>
      </c>
      <c r="D196" s="61">
        <v>185</v>
      </c>
      <c r="E196" s="62">
        <v>12.487</v>
      </c>
    </row>
    <row r="197" spans="1:5" x14ac:dyDescent="0.3">
      <c r="A197" s="61">
        <f t="shared" si="2"/>
        <v>1991</v>
      </c>
      <c r="B197" s="61">
        <v>186</v>
      </c>
      <c r="C197" s="41">
        <v>33390</v>
      </c>
      <c r="D197" s="61">
        <v>186</v>
      </c>
      <c r="E197" s="62">
        <v>12.718999999999999</v>
      </c>
    </row>
    <row r="198" spans="1:5" x14ac:dyDescent="0.3">
      <c r="A198" s="61">
        <f t="shared" si="2"/>
        <v>1991</v>
      </c>
      <c r="B198" s="61">
        <v>187</v>
      </c>
      <c r="C198" s="41">
        <v>33420</v>
      </c>
      <c r="D198" s="61">
        <v>187</v>
      </c>
      <c r="E198" s="62">
        <v>12.972</v>
      </c>
    </row>
    <row r="199" spans="1:5" x14ac:dyDescent="0.3">
      <c r="A199" s="61">
        <f t="shared" si="2"/>
        <v>1991</v>
      </c>
      <c r="B199" s="61">
        <v>188</v>
      </c>
      <c r="C199" s="41">
        <v>33451</v>
      </c>
      <c r="D199" s="61">
        <v>188</v>
      </c>
      <c r="E199" s="62">
        <v>12.565</v>
      </c>
    </row>
    <row r="200" spans="1:5" x14ac:dyDescent="0.3">
      <c r="A200" s="61">
        <f t="shared" si="2"/>
        <v>1991</v>
      </c>
      <c r="B200" s="61">
        <v>189</v>
      </c>
      <c r="C200" s="41">
        <v>33482</v>
      </c>
      <c r="D200" s="61">
        <v>189</v>
      </c>
      <c r="E200" s="62">
        <v>13.106999999999999</v>
      </c>
    </row>
    <row r="201" spans="1:5" x14ac:dyDescent="0.3">
      <c r="A201" s="61">
        <f t="shared" si="2"/>
        <v>1991</v>
      </c>
      <c r="B201" s="61">
        <v>190</v>
      </c>
      <c r="C201" s="41">
        <v>33512</v>
      </c>
      <c r="D201" s="61">
        <v>190</v>
      </c>
      <c r="E201" s="62">
        <v>12.217000000000001</v>
      </c>
    </row>
    <row r="202" spans="1:5" x14ac:dyDescent="0.3">
      <c r="A202" s="61">
        <f t="shared" si="2"/>
        <v>1991</v>
      </c>
      <c r="B202" s="61">
        <v>191</v>
      </c>
      <c r="C202" s="41">
        <v>33543</v>
      </c>
      <c r="D202" s="61">
        <v>191</v>
      </c>
      <c r="E202" s="62">
        <v>12.576000000000001</v>
      </c>
    </row>
    <row r="203" spans="1:5" x14ac:dyDescent="0.3">
      <c r="A203" s="61">
        <f t="shared" si="2"/>
        <v>1991</v>
      </c>
      <c r="B203" s="61">
        <v>192</v>
      </c>
      <c r="C203" s="41">
        <v>33573</v>
      </c>
      <c r="D203" s="61">
        <v>192</v>
      </c>
      <c r="E203" s="62">
        <v>12.657999999999999</v>
      </c>
    </row>
    <row r="204" spans="1:5" x14ac:dyDescent="0.3">
      <c r="A204" s="61">
        <f t="shared" si="2"/>
        <v>1992</v>
      </c>
      <c r="B204" s="61">
        <v>193</v>
      </c>
      <c r="C204" s="41">
        <v>33604</v>
      </c>
      <c r="D204" s="61">
        <v>193</v>
      </c>
      <c r="E204" s="62">
        <v>12.590999999999999</v>
      </c>
    </row>
    <row r="205" spans="1:5" x14ac:dyDescent="0.3">
      <c r="A205" s="61">
        <f t="shared" ref="A205:A268" si="3">YEAR(C205)</f>
        <v>1992</v>
      </c>
      <c r="B205" s="61">
        <v>194</v>
      </c>
      <c r="C205" s="41">
        <v>33635</v>
      </c>
      <c r="D205" s="61">
        <v>194</v>
      </c>
      <c r="E205" s="62">
        <v>12.927</v>
      </c>
    </row>
    <row r="206" spans="1:5" x14ac:dyDescent="0.3">
      <c r="A206" s="61">
        <f t="shared" si="3"/>
        <v>1992</v>
      </c>
      <c r="B206" s="61">
        <v>195</v>
      </c>
      <c r="C206" s="41">
        <v>33664</v>
      </c>
      <c r="D206" s="61">
        <v>195</v>
      </c>
      <c r="E206" s="62">
        <v>12.824</v>
      </c>
    </row>
    <row r="207" spans="1:5" x14ac:dyDescent="0.3">
      <c r="A207" s="61">
        <f t="shared" si="3"/>
        <v>1992</v>
      </c>
      <c r="B207" s="61">
        <v>196</v>
      </c>
      <c r="C207" s="41">
        <v>33695</v>
      </c>
      <c r="D207" s="61">
        <v>196</v>
      </c>
      <c r="E207" s="62">
        <v>12.55</v>
      </c>
    </row>
    <row r="208" spans="1:5" x14ac:dyDescent="0.3">
      <c r="A208" s="61">
        <f t="shared" si="3"/>
        <v>1992</v>
      </c>
      <c r="B208" s="61">
        <v>197</v>
      </c>
      <c r="C208" s="41">
        <v>33725</v>
      </c>
      <c r="D208" s="61">
        <v>197</v>
      </c>
      <c r="E208" s="62">
        <v>13.098000000000001</v>
      </c>
    </row>
    <row r="209" spans="1:5" x14ac:dyDescent="0.3">
      <c r="A209" s="61">
        <f t="shared" si="3"/>
        <v>1992</v>
      </c>
      <c r="B209" s="61">
        <v>198</v>
      </c>
      <c r="C209" s="41">
        <v>33756</v>
      </c>
      <c r="D209" s="61">
        <v>198</v>
      </c>
      <c r="E209" s="62">
        <v>13.542999999999999</v>
      </c>
    </row>
    <row r="210" spans="1:5" x14ac:dyDescent="0.3">
      <c r="A210" s="61">
        <f t="shared" si="3"/>
        <v>1992</v>
      </c>
      <c r="B210" s="61">
        <v>199</v>
      </c>
      <c r="C210" s="41">
        <v>33786</v>
      </c>
      <c r="D210" s="61">
        <v>199</v>
      </c>
      <c r="E210" s="62">
        <v>12.853</v>
      </c>
    </row>
    <row r="211" spans="1:5" x14ac:dyDescent="0.3">
      <c r="A211" s="61">
        <f t="shared" si="3"/>
        <v>1992</v>
      </c>
      <c r="B211" s="61">
        <v>200</v>
      </c>
      <c r="C211" s="41">
        <v>33817</v>
      </c>
      <c r="D211" s="61">
        <v>200</v>
      </c>
      <c r="E211" s="62">
        <v>12.872999999999999</v>
      </c>
    </row>
    <row r="212" spans="1:5" x14ac:dyDescent="0.3">
      <c r="A212" s="61">
        <f t="shared" si="3"/>
        <v>1992</v>
      </c>
      <c r="B212" s="61">
        <v>201</v>
      </c>
      <c r="C212" s="41">
        <v>33848</v>
      </c>
      <c r="D212" s="61">
        <v>201</v>
      </c>
      <c r="E212" s="62">
        <v>13.378</v>
      </c>
    </row>
    <row r="213" spans="1:5" x14ac:dyDescent="0.3">
      <c r="A213" s="61">
        <f t="shared" si="3"/>
        <v>1992</v>
      </c>
      <c r="B213" s="61">
        <v>202</v>
      </c>
      <c r="C213" s="41">
        <v>33878</v>
      </c>
      <c r="D213" s="61">
        <v>202</v>
      </c>
      <c r="E213" s="62">
        <v>13.654999999999999</v>
      </c>
    </row>
    <row r="214" spans="1:5" x14ac:dyDescent="0.3">
      <c r="A214" s="61">
        <f t="shared" si="3"/>
        <v>1992</v>
      </c>
      <c r="B214" s="61">
        <v>203</v>
      </c>
      <c r="C214" s="41">
        <v>33909</v>
      </c>
      <c r="D214" s="61">
        <v>203</v>
      </c>
      <c r="E214" s="62">
        <v>13.218</v>
      </c>
    </row>
    <row r="215" spans="1:5" x14ac:dyDescent="0.3">
      <c r="A215" s="61">
        <f t="shared" si="3"/>
        <v>1992</v>
      </c>
      <c r="B215" s="61">
        <v>204</v>
      </c>
      <c r="C215" s="41">
        <v>33939</v>
      </c>
      <c r="D215" s="61">
        <v>204</v>
      </c>
      <c r="E215" s="62">
        <v>13.784000000000001</v>
      </c>
    </row>
    <row r="216" spans="1:5" x14ac:dyDescent="0.3">
      <c r="A216" s="61">
        <f t="shared" si="3"/>
        <v>1993</v>
      </c>
      <c r="B216" s="61">
        <v>205</v>
      </c>
      <c r="C216" s="41">
        <v>33970</v>
      </c>
      <c r="D216" s="61">
        <v>205</v>
      </c>
      <c r="E216" s="62">
        <v>13.457000000000001</v>
      </c>
    </row>
    <row r="217" spans="1:5" x14ac:dyDescent="0.3">
      <c r="A217" s="61">
        <f t="shared" si="3"/>
        <v>1993</v>
      </c>
      <c r="B217" s="61">
        <v>206</v>
      </c>
      <c r="C217" s="41">
        <v>34001</v>
      </c>
      <c r="D217" s="61">
        <v>206</v>
      </c>
      <c r="E217" s="62">
        <v>12.968999999999999</v>
      </c>
    </row>
    <row r="218" spans="1:5" x14ac:dyDescent="0.3">
      <c r="A218" s="61">
        <f t="shared" si="3"/>
        <v>1993</v>
      </c>
      <c r="B218" s="61">
        <v>207</v>
      </c>
      <c r="C218" s="41">
        <v>34029</v>
      </c>
      <c r="D218" s="61">
        <v>207</v>
      </c>
      <c r="E218" s="62">
        <v>13.326000000000001</v>
      </c>
    </row>
    <row r="219" spans="1:5" x14ac:dyDescent="0.3">
      <c r="A219" s="61">
        <f t="shared" si="3"/>
        <v>1993</v>
      </c>
      <c r="B219" s="61">
        <v>208</v>
      </c>
      <c r="C219" s="41">
        <v>34060</v>
      </c>
      <c r="D219" s="61">
        <v>208</v>
      </c>
      <c r="E219" s="62">
        <v>14.526999999999999</v>
      </c>
    </row>
    <row r="220" spans="1:5" x14ac:dyDescent="0.3">
      <c r="A220" s="61">
        <f t="shared" si="3"/>
        <v>1993</v>
      </c>
      <c r="B220" s="61">
        <v>209</v>
      </c>
      <c r="C220" s="41">
        <v>34090</v>
      </c>
      <c r="D220" s="61">
        <v>209</v>
      </c>
      <c r="E220" s="62">
        <v>14.519</v>
      </c>
    </row>
    <row r="221" spans="1:5" x14ac:dyDescent="0.3">
      <c r="A221" s="61">
        <f t="shared" si="3"/>
        <v>1993</v>
      </c>
      <c r="B221" s="61">
        <v>210</v>
      </c>
      <c r="C221" s="41">
        <v>34121</v>
      </c>
      <c r="D221" s="61">
        <v>210</v>
      </c>
      <c r="E221" s="62">
        <v>14.49</v>
      </c>
    </row>
    <row r="222" spans="1:5" x14ac:dyDescent="0.3">
      <c r="A222" s="61">
        <f t="shared" si="3"/>
        <v>1993</v>
      </c>
      <c r="B222" s="61">
        <v>211</v>
      </c>
      <c r="C222" s="41">
        <v>34151</v>
      </c>
      <c r="D222" s="61">
        <v>211</v>
      </c>
      <c r="E222" s="62">
        <v>14.451000000000001</v>
      </c>
    </row>
    <row r="223" spans="1:5" x14ac:dyDescent="0.3">
      <c r="A223" s="61">
        <f t="shared" si="3"/>
        <v>1993</v>
      </c>
      <c r="B223" s="61">
        <v>212</v>
      </c>
      <c r="C223" s="41">
        <v>34182</v>
      </c>
      <c r="D223" s="61">
        <v>212</v>
      </c>
      <c r="E223" s="62">
        <v>13.584</v>
      </c>
    </row>
    <row r="224" spans="1:5" x14ac:dyDescent="0.3">
      <c r="A224" s="61">
        <f t="shared" si="3"/>
        <v>1993</v>
      </c>
      <c r="B224" s="61">
        <v>213</v>
      </c>
      <c r="C224" s="41">
        <v>34213</v>
      </c>
      <c r="D224" s="61">
        <v>213</v>
      </c>
      <c r="E224" s="62">
        <v>13.99</v>
      </c>
    </row>
    <row r="225" spans="1:5" x14ac:dyDescent="0.3">
      <c r="A225" s="61">
        <f t="shared" si="3"/>
        <v>1993</v>
      </c>
      <c r="B225" s="61">
        <v>214</v>
      </c>
      <c r="C225" s="41">
        <v>34243</v>
      </c>
      <c r="D225" s="61">
        <v>214</v>
      </c>
      <c r="E225" s="62">
        <v>14.911</v>
      </c>
    </row>
    <row r="226" spans="1:5" x14ac:dyDescent="0.3">
      <c r="A226" s="61">
        <f t="shared" si="3"/>
        <v>1993</v>
      </c>
      <c r="B226" s="61">
        <v>215</v>
      </c>
      <c r="C226" s="41">
        <v>34274</v>
      </c>
      <c r="D226" s="61">
        <v>215</v>
      </c>
      <c r="E226" s="62">
        <v>14.882</v>
      </c>
    </row>
    <row r="227" spans="1:5" x14ac:dyDescent="0.3">
      <c r="A227" s="61">
        <f t="shared" si="3"/>
        <v>1993</v>
      </c>
      <c r="B227" s="61">
        <v>216</v>
      </c>
      <c r="C227" s="41">
        <v>34304</v>
      </c>
      <c r="D227" s="61">
        <v>216</v>
      </c>
      <c r="E227" s="62">
        <v>15.004</v>
      </c>
    </row>
    <row r="228" spans="1:5" x14ac:dyDescent="0.3">
      <c r="A228" s="61">
        <f t="shared" si="3"/>
        <v>1994</v>
      </c>
      <c r="B228" s="61">
        <v>217</v>
      </c>
      <c r="C228" s="41">
        <v>34335</v>
      </c>
      <c r="D228" s="61">
        <v>217</v>
      </c>
      <c r="E228" s="62">
        <v>15.379</v>
      </c>
    </row>
    <row r="229" spans="1:5" x14ac:dyDescent="0.3">
      <c r="A229" s="61">
        <f t="shared" si="3"/>
        <v>1994</v>
      </c>
      <c r="B229" s="61">
        <v>218</v>
      </c>
      <c r="C229" s="41">
        <v>34366</v>
      </c>
      <c r="D229" s="61">
        <v>218</v>
      </c>
      <c r="E229" s="62">
        <v>15.52</v>
      </c>
    </row>
    <row r="230" spans="1:5" x14ac:dyDescent="0.3">
      <c r="A230" s="61">
        <f t="shared" si="3"/>
        <v>1994</v>
      </c>
      <c r="B230" s="61">
        <v>219</v>
      </c>
      <c r="C230" s="41">
        <v>34394</v>
      </c>
      <c r="D230" s="61">
        <v>219</v>
      </c>
      <c r="E230" s="62">
        <v>15.301</v>
      </c>
    </row>
    <row r="231" spans="1:5" x14ac:dyDescent="0.3">
      <c r="A231" s="61">
        <f t="shared" si="3"/>
        <v>1994</v>
      </c>
      <c r="B231" s="61">
        <v>220</v>
      </c>
      <c r="C231" s="41">
        <v>34425</v>
      </c>
      <c r="D231" s="61">
        <v>220</v>
      </c>
      <c r="E231" s="62">
        <v>16.013000000000002</v>
      </c>
    </row>
    <row r="232" spans="1:5" x14ac:dyDescent="0.3">
      <c r="A232" s="61">
        <f t="shared" si="3"/>
        <v>1994</v>
      </c>
      <c r="B232" s="61">
        <v>221</v>
      </c>
      <c r="C232" s="41">
        <v>34455</v>
      </c>
      <c r="D232" s="61">
        <v>221</v>
      </c>
      <c r="E232" s="62">
        <v>14.577</v>
      </c>
    </row>
    <row r="233" spans="1:5" x14ac:dyDescent="0.3">
      <c r="A233" s="61">
        <f t="shared" si="3"/>
        <v>1994</v>
      </c>
      <c r="B233" s="61">
        <v>222</v>
      </c>
      <c r="C233" s="41">
        <v>34486</v>
      </c>
      <c r="D233" s="61">
        <v>222</v>
      </c>
      <c r="E233" s="62">
        <v>15.109</v>
      </c>
    </row>
    <row r="234" spans="1:5" x14ac:dyDescent="0.3">
      <c r="A234" s="61">
        <f t="shared" si="3"/>
        <v>1994</v>
      </c>
      <c r="B234" s="61">
        <v>223</v>
      </c>
      <c r="C234" s="41">
        <v>34516</v>
      </c>
      <c r="D234" s="61">
        <v>223</v>
      </c>
      <c r="E234" s="62">
        <v>14.875</v>
      </c>
    </row>
    <row r="235" spans="1:5" x14ac:dyDescent="0.3">
      <c r="A235" s="61">
        <f t="shared" si="3"/>
        <v>1994</v>
      </c>
      <c r="B235" s="61">
        <v>224</v>
      </c>
      <c r="C235" s="41">
        <v>34547</v>
      </c>
      <c r="D235" s="61">
        <v>224</v>
      </c>
      <c r="E235" s="62">
        <v>15.359</v>
      </c>
    </row>
    <row r="236" spans="1:5" x14ac:dyDescent="0.3">
      <c r="A236" s="61">
        <f t="shared" si="3"/>
        <v>1994</v>
      </c>
      <c r="B236" s="61">
        <v>225</v>
      </c>
      <c r="C236" s="41">
        <v>34578</v>
      </c>
      <c r="D236" s="61">
        <v>225</v>
      </c>
      <c r="E236" s="62">
        <v>15.273999999999999</v>
      </c>
    </row>
    <row r="237" spans="1:5" x14ac:dyDescent="0.3">
      <c r="A237" s="61">
        <f t="shared" si="3"/>
        <v>1994</v>
      </c>
      <c r="B237" s="61">
        <v>226</v>
      </c>
      <c r="C237" s="41">
        <v>34608</v>
      </c>
      <c r="D237" s="61">
        <v>226</v>
      </c>
      <c r="E237" s="62">
        <v>15.894</v>
      </c>
    </row>
    <row r="238" spans="1:5" x14ac:dyDescent="0.3">
      <c r="A238" s="61">
        <f t="shared" si="3"/>
        <v>1994</v>
      </c>
      <c r="B238" s="61">
        <v>227</v>
      </c>
      <c r="C238" s="41">
        <v>34639</v>
      </c>
      <c r="D238" s="61">
        <v>227</v>
      </c>
      <c r="E238" s="62">
        <v>15.89</v>
      </c>
    </row>
    <row r="239" spans="1:5" x14ac:dyDescent="0.3">
      <c r="A239" s="61">
        <f t="shared" si="3"/>
        <v>1994</v>
      </c>
      <c r="B239" s="61">
        <v>228</v>
      </c>
      <c r="C239" s="41">
        <v>34669</v>
      </c>
      <c r="D239" s="61">
        <v>228</v>
      </c>
      <c r="E239" s="62">
        <v>15.584</v>
      </c>
    </row>
    <row r="240" spans="1:5" x14ac:dyDescent="0.3">
      <c r="A240" s="61">
        <f t="shared" si="3"/>
        <v>1995</v>
      </c>
      <c r="B240" s="61">
        <v>229</v>
      </c>
      <c r="C240" s="41">
        <v>34700</v>
      </c>
      <c r="D240" s="61">
        <v>229</v>
      </c>
      <c r="E240" s="62">
        <v>14.801</v>
      </c>
    </row>
    <row r="241" spans="1:5" x14ac:dyDescent="0.3">
      <c r="A241" s="61">
        <f t="shared" si="3"/>
        <v>1995</v>
      </c>
      <c r="B241" s="61">
        <v>230</v>
      </c>
      <c r="C241" s="41">
        <v>34731</v>
      </c>
      <c r="D241" s="61">
        <v>230</v>
      </c>
      <c r="E241" s="62">
        <v>14.861000000000001</v>
      </c>
    </row>
    <row r="242" spans="1:5" x14ac:dyDescent="0.3">
      <c r="A242" s="61">
        <f t="shared" si="3"/>
        <v>1995</v>
      </c>
      <c r="B242" s="61">
        <v>231</v>
      </c>
      <c r="C242" s="41">
        <v>34759</v>
      </c>
      <c r="D242" s="61">
        <v>231</v>
      </c>
      <c r="E242" s="62">
        <v>15.256</v>
      </c>
    </row>
    <row r="243" spans="1:5" x14ac:dyDescent="0.3">
      <c r="A243" s="61">
        <f t="shared" si="3"/>
        <v>1995</v>
      </c>
      <c r="B243" s="61">
        <v>232</v>
      </c>
      <c r="C243" s="41">
        <v>34790</v>
      </c>
      <c r="D243" s="61">
        <v>232</v>
      </c>
      <c r="E243" s="62">
        <v>14.378</v>
      </c>
    </row>
    <row r="244" spans="1:5" x14ac:dyDescent="0.3">
      <c r="A244" s="61">
        <f t="shared" si="3"/>
        <v>1995</v>
      </c>
      <c r="B244" s="61">
        <v>233</v>
      </c>
      <c r="C244" s="41">
        <v>34820</v>
      </c>
      <c r="D244" s="61">
        <v>233</v>
      </c>
      <c r="E244" s="62">
        <v>14.805999999999999</v>
      </c>
    </row>
    <row r="245" spans="1:5" x14ac:dyDescent="0.3">
      <c r="A245" s="61">
        <f t="shared" si="3"/>
        <v>1995</v>
      </c>
      <c r="B245" s="61">
        <v>234</v>
      </c>
      <c r="C245" s="41">
        <v>34851</v>
      </c>
      <c r="D245" s="61">
        <v>234</v>
      </c>
      <c r="E245" s="62">
        <v>15.407</v>
      </c>
    </row>
    <row r="246" spans="1:5" x14ac:dyDescent="0.3">
      <c r="A246" s="61">
        <f t="shared" si="3"/>
        <v>1995</v>
      </c>
      <c r="B246" s="61">
        <v>235</v>
      </c>
      <c r="C246" s="41">
        <v>34881</v>
      </c>
      <c r="D246" s="61">
        <v>235</v>
      </c>
      <c r="E246" s="62">
        <v>14.7</v>
      </c>
    </row>
    <row r="247" spans="1:5" x14ac:dyDescent="0.3">
      <c r="A247" s="61">
        <f t="shared" si="3"/>
        <v>1995</v>
      </c>
      <c r="B247" s="61">
        <v>236</v>
      </c>
      <c r="C247" s="41">
        <v>34912</v>
      </c>
      <c r="D247" s="61">
        <v>236</v>
      </c>
      <c r="E247" s="62">
        <v>15.368</v>
      </c>
    </row>
    <row r="248" spans="1:5" x14ac:dyDescent="0.3">
      <c r="A248" s="61">
        <f t="shared" si="3"/>
        <v>1995</v>
      </c>
      <c r="B248" s="61">
        <v>237</v>
      </c>
      <c r="C248" s="41">
        <v>34943</v>
      </c>
      <c r="D248" s="61">
        <v>237</v>
      </c>
      <c r="E248" s="62">
        <v>15.337999999999999</v>
      </c>
    </row>
    <row r="249" spans="1:5" x14ac:dyDescent="0.3">
      <c r="A249" s="61">
        <f t="shared" si="3"/>
        <v>1995</v>
      </c>
      <c r="B249" s="61">
        <v>238</v>
      </c>
      <c r="C249" s="41">
        <v>34973</v>
      </c>
      <c r="D249" s="61">
        <v>238</v>
      </c>
      <c r="E249" s="62">
        <v>14.861000000000001</v>
      </c>
    </row>
    <row r="250" spans="1:5" x14ac:dyDescent="0.3">
      <c r="A250" s="61">
        <f t="shared" si="3"/>
        <v>1995</v>
      </c>
      <c r="B250" s="61">
        <v>239</v>
      </c>
      <c r="C250" s="41">
        <v>35004</v>
      </c>
      <c r="D250" s="61">
        <v>239</v>
      </c>
      <c r="E250" s="62">
        <v>15.38</v>
      </c>
    </row>
    <row r="251" spans="1:5" x14ac:dyDescent="0.3">
      <c r="A251" s="61">
        <f t="shared" si="3"/>
        <v>1995</v>
      </c>
      <c r="B251" s="61">
        <v>240</v>
      </c>
      <c r="C251" s="41">
        <v>35034</v>
      </c>
      <c r="D251" s="61">
        <v>240</v>
      </c>
      <c r="E251" s="62">
        <v>16.262</v>
      </c>
    </row>
    <row r="252" spans="1:5" x14ac:dyDescent="0.3">
      <c r="A252" s="61">
        <f t="shared" si="3"/>
        <v>1996</v>
      </c>
      <c r="B252" s="61">
        <v>241</v>
      </c>
      <c r="C252" s="41">
        <v>35065</v>
      </c>
      <c r="D252" s="61">
        <v>241</v>
      </c>
      <c r="E252" s="62">
        <v>14.811999999999999</v>
      </c>
    </row>
    <row r="253" spans="1:5" x14ac:dyDescent="0.3">
      <c r="A253" s="61">
        <f t="shared" si="3"/>
        <v>1996</v>
      </c>
      <c r="B253" s="61">
        <v>242</v>
      </c>
      <c r="C253" s="41">
        <v>35096</v>
      </c>
      <c r="D253" s="61">
        <v>242</v>
      </c>
      <c r="E253" s="62">
        <v>15.587</v>
      </c>
    </row>
    <row r="254" spans="1:5" x14ac:dyDescent="0.3">
      <c r="A254" s="61">
        <f t="shared" si="3"/>
        <v>1996</v>
      </c>
      <c r="B254" s="61">
        <v>243</v>
      </c>
      <c r="C254" s="41">
        <v>35125</v>
      </c>
      <c r="D254" s="61">
        <v>243</v>
      </c>
      <c r="E254" s="62">
        <v>16.044</v>
      </c>
    </row>
    <row r="255" spans="1:5" x14ac:dyDescent="0.3">
      <c r="A255" s="61">
        <f t="shared" si="3"/>
        <v>1996</v>
      </c>
      <c r="B255" s="61">
        <v>244</v>
      </c>
      <c r="C255" s="41">
        <v>35156</v>
      </c>
      <c r="D255" s="61">
        <v>244</v>
      </c>
      <c r="E255" s="62">
        <v>15.465999999999999</v>
      </c>
    </row>
    <row r="256" spans="1:5" x14ac:dyDescent="0.3">
      <c r="A256" s="61">
        <f t="shared" si="3"/>
        <v>1996</v>
      </c>
      <c r="B256" s="61">
        <v>245</v>
      </c>
      <c r="C256" s="41">
        <v>35186</v>
      </c>
      <c r="D256" s="61">
        <v>245</v>
      </c>
      <c r="E256" s="62">
        <v>15.993</v>
      </c>
    </row>
    <row r="257" spans="1:5" x14ac:dyDescent="0.3">
      <c r="A257" s="61">
        <f t="shared" si="3"/>
        <v>1996</v>
      </c>
      <c r="B257" s="61">
        <v>246</v>
      </c>
      <c r="C257" s="41">
        <v>35217</v>
      </c>
      <c r="D257" s="61">
        <v>246</v>
      </c>
      <c r="E257" s="62">
        <v>15.256</v>
      </c>
    </row>
    <row r="258" spans="1:5" x14ac:dyDescent="0.3">
      <c r="A258" s="61">
        <f t="shared" si="3"/>
        <v>1996</v>
      </c>
      <c r="B258" s="61">
        <v>247</v>
      </c>
      <c r="C258" s="41">
        <v>35247</v>
      </c>
      <c r="D258" s="61">
        <v>247</v>
      </c>
      <c r="E258" s="62">
        <v>15.074</v>
      </c>
    </row>
    <row r="259" spans="1:5" x14ac:dyDescent="0.3">
      <c r="A259" s="61">
        <f t="shared" si="3"/>
        <v>1996</v>
      </c>
      <c r="B259" s="61">
        <v>248</v>
      </c>
      <c r="C259" s="41">
        <v>35278</v>
      </c>
      <c r="D259" s="61">
        <v>248</v>
      </c>
      <c r="E259" s="62">
        <v>15.486000000000001</v>
      </c>
    </row>
    <row r="260" spans="1:5" x14ac:dyDescent="0.3">
      <c r="A260" s="61">
        <f t="shared" si="3"/>
        <v>1996</v>
      </c>
      <c r="B260" s="61">
        <v>249</v>
      </c>
      <c r="C260" s="41">
        <v>35309</v>
      </c>
      <c r="D260" s="61">
        <v>249</v>
      </c>
      <c r="E260" s="62">
        <v>15.534000000000001</v>
      </c>
    </row>
    <row r="261" spans="1:5" x14ac:dyDescent="0.3">
      <c r="A261" s="61">
        <f t="shared" si="3"/>
        <v>1996</v>
      </c>
      <c r="B261" s="61">
        <v>250</v>
      </c>
      <c r="C261" s="41">
        <v>35339</v>
      </c>
      <c r="D261" s="61">
        <v>250</v>
      </c>
      <c r="E261" s="62">
        <v>15.308</v>
      </c>
    </row>
    <row r="262" spans="1:5" x14ac:dyDescent="0.3">
      <c r="A262" s="61">
        <f t="shared" si="3"/>
        <v>1996</v>
      </c>
      <c r="B262" s="61">
        <v>251</v>
      </c>
      <c r="C262" s="41">
        <v>35370</v>
      </c>
      <c r="D262" s="61">
        <v>251</v>
      </c>
      <c r="E262" s="62">
        <v>15.712</v>
      </c>
    </row>
    <row r="263" spans="1:5" x14ac:dyDescent="0.3">
      <c r="A263" s="61">
        <f t="shared" si="3"/>
        <v>1996</v>
      </c>
      <c r="B263" s="61">
        <v>252</v>
      </c>
      <c r="C263" s="41">
        <v>35400</v>
      </c>
      <c r="D263" s="61">
        <v>252</v>
      </c>
      <c r="E263" s="62">
        <v>15.183</v>
      </c>
    </row>
    <row r="264" spans="1:5" x14ac:dyDescent="0.3">
      <c r="A264" s="61">
        <f t="shared" si="3"/>
        <v>1997</v>
      </c>
      <c r="B264" s="61">
        <v>253</v>
      </c>
      <c r="C264" s="41">
        <v>35431</v>
      </c>
      <c r="D264" s="61">
        <v>253</v>
      </c>
      <c r="E264" s="62">
        <v>15.682</v>
      </c>
    </row>
    <row r="265" spans="1:5" x14ac:dyDescent="0.3">
      <c r="A265" s="61">
        <f t="shared" si="3"/>
        <v>1997</v>
      </c>
      <c r="B265" s="61">
        <v>254</v>
      </c>
      <c r="C265" s="41">
        <v>35462</v>
      </c>
      <c r="D265" s="61">
        <v>254</v>
      </c>
      <c r="E265" s="62">
        <v>15.271000000000001</v>
      </c>
    </row>
    <row r="266" spans="1:5" x14ac:dyDescent="0.3">
      <c r="A266" s="61">
        <f t="shared" si="3"/>
        <v>1997</v>
      </c>
      <c r="B266" s="61">
        <v>255</v>
      </c>
      <c r="C266" s="41">
        <v>35490</v>
      </c>
      <c r="D266" s="61">
        <v>255</v>
      </c>
      <c r="E266" s="62">
        <v>15.816000000000001</v>
      </c>
    </row>
    <row r="267" spans="1:5" x14ac:dyDescent="0.3">
      <c r="A267" s="61">
        <f t="shared" si="3"/>
        <v>1997</v>
      </c>
      <c r="B267" s="61">
        <v>256</v>
      </c>
      <c r="C267" s="41">
        <v>35521</v>
      </c>
      <c r="D267" s="61">
        <v>256</v>
      </c>
      <c r="E267" s="62">
        <v>15.058</v>
      </c>
    </row>
    <row r="268" spans="1:5" x14ac:dyDescent="0.3">
      <c r="A268" s="61">
        <f t="shared" si="3"/>
        <v>1997</v>
      </c>
      <c r="B268" s="61">
        <v>257</v>
      </c>
      <c r="C268" s="41">
        <v>35551</v>
      </c>
      <c r="D268" s="61">
        <v>257</v>
      </c>
      <c r="E268" s="62">
        <v>15.087999999999999</v>
      </c>
    </row>
    <row r="269" spans="1:5" x14ac:dyDescent="0.3">
      <c r="A269" s="61">
        <f t="shared" ref="A269:A332" si="4">YEAR(C269)</f>
        <v>1997</v>
      </c>
      <c r="B269" s="61">
        <v>258</v>
      </c>
      <c r="C269" s="41">
        <v>35582</v>
      </c>
      <c r="D269" s="61">
        <v>258</v>
      </c>
      <c r="E269" s="62">
        <v>14.523999999999999</v>
      </c>
    </row>
    <row r="270" spans="1:5" x14ac:dyDescent="0.3">
      <c r="A270" s="61">
        <f t="shared" si="4"/>
        <v>1997</v>
      </c>
      <c r="B270" s="61">
        <v>259</v>
      </c>
      <c r="C270" s="41">
        <v>35612</v>
      </c>
      <c r="D270" s="61">
        <v>259</v>
      </c>
      <c r="E270" s="62">
        <v>15.568</v>
      </c>
    </row>
    <row r="271" spans="1:5" x14ac:dyDescent="0.3">
      <c r="A271" s="61">
        <f t="shared" si="4"/>
        <v>1997</v>
      </c>
      <c r="B271" s="61">
        <v>260</v>
      </c>
      <c r="C271" s="41">
        <v>35643</v>
      </c>
      <c r="D271" s="61">
        <v>260</v>
      </c>
      <c r="E271" s="62">
        <v>16.148</v>
      </c>
    </row>
    <row r="272" spans="1:5" x14ac:dyDescent="0.3">
      <c r="A272" s="61">
        <f t="shared" si="4"/>
        <v>1997</v>
      </c>
      <c r="B272" s="61">
        <v>261</v>
      </c>
      <c r="C272" s="41">
        <v>35674</v>
      </c>
      <c r="D272" s="61">
        <v>261</v>
      </c>
      <c r="E272" s="62">
        <v>15.096</v>
      </c>
    </row>
    <row r="273" spans="1:5" x14ac:dyDescent="0.3">
      <c r="A273" s="61">
        <f t="shared" si="4"/>
        <v>1997</v>
      </c>
      <c r="B273" s="61">
        <v>262</v>
      </c>
      <c r="C273" s="41">
        <v>35704</v>
      </c>
      <c r="D273" s="61">
        <v>262</v>
      </c>
      <c r="E273" s="62">
        <v>15.430999999999999</v>
      </c>
    </row>
    <row r="274" spans="1:5" x14ac:dyDescent="0.3">
      <c r="A274" s="61">
        <f t="shared" si="4"/>
        <v>1997</v>
      </c>
      <c r="B274" s="61">
        <v>263</v>
      </c>
      <c r="C274" s="41">
        <v>35735</v>
      </c>
      <c r="D274" s="61">
        <v>263</v>
      </c>
      <c r="E274" s="62">
        <v>15.824999999999999</v>
      </c>
    </row>
    <row r="275" spans="1:5" x14ac:dyDescent="0.3">
      <c r="A275" s="61">
        <f t="shared" si="4"/>
        <v>1997</v>
      </c>
      <c r="B275" s="61">
        <v>264</v>
      </c>
      <c r="C275" s="41">
        <v>35765</v>
      </c>
      <c r="D275" s="61">
        <v>264</v>
      </c>
      <c r="E275" s="62">
        <v>16.474</v>
      </c>
    </row>
    <row r="276" spans="1:5" x14ac:dyDescent="0.3">
      <c r="A276" s="61">
        <f t="shared" si="4"/>
        <v>1998</v>
      </c>
      <c r="B276" s="61">
        <v>265</v>
      </c>
      <c r="C276" s="41">
        <v>35796</v>
      </c>
      <c r="D276" s="61">
        <v>265</v>
      </c>
      <c r="E276" s="62">
        <v>14.789</v>
      </c>
    </row>
    <row r="277" spans="1:5" x14ac:dyDescent="0.3">
      <c r="A277" s="61">
        <f t="shared" si="4"/>
        <v>1998</v>
      </c>
      <c r="B277" s="61">
        <v>266</v>
      </c>
      <c r="C277" s="41">
        <v>35827</v>
      </c>
      <c r="D277" s="61">
        <v>266</v>
      </c>
      <c r="E277" s="62">
        <v>15.231999999999999</v>
      </c>
    </row>
    <row r="278" spans="1:5" x14ac:dyDescent="0.3">
      <c r="A278" s="61">
        <f t="shared" si="4"/>
        <v>1998</v>
      </c>
      <c r="B278" s="61">
        <v>267</v>
      </c>
      <c r="C278" s="41">
        <v>35855</v>
      </c>
      <c r="D278" s="61">
        <v>267</v>
      </c>
      <c r="E278" s="62">
        <v>15.404999999999999</v>
      </c>
    </row>
    <row r="279" spans="1:5" x14ac:dyDescent="0.3">
      <c r="A279" s="61">
        <f t="shared" si="4"/>
        <v>1998</v>
      </c>
      <c r="B279" s="61">
        <v>268</v>
      </c>
      <c r="C279" s="41">
        <v>35886</v>
      </c>
      <c r="D279" s="61">
        <v>268</v>
      </c>
      <c r="E279" s="62">
        <v>15.923</v>
      </c>
    </row>
    <row r="280" spans="1:5" x14ac:dyDescent="0.3">
      <c r="A280" s="61">
        <f t="shared" si="4"/>
        <v>1998</v>
      </c>
      <c r="B280" s="61">
        <v>269</v>
      </c>
      <c r="C280" s="41">
        <v>35916</v>
      </c>
      <c r="D280" s="61">
        <v>269</v>
      </c>
      <c r="E280" s="62">
        <v>17.056999999999999</v>
      </c>
    </row>
    <row r="281" spans="1:5" x14ac:dyDescent="0.3">
      <c r="A281" s="61">
        <f t="shared" si="4"/>
        <v>1998</v>
      </c>
      <c r="B281" s="61">
        <v>270</v>
      </c>
      <c r="C281" s="41">
        <v>35947</v>
      </c>
      <c r="D281" s="61">
        <v>270</v>
      </c>
      <c r="E281" s="62">
        <v>16.771000000000001</v>
      </c>
    </row>
    <row r="282" spans="1:5" x14ac:dyDescent="0.3">
      <c r="A282" s="61">
        <f t="shared" si="4"/>
        <v>1998</v>
      </c>
      <c r="B282" s="61">
        <v>271</v>
      </c>
      <c r="C282" s="41">
        <v>35977</v>
      </c>
      <c r="D282" s="61">
        <v>271</v>
      </c>
      <c r="E282" s="62">
        <v>14.667999999999999</v>
      </c>
    </row>
    <row r="283" spans="1:5" x14ac:dyDescent="0.3">
      <c r="A283" s="61">
        <f t="shared" si="4"/>
        <v>1998</v>
      </c>
      <c r="B283" s="61">
        <v>272</v>
      </c>
      <c r="C283" s="41">
        <v>36008</v>
      </c>
      <c r="D283" s="61">
        <v>272</v>
      </c>
      <c r="E283" s="62">
        <v>14.795999999999999</v>
      </c>
    </row>
    <row r="284" spans="1:5" x14ac:dyDescent="0.3">
      <c r="A284" s="61">
        <f t="shared" si="4"/>
        <v>1998</v>
      </c>
      <c r="B284" s="61">
        <v>273</v>
      </c>
      <c r="C284" s="41">
        <v>36039</v>
      </c>
      <c r="D284" s="61">
        <v>273</v>
      </c>
      <c r="E284" s="62">
        <v>16.312999999999999</v>
      </c>
    </row>
    <row r="285" spans="1:5" x14ac:dyDescent="0.3">
      <c r="A285" s="61">
        <f t="shared" si="4"/>
        <v>1998</v>
      </c>
      <c r="B285" s="61">
        <v>274</v>
      </c>
      <c r="C285" s="41">
        <v>36069</v>
      </c>
      <c r="D285" s="61">
        <v>274</v>
      </c>
      <c r="E285" s="62">
        <v>17.131</v>
      </c>
    </row>
    <row r="286" spans="1:5" x14ac:dyDescent="0.3">
      <c r="A286" s="61">
        <f t="shared" si="4"/>
        <v>1998</v>
      </c>
      <c r="B286" s="61">
        <v>275</v>
      </c>
      <c r="C286" s="41">
        <v>36100</v>
      </c>
      <c r="D286" s="61">
        <v>275</v>
      </c>
      <c r="E286" s="62">
        <v>16.117999999999999</v>
      </c>
    </row>
    <row r="287" spans="1:5" x14ac:dyDescent="0.3">
      <c r="A287" s="61">
        <f t="shared" si="4"/>
        <v>1998</v>
      </c>
      <c r="B287" s="61">
        <v>276</v>
      </c>
      <c r="C287" s="41">
        <v>36130</v>
      </c>
      <c r="D287" s="61">
        <v>276</v>
      </c>
      <c r="E287" s="62">
        <v>17.408999999999999</v>
      </c>
    </row>
    <row r="288" spans="1:5" x14ac:dyDescent="0.3">
      <c r="A288" s="61">
        <f t="shared" si="4"/>
        <v>1999</v>
      </c>
      <c r="B288" s="61">
        <v>277</v>
      </c>
      <c r="C288" s="41">
        <v>36161</v>
      </c>
      <c r="D288" s="61">
        <v>277</v>
      </c>
      <c r="E288" s="62">
        <v>16.593</v>
      </c>
    </row>
    <row r="289" spans="1:5" x14ac:dyDescent="0.3">
      <c r="A289" s="61">
        <f t="shared" si="4"/>
        <v>1999</v>
      </c>
      <c r="B289" s="61">
        <v>278</v>
      </c>
      <c r="C289" s="41">
        <v>36192</v>
      </c>
      <c r="D289" s="61">
        <v>278</v>
      </c>
      <c r="E289" s="62">
        <v>17.097000000000001</v>
      </c>
    </row>
    <row r="290" spans="1:5" x14ac:dyDescent="0.3">
      <c r="A290" s="61">
        <f t="shared" si="4"/>
        <v>1999</v>
      </c>
      <c r="B290" s="61">
        <v>279</v>
      </c>
      <c r="C290" s="41">
        <v>36220</v>
      </c>
      <c r="D290" s="61">
        <v>279</v>
      </c>
      <c r="E290" s="62">
        <v>16.832000000000001</v>
      </c>
    </row>
    <row r="291" spans="1:5" x14ac:dyDescent="0.3">
      <c r="A291" s="61">
        <f t="shared" si="4"/>
        <v>1999</v>
      </c>
      <c r="B291" s="61">
        <v>280</v>
      </c>
      <c r="C291" s="41">
        <v>36251</v>
      </c>
      <c r="D291" s="61">
        <v>280</v>
      </c>
      <c r="E291" s="62">
        <v>16.928999999999998</v>
      </c>
    </row>
    <row r="292" spans="1:5" x14ac:dyDescent="0.3">
      <c r="A292" s="61">
        <f t="shared" si="4"/>
        <v>1999</v>
      </c>
      <c r="B292" s="61">
        <v>281</v>
      </c>
      <c r="C292" s="41">
        <v>36281</v>
      </c>
      <c r="D292" s="61">
        <v>281</v>
      </c>
      <c r="E292" s="62">
        <v>17.564</v>
      </c>
    </row>
    <row r="293" spans="1:5" x14ac:dyDescent="0.3">
      <c r="A293" s="61">
        <f t="shared" si="4"/>
        <v>1999</v>
      </c>
      <c r="B293" s="61">
        <v>282</v>
      </c>
      <c r="C293" s="41">
        <v>36312</v>
      </c>
      <c r="D293" s="61">
        <v>282</v>
      </c>
      <c r="E293" s="62">
        <v>17.346</v>
      </c>
    </row>
    <row r="294" spans="1:5" x14ac:dyDescent="0.3">
      <c r="A294" s="61">
        <f t="shared" si="4"/>
        <v>1999</v>
      </c>
      <c r="B294" s="61">
        <v>283</v>
      </c>
      <c r="C294" s="41">
        <v>36342</v>
      </c>
      <c r="D294" s="61">
        <v>283</v>
      </c>
      <c r="E294" s="62">
        <v>17.687999999999999</v>
      </c>
    </row>
    <row r="295" spans="1:5" x14ac:dyDescent="0.3">
      <c r="A295" s="61">
        <f t="shared" si="4"/>
        <v>1999</v>
      </c>
      <c r="B295" s="61">
        <v>284</v>
      </c>
      <c r="C295" s="41">
        <v>36373</v>
      </c>
      <c r="D295" s="61">
        <v>284</v>
      </c>
      <c r="E295" s="62">
        <v>17.640999999999998</v>
      </c>
    </row>
    <row r="296" spans="1:5" x14ac:dyDescent="0.3">
      <c r="A296" s="61">
        <f t="shared" si="4"/>
        <v>1999</v>
      </c>
      <c r="B296" s="61">
        <v>285</v>
      </c>
      <c r="C296" s="41">
        <v>36404</v>
      </c>
      <c r="D296" s="61">
        <v>285</v>
      </c>
      <c r="E296" s="62">
        <v>17.661999999999999</v>
      </c>
    </row>
    <row r="297" spans="1:5" x14ac:dyDescent="0.3">
      <c r="A297" s="61">
        <f t="shared" si="4"/>
        <v>1999</v>
      </c>
      <c r="B297" s="61">
        <v>286</v>
      </c>
      <c r="C297" s="41">
        <v>36434</v>
      </c>
      <c r="D297" s="61">
        <v>286</v>
      </c>
      <c r="E297" s="62">
        <v>17.684000000000001</v>
      </c>
    </row>
    <row r="298" spans="1:5" x14ac:dyDescent="0.3">
      <c r="A298" s="61">
        <f t="shared" si="4"/>
        <v>1999</v>
      </c>
      <c r="B298" s="61">
        <v>287</v>
      </c>
      <c r="C298" s="41">
        <v>36465</v>
      </c>
      <c r="D298" s="61">
        <v>287</v>
      </c>
      <c r="E298" s="62">
        <v>17.62</v>
      </c>
    </row>
    <row r="299" spans="1:5" x14ac:dyDescent="0.3">
      <c r="A299" s="61">
        <f t="shared" si="4"/>
        <v>1999</v>
      </c>
      <c r="B299" s="61">
        <v>288</v>
      </c>
      <c r="C299" s="41">
        <v>36495</v>
      </c>
      <c r="D299" s="61">
        <v>288</v>
      </c>
      <c r="E299" s="62">
        <v>18.321999999999999</v>
      </c>
    </row>
    <row r="300" spans="1:5" x14ac:dyDescent="0.3">
      <c r="A300" s="61">
        <f t="shared" si="4"/>
        <v>2000</v>
      </c>
      <c r="B300" s="61">
        <v>289</v>
      </c>
      <c r="C300" s="41">
        <v>36526</v>
      </c>
      <c r="D300" s="61">
        <v>289</v>
      </c>
      <c r="E300" s="62">
        <v>18.635000000000002</v>
      </c>
    </row>
    <row r="301" spans="1:5" x14ac:dyDescent="0.3">
      <c r="A301" s="61">
        <f t="shared" si="4"/>
        <v>2000</v>
      </c>
      <c r="B301" s="61">
        <v>290</v>
      </c>
      <c r="C301" s="41">
        <v>36557</v>
      </c>
      <c r="D301" s="61">
        <v>290</v>
      </c>
      <c r="E301" s="62">
        <v>19.401</v>
      </c>
    </row>
    <row r="302" spans="1:5" x14ac:dyDescent="0.3">
      <c r="A302" s="61">
        <f t="shared" si="4"/>
        <v>2000</v>
      </c>
      <c r="B302" s="61">
        <v>291</v>
      </c>
      <c r="C302" s="41">
        <v>36586</v>
      </c>
      <c r="D302" s="61">
        <v>291</v>
      </c>
      <c r="E302" s="62">
        <v>18.343</v>
      </c>
    </row>
    <row r="303" spans="1:5" x14ac:dyDescent="0.3">
      <c r="A303" s="61">
        <f t="shared" si="4"/>
        <v>2000</v>
      </c>
      <c r="B303" s="61">
        <v>292</v>
      </c>
      <c r="C303" s="41">
        <v>36617</v>
      </c>
      <c r="D303" s="61">
        <v>292</v>
      </c>
      <c r="E303" s="62">
        <v>17.939</v>
      </c>
    </row>
    <row r="304" spans="1:5" x14ac:dyDescent="0.3">
      <c r="A304" s="61">
        <f t="shared" si="4"/>
        <v>2000</v>
      </c>
      <c r="B304" s="61">
        <v>293</v>
      </c>
      <c r="C304" s="41">
        <v>36647</v>
      </c>
      <c r="D304" s="61">
        <v>293</v>
      </c>
      <c r="E304" s="62">
        <v>17.943000000000001</v>
      </c>
    </row>
    <row r="305" spans="1:5" x14ac:dyDescent="0.3">
      <c r="A305" s="61">
        <f t="shared" si="4"/>
        <v>2000</v>
      </c>
      <c r="B305" s="61">
        <v>294</v>
      </c>
      <c r="C305" s="41">
        <v>36678</v>
      </c>
      <c r="D305" s="61">
        <v>294</v>
      </c>
      <c r="E305" s="62">
        <v>17.596</v>
      </c>
    </row>
    <row r="306" spans="1:5" x14ac:dyDescent="0.3">
      <c r="A306" s="61">
        <f t="shared" si="4"/>
        <v>2000</v>
      </c>
      <c r="B306" s="61">
        <v>295</v>
      </c>
      <c r="C306" s="41">
        <v>36708</v>
      </c>
      <c r="D306" s="61">
        <v>295</v>
      </c>
      <c r="E306" s="62">
        <v>17.315999999999999</v>
      </c>
    </row>
    <row r="307" spans="1:5" x14ac:dyDescent="0.3">
      <c r="A307" s="61">
        <f t="shared" si="4"/>
        <v>2000</v>
      </c>
      <c r="B307" s="61">
        <v>296</v>
      </c>
      <c r="C307" s="41">
        <v>36739</v>
      </c>
      <c r="D307" s="61">
        <v>296</v>
      </c>
      <c r="E307" s="62">
        <v>17.530999999999999</v>
      </c>
    </row>
    <row r="308" spans="1:5" x14ac:dyDescent="0.3">
      <c r="A308" s="61">
        <f t="shared" si="4"/>
        <v>2000</v>
      </c>
      <c r="B308" s="61">
        <v>297</v>
      </c>
      <c r="C308" s="41">
        <v>36770</v>
      </c>
      <c r="D308" s="61">
        <v>297</v>
      </c>
      <c r="E308" s="62">
        <v>18.654</v>
      </c>
    </row>
    <row r="309" spans="1:5" x14ac:dyDescent="0.3">
      <c r="A309" s="61">
        <f t="shared" si="4"/>
        <v>2000</v>
      </c>
      <c r="B309" s="61">
        <v>298</v>
      </c>
      <c r="C309" s="41">
        <v>36800</v>
      </c>
      <c r="D309" s="61">
        <v>298</v>
      </c>
      <c r="E309" s="62">
        <v>17.513999999999999</v>
      </c>
    </row>
    <row r="310" spans="1:5" x14ac:dyDescent="0.3">
      <c r="A310" s="61">
        <f t="shared" si="4"/>
        <v>2000</v>
      </c>
      <c r="B310" s="61">
        <v>299</v>
      </c>
      <c r="C310" s="41">
        <v>36831</v>
      </c>
      <c r="D310" s="61">
        <v>299</v>
      </c>
      <c r="E310" s="62">
        <v>16.634</v>
      </c>
    </row>
    <row r="311" spans="1:5" x14ac:dyDescent="0.3">
      <c r="A311" s="61">
        <f t="shared" si="4"/>
        <v>2000</v>
      </c>
      <c r="B311" s="61">
        <v>300</v>
      </c>
      <c r="C311" s="41">
        <v>36861</v>
      </c>
      <c r="D311" s="61">
        <v>300</v>
      </c>
      <c r="E311" s="62">
        <v>16.222000000000001</v>
      </c>
    </row>
    <row r="312" spans="1:5" x14ac:dyDescent="0.3">
      <c r="A312" s="61">
        <f t="shared" si="4"/>
        <v>2001</v>
      </c>
      <c r="B312" s="61">
        <v>301</v>
      </c>
      <c r="C312" s="41">
        <v>36892</v>
      </c>
      <c r="D312" s="61">
        <v>301</v>
      </c>
      <c r="E312" s="62">
        <v>17.652000000000001</v>
      </c>
    </row>
    <row r="313" spans="1:5" x14ac:dyDescent="0.3">
      <c r="A313" s="61">
        <f t="shared" si="4"/>
        <v>2001</v>
      </c>
      <c r="B313" s="61">
        <v>302</v>
      </c>
      <c r="C313" s="41">
        <v>36923</v>
      </c>
      <c r="D313" s="61">
        <v>302</v>
      </c>
      <c r="E313" s="62">
        <v>17.826000000000001</v>
      </c>
    </row>
    <row r="314" spans="1:5" x14ac:dyDescent="0.3">
      <c r="A314" s="61">
        <f t="shared" si="4"/>
        <v>2001</v>
      </c>
      <c r="B314" s="61">
        <v>303</v>
      </c>
      <c r="C314" s="41">
        <v>36951</v>
      </c>
      <c r="D314" s="61">
        <v>303</v>
      </c>
      <c r="E314" s="62">
        <v>17.248000000000001</v>
      </c>
    </row>
    <row r="315" spans="1:5" x14ac:dyDescent="0.3">
      <c r="A315" s="61">
        <f t="shared" si="4"/>
        <v>2001</v>
      </c>
      <c r="B315" s="61">
        <v>304</v>
      </c>
      <c r="C315" s="41">
        <v>36982</v>
      </c>
      <c r="D315" s="61">
        <v>304</v>
      </c>
      <c r="E315" s="62">
        <v>16.872</v>
      </c>
    </row>
    <row r="316" spans="1:5" x14ac:dyDescent="0.3">
      <c r="A316" s="61">
        <f t="shared" si="4"/>
        <v>2001</v>
      </c>
      <c r="B316" s="61">
        <v>305</v>
      </c>
      <c r="C316" s="41">
        <v>37012</v>
      </c>
      <c r="D316" s="61">
        <v>305</v>
      </c>
      <c r="E316" s="62">
        <v>16.876000000000001</v>
      </c>
    </row>
    <row r="317" spans="1:5" x14ac:dyDescent="0.3">
      <c r="A317" s="61">
        <f t="shared" si="4"/>
        <v>2001</v>
      </c>
      <c r="B317" s="61">
        <v>306</v>
      </c>
      <c r="C317" s="41">
        <v>37043</v>
      </c>
      <c r="D317" s="61">
        <v>306</v>
      </c>
      <c r="E317" s="62">
        <v>17.463999999999999</v>
      </c>
    </row>
    <row r="318" spans="1:5" x14ac:dyDescent="0.3">
      <c r="A318" s="61">
        <f t="shared" si="4"/>
        <v>2001</v>
      </c>
      <c r="B318" s="61">
        <v>307</v>
      </c>
      <c r="C318" s="41">
        <v>37073</v>
      </c>
      <c r="D318" s="61">
        <v>307</v>
      </c>
      <c r="E318" s="62">
        <v>16.463000000000001</v>
      </c>
    </row>
    <row r="319" spans="1:5" x14ac:dyDescent="0.3">
      <c r="A319" s="61">
        <f t="shared" si="4"/>
        <v>2001</v>
      </c>
      <c r="B319" s="61">
        <v>308</v>
      </c>
      <c r="C319" s="41">
        <v>37104</v>
      </c>
      <c r="D319" s="61">
        <v>308</v>
      </c>
      <c r="E319" s="62">
        <v>16.347999999999999</v>
      </c>
    </row>
    <row r="320" spans="1:5" x14ac:dyDescent="0.3">
      <c r="A320" s="61">
        <f t="shared" si="4"/>
        <v>2001</v>
      </c>
      <c r="B320" s="61">
        <v>309</v>
      </c>
      <c r="C320" s="41">
        <v>37135</v>
      </c>
      <c r="D320" s="61">
        <v>309</v>
      </c>
      <c r="E320" s="62">
        <v>16.364999999999998</v>
      </c>
    </row>
    <row r="321" spans="1:5" x14ac:dyDescent="0.3">
      <c r="A321" s="61">
        <f t="shared" si="4"/>
        <v>2001</v>
      </c>
      <c r="B321" s="61">
        <v>310</v>
      </c>
      <c r="C321" s="41">
        <v>37165</v>
      </c>
      <c r="D321" s="61">
        <v>310</v>
      </c>
      <c r="E321" s="62">
        <v>22.055</v>
      </c>
    </row>
    <row r="322" spans="1:5" x14ac:dyDescent="0.3">
      <c r="A322" s="61">
        <f t="shared" si="4"/>
        <v>2001</v>
      </c>
      <c r="B322" s="61">
        <v>311</v>
      </c>
      <c r="C322" s="41">
        <v>37196</v>
      </c>
      <c r="D322" s="61">
        <v>311</v>
      </c>
      <c r="E322" s="62">
        <v>18.030999999999999</v>
      </c>
    </row>
    <row r="323" spans="1:5" x14ac:dyDescent="0.3">
      <c r="A323" s="61">
        <f t="shared" si="4"/>
        <v>2001</v>
      </c>
      <c r="B323" s="61">
        <v>312</v>
      </c>
      <c r="C323" s="41">
        <v>37226</v>
      </c>
      <c r="D323" s="61">
        <v>312</v>
      </c>
      <c r="E323" s="62">
        <v>16.465</v>
      </c>
    </row>
    <row r="324" spans="1:5" x14ac:dyDescent="0.3">
      <c r="A324" s="61">
        <f t="shared" si="4"/>
        <v>2002</v>
      </c>
      <c r="B324" s="61">
        <v>313</v>
      </c>
      <c r="C324" s="41">
        <v>37257</v>
      </c>
      <c r="D324" s="61">
        <v>313</v>
      </c>
      <c r="E324" s="62">
        <v>16.523</v>
      </c>
    </row>
    <row r="325" spans="1:5" x14ac:dyDescent="0.3">
      <c r="A325" s="61">
        <f t="shared" si="4"/>
        <v>2002</v>
      </c>
      <c r="B325" s="61">
        <v>314</v>
      </c>
      <c r="C325" s="41">
        <v>37288</v>
      </c>
      <c r="D325" s="61">
        <v>314</v>
      </c>
      <c r="E325" s="62">
        <v>17.303999999999998</v>
      </c>
    </row>
    <row r="326" spans="1:5" x14ac:dyDescent="0.3">
      <c r="A326" s="61">
        <f t="shared" si="4"/>
        <v>2002</v>
      </c>
      <c r="B326" s="61">
        <v>315</v>
      </c>
      <c r="C326" s="41">
        <v>37316</v>
      </c>
      <c r="D326" s="61">
        <v>315</v>
      </c>
      <c r="E326" s="62">
        <v>17.106999999999999</v>
      </c>
    </row>
    <row r="327" spans="1:5" x14ac:dyDescent="0.3">
      <c r="A327" s="61">
        <f t="shared" si="4"/>
        <v>2002</v>
      </c>
      <c r="B327" s="61">
        <v>316</v>
      </c>
      <c r="C327" s="41">
        <v>37347</v>
      </c>
      <c r="D327" s="61">
        <v>316</v>
      </c>
      <c r="E327" s="62">
        <v>17.667999999999999</v>
      </c>
    </row>
    <row r="328" spans="1:5" x14ac:dyDescent="0.3">
      <c r="A328" s="61">
        <f t="shared" si="4"/>
        <v>2002</v>
      </c>
      <c r="B328" s="61">
        <v>317</v>
      </c>
      <c r="C328" s="41">
        <v>37377</v>
      </c>
      <c r="D328" s="61">
        <v>317</v>
      </c>
      <c r="E328" s="62">
        <v>16.196999999999999</v>
      </c>
    </row>
    <row r="329" spans="1:5" x14ac:dyDescent="0.3">
      <c r="A329" s="61">
        <f t="shared" si="4"/>
        <v>2002</v>
      </c>
      <c r="B329" s="61">
        <v>318</v>
      </c>
      <c r="C329" s="41">
        <v>37408</v>
      </c>
      <c r="D329" s="61">
        <v>318</v>
      </c>
      <c r="E329" s="62">
        <v>16.952999999999999</v>
      </c>
    </row>
    <row r="330" spans="1:5" x14ac:dyDescent="0.3">
      <c r="A330" s="61">
        <f t="shared" si="4"/>
        <v>2002</v>
      </c>
      <c r="B330" s="61">
        <v>319</v>
      </c>
      <c r="C330" s="41">
        <v>37438</v>
      </c>
      <c r="D330" s="61">
        <v>319</v>
      </c>
      <c r="E330" s="62">
        <v>18.146999999999998</v>
      </c>
    </row>
    <row r="331" spans="1:5" x14ac:dyDescent="0.3">
      <c r="A331" s="61">
        <f t="shared" si="4"/>
        <v>2002</v>
      </c>
      <c r="B331" s="61">
        <v>320</v>
      </c>
      <c r="C331" s="41">
        <v>37469</v>
      </c>
      <c r="D331" s="61">
        <v>320</v>
      </c>
      <c r="E331" s="62">
        <v>18.449000000000002</v>
      </c>
    </row>
    <row r="332" spans="1:5" x14ac:dyDescent="0.3">
      <c r="A332" s="61">
        <f t="shared" si="4"/>
        <v>2002</v>
      </c>
      <c r="B332" s="61">
        <v>321</v>
      </c>
      <c r="C332" s="41">
        <v>37500</v>
      </c>
      <c r="D332" s="61">
        <v>321</v>
      </c>
      <c r="E332" s="62">
        <v>16.664999999999999</v>
      </c>
    </row>
    <row r="333" spans="1:5" x14ac:dyDescent="0.3">
      <c r="A333" s="61">
        <f t="shared" ref="A333:A396" si="5">YEAR(C333)</f>
        <v>2002</v>
      </c>
      <c r="B333" s="61">
        <v>322</v>
      </c>
      <c r="C333" s="41">
        <v>37530</v>
      </c>
      <c r="D333" s="61">
        <v>322</v>
      </c>
      <c r="E333" s="62">
        <v>16.259</v>
      </c>
    </row>
    <row r="334" spans="1:5" x14ac:dyDescent="0.3">
      <c r="A334" s="61">
        <f t="shared" si="5"/>
        <v>2002</v>
      </c>
      <c r="B334" s="61">
        <v>323</v>
      </c>
      <c r="C334" s="41">
        <v>37561</v>
      </c>
      <c r="D334" s="61">
        <v>323</v>
      </c>
      <c r="E334" s="62">
        <v>16.52</v>
      </c>
    </row>
    <row r="335" spans="1:5" x14ac:dyDescent="0.3">
      <c r="A335" s="61">
        <f t="shared" si="5"/>
        <v>2002</v>
      </c>
      <c r="B335" s="61">
        <v>324</v>
      </c>
      <c r="C335" s="41">
        <v>37591</v>
      </c>
      <c r="D335" s="61">
        <v>324</v>
      </c>
      <c r="E335" s="62">
        <v>17.866</v>
      </c>
    </row>
    <row r="336" spans="1:5" x14ac:dyDescent="0.3">
      <c r="A336" s="61">
        <f t="shared" si="5"/>
        <v>2003</v>
      </c>
      <c r="B336" s="61">
        <v>325</v>
      </c>
      <c r="C336" s="41">
        <v>37622</v>
      </c>
      <c r="D336" s="61">
        <v>325</v>
      </c>
      <c r="E336" s="62">
        <v>16.707999999999998</v>
      </c>
    </row>
    <row r="337" spans="1:5" x14ac:dyDescent="0.3">
      <c r="A337" s="61">
        <f t="shared" si="5"/>
        <v>2003</v>
      </c>
      <c r="B337" s="61">
        <v>326</v>
      </c>
      <c r="C337" s="41">
        <v>37653</v>
      </c>
      <c r="D337" s="61">
        <v>326</v>
      </c>
      <c r="E337" s="62">
        <v>16.114000000000001</v>
      </c>
    </row>
    <row r="338" spans="1:5" x14ac:dyDescent="0.3">
      <c r="A338" s="61">
        <f t="shared" si="5"/>
        <v>2003</v>
      </c>
      <c r="B338" s="61">
        <v>327</v>
      </c>
      <c r="C338" s="41">
        <v>37681</v>
      </c>
      <c r="D338" s="61">
        <v>327</v>
      </c>
      <c r="E338" s="62">
        <v>16.466999999999999</v>
      </c>
    </row>
    <row r="339" spans="1:5" x14ac:dyDescent="0.3">
      <c r="A339" s="61">
        <f t="shared" si="5"/>
        <v>2003</v>
      </c>
      <c r="B339" s="61">
        <v>328</v>
      </c>
      <c r="C339" s="41">
        <v>37712</v>
      </c>
      <c r="D339" s="61">
        <v>328</v>
      </c>
      <c r="E339" s="62">
        <v>16.751000000000001</v>
      </c>
    </row>
    <row r="340" spans="1:5" x14ac:dyDescent="0.3">
      <c r="A340" s="61">
        <f t="shared" si="5"/>
        <v>2003</v>
      </c>
      <c r="B340" s="61">
        <v>329</v>
      </c>
      <c r="C340" s="41">
        <v>37742</v>
      </c>
      <c r="D340" s="61">
        <v>329</v>
      </c>
      <c r="E340" s="62">
        <v>16.47</v>
      </c>
    </row>
    <row r="341" spans="1:5" x14ac:dyDescent="0.3">
      <c r="A341" s="61">
        <f t="shared" si="5"/>
        <v>2003</v>
      </c>
      <c r="B341" s="61">
        <v>330</v>
      </c>
      <c r="C341" s="41">
        <v>37773</v>
      </c>
      <c r="D341" s="61">
        <v>330</v>
      </c>
      <c r="E341" s="62">
        <v>17.013000000000002</v>
      </c>
    </row>
    <row r="342" spans="1:5" x14ac:dyDescent="0.3">
      <c r="A342" s="61">
        <f t="shared" si="5"/>
        <v>2003</v>
      </c>
      <c r="B342" s="61">
        <v>331</v>
      </c>
      <c r="C342" s="41">
        <v>37803</v>
      </c>
      <c r="D342" s="61">
        <v>331</v>
      </c>
      <c r="E342" s="62">
        <v>17.117000000000001</v>
      </c>
    </row>
    <row r="343" spans="1:5" x14ac:dyDescent="0.3">
      <c r="A343" s="61">
        <f t="shared" si="5"/>
        <v>2003</v>
      </c>
      <c r="B343" s="61">
        <v>332</v>
      </c>
      <c r="C343" s="41">
        <v>37834</v>
      </c>
      <c r="D343" s="61">
        <v>332</v>
      </c>
      <c r="E343" s="62">
        <v>18.262</v>
      </c>
    </row>
    <row r="344" spans="1:5" x14ac:dyDescent="0.3">
      <c r="A344" s="61">
        <f t="shared" si="5"/>
        <v>2003</v>
      </c>
      <c r="B344" s="61">
        <v>333</v>
      </c>
      <c r="C344" s="41">
        <v>37865</v>
      </c>
      <c r="D344" s="61">
        <v>333</v>
      </c>
      <c r="E344" s="62">
        <v>17.286000000000001</v>
      </c>
    </row>
    <row r="345" spans="1:5" x14ac:dyDescent="0.3">
      <c r="A345" s="61">
        <f t="shared" si="5"/>
        <v>2003</v>
      </c>
      <c r="B345" s="61">
        <v>334</v>
      </c>
      <c r="C345" s="41">
        <v>37895</v>
      </c>
      <c r="D345" s="61">
        <v>334</v>
      </c>
      <c r="E345" s="62">
        <v>16.489000000000001</v>
      </c>
    </row>
    <row r="346" spans="1:5" x14ac:dyDescent="0.3">
      <c r="A346" s="61">
        <f t="shared" si="5"/>
        <v>2003</v>
      </c>
      <c r="B346" s="61">
        <v>335</v>
      </c>
      <c r="C346" s="41">
        <v>37926</v>
      </c>
      <c r="D346" s="61">
        <v>335</v>
      </c>
      <c r="E346" s="62">
        <v>17.562999999999999</v>
      </c>
    </row>
    <row r="347" spans="1:5" x14ac:dyDescent="0.3">
      <c r="A347" s="61">
        <f t="shared" si="5"/>
        <v>2003</v>
      </c>
      <c r="B347" s="61">
        <v>336</v>
      </c>
      <c r="C347" s="41">
        <v>37956</v>
      </c>
      <c r="D347" s="61">
        <v>336</v>
      </c>
      <c r="E347" s="62">
        <v>17.356999999999999</v>
      </c>
    </row>
    <row r="348" spans="1:5" x14ac:dyDescent="0.3">
      <c r="A348" s="61">
        <f t="shared" si="5"/>
        <v>2004</v>
      </c>
      <c r="B348" s="61">
        <v>337</v>
      </c>
      <c r="C348" s="41">
        <v>37987</v>
      </c>
      <c r="D348" s="61">
        <v>337</v>
      </c>
      <c r="E348" s="62">
        <v>16.695</v>
      </c>
    </row>
    <row r="349" spans="1:5" x14ac:dyDescent="0.3">
      <c r="A349" s="61">
        <f t="shared" si="5"/>
        <v>2004</v>
      </c>
      <c r="B349" s="61">
        <v>338</v>
      </c>
      <c r="C349" s="41">
        <v>38018</v>
      </c>
      <c r="D349" s="61">
        <v>338</v>
      </c>
      <c r="E349" s="62">
        <v>17.032</v>
      </c>
    </row>
    <row r="350" spans="1:5" x14ac:dyDescent="0.3">
      <c r="A350" s="61">
        <f t="shared" si="5"/>
        <v>2004</v>
      </c>
      <c r="B350" s="61">
        <v>339</v>
      </c>
      <c r="C350" s="41">
        <v>38047</v>
      </c>
      <c r="D350" s="61">
        <v>339</v>
      </c>
      <c r="E350" s="62">
        <v>17.247</v>
      </c>
    </row>
    <row r="351" spans="1:5" x14ac:dyDescent="0.3">
      <c r="A351" s="61">
        <f t="shared" si="5"/>
        <v>2004</v>
      </c>
      <c r="B351" s="61">
        <v>340</v>
      </c>
      <c r="C351" s="41">
        <v>38078</v>
      </c>
      <c r="D351" s="61">
        <v>340</v>
      </c>
      <c r="E351" s="62">
        <v>16.898</v>
      </c>
    </row>
    <row r="352" spans="1:5" x14ac:dyDescent="0.3">
      <c r="A352" s="61">
        <f t="shared" si="5"/>
        <v>2004</v>
      </c>
      <c r="B352" s="61">
        <v>341</v>
      </c>
      <c r="C352" s="41">
        <v>38108</v>
      </c>
      <c r="D352" s="61">
        <v>341</v>
      </c>
      <c r="E352" s="62">
        <v>18.186</v>
      </c>
    </row>
    <row r="353" spans="1:5" x14ac:dyDescent="0.3">
      <c r="A353" s="61">
        <f t="shared" si="5"/>
        <v>2004</v>
      </c>
      <c r="B353" s="61">
        <v>342</v>
      </c>
      <c r="C353" s="41">
        <v>38139</v>
      </c>
      <c r="D353" s="61">
        <v>342</v>
      </c>
      <c r="E353" s="62">
        <v>16.172999999999998</v>
      </c>
    </row>
    <row r="354" spans="1:5" x14ac:dyDescent="0.3">
      <c r="A354" s="61">
        <f t="shared" si="5"/>
        <v>2004</v>
      </c>
      <c r="B354" s="61">
        <v>343</v>
      </c>
      <c r="C354" s="41">
        <v>38169</v>
      </c>
      <c r="D354" s="61">
        <v>343</v>
      </c>
      <c r="E354" s="62">
        <v>17.309000000000001</v>
      </c>
    </row>
    <row r="355" spans="1:5" x14ac:dyDescent="0.3">
      <c r="A355" s="61">
        <f t="shared" si="5"/>
        <v>2004</v>
      </c>
      <c r="B355" s="61">
        <v>344</v>
      </c>
      <c r="C355" s="41">
        <v>38200</v>
      </c>
      <c r="D355" s="61">
        <v>344</v>
      </c>
      <c r="E355" s="62">
        <v>17.157</v>
      </c>
    </row>
    <row r="356" spans="1:5" x14ac:dyDescent="0.3">
      <c r="A356" s="61">
        <f t="shared" si="5"/>
        <v>2004</v>
      </c>
      <c r="B356" s="61">
        <v>345</v>
      </c>
      <c r="C356" s="41">
        <v>38231</v>
      </c>
      <c r="D356" s="61">
        <v>345</v>
      </c>
      <c r="E356" s="62">
        <v>17.875</v>
      </c>
    </row>
    <row r="357" spans="1:5" x14ac:dyDescent="0.3">
      <c r="A357" s="61">
        <f t="shared" si="5"/>
        <v>2004</v>
      </c>
      <c r="B357" s="61">
        <v>346</v>
      </c>
      <c r="C357" s="41">
        <v>38261</v>
      </c>
      <c r="D357" s="61">
        <v>346</v>
      </c>
      <c r="E357" s="62">
        <v>17.513999999999999</v>
      </c>
    </row>
    <row r="358" spans="1:5" x14ac:dyDescent="0.3">
      <c r="A358" s="61">
        <f t="shared" si="5"/>
        <v>2004</v>
      </c>
      <c r="B358" s="61">
        <v>347</v>
      </c>
      <c r="C358" s="41">
        <v>38292</v>
      </c>
      <c r="D358" s="61">
        <v>347</v>
      </c>
      <c r="E358" s="62">
        <v>17.361999999999998</v>
      </c>
    </row>
    <row r="359" spans="1:5" x14ac:dyDescent="0.3">
      <c r="A359" s="61">
        <f t="shared" si="5"/>
        <v>2004</v>
      </c>
      <c r="B359" s="61">
        <v>348</v>
      </c>
      <c r="C359" s="41">
        <v>38322</v>
      </c>
      <c r="D359" s="61">
        <v>348</v>
      </c>
      <c r="E359" s="62">
        <v>18.102</v>
      </c>
    </row>
    <row r="360" spans="1:5" x14ac:dyDescent="0.3">
      <c r="A360" s="61">
        <f t="shared" si="5"/>
        <v>2005</v>
      </c>
      <c r="B360" s="61">
        <v>349</v>
      </c>
      <c r="C360" s="41">
        <v>38353</v>
      </c>
      <c r="D360" s="61">
        <v>349</v>
      </c>
      <c r="E360" s="62">
        <v>16.888999999999999</v>
      </c>
    </row>
    <row r="361" spans="1:5" x14ac:dyDescent="0.3">
      <c r="A361" s="61">
        <f t="shared" si="5"/>
        <v>2005</v>
      </c>
      <c r="B361" s="61">
        <v>350</v>
      </c>
      <c r="C361" s="41">
        <v>38384</v>
      </c>
      <c r="D361" s="61">
        <v>350</v>
      </c>
      <c r="E361" s="62">
        <v>16.885999999999999</v>
      </c>
    </row>
    <row r="362" spans="1:5" x14ac:dyDescent="0.3">
      <c r="A362" s="61">
        <f t="shared" si="5"/>
        <v>2005</v>
      </c>
      <c r="B362" s="61">
        <v>351</v>
      </c>
      <c r="C362" s="41">
        <v>38412</v>
      </c>
      <c r="D362" s="61">
        <v>351</v>
      </c>
      <c r="E362" s="62">
        <v>17.413</v>
      </c>
    </row>
    <row r="363" spans="1:5" x14ac:dyDescent="0.3">
      <c r="A363" s="61">
        <f t="shared" si="5"/>
        <v>2005</v>
      </c>
      <c r="B363" s="61">
        <v>352</v>
      </c>
      <c r="C363" s="41">
        <v>38443</v>
      </c>
      <c r="D363" s="61">
        <v>352</v>
      </c>
      <c r="E363" s="62">
        <v>17.756</v>
      </c>
    </row>
    <row r="364" spans="1:5" x14ac:dyDescent="0.3">
      <c r="A364" s="61">
        <f t="shared" si="5"/>
        <v>2005</v>
      </c>
      <c r="B364" s="61">
        <v>353</v>
      </c>
      <c r="C364" s="41">
        <v>38473</v>
      </c>
      <c r="D364" s="61">
        <v>353</v>
      </c>
      <c r="E364" s="62">
        <v>17.414000000000001</v>
      </c>
    </row>
    <row r="365" spans="1:5" x14ac:dyDescent="0.3">
      <c r="A365" s="61">
        <f t="shared" si="5"/>
        <v>2005</v>
      </c>
      <c r="B365" s="61">
        <v>354</v>
      </c>
      <c r="C365" s="41">
        <v>38504</v>
      </c>
      <c r="D365" s="61">
        <v>354</v>
      </c>
      <c r="E365" s="62">
        <v>18.481999999999999</v>
      </c>
    </row>
    <row r="366" spans="1:5" x14ac:dyDescent="0.3">
      <c r="A366" s="61">
        <f t="shared" si="5"/>
        <v>2005</v>
      </c>
      <c r="B366" s="61">
        <v>355</v>
      </c>
      <c r="C366" s="41">
        <v>38534</v>
      </c>
      <c r="D366" s="61">
        <v>355</v>
      </c>
      <c r="E366" s="62">
        <v>21.135000000000002</v>
      </c>
    </row>
    <row r="367" spans="1:5" x14ac:dyDescent="0.3">
      <c r="A367" s="61">
        <f t="shared" si="5"/>
        <v>2005</v>
      </c>
      <c r="B367" s="61">
        <v>356</v>
      </c>
      <c r="C367" s="41">
        <v>38565</v>
      </c>
      <c r="D367" s="61">
        <v>356</v>
      </c>
      <c r="E367" s="62">
        <v>17.417999999999999</v>
      </c>
    </row>
    <row r="368" spans="1:5" x14ac:dyDescent="0.3">
      <c r="A368" s="61">
        <f t="shared" si="5"/>
        <v>2005</v>
      </c>
      <c r="B368" s="61">
        <v>357</v>
      </c>
      <c r="C368" s="41">
        <v>38596</v>
      </c>
      <c r="D368" s="61">
        <v>357</v>
      </c>
      <c r="E368" s="62">
        <v>16.927</v>
      </c>
    </row>
    <row r="369" spans="1:5" x14ac:dyDescent="0.3">
      <c r="A369" s="61">
        <f t="shared" si="5"/>
        <v>2005</v>
      </c>
      <c r="B369" s="61">
        <v>358</v>
      </c>
      <c r="C369" s="41">
        <v>38626</v>
      </c>
      <c r="D369" s="61">
        <v>358</v>
      </c>
      <c r="E369" s="62">
        <v>15.336</v>
      </c>
    </row>
    <row r="370" spans="1:5" x14ac:dyDescent="0.3">
      <c r="A370" s="61">
        <f t="shared" si="5"/>
        <v>2005</v>
      </c>
      <c r="B370" s="61">
        <v>359</v>
      </c>
      <c r="C370" s="41">
        <v>38657</v>
      </c>
      <c r="D370" s="61">
        <v>359</v>
      </c>
      <c r="E370" s="62">
        <v>16.524000000000001</v>
      </c>
    </row>
    <row r="371" spans="1:5" x14ac:dyDescent="0.3">
      <c r="A371" s="61">
        <f t="shared" si="5"/>
        <v>2005</v>
      </c>
      <c r="B371" s="61">
        <v>360</v>
      </c>
      <c r="C371" s="41">
        <v>38687</v>
      </c>
      <c r="D371" s="61">
        <v>360</v>
      </c>
      <c r="E371" s="62">
        <v>17.173999999999999</v>
      </c>
    </row>
    <row r="372" spans="1:5" x14ac:dyDescent="0.3">
      <c r="A372" s="61">
        <f t="shared" si="5"/>
        <v>2006</v>
      </c>
      <c r="B372" s="61">
        <v>361</v>
      </c>
      <c r="C372" s="41">
        <v>38718</v>
      </c>
      <c r="D372" s="61">
        <v>361</v>
      </c>
      <c r="E372" s="62">
        <v>18.081</v>
      </c>
    </row>
    <row r="373" spans="1:5" x14ac:dyDescent="0.3">
      <c r="A373" s="61">
        <f t="shared" si="5"/>
        <v>2006</v>
      </c>
      <c r="B373" s="61">
        <v>362</v>
      </c>
      <c r="C373" s="41">
        <v>38749</v>
      </c>
      <c r="D373" s="61">
        <v>362</v>
      </c>
      <c r="E373" s="62">
        <v>17.071000000000002</v>
      </c>
    </row>
    <row r="374" spans="1:5" x14ac:dyDescent="0.3">
      <c r="A374" s="61">
        <f t="shared" si="5"/>
        <v>2006</v>
      </c>
      <c r="B374" s="61">
        <v>363</v>
      </c>
      <c r="C374" s="41">
        <v>38777</v>
      </c>
      <c r="D374" s="61">
        <v>363</v>
      </c>
      <c r="E374" s="62">
        <v>16.96</v>
      </c>
    </row>
    <row r="375" spans="1:5" x14ac:dyDescent="0.3">
      <c r="A375" s="61">
        <f t="shared" si="5"/>
        <v>2006</v>
      </c>
      <c r="B375" s="61">
        <v>364</v>
      </c>
      <c r="C375" s="41">
        <v>38808</v>
      </c>
      <c r="D375" s="61">
        <v>364</v>
      </c>
      <c r="E375" s="62">
        <v>17.126999999999999</v>
      </c>
    </row>
    <row r="376" spans="1:5" x14ac:dyDescent="0.3">
      <c r="A376" s="61">
        <f t="shared" si="5"/>
        <v>2006</v>
      </c>
      <c r="B376" s="61">
        <v>365</v>
      </c>
      <c r="C376" s="41">
        <v>38838</v>
      </c>
      <c r="D376" s="61">
        <v>365</v>
      </c>
      <c r="E376" s="62">
        <v>16.728999999999999</v>
      </c>
    </row>
    <row r="377" spans="1:5" x14ac:dyDescent="0.3">
      <c r="A377" s="61">
        <f t="shared" si="5"/>
        <v>2006</v>
      </c>
      <c r="B377" s="61">
        <v>366</v>
      </c>
      <c r="C377" s="41">
        <v>38869</v>
      </c>
      <c r="D377" s="61">
        <v>366</v>
      </c>
      <c r="E377" s="62">
        <v>16.899999999999999</v>
      </c>
    </row>
    <row r="378" spans="1:5" x14ac:dyDescent="0.3">
      <c r="A378" s="61">
        <f t="shared" si="5"/>
        <v>2006</v>
      </c>
      <c r="B378" s="61">
        <v>367</v>
      </c>
      <c r="C378" s="41">
        <v>38899</v>
      </c>
      <c r="D378" s="61">
        <v>367</v>
      </c>
      <c r="E378" s="62">
        <v>17.661999999999999</v>
      </c>
    </row>
    <row r="379" spans="1:5" x14ac:dyDescent="0.3">
      <c r="A379" s="61">
        <f t="shared" si="5"/>
        <v>2006</v>
      </c>
      <c r="B379" s="61">
        <v>368</v>
      </c>
      <c r="C379" s="41">
        <v>38930</v>
      </c>
      <c r="D379" s="61">
        <v>368</v>
      </c>
      <c r="E379" s="62">
        <v>16.457999999999998</v>
      </c>
    </row>
    <row r="380" spans="1:5" x14ac:dyDescent="0.3">
      <c r="A380" s="61">
        <f t="shared" si="5"/>
        <v>2006</v>
      </c>
      <c r="B380" s="61">
        <v>369</v>
      </c>
      <c r="C380" s="41">
        <v>38961</v>
      </c>
      <c r="D380" s="61">
        <v>369</v>
      </c>
      <c r="E380" s="62">
        <v>16.974</v>
      </c>
    </row>
    <row r="381" spans="1:5" x14ac:dyDescent="0.3">
      <c r="A381" s="61">
        <f t="shared" si="5"/>
        <v>2006</v>
      </c>
      <c r="B381" s="61">
        <v>370</v>
      </c>
      <c r="C381" s="41">
        <v>38991</v>
      </c>
      <c r="D381" s="61">
        <v>370</v>
      </c>
      <c r="E381" s="62">
        <v>16.864999999999998</v>
      </c>
    </row>
    <row r="382" spans="1:5" x14ac:dyDescent="0.3">
      <c r="A382" s="61">
        <f t="shared" si="5"/>
        <v>2006</v>
      </c>
      <c r="B382" s="61">
        <v>371</v>
      </c>
      <c r="C382" s="41">
        <v>39022</v>
      </c>
      <c r="D382" s="61">
        <v>371</v>
      </c>
      <c r="E382" s="62">
        <v>16.657</v>
      </c>
    </row>
    <row r="383" spans="1:5" x14ac:dyDescent="0.3">
      <c r="A383" s="61">
        <f t="shared" si="5"/>
        <v>2006</v>
      </c>
      <c r="B383" s="61">
        <v>372</v>
      </c>
      <c r="C383" s="41">
        <v>39052</v>
      </c>
      <c r="D383" s="61">
        <v>372</v>
      </c>
      <c r="E383" s="62">
        <v>17.106999999999999</v>
      </c>
    </row>
    <row r="384" spans="1:5" x14ac:dyDescent="0.3">
      <c r="A384" s="61">
        <f t="shared" si="5"/>
        <v>2007</v>
      </c>
      <c r="B384" s="61">
        <v>373</v>
      </c>
      <c r="C384" s="41">
        <v>39083</v>
      </c>
      <c r="D384" s="61">
        <v>373</v>
      </c>
      <c r="E384" s="62">
        <v>16.896000000000001</v>
      </c>
    </row>
    <row r="385" spans="1:5" x14ac:dyDescent="0.3">
      <c r="A385" s="61">
        <f t="shared" si="5"/>
        <v>2007</v>
      </c>
      <c r="B385" s="61">
        <v>374</v>
      </c>
      <c r="C385" s="41">
        <v>39114</v>
      </c>
      <c r="D385" s="61">
        <v>374</v>
      </c>
      <c r="E385" s="62">
        <v>17.169</v>
      </c>
    </row>
    <row r="386" spans="1:5" x14ac:dyDescent="0.3">
      <c r="A386" s="61">
        <f t="shared" si="5"/>
        <v>2007</v>
      </c>
      <c r="B386" s="61">
        <v>375</v>
      </c>
      <c r="C386" s="41">
        <v>39142</v>
      </c>
      <c r="D386" s="61">
        <v>375</v>
      </c>
      <c r="E386" s="62">
        <v>16.437999999999999</v>
      </c>
    </row>
    <row r="387" spans="1:5" x14ac:dyDescent="0.3">
      <c r="A387" s="61">
        <f t="shared" si="5"/>
        <v>2007</v>
      </c>
      <c r="B387" s="61">
        <v>376</v>
      </c>
      <c r="C387" s="41">
        <v>39173</v>
      </c>
      <c r="D387" s="61">
        <v>376</v>
      </c>
      <c r="E387" s="62">
        <v>16.614999999999998</v>
      </c>
    </row>
    <row r="388" spans="1:5" x14ac:dyDescent="0.3">
      <c r="A388" s="61">
        <f t="shared" si="5"/>
        <v>2007</v>
      </c>
      <c r="B388" s="61">
        <v>377</v>
      </c>
      <c r="C388" s="41">
        <v>39203</v>
      </c>
      <c r="D388" s="61">
        <v>377</v>
      </c>
      <c r="E388" s="62">
        <v>16.661000000000001</v>
      </c>
    </row>
    <row r="389" spans="1:5" x14ac:dyDescent="0.3">
      <c r="A389" s="61">
        <f t="shared" si="5"/>
        <v>2007</v>
      </c>
      <c r="B389" s="61">
        <v>378</v>
      </c>
      <c r="C389" s="41">
        <v>39234</v>
      </c>
      <c r="D389" s="61">
        <v>378</v>
      </c>
      <c r="E389" s="62">
        <v>16.178999999999998</v>
      </c>
    </row>
    <row r="390" spans="1:5" x14ac:dyDescent="0.3">
      <c r="A390" s="61">
        <f t="shared" si="5"/>
        <v>2007</v>
      </c>
      <c r="B390" s="61">
        <v>379</v>
      </c>
      <c r="C390" s="41">
        <v>39264</v>
      </c>
      <c r="D390" s="61">
        <v>379</v>
      </c>
      <c r="E390" s="62">
        <v>15.837</v>
      </c>
    </row>
    <row r="391" spans="1:5" x14ac:dyDescent="0.3">
      <c r="A391" s="61">
        <f t="shared" si="5"/>
        <v>2007</v>
      </c>
      <c r="B391" s="61">
        <v>380</v>
      </c>
      <c r="C391" s="41">
        <v>39295</v>
      </c>
      <c r="D391" s="61">
        <v>380</v>
      </c>
      <c r="E391" s="62">
        <v>16.379000000000001</v>
      </c>
    </row>
    <row r="392" spans="1:5" x14ac:dyDescent="0.3">
      <c r="A392" s="61">
        <f t="shared" si="5"/>
        <v>2007</v>
      </c>
      <c r="B392" s="61">
        <v>381</v>
      </c>
      <c r="C392" s="41">
        <v>39326</v>
      </c>
      <c r="D392" s="61">
        <v>381</v>
      </c>
      <c r="E392" s="62">
        <v>16.532</v>
      </c>
    </row>
    <row r="393" spans="1:5" x14ac:dyDescent="0.3">
      <c r="A393" s="61">
        <f t="shared" si="5"/>
        <v>2007</v>
      </c>
      <c r="B393" s="61">
        <v>382</v>
      </c>
      <c r="C393" s="41">
        <v>39356</v>
      </c>
      <c r="D393" s="61">
        <v>382</v>
      </c>
      <c r="E393" s="62">
        <v>16.454999999999998</v>
      </c>
    </row>
    <row r="394" spans="1:5" x14ac:dyDescent="0.3">
      <c r="A394" s="61">
        <f t="shared" si="5"/>
        <v>2007</v>
      </c>
      <c r="B394" s="61">
        <v>383</v>
      </c>
      <c r="C394" s="41">
        <v>39387</v>
      </c>
      <c r="D394" s="61">
        <v>383</v>
      </c>
      <c r="E394" s="62">
        <v>16.353999999999999</v>
      </c>
    </row>
    <row r="395" spans="1:5" x14ac:dyDescent="0.3">
      <c r="A395" s="61">
        <f t="shared" si="5"/>
        <v>2007</v>
      </c>
      <c r="B395" s="61">
        <v>384</v>
      </c>
      <c r="C395" s="41">
        <v>39417</v>
      </c>
      <c r="D395" s="61">
        <v>384</v>
      </c>
      <c r="E395" s="62">
        <v>16.03</v>
      </c>
    </row>
    <row r="396" spans="1:5" x14ac:dyDescent="0.3">
      <c r="A396" s="61">
        <f t="shared" si="5"/>
        <v>2008</v>
      </c>
      <c r="B396" s="61">
        <v>385</v>
      </c>
      <c r="C396" s="41">
        <v>39448</v>
      </c>
      <c r="D396" s="61">
        <v>385</v>
      </c>
      <c r="E396" s="62">
        <v>15.705</v>
      </c>
    </row>
    <row r="397" spans="1:5" x14ac:dyDescent="0.3">
      <c r="A397" s="61">
        <f t="shared" ref="A397:A460" si="6">YEAR(C397)</f>
        <v>2008</v>
      </c>
      <c r="B397" s="61">
        <v>386</v>
      </c>
      <c r="C397" s="41">
        <v>39479</v>
      </c>
      <c r="D397" s="61">
        <v>386</v>
      </c>
      <c r="E397" s="62">
        <v>15.491</v>
      </c>
    </row>
    <row r="398" spans="1:5" x14ac:dyDescent="0.3">
      <c r="A398" s="61">
        <f t="shared" si="6"/>
        <v>2008</v>
      </c>
      <c r="B398" s="61">
        <v>387</v>
      </c>
      <c r="C398" s="41">
        <v>39508</v>
      </c>
      <c r="D398" s="61">
        <v>387</v>
      </c>
      <c r="E398" s="62">
        <v>15.114000000000001</v>
      </c>
    </row>
    <row r="399" spans="1:5" x14ac:dyDescent="0.3">
      <c r="A399" s="61">
        <f t="shared" si="6"/>
        <v>2008</v>
      </c>
      <c r="B399" s="61">
        <v>388</v>
      </c>
      <c r="C399" s="41">
        <v>39539</v>
      </c>
      <c r="D399" s="61">
        <v>388</v>
      </c>
      <c r="E399" s="62">
        <v>14.605</v>
      </c>
    </row>
    <row r="400" spans="1:5" x14ac:dyDescent="0.3">
      <c r="A400" s="61">
        <f t="shared" si="6"/>
        <v>2008</v>
      </c>
      <c r="B400" s="61">
        <v>389</v>
      </c>
      <c r="C400" s="41">
        <v>39569</v>
      </c>
      <c r="D400" s="61">
        <v>389</v>
      </c>
      <c r="E400" s="62">
        <v>14.696999999999999</v>
      </c>
    </row>
    <row r="401" spans="1:5" x14ac:dyDescent="0.3">
      <c r="A401" s="61">
        <f t="shared" si="6"/>
        <v>2008</v>
      </c>
      <c r="B401" s="61">
        <v>390</v>
      </c>
      <c r="C401" s="41">
        <v>39600</v>
      </c>
      <c r="D401" s="61">
        <v>390</v>
      </c>
      <c r="E401" s="62">
        <v>14.377000000000001</v>
      </c>
    </row>
    <row r="402" spans="1:5" x14ac:dyDescent="0.3">
      <c r="A402" s="61">
        <f t="shared" si="6"/>
        <v>2008</v>
      </c>
      <c r="B402" s="61">
        <v>391</v>
      </c>
      <c r="C402" s="41">
        <v>39630</v>
      </c>
      <c r="D402" s="61">
        <v>391</v>
      </c>
      <c r="E402" s="62">
        <v>13.006</v>
      </c>
    </row>
    <row r="403" spans="1:5" x14ac:dyDescent="0.3">
      <c r="A403" s="61">
        <f t="shared" si="6"/>
        <v>2008</v>
      </c>
      <c r="B403" s="61">
        <v>392</v>
      </c>
      <c r="C403" s="41">
        <v>39661</v>
      </c>
      <c r="D403" s="61">
        <v>392</v>
      </c>
      <c r="E403" s="62">
        <v>14.119</v>
      </c>
    </row>
    <row r="404" spans="1:5" x14ac:dyDescent="0.3">
      <c r="A404" s="61">
        <f t="shared" si="6"/>
        <v>2008</v>
      </c>
      <c r="B404" s="61">
        <v>393</v>
      </c>
      <c r="C404" s="41">
        <v>39692</v>
      </c>
      <c r="D404" s="61">
        <v>393</v>
      </c>
      <c r="E404" s="62">
        <v>12.961</v>
      </c>
    </row>
    <row r="405" spans="1:5" x14ac:dyDescent="0.3">
      <c r="A405" s="61">
        <f t="shared" si="6"/>
        <v>2008</v>
      </c>
      <c r="B405" s="61">
        <v>394</v>
      </c>
      <c r="C405" s="41">
        <v>39722</v>
      </c>
      <c r="D405" s="61">
        <v>394</v>
      </c>
      <c r="E405" s="62">
        <v>10.933</v>
      </c>
    </row>
    <row r="406" spans="1:5" x14ac:dyDescent="0.3">
      <c r="A406" s="61">
        <f t="shared" si="6"/>
        <v>2008</v>
      </c>
      <c r="B406" s="61">
        <v>395</v>
      </c>
      <c r="C406" s="41">
        <v>39753</v>
      </c>
      <c r="D406" s="61">
        <v>395</v>
      </c>
      <c r="E406" s="62">
        <v>10.526</v>
      </c>
    </row>
    <row r="407" spans="1:5" x14ac:dyDescent="0.3">
      <c r="A407" s="61">
        <f t="shared" si="6"/>
        <v>2008</v>
      </c>
      <c r="B407" s="61">
        <v>396</v>
      </c>
      <c r="C407" s="41">
        <v>39783</v>
      </c>
      <c r="D407" s="61">
        <v>396</v>
      </c>
      <c r="E407" s="62">
        <v>10.382999999999999</v>
      </c>
    </row>
    <row r="408" spans="1:5" x14ac:dyDescent="0.3">
      <c r="A408" s="61">
        <f t="shared" si="6"/>
        <v>2009</v>
      </c>
      <c r="B408" s="61">
        <v>397</v>
      </c>
      <c r="C408" s="41">
        <v>39814</v>
      </c>
      <c r="D408" s="61">
        <v>397</v>
      </c>
      <c r="E408" s="62">
        <v>9.7859999999999996</v>
      </c>
    </row>
    <row r="409" spans="1:5" x14ac:dyDescent="0.3">
      <c r="A409" s="61">
        <f t="shared" si="6"/>
        <v>2009</v>
      </c>
      <c r="B409" s="61">
        <v>398</v>
      </c>
      <c r="C409" s="41">
        <v>39845</v>
      </c>
      <c r="D409" s="61">
        <v>398</v>
      </c>
      <c r="E409" s="62">
        <v>9.2230000000000008</v>
      </c>
    </row>
    <row r="410" spans="1:5" x14ac:dyDescent="0.3">
      <c r="A410" s="61">
        <f t="shared" si="6"/>
        <v>2009</v>
      </c>
      <c r="B410" s="61">
        <v>399</v>
      </c>
      <c r="C410" s="41">
        <v>39873</v>
      </c>
      <c r="D410" s="61">
        <v>399</v>
      </c>
      <c r="E410" s="62">
        <v>9.7479999999999993</v>
      </c>
    </row>
    <row r="411" spans="1:5" x14ac:dyDescent="0.3">
      <c r="A411" s="61">
        <f t="shared" si="6"/>
        <v>2009</v>
      </c>
      <c r="B411" s="61">
        <v>400</v>
      </c>
      <c r="C411" s="41">
        <v>39904</v>
      </c>
      <c r="D411" s="61">
        <v>400</v>
      </c>
      <c r="E411" s="62">
        <v>9.3789999999999996</v>
      </c>
    </row>
    <row r="412" spans="1:5" x14ac:dyDescent="0.3">
      <c r="A412" s="61">
        <f t="shared" si="6"/>
        <v>2009</v>
      </c>
      <c r="B412" s="61">
        <v>401</v>
      </c>
      <c r="C412" s="41">
        <v>39934</v>
      </c>
      <c r="D412" s="61">
        <v>401</v>
      </c>
      <c r="E412" s="62">
        <v>10.176</v>
      </c>
    </row>
    <row r="413" spans="1:5" x14ac:dyDescent="0.3">
      <c r="A413" s="61">
        <f t="shared" si="6"/>
        <v>2009</v>
      </c>
      <c r="B413" s="61">
        <v>402</v>
      </c>
      <c r="C413" s="41">
        <v>39965</v>
      </c>
      <c r="D413" s="61">
        <v>402</v>
      </c>
      <c r="E413" s="62">
        <v>10.148999999999999</v>
      </c>
    </row>
    <row r="414" spans="1:5" x14ac:dyDescent="0.3">
      <c r="A414" s="61">
        <f t="shared" si="6"/>
        <v>2009</v>
      </c>
      <c r="B414" s="61">
        <v>403</v>
      </c>
      <c r="C414" s="41">
        <v>39995</v>
      </c>
      <c r="D414" s="61">
        <v>403</v>
      </c>
      <c r="E414" s="62">
        <v>11.566000000000001</v>
      </c>
    </row>
    <row r="415" spans="1:5" x14ac:dyDescent="0.3">
      <c r="A415" s="61">
        <f t="shared" si="6"/>
        <v>2009</v>
      </c>
      <c r="B415" s="61">
        <v>404</v>
      </c>
      <c r="C415" s="41">
        <v>40026</v>
      </c>
      <c r="D415" s="61">
        <v>404</v>
      </c>
      <c r="E415" s="62">
        <v>14.754</v>
      </c>
    </row>
    <row r="416" spans="1:5" x14ac:dyDescent="0.3">
      <c r="A416" s="61">
        <f t="shared" si="6"/>
        <v>2009</v>
      </c>
      <c r="B416" s="61">
        <v>405</v>
      </c>
      <c r="C416" s="41">
        <v>40057</v>
      </c>
      <c r="D416" s="61">
        <v>405</v>
      </c>
      <c r="E416" s="62">
        <v>9.5350000000000001</v>
      </c>
    </row>
    <row r="417" spans="1:5" x14ac:dyDescent="0.3">
      <c r="A417" s="61">
        <f t="shared" si="6"/>
        <v>2009</v>
      </c>
      <c r="B417" s="61">
        <v>406</v>
      </c>
      <c r="C417" s="41">
        <v>40087</v>
      </c>
      <c r="D417" s="61">
        <v>406</v>
      </c>
      <c r="E417" s="62">
        <v>10.576000000000001</v>
      </c>
    </row>
    <row r="418" spans="1:5" x14ac:dyDescent="0.3">
      <c r="A418" s="61">
        <f t="shared" si="6"/>
        <v>2009</v>
      </c>
      <c r="B418" s="61">
        <v>407</v>
      </c>
      <c r="C418" s="41">
        <v>40118</v>
      </c>
      <c r="D418" s="61">
        <v>407</v>
      </c>
      <c r="E418" s="62">
        <v>11.041</v>
      </c>
    </row>
    <row r="419" spans="1:5" x14ac:dyDescent="0.3">
      <c r="A419" s="61">
        <f t="shared" si="6"/>
        <v>2009</v>
      </c>
      <c r="B419" s="61">
        <v>408</v>
      </c>
      <c r="C419" s="41">
        <v>40148</v>
      </c>
      <c r="D419" s="61">
        <v>408</v>
      </c>
      <c r="E419" s="62">
        <v>11.284000000000001</v>
      </c>
    </row>
    <row r="420" spans="1:5" x14ac:dyDescent="0.3">
      <c r="A420" s="61">
        <f t="shared" si="6"/>
        <v>2010</v>
      </c>
      <c r="B420" s="61">
        <v>409</v>
      </c>
      <c r="C420" s="41">
        <v>40179</v>
      </c>
      <c r="D420" s="61">
        <v>409</v>
      </c>
      <c r="E420" s="62">
        <v>10.893000000000001</v>
      </c>
    </row>
    <row r="421" spans="1:5" x14ac:dyDescent="0.3">
      <c r="A421" s="61">
        <f t="shared" si="6"/>
        <v>2010</v>
      </c>
      <c r="B421" s="61">
        <v>410</v>
      </c>
      <c r="C421" s="41">
        <v>40210</v>
      </c>
      <c r="D421" s="61">
        <v>410</v>
      </c>
      <c r="E421" s="62">
        <v>10.315</v>
      </c>
    </row>
    <row r="422" spans="1:5" x14ac:dyDescent="0.3">
      <c r="A422" s="61">
        <f t="shared" si="6"/>
        <v>2010</v>
      </c>
      <c r="B422" s="61">
        <v>411</v>
      </c>
      <c r="C422" s="41">
        <v>40238</v>
      </c>
      <c r="D422" s="61">
        <v>411</v>
      </c>
      <c r="E422" s="62">
        <v>11.772</v>
      </c>
    </row>
    <row r="423" spans="1:5" x14ac:dyDescent="0.3">
      <c r="A423" s="61">
        <f t="shared" si="6"/>
        <v>2010</v>
      </c>
      <c r="B423" s="61">
        <v>412</v>
      </c>
      <c r="C423" s="41">
        <v>40269</v>
      </c>
      <c r="D423" s="61">
        <v>412</v>
      </c>
      <c r="E423" s="62">
        <v>11.454000000000001</v>
      </c>
    </row>
    <row r="424" spans="1:5" x14ac:dyDescent="0.3">
      <c r="A424" s="61">
        <f t="shared" si="6"/>
        <v>2010</v>
      </c>
      <c r="B424" s="61">
        <v>413</v>
      </c>
      <c r="C424" s="41">
        <v>40299</v>
      </c>
      <c r="D424" s="61">
        <v>413</v>
      </c>
      <c r="E424" s="62">
        <v>12.03</v>
      </c>
    </row>
    <row r="425" spans="1:5" x14ac:dyDescent="0.3">
      <c r="A425" s="61">
        <f t="shared" si="6"/>
        <v>2010</v>
      </c>
      <c r="B425" s="61">
        <v>414</v>
      </c>
      <c r="C425" s="41">
        <v>40330</v>
      </c>
      <c r="D425" s="61">
        <v>414</v>
      </c>
      <c r="E425" s="62">
        <v>11.598000000000001</v>
      </c>
    </row>
    <row r="426" spans="1:5" x14ac:dyDescent="0.3">
      <c r="A426" s="61">
        <f t="shared" si="6"/>
        <v>2010</v>
      </c>
      <c r="B426" s="61">
        <v>415</v>
      </c>
      <c r="C426" s="41">
        <v>40360</v>
      </c>
      <c r="D426" s="61">
        <v>415</v>
      </c>
      <c r="E426" s="62">
        <v>11.948</v>
      </c>
    </row>
    <row r="427" spans="1:5" x14ac:dyDescent="0.3">
      <c r="A427" s="61">
        <f t="shared" si="6"/>
        <v>2010</v>
      </c>
      <c r="B427" s="61">
        <v>416</v>
      </c>
      <c r="C427" s="41">
        <v>40391</v>
      </c>
      <c r="D427" s="61">
        <v>416</v>
      </c>
      <c r="E427" s="62">
        <v>12.013999999999999</v>
      </c>
    </row>
    <row r="428" spans="1:5" x14ac:dyDescent="0.3">
      <c r="A428" s="61">
        <f t="shared" si="6"/>
        <v>2010</v>
      </c>
      <c r="B428" s="61">
        <v>417</v>
      </c>
      <c r="C428" s="41">
        <v>40422</v>
      </c>
      <c r="D428" s="61">
        <v>417</v>
      </c>
      <c r="E428" s="62">
        <v>11.922000000000001</v>
      </c>
    </row>
    <row r="429" spans="1:5" x14ac:dyDescent="0.3">
      <c r="A429" s="61">
        <f t="shared" si="6"/>
        <v>2010</v>
      </c>
      <c r="B429" s="61">
        <v>418</v>
      </c>
      <c r="C429" s="41">
        <v>40452</v>
      </c>
      <c r="D429" s="61">
        <v>418</v>
      </c>
      <c r="E429" s="62">
        <v>12.414</v>
      </c>
    </row>
    <row r="430" spans="1:5" x14ac:dyDescent="0.3">
      <c r="A430" s="61">
        <f t="shared" si="6"/>
        <v>2010</v>
      </c>
      <c r="B430" s="61">
        <v>419</v>
      </c>
      <c r="C430" s="41">
        <v>40483</v>
      </c>
      <c r="D430" s="61">
        <v>419</v>
      </c>
      <c r="E430" s="62">
        <v>12.3</v>
      </c>
    </row>
    <row r="431" spans="1:5" x14ac:dyDescent="0.3">
      <c r="A431" s="61">
        <f t="shared" si="6"/>
        <v>2010</v>
      </c>
      <c r="B431" s="61">
        <v>420</v>
      </c>
      <c r="C431" s="41">
        <v>40513</v>
      </c>
      <c r="D431" s="61">
        <v>420</v>
      </c>
      <c r="E431" s="62">
        <v>12.605</v>
      </c>
    </row>
    <row r="432" spans="1:5" x14ac:dyDescent="0.3">
      <c r="A432" s="61">
        <f t="shared" si="6"/>
        <v>2011</v>
      </c>
      <c r="B432" s="61">
        <v>421</v>
      </c>
      <c r="C432" s="41">
        <v>40544</v>
      </c>
      <c r="D432" s="61">
        <v>421</v>
      </c>
      <c r="E432" s="62">
        <v>12.805999999999999</v>
      </c>
    </row>
    <row r="433" spans="1:5" x14ac:dyDescent="0.3">
      <c r="A433" s="61">
        <f t="shared" si="6"/>
        <v>2011</v>
      </c>
      <c r="B433" s="61">
        <v>422</v>
      </c>
      <c r="C433" s="41">
        <v>40575</v>
      </c>
      <c r="D433" s="61">
        <v>422</v>
      </c>
      <c r="E433" s="62">
        <v>13.081</v>
      </c>
    </row>
    <row r="434" spans="1:5" x14ac:dyDescent="0.3">
      <c r="A434" s="61">
        <f t="shared" si="6"/>
        <v>2011</v>
      </c>
      <c r="B434" s="61">
        <v>423</v>
      </c>
      <c r="C434" s="41">
        <v>40603</v>
      </c>
      <c r="D434" s="61">
        <v>423</v>
      </c>
      <c r="E434" s="62">
        <v>13.259</v>
      </c>
    </row>
    <row r="435" spans="1:5" x14ac:dyDescent="0.3">
      <c r="A435" s="61">
        <f t="shared" si="6"/>
        <v>2011</v>
      </c>
      <c r="B435" s="61">
        <v>424</v>
      </c>
      <c r="C435" s="41">
        <v>40634</v>
      </c>
      <c r="D435" s="61">
        <v>424</v>
      </c>
      <c r="E435" s="62">
        <v>13.326000000000001</v>
      </c>
    </row>
    <row r="436" spans="1:5" x14ac:dyDescent="0.3">
      <c r="A436" s="61">
        <f t="shared" si="6"/>
        <v>2011</v>
      </c>
      <c r="B436" s="61">
        <v>425</v>
      </c>
      <c r="C436" s="41">
        <v>40664</v>
      </c>
      <c r="D436" s="61">
        <v>425</v>
      </c>
      <c r="E436" s="62">
        <v>12.28</v>
      </c>
    </row>
    <row r="437" spans="1:5" x14ac:dyDescent="0.3">
      <c r="A437" s="61">
        <f t="shared" si="6"/>
        <v>2011</v>
      </c>
      <c r="B437" s="61">
        <v>426</v>
      </c>
      <c r="C437" s="41">
        <v>40695</v>
      </c>
      <c r="D437" s="61">
        <v>426</v>
      </c>
      <c r="E437" s="62">
        <v>11.885999999999999</v>
      </c>
    </row>
    <row r="438" spans="1:5" x14ac:dyDescent="0.3">
      <c r="A438" s="61">
        <f t="shared" si="6"/>
        <v>2011</v>
      </c>
      <c r="B438" s="61">
        <v>427</v>
      </c>
      <c r="C438" s="41">
        <v>40725</v>
      </c>
      <c r="D438" s="61">
        <v>427</v>
      </c>
      <c r="E438" s="62">
        <v>12.72</v>
      </c>
    </row>
    <row r="439" spans="1:5" x14ac:dyDescent="0.3">
      <c r="A439" s="61">
        <f t="shared" si="6"/>
        <v>2011</v>
      </c>
      <c r="B439" s="61">
        <v>428</v>
      </c>
      <c r="C439" s="41">
        <v>40756</v>
      </c>
      <c r="D439" s="61">
        <v>428</v>
      </c>
      <c r="E439" s="62">
        <v>12.603999999999999</v>
      </c>
    </row>
    <row r="440" spans="1:5" x14ac:dyDescent="0.3">
      <c r="A440" s="61">
        <f t="shared" si="6"/>
        <v>2011</v>
      </c>
      <c r="B440" s="61">
        <v>429</v>
      </c>
      <c r="C440" s="41">
        <v>40787</v>
      </c>
      <c r="D440" s="61">
        <v>429</v>
      </c>
      <c r="E440" s="62">
        <v>13.356</v>
      </c>
    </row>
    <row r="441" spans="1:5" x14ac:dyDescent="0.3">
      <c r="A441" s="61">
        <f t="shared" si="6"/>
        <v>2011</v>
      </c>
      <c r="B441" s="61">
        <v>430</v>
      </c>
      <c r="C441" s="41">
        <v>40817</v>
      </c>
      <c r="D441" s="61">
        <v>430</v>
      </c>
      <c r="E441" s="62">
        <v>13.73</v>
      </c>
    </row>
    <row r="442" spans="1:5" x14ac:dyDescent="0.3">
      <c r="A442" s="61">
        <f t="shared" si="6"/>
        <v>2011</v>
      </c>
      <c r="B442" s="61">
        <v>431</v>
      </c>
      <c r="C442" s="41">
        <v>40848</v>
      </c>
      <c r="D442" s="61">
        <v>431</v>
      </c>
      <c r="E442" s="62">
        <v>13.743</v>
      </c>
    </row>
    <row r="443" spans="1:5" x14ac:dyDescent="0.3">
      <c r="A443" s="61">
        <f t="shared" si="6"/>
        <v>2011</v>
      </c>
      <c r="B443" s="61">
        <v>432</v>
      </c>
      <c r="C443" s="41">
        <v>40878</v>
      </c>
      <c r="D443" s="61">
        <v>432</v>
      </c>
      <c r="E443" s="62">
        <v>13.798</v>
      </c>
    </row>
    <row r="444" spans="1:5" x14ac:dyDescent="0.3">
      <c r="A444" s="61">
        <f t="shared" si="6"/>
        <v>2012</v>
      </c>
      <c r="B444" s="61">
        <v>433</v>
      </c>
      <c r="C444" s="41">
        <v>40909</v>
      </c>
      <c r="D444" s="61">
        <v>433</v>
      </c>
      <c r="E444" s="62">
        <v>14.395</v>
      </c>
    </row>
    <row r="445" spans="1:5" x14ac:dyDescent="0.3">
      <c r="A445" s="61">
        <f t="shared" si="6"/>
        <v>2012</v>
      </c>
      <c r="B445" s="61">
        <v>434</v>
      </c>
      <c r="C445" s="41">
        <v>40940</v>
      </c>
      <c r="D445" s="61">
        <v>434</v>
      </c>
      <c r="E445" s="62">
        <v>14.975</v>
      </c>
    </row>
    <row r="446" spans="1:5" x14ac:dyDescent="0.3">
      <c r="A446" s="61">
        <f t="shared" si="6"/>
        <v>2012</v>
      </c>
      <c r="B446" s="61">
        <v>435</v>
      </c>
      <c r="C446" s="41">
        <v>40969</v>
      </c>
      <c r="D446" s="61">
        <v>435</v>
      </c>
      <c r="E446" s="62">
        <v>14.593999999999999</v>
      </c>
    </row>
    <row r="447" spans="1:5" x14ac:dyDescent="0.3">
      <c r="A447" s="61">
        <f t="shared" si="6"/>
        <v>2012</v>
      </c>
      <c r="B447" s="61">
        <v>436</v>
      </c>
      <c r="C447" s="41">
        <v>41000</v>
      </c>
      <c r="D447" s="61">
        <v>436</v>
      </c>
      <c r="E447" s="62">
        <v>14.769</v>
      </c>
    </row>
    <row r="448" spans="1:5" x14ac:dyDescent="0.3">
      <c r="A448" s="61">
        <f t="shared" si="6"/>
        <v>2012</v>
      </c>
      <c r="B448" s="61">
        <v>437</v>
      </c>
      <c r="C448" s="41">
        <v>41030</v>
      </c>
      <c r="D448" s="61">
        <v>437</v>
      </c>
      <c r="E448" s="62">
        <v>14.496</v>
      </c>
    </row>
    <row r="449" spans="1:5" x14ac:dyDescent="0.3">
      <c r="A449" s="61">
        <f t="shared" si="6"/>
        <v>2012</v>
      </c>
      <c r="B449" s="61">
        <v>438</v>
      </c>
      <c r="C449" s="41">
        <v>41061</v>
      </c>
      <c r="D449" s="61">
        <v>438</v>
      </c>
      <c r="E449" s="62">
        <v>14.467000000000001</v>
      </c>
    </row>
    <row r="450" spans="1:5" x14ac:dyDescent="0.3">
      <c r="A450" s="61">
        <f t="shared" si="6"/>
        <v>2012</v>
      </c>
      <c r="B450" s="61">
        <v>439</v>
      </c>
      <c r="C450" s="41">
        <v>41091</v>
      </c>
      <c r="D450" s="61">
        <v>439</v>
      </c>
      <c r="E450" s="62">
        <v>14.38</v>
      </c>
    </row>
    <row r="451" spans="1:5" x14ac:dyDescent="0.3">
      <c r="A451" s="61">
        <f t="shared" si="6"/>
        <v>2012</v>
      </c>
      <c r="B451" s="61">
        <v>440</v>
      </c>
      <c r="C451" s="41">
        <v>41122</v>
      </c>
      <c r="D451" s="61">
        <v>440</v>
      </c>
      <c r="E451" s="62">
        <v>14.444000000000001</v>
      </c>
    </row>
    <row r="452" spans="1:5" x14ac:dyDescent="0.3">
      <c r="A452" s="61">
        <f t="shared" si="6"/>
        <v>2012</v>
      </c>
      <c r="B452" s="61">
        <v>441</v>
      </c>
      <c r="C452" s="41">
        <v>41153</v>
      </c>
      <c r="D452" s="61">
        <v>441</v>
      </c>
      <c r="E452" s="62">
        <v>15.099</v>
      </c>
    </row>
    <row r="453" spans="1:5" x14ac:dyDescent="0.3">
      <c r="A453" s="61">
        <f t="shared" si="6"/>
        <v>2012</v>
      </c>
      <c r="B453" s="61">
        <v>442</v>
      </c>
      <c r="C453" s="41">
        <v>41183</v>
      </c>
      <c r="D453" s="61">
        <v>442</v>
      </c>
      <c r="E453" s="62">
        <v>14.83</v>
      </c>
    </row>
    <row r="454" spans="1:5" x14ac:dyDescent="0.3">
      <c r="A454" s="61">
        <f t="shared" si="6"/>
        <v>2012</v>
      </c>
      <c r="B454" s="61">
        <v>443</v>
      </c>
      <c r="C454" s="41">
        <v>41214</v>
      </c>
      <c r="D454" s="61">
        <v>443</v>
      </c>
      <c r="E454" s="62">
        <v>15.456</v>
      </c>
    </row>
    <row r="455" spans="1:5" x14ac:dyDescent="0.3">
      <c r="A455" s="61">
        <f t="shared" si="6"/>
        <v>2012</v>
      </c>
      <c r="B455" s="61">
        <v>444</v>
      </c>
      <c r="C455" s="41">
        <v>41244</v>
      </c>
      <c r="D455" s="61">
        <v>444</v>
      </c>
      <c r="E455" s="62">
        <v>15.462</v>
      </c>
    </row>
    <row r="456" spans="1:5" x14ac:dyDescent="0.3">
      <c r="A456" s="61">
        <f t="shared" si="6"/>
        <v>2013</v>
      </c>
      <c r="B456" s="61">
        <v>445</v>
      </c>
      <c r="C456" s="41">
        <v>41275</v>
      </c>
      <c r="D456" s="61">
        <v>445</v>
      </c>
      <c r="E456" s="62">
        <v>15.813000000000001</v>
      </c>
    </row>
    <row r="457" spans="1:5" x14ac:dyDescent="0.3">
      <c r="A457" s="61">
        <f t="shared" si="6"/>
        <v>2013</v>
      </c>
      <c r="B457" s="61">
        <v>446</v>
      </c>
      <c r="C457" s="41">
        <v>41306</v>
      </c>
      <c r="D457" s="61">
        <v>446</v>
      </c>
      <c r="E457" s="62">
        <v>15.861000000000001</v>
      </c>
    </row>
    <row r="458" spans="1:5" x14ac:dyDescent="0.3">
      <c r="A458" s="61">
        <f t="shared" si="6"/>
        <v>2013</v>
      </c>
      <c r="B458" s="61">
        <v>447</v>
      </c>
      <c r="C458" s="41">
        <v>41334</v>
      </c>
      <c r="D458" s="61">
        <v>447</v>
      </c>
      <c r="E458" s="62">
        <v>15.721</v>
      </c>
    </row>
    <row r="459" spans="1:5" x14ac:dyDescent="0.3">
      <c r="A459" s="61">
        <f t="shared" si="6"/>
        <v>2013</v>
      </c>
      <c r="B459" s="61">
        <v>448</v>
      </c>
      <c r="C459" s="41">
        <v>41365</v>
      </c>
      <c r="D459" s="61">
        <v>448</v>
      </c>
      <c r="E459" s="62">
        <v>15.811</v>
      </c>
    </row>
    <row r="460" spans="1:5" x14ac:dyDescent="0.3">
      <c r="A460" s="61">
        <f t="shared" si="6"/>
        <v>2013</v>
      </c>
      <c r="B460" s="61">
        <v>449</v>
      </c>
      <c r="C460" s="41">
        <v>41395</v>
      </c>
      <c r="D460" s="61">
        <v>449</v>
      </c>
      <c r="E460" s="62">
        <v>15.884</v>
      </c>
    </row>
    <row r="461" spans="1:5" x14ac:dyDescent="0.3">
      <c r="A461" s="61">
        <f t="shared" ref="A461:A524" si="7">YEAR(C461)</f>
        <v>2013</v>
      </c>
      <c r="B461" s="61">
        <v>450</v>
      </c>
      <c r="C461" s="41">
        <v>41426</v>
      </c>
      <c r="D461" s="61">
        <v>450</v>
      </c>
      <c r="E461" s="62">
        <v>16.149000000000001</v>
      </c>
    </row>
    <row r="462" spans="1:5" x14ac:dyDescent="0.3">
      <c r="A462" s="61">
        <f t="shared" si="7"/>
        <v>2013</v>
      </c>
      <c r="B462" s="61">
        <v>451</v>
      </c>
      <c r="C462" s="41">
        <v>41456</v>
      </c>
      <c r="D462" s="61">
        <v>451</v>
      </c>
      <c r="E462" s="62">
        <v>16.021000000000001</v>
      </c>
    </row>
    <row r="463" spans="1:5" x14ac:dyDescent="0.3">
      <c r="A463" s="61">
        <f t="shared" si="7"/>
        <v>2013</v>
      </c>
      <c r="B463" s="61">
        <v>452</v>
      </c>
      <c r="C463" s="41">
        <v>41487</v>
      </c>
      <c r="D463" s="61">
        <v>452</v>
      </c>
      <c r="E463" s="62">
        <v>15.827</v>
      </c>
    </row>
    <row r="464" spans="1:5" x14ac:dyDescent="0.3">
      <c r="A464" s="61">
        <f t="shared" si="7"/>
        <v>2013</v>
      </c>
      <c r="B464" s="61">
        <v>453</v>
      </c>
      <c r="C464" s="41">
        <v>41518</v>
      </c>
      <c r="D464" s="61">
        <v>453</v>
      </c>
      <c r="E464" s="62">
        <v>15.856999999999999</v>
      </c>
    </row>
    <row r="465" spans="1:5" x14ac:dyDescent="0.3">
      <c r="A465" s="61">
        <f t="shared" si="7"/>
        <v>2013</v>
      </c>
      <c r="B465" s="61">
        <v>454</v>
      </c>
      <c r="C465" s="41">
        <v>41548</v>
      </c>
      <c r="D465" s="61">
        <v>454</v>
      </c>
      <c r="E465" s="62">
        <v>15.727</v>
      </c>
    </row>
    <row r="466" spans="1:5" x14ac:dyDescent="0.3">
      <c r="A466" s="61">
        <f t="shared" si="7"/>
        <v>2013</v>
      </c>
      <c r="B466" s="61">
        <v>455</v>
      </c>
      <c r="C466" s="41">
        <v>41579</v>
      </c>
      <c r="D466" s="61">
        <v>455</v>
      </c>
      <c r="E466" s="62">
        <v>16.079000000000001</v>
      </c>
    </row>
    <row r="467" spans="1:5" x14ac:dyDescent="0.3">
      <c r="A467" s="61">
        <f t="shared" si="7"/>
        <v>2013</v>
      </c>
      <c r="B467" s="61">
        <v>456</v>
      </c>
      <c r="C467" s="41">
        <v>41609</v>
      </c>
      <c r="D467" s="61">
        <v>456</v>
      </c>
      <c r="E467" s="62">
        <v>15.835000000000001</v>
      </c>
    </row>
    <row r="468" spans="1:5" x14ac:dyDescent="0.3">
      <c r="A468" s="61">
        <f t="shared" si="7"/>
        <v>2014</v>
      </c>
      <c r="B468" s="61">
        <v>457</v>
      </c>
      <c r="C468" s="41">
        <v>41640</v>
      </c>
      <c r="D468" s="61">
        <v>457</v>
      </c>
      <c r="E468" s="62">
        <v>15.614000000000001</v>
      </c>
    </row>
    <row r="469" spans="1:5" x14ac:dyDescent="0.3">
      <c r="A469" s="61">
        <f t="shared" si="7"/>
        <v>2014</v>
      </c>
      <c r="B469" s="61">
        <v>458</v>
      </c>
      <c r="C469" s="41">
        <v>41671</v>
      </c>
      <c r="D469" s="61">
        <v>458</v>
      </c>
      <c r="E469" s="62">
        <v>15.993</v>
      </c>
    </row>
    <row r="470" spans="1:5" x14ac:dyDescent="0.3">
      <c r="A470" s="61">
        <f t="shared" si="7"/>
        <v>2014</v>
      </c>
      <c r="B470" s="61">
        <v>459</v>
      </c>
      <c r="C470" s="41">
        <v>41699</v>
      </c>
      <c r="D470" s="61">
        <v>459</v>
      </c>
      <c r="E470" s="62">
        <v>16.984999999999999</v>
      </c>
    </row>
    <row r="471" spans="1:5" x14ac:dyDescent="0.3">
      <c r="A471" s="61">
        <f t="shared" si="7"/>
        <v>2014</v>
      </c>
      <c r="B471" s="61">
        <v>460</v>
      </c>
      <c r="C471" s="41">
        <v>41730</v>
      </c>
      <c r="D471" s="61">
        <v>460</v>
      </c>
      <c r="E471" s="62">
        <v>16.695</v>
      </c>
    </row>
    <row r="472" spans="1:5" x14ac:dyDescent="0.3">
      <c r="A472" s="61">
        <f t="shared" si="7"/>
        <v>2014</v>
      </c>
      <c r="B472" s="61">
        <v>461</v>
      </c>
      <c r="C472" s="41">
        <v>41760</v>
      </c>
      <c r="D472" s="61">
        <v>461</v>
      </c>
      <c r="E472" s="62">
        <v>17.137</v>
      </c>
    </row>
    <row r="473" spans="1:5" x14ac:dyDescent="0.3">
      <c r="A473" s="61">
        <f t="shared" si="7"/>
        <v>2014</v>
      </c>
      <c r="B473" s="61">
        <v>462</v>
      </c>
      <c r="C473" s="41">
        <v>41791</v>
      </c>
      <c r="D473" s="61">
        <v>462</v>
      </c>
      <c r="E473" s="62">
        <v>17.515999999999998</v>
      </c>
    </row>
    <row r="474" spans="1:5" x14ac:dyDescent="0.3">
      <c r="A474" s="61">
        <f t="shared" si="7"/>
        <v>2014</v>
      </c>
      <c r="B474" s="61">
        <v>463</v>
      </c>
      <c r="C474" s="41">
        <v>41821</v>
      </c>
      <c r="D474" s="61">
        <v>463</v>
      </c>
      <c r="E474" s="62">
        <v>17.277000000000001</v>
      </c>
    </row>
    <row r="475" spans="1:5" x14ac:dyDescent="0.3">
      <c r="A475" s="61">
        <f t="shared" si="7"/>
        <v>2014</v>
      </c>
      <c r="B475" s="61">
        <v>464</v>
      </c>
      <c r="C475" s="41">
        <v>41852</v>
      </c>
      <c r="D475" s="61">
        <v>464</v>
      </c>
      <c r="E475" s="62">
        <v>17.239000000000001</v>
      </c>
    </row>
    <row r="476" spans="1:5" x14ac:dyDescent="0.3">
      <c r="A476" s="61">
        <f t="shared" si="7"/>
        <v>2014</v>
      </c>
      <c r="B476" s="61">
        <v>465</v>
      </c>
      <c r="C476" s="41">
        <v>41883</v>
      </c>
      <c r="D476" s="61">
        <v>465</v>
      </c>
      <c r="E476" s="62">
        <v>16.959</v>
      </c>
    </row>
    <row r="477" spans="1:5" x14ac:dyDescent="0.3">
      <c r="A477" s="61">
        <f t="shared" si="7"/>
        <v>2014</v>
      </c>
      <c r="B477" s="61">
        <v>466</v>
      </c>
      <c r="C477" s="41">
        <v>41913</v>
      </c>
      <c r="D477" s="61">
        <v>466</v>
      </c>
      <c r="E477" s="62">
        <v>16.756</v>
      </c>
    </row>
    <row r="478" spans="1:5" x14ac:dyDescent="0.3">
      <c r="A478" s="61">
        <f t="shared" si="7"/>
        <v>2014</v>
      </c>
      <c r="B478" s="61">
        <v>467</v>
      </c>
      <c r="C478" s="41">
        <v>41944</v>
      </c>
      <c r="D478" s="61">
        <v>467</v>
      </c>
      <c r="E478" s="62">
        <v>16.949000000000002</v>
      </c>
    </row>
    <row r="479" spans="1:5" x14ac:dyDescent="0.3">
      <c r="A479" s="61">
        <f t="shared" si="7"/>
        <v>2014</v>
      </c>
      <c r="B479" s="61">
        <v>468</v>
      </c>
      <c r="C479" s="41">
        <v>41974</v>
      </c>
      <c r="D479" s="61">
        <v>468</v>
      </c>
      <c r="E479" s="62">
        <v>17.178000000000001</v>
      </c>
    </row>
    <row r="480" spans="1:5" x14ac:dyDescent="0.3">
      <c r="A480" s="61">
        <f t="shared" si="7"/>
        <v>2015</v>
      </c>
      <c r="B480" s="61">
        <v>469</v>
      </c>
      <c r="C480" s="41">
        <v>42005</v>
      </c>
      <c r="D480" s="61">
        <v>469</v>
      </c>
      <c r="E480" s="62">
        <v>16.913</v>
      </c>
    </row>
    <row r="481" spans="1:5" x14ac:dyDescent="0.3">
      <c r="A481" s="61">
        <f t="shared" si="7"/>
        <v>2015</v>
      </c>
      <c r="B481" s="61">
        <v>470</v>
      </c>
      <c r="C481" s="41">
        <v>42036</v>
      </c>
      <c r="D481" s="61">
        <v>470</v>
      </c>
      <c r="E481" s="62">
        <v>16.895</v>
      </c>
    </row>
    <row r="482" spans="1:5" x14ac:dyDescent="0.3">
      <c r="A482" s="61">
        <f t="shared" si="7"/>
        <v>2015</v>
      </c>
      <c r="B482" s="61">
        <v>471</v>
      </c>
      <c r="C482" s="41">
        <v>42064</v>
      </c>
      <c r="D482" s="61">
        <v>471</v>
      </c>
      <c r="E482" s="62">
        <v>17.893000000000001</v>
      </c>
    </row>
    <row r="483" spans="1:5" x14ac:dyDescent="0.3">
      <c r="A483" s="61">
        <f t="shared" si="7"/>
        <v>2015</v>
      </c>
      <c r="B483" s="61">
        <v>472</v>
      </c>
      <c r="C483" s="41">
        <v>42095</v>
      </c>
      <c r="D483" s="61">
        <v>472</v>
      </c>
      <c r="E483" s="62">
        <v>17.687000000000001</v>
      </c>
    </row>
    <row r="484" spans="1:5" x14ac:dyDescent="0.3">
      <c r="A484" s="61">
        <f t="shared" si="7"/>
        <v>2015</v>
      </c>
      <c r="B484" s="61">
        <v>473</v>
      </c>
      <c r="C484" s="41">
        <v>42125</v>
      </c>
      <c r="D484" s="61">
        <v>473</v>
      </c>
      <c r="E484" s="62">
        <v>17.945</v>
      </c>
    </row>
    <row r="485" spans="1:5" x14ac:dyDescent="0.3">
      <c r="A485" s="61">
        <f t="shared" si="7"/>
        <v>2015</v>
      </c>
      <c r="B485" s="61">
        <v>474</v>
      </c>
      <c r="C485" s="41">
        <v>42156</v>
      </c>
      <c r="D485" s="61">
        <v>474</v>
      </c>
      <c r="E485" s="62">
        <v>17.881</v>
      </c>
    </row>
    <row r="486" spans="1:5" x14ac:dyDescent="0.3">
      <c r="A486" s="61">
        <f t="shared" si="7"/>
        <v>2015</v>
      </c>
      <c r="B486" s="61">
        <v>475</v>
      </c>
      <c r="C486" s="41">
        <v>42186</v>
      </c>
      <c r="D486" s="61">
        <v>475</v>
      </c>
      <c r="E486" s="62">
        <v>18.303999999999998</v>
      </c>
    </row>
    <row r="487" spans="1:5" x14ac:dyDescent="0.3">
      <c r="A487" s="61">
        <f t="shared" si="7"/>
        <v>2015</v>
      </c>
      <c r="B487" s="61">
        <v>476</v>
      </c>
      <c r="C487" s="41">
        <v>42217</v>
      </c>
      <c r="D487" s="61">
        <v>476</v>
      </c>
      <c r="E487" s="62">
        <v>18.408000000000001</v>
      </c>
    </row>
    <row r="488" spans="1:5" x14ac:dyDescent="0.3">
      <c r="A488" s="61">
        <f t="shared" si="7"/>
        <v>2015</v>
      </c>
      <c r="B488" s="61">
        <v>477</v>
      </c>
      <c r="C488" s="41">
        <v>42248</v>
      </c>
      <c r="D488" s="61">
        <v>477</v>
      </c>
      <c r="E488" s="62">
        <v>18.271999999999998</v>
      </c>
    </row>
    <row r="489" spans="1:5" x14ac:dyDescent="0.3">
      <c r="A489" s="61">
        <f t="shared" si="7"/>
        <v>2015</v>
      </c>
      <c r="B489" s="61">
        <v>478</v>
      </c>
      <c r="C489" s="41">
        <v>42278</v>
      </c>
      <c r="D489" s="61">
        <v>478</v>
      </c>
      <c r="E489" s="62">
        <v>18.271000000000001</v>
      </c>
    </row>
    <row r="490" spans="1:5" x14ac:dyDescent="0.3">
      <c r="A490" s="61">
        <f t="shared" si="7"/>
        <v>2015</v>
      </c>
      <c r="B490" s="61">
        <v>479</v>
      </c>
      <c r="C490" s="41">
        <v>42309</v>
      </c>
      <c r="D490" s="61">
        <v>479</v>
      </c>
      <c r="E490" s="62">
        <v>18.321999999999999</v>
      </c>
    </row>
    <row r="491" spans="1:5" x14ac:dyDescent="0.3">
      <c r="A491" s="61">
        <f t="shared" si="7"/>
        <v>2015</v>
      </c>
      <c r="B491" s="61">
        <v>480</v>
      </c>
      <c r="C491" s="41">
        <v>42339</v>
      </c>
      <c r="D491" s="61">
        <v>480</v>
      </c>
      <c r="E491" s="62">
        <v>17.492000000000001</v>
      </c>
    </row>
    <row r="492" spans="1:5" x14ac:dyDescent="0.3">
      <c r="A492" s="61">
        <f t="shared" si="7"/>
        <v>2016</v>
      </c>
      <c r="B492" s="61">
        <v>481</v>
      </c>
      <c r="C492" s="41">
        <v>42370</v>
      </c>
      <c r="D492" s="61">
        <v>481</v>
      </c>
      <c r="E492" s="62">
        <v>18.071999999999999</v>
      </c>
    </row>
    <row r="493" spans="1:5" x14ac:dyDescent="0.3">
      <c r="A493" s="61">
        <f t="shared" si="7"/>
        <v>2016</v>
      </c>
      <c r="B493" s="61">
        <v>482</v>
      </c>
      <c r="C493" s="41">
        <v>42401</v>
      </c>
      <c r="D493" s="61">
        <v>482</v>
      </c>
      <c r="E493" s="62">
        <v>18.032</v>
      </c>
    </row>
    <row r="494" spans="1:5" x14ac:dyDescent="0.3">
      <c r="A494" s="61">
        <f t="shared" si="7"/>
        <v>2016</v>
      </c>
      <c r="B494" s="61">
        <v>483</v>
      </c>
      <c r="C494" s="41">
        <v>42430</v>
      </c>
      <c r="D494" s="61">
        <v>483</v>
      </c>
      <c r="E494" s="62">
        <v>17.404</v>
      </c>
    </row>
    <row r="495" spans="1:5" x14ac:dyDescent="0.3">
      <c r="A495" s="61">
        <f t="shared" si="7"/>
        <v>2016</v>
      </c>
      <c r="B495" s="61">
        <v>484</v>
      </c>
      <c r="C495" s="41">
        <v>42461</v>
      </c>
      <c r="D495" s="61">
        <v>484</v>
      </c>
      <c r="E495" s="62">
        <v>17.704999999999998</v>
      </c>
    </row>
    <row r="496" spans="1:5" x14ac:dyDescent="0.3">
      <c r="A496" s="61">
        <f t="shared" si="7"/>
        <v>2016</v>
      </c>
      <c r="B496" s="61">
        <v>485</v>
      </c>
      <c r="C496" s="41">
        <v>42491</v>
      </c>
      <c r="D496" s="61">
        <v>485</v>
      </c>
      <c r="E496" s="62">
        <v>17.709</v>
      </c>
    </row>
    <row r="497" spans="1:5" x14ac:dyDescent="0.3">
      <c r="A497" s="61">
        <f t="shared" si="7"/>
        <v>2016</v>
      </c>
      <c r="B497" s="61">
        <v>486</v>
      </c>
      <c r="C497" s="41">
        <v>42522</v>
      </c>
      <c r="D497" s="61">
        <v>486</v>
      </c>
      <c r="E497" s="62">
        <v>17.747</v>
      </c>
    </row>
    <row r="498" spans="1:5" x14ac:dyDescent="0.3">
      <c r="A498" s="61">
        <f t="shared" si="7"/>
        <v>2016</v>
      </c>
      <c r="B498" s="61">
        <v>487</v>
      </c>
      <c r="C498" s="41">
        <v>42552</v>
      </c>
      <c r="D498" s="61">
        <v>487</v>
      </c>
      <c r="E498" s="62">
        <v>18.065999999999999</v>
      </c>
    </row>
    <row r="499" spans="1:5" x14ac:dyDescent="0.3">
      <c r="A499" s="61">
        <f t="shared" si="7"/>
        <v>2016</v>
      </c>
      <c r="B499" s="61">
        <v>488</v>
      </c>
      <c r="C499" s="41">
        <v>42583</v>
      </c>
      <c r="D499" s="61">
        <v>488</v>
      </c>
      <c r="E499" s="62">
        <v>17.885999999999999</v>
      </c>
    </row>
    <row r="500" spans="1:5" x14ac:dyDescent="0.3">
      <c r="A500" s="61">
        <f t="shared" si="7"/>
        <v>2016</v>
      </c>
      <c r="B500" s="61">
        <v>489</v>
      </c>
      <c r="C500" s="41">
        <v>42614</v>
      </c>
      <c r="D500" s="61">
        <v>489</v>
      </c>
      <c r="E500" s="62">
        <v>17.959</v>
      </c>
    </row>
    <row r="501" spans="1:5" x14ac:dyDescent="0.3">
      <c r="A501" s="61">
        <f t="shared" si="7"/>
        <v>2016</v>
      </c>
      <c r="B501" s="61">
        <v>490</v>
      </c>
      <c r="C501" s="41">
        <v>42644</v>
      </c>
      <c r="D501" s="61">
        <v>490</v>
      </c>
      <c r="E501" s="62">
        <v>17.956</v>
      </c>
    </row>
    <row r="502" spans="1:5" x14ac:dyDescent="0.3">
      <c r="A502" s="61">
        <f t="shared" si="7"/>
        <v>2016</v>
      </c>
      <c r="B502" s="61">
        <v>491</v>
      </c>
      <c r="C502" s="41">
        <v>42675</v>
      </c>
      <c r="D502" s="61">
        <v>491</v>
      </c>
      <c r="E502" s="62">
        <v>17.774999999999999</v>
      </c>
    </row>
    <row r="503" spans="1:5" x14ac:dyDescent="0.3">
      <c r="A503" s="61">
        <f t="shared" si="7"/>
        <v>2016</v>
      </c>
      <c r="B503" s="61">
        <v>492</v>
      </c>
      <c r="C503" s="41">
        <v>42705</v>
      </c>
      <c r="D503" s="61">
        <v>492</v>
      </c>
      <c r="E503" s="62">
        <v>18.236000000000001</v>
      </c>
    </row>
    <row r="504" spans="1:5" x14ac:dyDescent="0.3">
      <c r="A504" s="61">
        <f t="shared" si="7"/>
        <v>2017</v>
      </c>
      <c r="B504" s="61">
        <v>493</v>
      </c>
      <c r="C504" s="41">
        <v>42736</v>
      </c>
      <c r="D504" s="61">
        <v>493</v>
      </c>
      <c r="E504" s="62">
        <v>17.651</v>
      </c>
    </row>
    <row r="505" spans="1:5" x14ac:dyDescent="0.3">
      <c r="A505" s="61">
        <f t="shared" si="7"/>
        <v>2017</v>
      </c>
      <c r="B505" s="61">
        <v>494</v>
      </c>
      <c r="C505" s="41">
        <v>42767</v>
      </c>
      <c r="D505" s="61">
        <v>494</v>
      </c>
      <c r="E505" s="62">
        <v>17.791</v>
      </c>
    </row>
    <row r="506" spans="1:5" x14ac:dyDescent="0.3">
      <c r="A506" s="61">
        <f t="shared" si="7"/>
        <v>2017</v>
      </c>
      <c r="B506" s="61">
        <v>495</v>
      </c>
      <c r="C506" s="41">
        <v>42795</v>
      </c>
      <c r="D506" s="61">
        <v>495</v>
      </c>
      <c r="E506" s="62">
        <v>17.140999999999998</v>
      </c>
    </row>
    <row r="507" spans="1:5" x14ac:dyDescent="0.3">
      <c r="A507" s="61">
        <f t="shared" si="7"/>
        <v>2017</v>
      </c>
      <c r="B507" s="61">
        <v>496</v>
      </c>
      <c r="C507" s="41">
        <v>42826</v>
      </c>
      <c r="D507" s="61">
        <v>496</v>
      </c>
      <c r="E507" s="62">
        <v>17.3</v>
      </c>
    </row>
    <row r="508" spans="1:5" x14ac:dyDescent="0.3">
      <c r="A508" s="61">
        <f t="shared" si="7"/>
        <v>2017</v>
      </c>
      <c r="B508" s="61">
        <v>497</v>
      </c>
      <c r="C508" s="41">
        <v>42856</v>
      </c>
      <c r="D508" s="61">
        <v>497</v>
      </c>
      <c r="E508" s="62">
        <v>17.198</v>
      </c>
    </row>
    <row r="509" spans="1:5" x14ac:dyDescent="0.3">
      <c r="A509" s="61">
        <f t="shared" si="7"/>
        <v>2017</v>
      </c>
      <c r="B509" s="61">
        <v>498</v>
      </c>
      <c r="C509" s="41">
        <v>42887</v>
      </c>
      <c r="D509" s="61">
        <v>498</v>
      </c>
      <c r="E509" s="62">
        <v>17.193999999999999</v>
      </c>
    </row>
    <row r="510" spans="1:5" x14ac:dyDescent="0.3">
      <c r="A510" s="61">
        <f t="shared" si="7"/>
        <v>2017</v>
      </c>
      <c r="B510" s="61">
        <v>499</v>
      </c>
      <c r="C510" s="41">
        <v>42917</v>
      </c>
      <c r="D510" s="61">
        <v>499</v>
      </c>
      <c r="E510" s="62">
        <v>17.178999999999998</v>
      </c>
    </row>
    <row r="511" spans="1:5" x14ac:dyDescent="0.3">
      <c r="A511" s="61">
        <f t="shared" si="7"/>
        <v>2017</v>
      </c>
      <c r="B511" s="61">
        <v>500</v>
      </c>
      <c r="C511" s="41">
        <v>42948</v>
      </c>
      <c r="D511" s="61">
        <v>500</v>
      </c>
      <c r="E511" s="62">
        <v>17.026</v>
      </c>
    </row>
    <row r="512" spans="1:5" x14ac:dyDescent="0.3">
      <c r="A512" s="61">
        <f t="shared" si="7"/>
        <v>2017</v>
      </c>
      <c r="B512" s="61">
        <v>501</v>
      </c>
      <c r="C512" s="41">
        <v>42979</v>
      </c>
      <c r="D512" s="61">
        <v>501</v>
      </c>
      <c r="E512" s="62">
        <v>18.337</v>
      </c>
    </row>
    <row r="513" spans="1:5" x14ac:dyDescent="0.3">
      <c r="A513" s="61">
        <f t="shared" si="7"/>
        <v>2017</v>
      </c>
      <c r="B513" s="61">
        <v>502</v>
      </c>
      <c r="C513" s="41">
        <v>43009</v>
      </c>
      <c r="D513" s="61">
        <v>502</v>
      </c>
      <c r="E513" s="62">
        <v>18.335999999999999</v>
      </c>
    </row>
    <row r="514" spans="1:5" x14ac:dyDescent="0.3">
      <c r="A514" s="61">
        <f t="shared" si="7"/>
        <v>2017</v>
      </c>
      <c r="B514" s="61">
        <v>503</v>
      </c>
      <c r="C514" s="41">
        <v>43040</v>
      </c>
      <c r="D514" s="61">
        <v>503</v>
      </c>
      <c r="E514" s="62">
        <v>17.891999999999999</v>
      </c>
    </row>
    <row r="515" spans="1:5" x14ac:dyDescent="0.3">
      <c r="A515" s="61">
        <f t="shared" si="7"/>
        <v>2017</v>
      </c>
      <c r="B515" s="61">
        <v>504</v>
      </c>
      <c r="C515" s="41">
        <v>43070</v>
      </c>
      <c r="D515" s="61">
        <v>504</v>
      </c>
      <c r="E515" s="62">
        <v>17.728999999999999</v>
      </c>
    </row>
    <row r="516" spans="1:5" x14ac:dyDescent="0.3">
      <c r="A516" s="61">
        <f t="shared" si="7"/>
        <v>2018</v>
      </c>
      <c r="B516" s="61">
        <v>505</v>
      </c>
      <c r="C516" s="41">
        <v>43101</v>
      </c>
      <c r="D516" s="61">
        <v>505</v>
      </c>
      <c r="E516" s="62">
        <v>17.55</v>
      </c>
    </row>
    <row r="517" spans="1:5" x14ac:dyDescent="0.3">
      <c r="A517" s="61">
        <f t="shared" si="7"/>
        <v>2018</v>
      </c>
      <c r="B517" s="61">
        <v>506</v>
      </c>
      <c r="C517" s="41">
        <v>43132</v>
      </c>
      <c r="D517" s="61">
        <v>506</v>
      </c>
      <c r="E517" s="62">
        <v>17.57</v>
      </c>
    </row>
    <row r="518" spans="1:5" x14ac:dyDescent="0.3">
      <c r="A518" s="61">
        <f t="shared" si="7"/>
        <v>2018</v>
      </c>
      <c r="B518" s="61">
        <v>507</v>
      </c>
      <c r="C518" s="41">
        <v>43160</v>
      </c>
      <c r="D518" s="61">
        <v>507</v>
      </c>
      <c r="E518" s="62">
        <v>17.715</v>
      </c>
    </row>
    <row r="519" spans="1:5" x14ac:dyDescent="0.3">
      <c r="A519" s="61">
        <f t="shared" si="7"/>
        <v>2018</v>
      </c>
      <c r="B519" s="61">
        <v>508</v>
      </c>
      <c r="C519" s="41">
        <v>43191</v>
      </c>
      <c r="D519" s="61">
        <v>508</v>
      </c>
      <c r="E519" s="62">
        <v>17.806000000000001</v>
      </c>
    </row>
    <row r="520" spans="1:5" x14ac:dyDescent="0.3">
      <c r="A520" s="61">
        <f t="shared" si="7"/>
        <v>2018</v>
      </c>
      <c r="B520" s="61">
        <v>509</v>
      </c>
      <c r="C520" s="41">
        <v>43221</v>
      </c>
      <c r="D520" s="61">
        <v>509</v>
      </c>
      <c r="E520" s="62">
        <v>17.721</v>
      </c>
    </row>
    <row r="521" spans="1:5" x14ac:dyDescent="0.3">
      <c r="A521" s="61">
        <f t="shared" si="7"/>
        <v>2018</v>
      </c>
      <c r="B521" s="61">
        <v>510</v>
      </c>
      <c r="C521" s="41">
        <v>43252</v>
      </c>
      <c r="D521" s="61">
        <v>510</v>
      </c>
      <c r="E521" s="62">
        <v>17.661000000000001</v>
      </c>
    </row>
    <row r="522" spans="1:5" x14ac:dyDescent="0.3">
      <c r="A522" s="61">
        <f t="shared" si="7"/>
        <v>2018</v>
      </c>
      <c r="B522" s="61">
        <v>511</v>
      </c>
      <c r="C522" s="41">
        <v>43282</v>
      </c>
      <c r="D522" s="61">
        <v>511</v>
      </c>
      <c r="E522" s="62">
        <v>17.41</v>
      </c>
    </row>
    <row r="523" spans="1:5" x14ac:dyDescent="0.3">
      <c r="A523" s="61">
        <f t="shared" si="7"/>
        <v>2018</v>
      </c>
      <c r="B523" s="61">
        <v>512</v>
      </c>
      <c r="C523" s="41">
        <v>43313</v>
      </c>
      <c r="D523" s="61">
        <v>512</v>
      </c>
      <c r="E523" s="62">
        <v>17.324000000000002</v>
      </c>
    </row>
    <row r="524" spans="1:5" x14ac:dyDescent="0.3">
      <c r="A524" s="61">
        <f t="shared" si="7"/>
        <v>2018</v>
      </c>
      <c r="B524" s="61">
        <v>513</v>
      </c>
      <c r="C524" s="41">
        <v>43344</v>
      </c>
      <c r="D524" s="61">
        <v>513</v>
      </c>
      <c r="E524" s="62">
        <v>17.812000000000001</v>
      </c>
    </row>
    <row r="525" spans="1:5" x14ac:dyDescent="0.3">
      <c r="A525" s="61">
        <f t="shared" ref="A525:A588" si="8">YEAR(C525)</f>
        <v>2018</v>
      </c>
      <c r="B525" s="61">
        <v>514</v>
      </c>
      <c r="C525" s="41">
        <v>43374</v>
      </c>
      <c r="D525" s="61">
        <v>514</v>
      </c>
      <c r="E525" s="62">
        <v>18.155000000000001</v>
      </c>
    </row>
    <row r="526" spans="1:5" x14ac:dyDescent="0.3">
      <c r="A526" s="61">
        <f t="shared" si="8"/>
        <v>2018</v>
      </c>
      <c r="B526" s="61">
        <v>515</v>
      </c>
      <c r="C526" s="41">
        <v>43405</v>
      </c>
      <c r="D526" s="61">
        <v>515</v>
      </c>
      <c r="E526" s="62">
        <v>17.853999999999999</v>
      </c>
    </row>
    <row r="527" spans="1:5" x14ac:dyDescent="0.3">
      <c r="A527" s="61">
        <f t="shared" si="8"/>
        <v>2018</v>
      </c>
      <c r="B527" s="61">
        <v>516</v>
      </c>
      <c r="C527" s="41">
        <v>43435</v>
      </c>
      <c r="D527" s="61">
        <v>516</v>
      </c>
      <c r="E527" s="62">
        <v>17.962</v>
      </c>
    </row>
    <row r="528" spans="1:5" x14ac:dyDescent="0.3">
      <c r="A528" s="61">
        <f t="shared" si="8"/>
        <v>2019</v>
      </c>
      <c r="B528" s="61">
        <v>517</v>
      </c>
      <c r="C528" s="41">
        <v>43466</v>
      </c>
      <c r="D528" s="61">
        <v>517</v>
      </c>
      <c r="E528" s="62">
        <v>17.312000000000001</v>
      </c>
    </row>
    <row r="529" spans="1:5" x14ac:dyDescent="0.3">
      <c r="A529" s="61">
        <f t="shared" si="8"/>
        <v>2019</v>
      </c>
      <c r="B529" s="61">
        <v>518</v>
      </c>
      <c r="C529" s="41">
        <v>43497</v>
      </c>
      <c r="D529" s="61">
        <v>518</v>
      </c>
      <c r="E529" s="62">
        <v>17.106999999999999</v>
      </c>
    </row>
    <row r="530" spans="1:5" x14ac:dyDescent="0.3">
      <c r="A530" s="61">
        <f t="shared" si="8"/>
        <v>2019</v>
      </c>
      <c r="B530" s="61">
        <v>519</v>
      </c>
      <c r="C530" s="41">
        <v>43525</v>
      </c>
      <c r="D530" s="61">
        <v>519</v>
      </c>
      <c r="E530" s="62">
        <v>17.838000000000001</v>
      </c>
    </row>
    <row r="531" spans="1:5" x14ac:dyDescent="0.3">
      <c r="A531" s="61">
        <f t="shared" si="8"/>
        <v>2019</v>
      </c>
      <c r="B531" s="61">
        <v>520</v>
      </c>
      <c r="C531" s="41">
        <v>43556</v>
      </c>
      <c r="D531" s="61">
        <v>520</v>
      </c>
      <c r="E531" s="62">
        <v>17.164000000000001</v>
      </c>
    </row>
    <row r="532" spans="1:5" x14ac:dyDescent="0.3">
      <c r="A532" s="61">
        <f t="shared" si="8"/>
        <v>2019</v>
      </c>
      <c r="B532" s="61">
        <v>521</v>
      </c>
      <c r="C532" s="41">
        <v>43586</v>
      </c>
      <c r="D532" s="61">
        <v>521</v>
      </c>
      <c r="E532" s="62">
        <v>17.869</v>
      </c>
    </row>
    <row r="533" spans="1:5" x14ac:dyDescent="0.3">
      <c r="A533" s="61">
        <f t="shared" si="8"/>
        <v>2019</v>
      </c>
      <c r="B533" s="61">
        <v>522</v>
      </c>
      <c r="C533" s="41">
        <v>43617</v>
      </c>
      <c r="D533" s="61">
        <v>522</v>
      </c>
      <c r="E533" s="62">
        <v>17.748999999999999</v>
      </c>
    </row>
    <row r="534" spans="1:5" x14ac:dyDescent="0.3">
      <c r="A534" s="61">
        <f t="shared" si="8"/>
        <v>2019</v>
      </c>
      <c r="B534" s="61">
        <v>523</v>
      </c>
      <c r="C534" s="41">
        <v>43647</v>
      </c>
      <c r="D534" s="61">
        <v>523</v>
      </c>
      <c r="E534" s="62">
        <v>17.533999999999999</v>
      </c>
    </row>
    <row r="535" spans="1:5" x14ac:dyDescent="0.3">
      <c r="A535" s="61">
        <f t="shared" si="8"/>
        <v>2019</v>
      </c>
      <c r="B535" s="61">
        <v>524</v>
      </c>
      <c r="C535" s="41">
        <v>43678</v>
      </c>
      <c r="D535" s="61">
        <v>524</v>
      </c>
      <c r="E535" s="62">
        <v>17.606999999999999</v>
      </c>
    </row>
    <row r="536" spans="1:5" x14ac:dyDescent="0.3">
      <c r="A536" s="61">
        <f t="shared" si="8"/>
        <v>2019</v>
      </c>
      <c r="B536" s="61">
        <v>525</v>
      </c>
      <c r="C536" s="41">
        <v>43709</v>
      </c>
      <c r="D536" s="61">
        <v>525</v>
      </c>
      <c r="E536" s="62">
        <v>17.649999999999999</v>
      </c>
    </row>
    <row r="537" spans="1:5" x14ac:dyDescent="0.3">
      <c r="A537" s="61">
        <f t="shared" si="8"/>
        <v>2019</v>
      </c>
      <c r="B537" s="61">
        <v>526</v>
      </c>
      <c r="C537" s="41">
        <v>43739</v>
      </c>
      <c r="D537" s="61">
        <v>526</v>
      </c>
      <c r="E537" s="62">
        <v>17.283000000000001</v>
      </c>
    </row>
    <row r="538" spans="1:5" x14ac:dyDescent="0.3">
      <c r="A538" s="61">
        <f t="shared" si="8"/>
        <v>2019</v>
      </c>
      <c r="B538" s="61">
        <v>527</v>
      </c>
      <c r="C538" s="41">
        <v>43770</v>
      </c>
      <c r="D538" s="61">
        <v>527</v>
      </c>
      <c r="E538" s="62">
        <v>17.446999999999999</v>
      </c>
    </row>
    <row r="539" spans="1:5" x14ac:dyDescent="0.3">
      <c r="A539" s="61">
        <f t="shared" si="8"/>
        <v>2019</v>
      </c>
      <c r="B539" s="61">
        <v>528</v>
      </c>
      <c r="C539" s="41">
        <v>43800</v>
      </c>
      <c r="D539" s="61">
        <v>528</v>
      </c>
      <c r="E539" s="62">
        <v>17.297999999999998</v>
      </c>
    </row>
    <row r="540" spans="1:5" x14ac:dyDescent="0.3">
      <c r="A540" s="61">
        <f t="shared" si="8"/>
        <v>2020</v>
      </c>
      <c r="B540" s="61">
        <v>529</v>
      </c>
      <c r="C540" s="41">
        <v>43831</v>
      </c>
      <c r="D540" s="61">
        <v>529</v>
      </c>
      <c r="E540" s="62">
        <v>17.32</v>
      </c>
    </row>
    <row r="541" spans="1:5" x14ac:dyDescent="0.3">
      <c r="A541" s="61">
        <f t="shared" si="8"/>
        <v>2020</v>
      </c>
      <c r="B541" s="61">
        <v>530</v>
      </c>
      <c r="C541" s="41">
        <v>43862</v>
      </c>
      <c r="D541" s="61">
        <v>530</v>
      </c>
      <c r="E541" s="62">
        <v>17.224</v>
      </c>
    </row>
    <row r="542" spans="1:5" x14ac:dyDescent="0.3">
      <c r="A542" s="61">
        <f t="shared" si="8"/>
        <v>2020</v>
      </c>
      <c r="B542" s="61">
        <v>531</v>
      </c>
      <c r="C542" s="41">
        <v>43891</v>
      </c>
      <c r="D542" s="61">
        <v>531</v>
      </c>
      <c r="E542" s="62">
        <v>11.75</v>
      </c>
    </row>
    <row r="543" spans="1:5" x14ac:dyDescent="0.3">
      <c r="A543" s="61">
        <f t="shared" si="8"/>
        <v>2020</v>
      </c>
      <c r="B543" s="61">
        <v>532</v>
      </c>
      <c r="C543" s="41">
        <v>43922</v>
      </c>
      <c r="D543" s="61">
        <v>532</v>
      </c>
      <c r="E543" s="62">
        <v>9.0619999999999994</v>
      </c>
    </row>
    <row r="544" spans="1:5" x14ac:dyDescent="0.3">
      <c r="A544" s="61">
        <f t="shared" si="8"/>
        <v>2020</v>
      </c>
      <c r="B544" s="61">
        <v>533</v>
      </c>
      <c r="C544" s="41">
        <v>43952</v>
      </c>
      <c r="D544" s="61">
        <v>533</v>
      </c>
      <c r="E544" s="62">
        <v>12.412000000000001</v>
      </c>
    </row>
    <row r="545" spans="1:5" x14ac:dyDescent="0.3">
      <c r="A545" s="61">
        <f t="shared" si="8"/>
        <v>2020</v>
      </c>
      <c r="B545" s="61">
        <v>534</v>
      </c>
      <c r="C545" s="41">
        <v>43983</v>
      </c>
      <c r="D545" s="61">
        <v>534</v>
      </c>
      <c r="E545" s="62">
        <v>13.36</v>
      </c>
    </row>
    <row r="546" spans="1:5" x14ac:dyDescent="0.3">
      <c r="A546" s="61">
        <f t="shared" si="8"/>
        <v>2020</v>
      </c>
      <c r="B546" s="61">
        <v>535</v>
      </c>
      <c r="C546" s="41">
        <v>44013</v>
      </c>
      <c r="D546" s="61">
        <v>535</v>
      </c>
      <c r="E546" s="62">
        <v>15.002000000000001</v>
      </c>
    </row>
    <row r="547" spans="1:5" x14ac:dyDescent="0.3">
      <c r="A547" s="61">
        <f t="shared" si="8"/>
        <v>2020</v>
      </c>
      <c r="B547" s="61">
        <v>536</v>
      </c>
      <c r="C547" s="41">
        <v>44044</v>
      </c>
      <c r="D547" s="61">
        <v>536</v>
      </c>
      <c r="E547" s="62">
        <v>15.54</v>
      </c>
    </row>
    <row r="548" spans="1:5" x14ac:dyDescent="0.3">
      <c r="A548" s="61">
        <f t="shared" si="8"/>
        <v>2020</v>
      </c>
      <c r="B548" s="61">
        <v>537</v>
      </c>
      <c r="C548" s="41">
        <v>44075</v>
      </c>
      <c r="D548" s="61">
        <v>537</v>
      </c>
      <c r="E548" s="62">
        <v>16.733000000000001</v>
      </c>
    </row>
    <row r="549" spans="1:5" x14ac:dyDescent="0.3">
      <c r="A549" s="61">
        <f t="shared" si="8"/>
        <v>2020</v>
      </c>
      <c r="B549" s="61">
        <v>538</v>
      </c>
      <c r="C549" s="41">
        <v>44105</v>
      </c>
      <c r="D549" s="61">
        <v>538</v>
      </c>
      <c r="E549" s="62">
        <v>16.838000000000001</v>
      </c>
    </row>
    <row r="550" spans="1:5" x14ac:dyDescent="0.3">
      <c r="A550" s="61">
        <f t="shared" si="8"/>
        <v>2020</v>
      </c>
      <c r="B550" s="61">
        <v>539</v>
      </c>
      <c r="C550" s="41">
        <v>44136</v>
      </c>
      <c r="D550" s="61">
        <v>539</v>
      </c>
      <c r="E550" s="62">
        <v>16.192</v>
      </c>
    </row>
    <row r="551" spans="1:5" x14ac:dyDescent="0.3">
      <c r="A551" s="61">
        <f t="shared" si="8"/>
        <v>2020</v>
      </c>
      <c r="B551" s="61">
        <v>540</v>
      </c>
      <c r="C551" s="41">
        <v>44166</v>
      </c>
      <c r="D551" s="61">
        <v>540</v>
      </c>
      <c r="E551" s="62">
        <v>16.687000000000001</v>
      </c>
    </row>
    <row r="552" spans="1:5" x14ac:dyDescent="0.3">
      <c r="A552" s="61">
        <f t="shared" si="8"/>
        <v>2021</v>
      </c>
      <c r="B552" s="61">
        <v>541</v>
      </c>
      <c r="C552" s="41">
        <v>44197</v>
      </c>
      <c r="D552" s="61">
        <v>541</v>
      </c>
      <c r="E552" s="62">
        <v>17.295000000000002</v>
      </c>
    </row>
    <row r="553" spans="1:5" x14ac:dyDescent="0.3">
      <c r="A553" s="61">
        <f t="shared" si="8"/>
        <v>2021</v>
      </c>
      <c r="B553" s="61">
        <v>542</v>
      </c>
      <c r="C553" s="41">
        <v>44228</v>
      </c>
      <c r="D553" s="61">
        <v>542</v>
      </c>
      <c r="E553" s="62">
        <v>16.353000000000002</v>
      </c>
    </row>
    <row r="554" spans="1:5" x14ac:dyDescent="0.3">
      <c r="A554" s="61">
        <f t="shared" si="8"/>
        <v>2021</v>
      </c>
      <c r="B554" s="61">
        <v>543</v>
      </c>
      <c r="C554" s="41">
        <v>44256</v>
      </c>
      <c r="D554" s="61">
        <v>543</v>
      </c>
      <c r="E554" s="62">
        <v>18.475000000000001</v>
      </c>
    </row>
    <row r="555" spans="1:5" x14ac:dyDescent="0.3">
      <c r="A555" s="61">
        <f t="shared" si="8"/>
        <v>2021</v>
      </c>
      <c r="B555" s="61">
        <v>544</v>
      </c>
      <c r="C555" s="41">
        <v>44287</v>
      </c>
      <c r="D555" s="61">
        <v>544</v>
      </c>
      <c r="E555" s="62">
        <v>19.006</v>
      </c>
    </row>
    <row r="556" spans="1:5" x14ac:dyDescent="0.3">
      <c r="A556" s="61">
        <f t="shared" si="8"/>
        <v>2021</v>
      </c>
      <c r="B556" s="61">
        <v>545</v>
      </c>
      <c r="C556" s="63">
        <f>EDATE(C555,1)</f>
        <v>44317</v>
      </c>
      <c r="D556" s="61"/>
      <c r="E556" s="34"/>
    </row>
    <row r="557" spans="1:5" x14ac:dyDescent="0.3">
      <c r="A557" s="61">
        <f t="shared" si="8"/>
        <v>2021</v>
      </c>
      <c r="B557" s="61">
        <v>546</v>
      </c>
      <c r="C557" s="63">
        <f t="shared" ref="C557:C620" si="9">EDATE(C556,1)</f>
        <v>44348</v>
      </c>
      <c r="D557" s="61"/>
      <c r="E557" s="34"/>
    </row>
    <row r="558" spans="1:5" x14ac:dyDescent="0.3">
      <c r="A558" s="61">
        <f t="shared" si="8"/>
        <v>2021</v>
      </c>
      <c r="B558" s="61">
        <v>547</v>
      </c>
      <c r="C558" s="63">
        <f t="shared" si="9"/>
        <v>44378</v>
      </c>
      <c r="D558" s="61"/>
      <c r="E558" s="34"/>
    </row>
    <row r="559" spans="1:5" x14ac:dyDescent="0.3">
      <c r="A559" s="61">
        <f t="shared" si="8"/>
        <v>2021</v>
      </c>
      <c r="B559" s="61">
        <v>548</v>
      </c>
      <c r="C559" s="63">
        <f t="shared" si="9"/>
        <v>44409</v>
      </c>
      <c r="D559" s="61"/>
      <c r="E559" s="34"/>
    </row>
    <row r="560" spans="1:5" x14ac:dyDescent="0.3">
      <c r="A560" s="61">
        <f t="shared" si="8"/>
        <v>2021</v>
      </c>
      <c r="B560" s="61">
        <v>549</v>
      </c>
      <c r="C560" s="63">
        <f t="shared" si="9"/>
        <v>44440</v>
      </c>
      <c r="D560" s="61"/>
      <c r="E560" s="34"/>
    </row>
    <row r="561" spans="1:5" x14ac:dyDescent="0.3">
      <c r="A561" s="61">
        <f t="shared" si="8"/>
        <v>2021</v>
      </c>
      <c r="B561" s="61">
        <v>550</v>
      </c>
      <c r="C561" s="63">
        <f t="shared" si="9"/>
        <v>44470</v>
      </c>
      <c r="D561" s="61"/>
      <c r="E561" s="34"/>
    </row>
    <row r="562" spans="1:5" x14ac:dyDescent="0.3">
      <c r="A562" s="61">
        <f t="shared" si="8"/>
        <v>2021</v>
      </c>
      <c r="B562" s="61">
        <v>551</v>
      </c>
      <c r="C562" s="63">
        <f t="shared" si="9"/>
        <v>44501</v>
      </c>
      <c r="D562" s="61"/>
      <c r="E562" s="34"/>
    </row>
    <row r="563" spans="1:5" x14ac:dyDescent="0.3">
      <c r="A563" s="61">
        <f t="shared" si="8"/>
        <v>2021</v>
      </c>
      <c r="B563" s="61">
        <v>552</v>
      </c>
      <c r="C563" s="63">
        <f t="shared" si="9"/>
        <v>44531</v>
      </c>
      <c r="D563" s="61"/>
      <c r="E563" s="34"/>
    </row>
    <row r="564" spans="1:5" x14ac:dyDescent="0.3">
      <c r="A564" s="61">
        <f t="shared" si="8"/>
        <v>2022</v>
      </c>
      <c r="B564" s="61">
        <v>553</v>
      </c>
      <c r="C564" s="63">
        <f t="shared" si="9"/>
        <v>44562</v>
      </c>
      <c r="D564" s="61"/>
      <c r="E564" s="34"/>
    </row>
    <row r="565" spans="1:5" x14ac:dyDescent="0.3">
      <c r="A565" s="61">
        <f t="shared" si="8"/>
        <v>2022</v>
      </c>
      <c r="B565" s="61">
        <v>554</v>
      </c>
      <c r="C565" s="63">
        <f t="shared" si="9"/>
        <v>44593</v>
      </c>
      <c r="D565" s="61"/>
      <c r="E565" s="34"/>
    </row>
    <row r="566" spans="1:5" x14ac:dyDescent="0.3">
      <c r="A566" s="61">
        <f t="shared" si="8"/>
        <v>2022</v>
      </c>
      <c r="B566" s="61">
        <v>555</v>
      </c>
      <c r="C566" s="63">
        <f t="shared" si="9"/>
        <v>44621</v>
      </c>
      <c r="D566" s="61"/>
      <c r="E566" s="34"/>
    </row>
    <row r="567" spans="1:5" x14ac:dyDescent="0.3">
      <c r="A567" s="61">
        <f t="shared" si="8"/>
        <v>2022</v>
      </c>
      <c r="B567" s="61">
        <v>556</v>
      </c>
      <c r="C567" s="63">
        <f t="shared" si="9"/>
        <v>44652</v>
      </c>
      <c r="D567" s="61"/>
      <c r="E567" s="34"/>
    </row>
    <row r="568" spans="1:5" x14ac:dyDescent="0.3">
      <c r="A568" s="61">
        <f t="shared" si="8"/>
        <v>2022</v>
      </c>
      <c r="B568" s="61">
        <v>557</v>
      </c>
      <c r="C568" s="63">
        <f t="shared" si="9"/>
        <v>44682</v>
      </c>
      <c r="D568" s="61"/>
      <c r="E568" s="34"/>
    </row>
    <row r="569" spans="1:5" x14ac:dyDescent="0.3">
      <c r="A569" s="61">
        <f t="shared" si="8"/>
        <v>2022</v>
      </c>
      <c r="B569" s="61">
        <v>558</v>
      </c>
      <c r="C569" s="63">
        <f t="shared" si="9"/>
        <v>44713</v>
      </c>
      <c r="D569" s="61"/>
      <c r="E569" s="34"/>
    </row>
    <row r="570" spans="1:5" x14ac:dyDescent="0.3">
      <c r="A570" s="61">
        <f t="shared" si="8"/>
        <v>2022</v>
      </c>
      <c r="B570" s="61">
        <v>559</v>
      </c>
      <c r="C570" s="63">
        <f t="shared" si="9"/>
        <v>44743</v>
      </c>
      <c r="D570" s="61"/>
      <c r="E570" s="34"/>
    </row>
    <row r="571" spans="1:5" x14ac:dyDescent="0.3">
      <c r="A571" s="61">
        <f t="shared" si="8"/>
        <v>2022</v>
      </c>
      <c r="B571" s="61">
        <v>560</v>
      </c>
      <c r="C571" s="63">
        <f t="shared" si="9"/>
        <v>44774</v>
      </c>
      <c r="D571" s="61"/>
      <c r="E571" s="34"/>
    </row>
    <row r="572" spans="1:5" x14ac:dyDescent="0.3">
      <c r="A572" s="61">
        <f t="shared" si="8"/>
        <v>2022</v>
      </c>
      <c r="B572" s="61">
        <v>561</v>
      </c>
      <c r="C572" s="63">
        <f t="shared" si="9"/>
        <v>44805</v>
      </c>
      <c r="D572" s="61"/>
      <c r="E572" s="34"/>
    </row>
    <row r="573" spans="1:5" x14ac:dyDescent="0.3">
      <c r="A573" s="61">
        <f t="shared" si="8"/>
        <v>2022</v>
      </c>
      <c r="B573" s="61">
        <v>562</v>
      </c>
      <c r="C573" s="63">
        <f t="shared" si="9"/>
        <v>44835</v>
      </c>
      <c r="D573" s="61"/>
      <c r="E573" s="34"/>
    </row>
    <row r="574" spans="1:5" x14ac:dyDescent="0.3">
      <c r="A574" s="61">
        <f t="shared" si="8"/>
        <v>2022</v>
      </c>
      <c r="B574" s="61">
        <v>563</v>
      </c>
      <c r="C574" s="63">
        <f t="shared" si="9"/>
        <v>44866</v>
      </c>
      <c r="D574" s="61"/>
      <c r="E574" s="34"/>
    </row>
    <row r="575" spans="1:5" x14ac:dyDescent="0.3">
      <c r="A575" s="61">
        <f t="shared" si="8"/>
        <v>2022</v>
      </c>
      <c r="B575" s="61">
        <v>564</v>
      </c>
      <c r="C575" s="63">
        <f t="shared" si="9"/>
        <v>44896</v>
      </c>
      <c r="D575" s="61"/>
      <c r="E575" s="34"/>
    </row>
    <row r="576" spans="1:5" x14ac:dyDescent="0.3">
      <c r="A576" s="61">
        <f t="shared" si="8"/>
        <v>2023</v>
      </c>
      <c r="B576" s="61">
        <v>565</v>
      </c>
      <c r="C576" s="63">
        <f t="shared" si="9"/>
        <v>44927</v>
      </c>
      <c r="D576" s="61"/>
      <c r="E576" s="34"/>
    </row>
    <row r="577" spans="1:5" x14ac:dyDescent="0.3">
      <c r="A577" s="61">
        <f t="shared" si="8"/>
        <v>2023</v>
      </c>
      <c r="B577" s="61">
        <v>566</v>
      </c>
      <c r="C577" s="63">
        <f t="shared" si="9"/>
        <v>44958</v>
      </c>
      <c r="D577" s="61"/>
      <c r="E577" s="34"/>
    </row>
    <row r="578" spans="1:5" x14ac:dyDescent="0.3">
      <c r="A578" s="61">
        <f t="shared" si="8"/>
        <v>2023</v>
      </c>
      <c r="B578" s="61">
        <v>567</v>
      </c>
      <c r="C578" s="63">
        <f t="shared" si="9"/>
        <v>44986</v>
      </c>
      <c r="D578" s="61"/>
      <c r="E578" s="34"/>
    </row>
    <row r="579" spans="1:5" x14ac:dyDescent="0.3">
      <c r="A579" s="61">
        <f t="shared" si="8"/>
        <v>2023</v>
      </c>
      <c r="B579" s="61">
        <v>568</v>
      </c>
      <c r="C579" s="63">
        <f t="shared" si="9"/>
        <v>45017</v>
      </c>
      <c r="D579" s="61"/>
      <c r="E579" s="34"/>
    </row>
    <row r="580" spans="1:5" x14ac:dyDescent="0.3">
      <c r="A580" s="61">
        <f t="shared" si="8"/>
        <v>2023</v>
      </c>
      <c r="B580" s="61">
        <v>569</v>
      </c>
      <c r="C580" s="63">
        <f t="shared" si="9"/>
        <v>45047</v>
      </c>
      <c r="D580" s="61"/>
      <c r="E580" s="34"/>
    </row>
    <row r="581" spans="1:5" x14ac:dyDescent="0.3">
      <c r="A581" s="61">
        <f t="shared" si="8"/>
        <v>2023</v>
      </c>
      <c r="B581" s="61">
        <v>570</v>
      </c>
      <c r="C581" s="63">
        <f t="shared" si="9"/>
        <v>45078</v>
      </c>
      <c r="D581" s="61"/>
      <c r="E581" s="34"/>
    </row>
    <row r="582" spans="1:5" x14ac:dyDescent="0.3">
      <c r="A582" s="61">
        <f t="shared" si="8"/>
        <v>2023</v>
      </c>
      <c r="B582" s="61">
        <v>571</v>
      </c>
      <c r="C582" s="63">
        <f t="shared" si="9"/>
        <v>45108</v>
      </c>
      <c r="D582" s="61"/>
      <c r="E582" s="34"/>
    </row>
    <row r="583" spans="1:5" x14ac:dyDescent="0.3">
      <c r="A583" s="61">
        <f t="shared" si="8"/>
        <v>2023</v>
      </c>
      <c r="B583" s="61">
        <v>572</v>
      </c>
      <c r="C583" s="63">
        <f t="shared" si="9"/>
        <v>45139</v>
      </c>
      <c r="D583" s="61"/>
      <c r="E583" s="34"/>
    </row>
    <row r="584" spans="1:5" x14ac:dyDescent="0.3">
      <c r="A584" s="61">
        <f t="shared" si="8"/>
        <v>2023</v>
      </c>
      <c r="B584" s="61">
        <v>573</v>
      </c>
      <c r="C584" s="63">
        <f t="shared" si="9"/>
        <v>45170</v>
      </c>
      <c r="D584" s="61"/>
      <c r="E584" s="34"/>
    </row>
    <row r="585" spans="1:5" x14ac:dyDescent="0.3">
      <c r="A585" s="61">
        <f t="shared" si="8"/>
        <v>2023</v>
      </c>
      <c r="B585" s="61">
        <v>574</v>
      </c>
      <c r="C585" s="63">
        <f t="shared" si="9"/>
        <v>45200</v>
      </c>
      <c r="D585" s="61"/>
      <c r="E585" s="34"/>
    </row>
    <row r="586" spans="1:5" x14ac:dyDescent="0.3">
      <c r="A586" s="61">
        <f t="shared" si="8"/>
        <v>2023</v>
      </c>
      <c r="B586" s="61">
        <v>575</v>
      </c>
      <c r="C586" s="63">
        <f t="shared" si="9"/>
        <v>45231</v>
      </c>
      <c r="D586" s="61"/>
      <c r="E586" s="34"/>
    </row>
    <row r="587" spans="1:5" x14ac:dyDescent="0.3">
      <c r="A587" s="61">
        <f t="shared" si="8"/>
        <v>2023</v>
      </c>
      <c r="B587" s="61">
        <v>576</v>
      </c>
      <c r="C587" s="63">
        <f t="shared" si="9"/>
        <v>45261</v>
      </c>
      <c r="D587" s="61"/>
      <c r="E587" s="34"/>
    </row>
    <row r="588" spans="1:5" x14ac:dyDescent="0.3">
      <c r="A588" s="61">
        <f t="shared" si="8"/>
        <v>2024</v>
      </c>
      <c r="B588" s="61">
        <v>577</v>
      </c>
      <c r="C588" s="63">
        <f t="shared" si="9"/>
        <v>45292</v>
      </c>
      <c r="D588" s="61"/>
      <c r="E588" s="34"/>
    </row>
    <row r="589" spans="1:5" x14ac:dyDescent="0.3">
      <c r="A589" s="61">
        <f t="shared" ref="A589:A652" si="10">YEAR(C589)</f>
        <v>2024</v>
      </c>
      <c r="B589" s="61">
        <v>578</v>
      </c>
      <c r="C589" s="63">
        <f t="shared" si="9"/>
        <v>45323</v>
      </c>
      <c r="D589" s="61"/>
      <c r="E589" s="34"/>
    </row>
    <row r="590" spans="1:5" x14ac:dyDescent="0.3">
      <c r="A590" s="61">
        <f t="shared" si="10"/>
        <v>2024</v>
      </c>
      <c r="B590" s="61">
        <v>579</v>
      </c>
      <c r="C590" s="63">
        <f t="shared" si="9"/>
        <v>45352</v>
      </c>
      <c r="D590" s="61"/>
      <c r="E590" s="34"/>
    </row>
    <row r="591" spans="1:5" x14ac:dyDescent="0.3">
      <c r="A591" s="61">
        <f t="shared" si="10"/>
        <v>2024</v>
      </c>
      <c r="B591" s="61">
        <v>580</v>
      </c>
      <c r="C591" s="63">
        <f t="shared" si="9"/>
        <v>45383</v>
      </c>
      <c r="D591" s="61"/>
      <c r="E591" s="34"/>
    </row>
    <row r="592" spans="1:5" x14ac:dyDescent="0.3">
      <c r="A592" s="61">
        <f t="shared" si="10"/>
        <v>2024</v>
      </c>
      <c r="B592" s="61">
        <v>581</v>
      </c>
      <c r="C592" s="63">
        <f t="shared" si="9"/>
        <v>45413</v>
      </c>
      <c r="D592" s="61"/>
      <c r="E592" s="34"/>
    </row>
    <row r="593" spans="1:5" x14ac:dyDescent="0.3">
      <c r="A593" s="61">
        <f t="shared" si="10"/>
        <v>2024</v>
      </c>
      <c r="B593" s="61">
        <v>582</v>
      </c>
      <c r="C593" s="63">
        <f t="shared" si="9"/>
        <v>45444</v>
      </c>
      <c r="D593" s="61"/>
      <c r="E593" s="34"/>
    </row>
    <row r="594" spans="1:5" x14ac:dyDescent="0.3">
      <c r="A594" s="61">
        <f t="shared" si="10"/>
        <v>2024</v>
      </c>
      <c r="B594" s="61">
        <v>583</v>
      </c>
      <c r="C594" s="63">
        <f t="shared" si="9"/>
        <v>45474</v>
      </c>
      <c r="D594" s="61"/>
      <c r="E594" s="34"/>
    </row>
    <row r="595" spans="1:5" x14ac:dyDescent="0.3">
      <c r="A595" s="61">
        <f t="shared" si="10"/>
        <v>2024</v>
      </c>
      <c r="B595" s="61">
        <v>584</v>
      </c>
      <c r="C595" s="63">
        <f t="shared" si="9"/>
        <v>45505</v>
      </c>
      <c r="D595" s="61"/>
      <c r="E595" s="34"/>
    </row>
    <row r="596" spans="1:5" x14ac:dyDescent="0.3">
      <c r="A596" s="61">
        <f t="shared" si="10"/>
        <v>2024</v>
      </c>
      <c r="B596" s="61">
        <v>585</v>
      </c>
      <c r="C596" s="63">
        <f t="shared" si="9"/>
        <v>45536</v>
      </c>
      <c r="D596" s="61"/>
      <c r="E596" s="34"/>
    </row>
    <row r="597" spans="1:5" x14ac:dyDescent="0.3">
      <c r="A597" s="61">
        <f t="shared" si="10"/>
        <v>2024</v>
      </c>
      <c r="B597" s="61">
        <v>586</v>
      </c>
      <c r="C597" s="63">
        <f t="shared" si="9"/>
        <v>45566</v>
      </c>
      <c r="D597" s="61"/>
      <c r="E597" s="34"/>
    </row>
    <row r="598" spans="1:5" x14ac:dyDescent="0.3">
      <c r="A598" s="61">
        <f t="shared" si="10"/>
        <v>2024</v>
      </c>
      <c r="B598" s="61">
        <v>587</v>
      </c>
      <c r="C598" s="63">
        <f t="shared" si="9"/>
        <v>45597</v>
      </c>
      <c r="D598" s="61"/>
      <c r="E598" s="34"/>
    </row>
    <row r="599" spans="1:5" x14ac:dyDescent="0.3">
      <c r="A599" s="61">
        <f t="shared" si="10"/>
        <v>2024</v>
      </c>
      <c r="B599" s="61">
        <v>588</v>
      </c>
      <c r="C599" s="63">
        <f t="shared" si="9"/>
        <v>45627</v>
      </c>
      <c r="D599" s="61"/>
      <c r="E599" s="34"/>
    </row>
    <row r="600" spans="1:5" x14ac:dyDescent="0.3">
      <c r="A600" s="61">
        <f t="shared" si="10"/>
        <v>2025</v>
      </c>
      <c r="B600" s="61">
        <v>589</v>
      </c>
      <c r="C600" s="63">
        <f t="shared" si="9"/>
        <v>45658</v>
      </c>
      <c r="D600" s="61"/>
      <c r="E600" s="34"/>
    </row>
    <row r="601" spans="1:5" x14ac:dyDescent="0.3">
      <c r="A601" s="61">
        <f t="shared" si="10"/>
        <v>2025</v>
      </c>
      <c r="B601" s="61">
        <v>590</v>
      </c>
      <c r="C601" s="63">
        <f t="shared" si="9"/>
        <v>45689</v>
      </c>
      <c r="D601" s="61"/>
      <c r="E601" s="34"/>
    </row>
    <row r="602" spans="1:5" x14ac:dyDescent="0.3">
      <c r="A602" s="61">
        <f t="shared" si="10"/>
        <v>2025</v>
      </c>
      <c r="B602" s="61">
        <v>591</v>
      </c>
      <c r="C602" s="63">
        <f t="shared" si="9"/>
        <v>45717</v>
      </c>
      <c r="D602" s="61"/>
      <c r="E602" s="34"/>
    </row>
    <row r="603" spans="1:5" x14ac:dyDescent="0.3">
      <c r="A603" s="61">
        <f t="shared" si="10"/>
        <v>2025</v>
      </c>
      <c r="B603" s="61">
        <v>592</v>
      </c>
      <c r="C603" s="63">
        <f t="shared" si="9"/>
        <v>45748</v>
      </c>
      <c r="D603" s="61"/>
      <c r="E603" s="34"/>
    </row>
    <row r="604" spans="1:5" x14ac:dyDescent="0.3">
      <c r="A604" s="61">
        <f t="shared" si="10"/>
        <v>2025</v>
      </c>
      <c r="B604" s="61">
        <v>593</v>
      </c>
      <c r="C604" s="63">
        <f t="shared" si="9"/>
        <v>45778</v>
      </c>
      <c r="D604" s="61"/>
      <c r="E604" s="34"/>
    </row>
    <row r="605" spans="1:5" x14ac:dyDescent="0.3">
      <c r="A605" s="61">
        <f t="shared" si="10"/>
        <v>2025</v>
      </c>
      <c r="B605" s="61">
        <v>594</v>
      </c>
      <c r="C605" s="63">
        <f t="shared" si="9"/>
        <v>45809</v>
      </c>
      <c r="D605" s="61"/>
      <c r="E605" s="34"/>
    </row>
    <row r="606" spans="1:5" x14ac:dyDescent="0.3">
      <c r="A606" s="61">
        <f t="shared" si="10"/>
        <v>2025</v>
      </c>
      <c r="B606" s="61">
        <v>595</v>
      </c>
      <c r="C606" s="63">
        <f t="shared" si="9"/>
        <v>45839</v>
      </c>
      <c r="D606" s="61"/>
      <c r="E606" s="34"/>
    </row>
    <row r="607" spans="1:5" x14ac:dyDescent="0.3">
      <c r="A607" s="61">
        <f t="shared" si="10"/>
        <v>2025</v>
      </c>
      <c r="B607" s="61">
        <v>596</v>
      </c>
      <c r="C607" s="63">
        <f t="shared" si="9"/>
        <v>45870</v>
      </c>
      <c r="D607" s="61"/>
      <c r="E607" s="34"/>
    </row>
    <row r="608" spans="1:5" x14ac:dyDescent="0.3">
      <c r="A608" s="61">
        <f t="shared" si="10"/>
        <v>2025</v>
      </c>
      <c r="B608" s="61">
        <v>597</v>
      </c>
      <c r="C608" s="63">
        <f t="shared" si="9"/>
        <v>45901</v>
      </c>
      <c r="D608" s="61"/>
      <c r="E608" s="34"/>
    </row>
    <row r="609" spans="1:5" x14ac:dyDescent="0.3">
      <c r="A609" s="61">
        <f t="shared" si="10"/>
        <v>2025</v>
      </c>
      <c r="B609" s="61">
        <v>598</v>
      </c>
      <c r="C609" s="63">
        <f t="shared" si="9"/>
        <v>45931</v>
      </c>
      <c r="D609" s="61"/>
      <c r="E609" s="34"/>
    </row>
    <row r="610" spans="1:5" x14ac:dyDescent="0.3">
      <c r="A610" s="61">
        <f t="shared" si="10"/>
        <v>2025</v>
      </c>
      <c r="B610" s="61">
        <v>599</v>
      </c>
      <c r="C610" s="63">
        <f t="shared" si="9"/>
        <v>45962</v>
      </c>
      <c r="D610" s="61"/>
      <c r="E610" s="34"/>
    </row>
    <row r="611" spans="1:5" x14ac:dyDescent="0.3">
      <c r="A611" s="61">
        <f t="shared" si="10"/>
        <v>2025</v>
      </c>
      <c r="B611" s="61">
        <v>600</v>
      </c>
      <c r="C611" s="63">
        <f t="shared" si="9"/>
        <v>45992</v>
      </c>
      <c r="D611" s="61"/>
      <c r="E611" s="34"/>
    </row>
    <row r="612" spans="1:5" x14ac:dyDescent="0.3">
      <c r="A612" s="61">
        <f t="shared" si="10"/>
        <v>2026</v>
      </c>
      <c r="B612" s="61">
        <v>601</v>
      </c>
      <c r="C612" s="63">
        <f t="shared" si="9"/>
        <v>46023</v>
      </c>
      <c r="D612" s="61"/>
      <c r="E612" s="34"/>
    </row>
    <row r="613" spans="1:5" x14ac:dyDescent="0.3">
      <c r="A613" s="61">
        <f t="shared" si="10"/>
        <v>2026</v>
      </c>
      <c r="B613" s="61">
        <v>602</v>
      </c>
      <c r="C613" s="63">
        <f t="shared" si="9"/>
        <v>46054</v>
      </c>
      <c r="D613" s="61"/>
      <c r="E613" s="34"/>
    </row>
    <row r="614" spans="1:5" x14ac:dyDescent="0.3">
      <c r="A614" s="61">
        <f t="shared" si="10"/>
        <v>2026</v>
      </c>
      <c r="B614" s="61">
        <v>603</v>
      </c>
      <c r="C614" s="63">
        <f t="shared" si="9"/>
        <v>46082</v>
      </c>
      <c r="D614" s="61"/>
      <c r="E614" s="34"/>
    </row>
    <row r="615" spans="1:5" x14ac:dyDescent="0.3">
      <c r="A615" s="61">
        <f t="shared" si="10"/>
        <v>2026</v>
      </c>
      <c r="B615" s="61">
        <v>604</v>
      </c>
      <c r="C615" s="63">
        <f t="shared" si="9"/>
        <v>46113</v>
      </c>
      <c r="D615" s="61"/>
      <c r="E615" s="34"/>
    </row>
    <row r="616" spans="1:5" x14ac:dyDescent="0.3">
      <c r="A616" s="61">
        <f t="shared" si="10"/>
        <v>2026</v>
      </c>
      <c r="B616" s="61">
        <v>605</v>
      </c>
      <c r="C616" s="63">
        <f t="shared" si="9"/>
        <v>46143</v>
      </c>
      <c r="D616" s="61"/>
      <c r="E616" s="34"/>
    </row>
    <row r="617" spans="1:5" x14ac:dyDescent="0.3">
      <c r="A617" s="61">
        <f t="shared" si="10"/>
        <v>2026</v>
      </c>
      <c r="B617" s="61">
        <v>606</v>
      </c>
      <c r="C617" s="63">
        <f t="shared" si="9"/>
        <v>46174</v>
      </c>
      <c r="D617" s="61"/>
      <c r="E617" s="34"/>
    </row>
    <row r="618" spans="1:5" x14ac:dyDescent="0.3">
      <c r="A618" s="61">
        <f t="shared" si="10"/>
        <v>2026</v>
      </c>
      <c r="B618" s="61">
        <v>607</v>
      </c>
      <c r="C618" s="63">
        <f t="shared" si="9"/>
        <v>46204</v>
      </c>
      <c r="D618" s="61"/>
      <c r="E618" s="34"/>
    </row>
    <row r="619" spans="1:5" x14ac:dyDescent="0.3">
      <c r="A619" s="61">
        <f t="shared" si="10"/>
        <v>2026</v>
      </c>
      <c r="B619" s="61">
        <v>608</v>
      </c>
      <c r="C619" s="63">
        <f t="shared" si="9"/>
        <v>46235</v>
      </c>
      <c r="D619" s="61"/>
      <c r="E619" s="34"/>
    </row>
    <row r="620" spans="1:5" x14ac:dyDescent="0.3">
      <c r="A620" s="61">
        <f t="shared" si="10"/>
        <v>2026</v>
      </c>
      <c r="B620" s="61">
        <v>609</v>
      </c>
      <c r="C620" s="63">
        <f t="shared" si="9"/>
        <v>46266</v>
      </c>
      <c r="D620" s="61"/>
      <c r="E620" s="34"/>
    </row>
    <row r="621" spans="1:5" x14ac:dyDescent="0.3">
      <c r="A621" s="61">
        <f t="shared" si="10"/>
        <v>2026</v>
      </c>
      <c r="B621" s="61">
        <v>610</v>
      </c>
      <c r="C621" s="63">
        <f t="shared" ref="C621:C640" si="11">EDATE(C620,1)</f>
        <v>46296</v>
      </c>
      <c r="D621" s="61"/>
      <c r="E621" s="34"/>
    </row>
    <row r="622" spans="1:5" x14ac:dyDescent="0.3">
      <c r="A622" s="61">
        <f t="shared" si="10"/>
        <v>2026</v>
      </c>
      <c r="B622" s="61">
        <v>611</v>
      </c>
      <c r="C622" s="63">
        <f t="shared" si="11"/>
        <v>46327</v>
      </c>
      <c r="D622" s="61"/>
      <c r="E622" s="34"/>
    </row>
    <row r="623" spans="1:5" x14ac:dyDescent="0.3">
      <c r="A623" s="61">
        <f t="shared" si="10"/>
        <v>2026</v>
      </c>
      <c r="B623" s="61">
        <v>612</v>
      </c>
      <c r="C623" s="63">
        <f t="shared" si="11"/>
        <v>46357</v>
      </c>
      <c r="D623" s="61"/>
      <c r="E623" s="34"/>
    </row>
    <row r="624" spans="1:5" x14ac:dyDescent="0.3">
      <c r="A624" s="61">
        <f t="shared" si="10"/>
        <v>2027</v>
      </c>
      <c r="B624" s="61">
        <v>613</v>
      </c>
      <c r="C624" s="63">
        <f t="shared" si="11"/>
        <v>46388</v>
      </c>
      <c r="D624" s="61"/>
      <c r="E624" s="34"/>
    </row>
    <row r="625" spans="1:5" x14ac:dyDescent="0.3">
      <c r="A625" s="61">
        <f t="shared" si="10"/>
        <v>2027</v>
      </c>
      <c r="B625" s="61">
        <v>614</v>
      </c>
      <c r="C625" s="63">
        <f t="shared" si="11"/>
        <v>46419</v>
      </c>
      <c r="D625" s="61"/>
      <c r="E625" s="34"/>
    </row>
    <row r="626" spans="1:5" x14ac:dyDescent="0.3">
      <c r="A626" s="61">
        <f t="shared" si="10"/>
        <v>2027</v>
      </c>
      <c r="B626" s="61">
        <v>615</v>
      </c>
      <c r="C626" s="63">
        <f t="shared" si="11"/>
        <v>46447</v>
      </c>
      <c r="D626" s="61"/>
      <c r="E626" s="34"/>
    </row>
    <row r="627" spans="1:5" x14ac:dyDescent="0.3">
      <c r="A627" s="61">
        <f t="shared" si="10"/>
        <v>2027</v>
      </c>
      <c r="B627" s="61">
        <v>616</v>
      </c>
      <c r="C627" s="63">
        <f t="shared" si="11"/>
        <v>46478</v>
      </c>
      <c r="D627" s="61"/>
      <c r="E627" s="34"/>
    </row>
    <row r="628" spans="1:5" x14ac:dyDescent="0.3">
      <c r="A628" s="61">
        <f t="shared" si="10"/>
        <v>2027</v>
      </c>
      <c r="B628" s="61">
        <v>617</v>
      </c>
      <c r="C628" s="63">
        <f t="shared" si="11"/>
        <v>46508</v>
      </c>
      <c r="D628" s="61"/>
      <c r="E628" s="34"/>
    </row>
    <row r="629" spans="1:5" x14ac:dyDescent="0.3">
      <c r="A629" s="61">
        <f t="shared" si="10"/>
        <v>2027</v>
      </c>
      <c r="B629" s="61">
        <v>618</v>
      </c>
      <c r="C629" s="63">
        <f t="shared" si="11"/>
        <v>46539</v>
      </c>
      <c r="D629" s="61"/>
      <c r="E629" s="34"/>
    </row>
    <row r="630" spans="1:5" x14ac:dyDescent="0.3">
      <c r="A630" s="61">
        <f t="shared" si="10"/>
        <v>2027</v>
      </c>
      <c r="B630" s="61">
        <v>619</v>
      </c>
      <c r="C630" s="63">
        <f t="shared" si="11"/>
        <v>46569</v>
      </c>
      <c r="D630" s="61"/>
      <c r="E630" s="34"/>
    </row>
    <row r="631" spans="1:5" x14ac:dyDescent="0.3">
      <c r="A631" s="61">
        <f t="shared" si="10"/>
        <v>2027</v>
      </c>
      <c r="B631" s="61">
        <v>620</v>
      </c>
      <c r="C631" s="63">
        <f t="shared" si="11"/>
        <v>46600</v>
      </c>
      <c r="D631" s="61"/>
      <c r="E631" s="34"/>
    </row>
    <row r="632" spans="1:5" x14ac:dyDescent="0.3">
      <c r="A632" s="61">
        <f t="shared" si="10"/>
        <v>2027</v>
      </c>
      <c r="B632" s="61">
        <v>621</v>
      </c>
      <c r="C632" s="63">
        <f t="shared" si="11"/>
        <v>46631</v>
      </c>
      <c r="D632" s="61"/>
      <c r="E632" s="34"/>
    </row>
    <row r="633" spans="1:5" x14ac:dyDescent="0.3">
      <c r="A633" s="61">
        <f t="shared" si="10"/>
        <v>2027</v>
      </c>
      <c r="B633" s="61">
        <v>622</v>
      </c>
      <c r="C633" s="63">
        <f t="shared" si="11"/>
        <v>46661</v>
      </c>
      <c r="D633" s="61"/>
      <c r="E633" s="34"/>
    </row>
    <row r="634" spans="1:5" x14ac:dyDescent="0.3">
      <c r="A634" s="61">
        <f t="shared" si="10"/>
        <v>2027</v>
      </c>
      <c r="B634" s="61">
        <v>623</v>
      </c>
      <c r="C634" s="63">
        <f t="shared" si="11"/>
        <v>46692</v>
      </c>
      <c r="D634" s="61"/>
      <c r="E634" s="34"/>
    </row>
    <row r="635" spans="1:5" x14ac:dyDescent="0.3">
      <c r="A635" s="61">
        <f t="shared" si="10"/>
        <v>2027</v>
      </c>
      <c r="B635" s="61">
        <v>624</v>
      </c>
      <c r="C635" s="63">
        <f t="shared" si="11"/>
        <v>46722</v>
      </c>
      <c r="D635" s="61"/>
      <c r="E635" s="34"/>
    </row>
    <row r="636" spans="1:5" x14ac:dyDescent="0.3">
      <c r="A636" s="61">
        <f t="shared" si="10"/>
        <v>2028</v>
      </c>
      <c r="B636" s="61">
        <v>625</v>
      </c>
      <c r="C636" s="63">
        <f t="shared" si="11"/>
        <v>46753</v>
      </c>
      <c r="D636" s="61"/>
      <c r="E636" s="34"/>
    </row>
    <row r="637" spans="1:5" x14ac:dyDescent="0.3">
      <c r="A637" s="61">
        <f t="shared" si="10"/>
        <v>2028</v>
      </c>
      <c r="B637" s="61">
        <v>626</v>
      </c>
      <c r="C637" s="63">
        <f t="shared" si="11"/>
        <v>46784</v>
      </c>
      <c r="D637" s="61"/>
      <c r="E637" s="34"/>
    </row>
    <row r="638" spans="1:5" x14ac:dyDescent="0.3">
      <c r="A638" s="61">
        <f t="shared" si="10"/>
        <v>2028</v>
      </c>
      <c r="B638" s="61">
        <v>627</v>
      </c>
      <c r="C638" s="63">
        <f t="shared" si="11"/>
        <v>46813</v>
      </c>
      <c r="D638" s="61"/>
      <c r="E638" s="34"/>
    </row>
    <row r="639" spans="1:5" x14ac:dyDescent="0.3">
      <c r="A639" s="61">
        <f t="shared" si="10"/>
        <v>2028</v>
      </c>
      <c r="B639" s="61">
        <v>628</v>
      </c>
      <c r="C639" s="63">
        <f t="shared" si="11"/>
        <v>46844</v>
      </c>
      <c r="D639" s="61"/>
      <c r="E639" s="34"/>
    </row>
    <row r="640" spans="1:5" x14ac:dyDescent="0.3">
      <c r="A640" s="61">
        <f t="shared" si="10"/>
        <v>2028</v>
      </c>
      <c r="B640" s="61">
        <v>629</v>
      </c>
      <c r="C640" s="63">
        <f t="shared" si="11"/>
        <v>46874</v>
      </c>
      <c r="D640" s="61"/>
      <c r="E640" s="34"/>
    </row>
    <row r="641" spans="1:5" x14ac:dyDescent="0.3">
      <c r="A641" s="61">
        <f t="shared" si="10"/>
        <v>2028</v>
      </c>
      <c r="B641" s="61">
        <v>630</v>
      </c>
      <c r="C641" s="63">
        <f t="shared" ref="C641:C651" si="12">EDATE(C640,1)</f>
        <v>46905</v>
      </c>
      <c r="D641" s="61"/>
      <c r="E641" s="34"/>
    </row>
    <row r="642" spans="1:5" x14ac:dyDescent="0.3">
      <c r="A642" s="61">
        <f t="shared" si="10"/>
        <v>2028</v>
      </c>
      <c r="B642" s="61">
        <v>631</v>
      </c>
      <c r="C642" s="63">
        <f t="shared" si="12"/>
        <v>46935</v>
      </c>
      <c r="D642" s="61"/>
      <c r="E642" s="34"/>
    </row>
    <row r="643" spans="1:5" x14ac:dyDescent="0.3">
      <c r="A643" s="61">
        <f t="shared" si="10"/>
        <v>2028</v>
      </c>
      <c r="B643" s="61">
        <v>632</v>
      </c>
      <c r="C643" s="63">
        <f t="shared" si="12"/>
        <v>46966</v>
      </c>
      <c r="D643" s="61"/>
      <c r="E643" s="34"/>
    </row>
    <row r="644" spans="1:5" x14ac:dyDescent="0.3">
      <c r="A644" s="61">
        <f t="shared" si="10"/>
        <v>2028</v>
      </c>
      <c r="B644" s="61">
        <v>633</v>
      </c>
      <c r="C644" s="63">
        <f t="shared" si="12"/>
        <v>46997</v>
      </c>
      <c r="D644" s="61"/>
      <c r="E644" s="34"/>
    </row>
    <row r="645" spans="1:5" x14ac:dyDescent="0.3">
      <c r="A645" s="61">
        <f t="shared" si="10"/>
        <v>2028</v>
      </c>
      <c r="B645" s="61">
        <v>634</v>
      </c>
      <c r="C645" s="63">
        <f t="shared" si="12"/>
        <v>47027</v>
      </c>
      <c r="D645" s="61"/>
      <c r="E645" s="34"/>
    </row>
    <row r="646" spans="1:5" x14ac:dyDescent="0.3">
      <c r="A646" s="61">
        <f t="shared" si="10"/>
        <v>2028</v>
      </c>
      <c r="B646" s="61">
        <v>635</v>
      </c>
      <c r="C646" s="63">
        <f t="shared" si="12"/>
        <v>47058</v>
      </c>
      <c r="D646" s="61"/>
      <c r="E646" s="34"/>
    </row>
    <row r="647" spans="1:5" x14ac:dyDescent="0.3">
      <c r="A647" s="61">
        <f t="shared" si="10"/>
        <v>2028</v>
      </c>
      <c r="B647" s="61">
        <v>636</v>
      </c>
      <c r="C647" s="63">
        <f t="shared" si="12"/>
        <v>47088</v>
      </c>
      <c r="D647" s="61"/>
      <c r="E647" s="34"/>
    </row>
    <row r="648" spans="1:5" x14ac:dyDescent="0.3">
      <c r="A648" s="61">
        <f t="shared" si="10"/>
        <v>2029</v>
      </c>
      <c r="B648" s="61">
        <v>637</v>
      </c>
      <c r="C648" s="63">
        <f t="shared" si="12"/>
        <v>47119</v>
      </c>
      <c r="D648" s="61"/>
      <c r="E648" s="34"/>
    </row>
    <row r="649" spans="1:5" x14ac:dyDescent="0.3">
      <c r="A649" s="61">
        <f t="shared" si="10"/>
        <v>2029</v>
      </c>
      <c r="B649" s="61">
        <v>638</v>
      </c>
      <c r="C649" s="63">
        <f t="shared" si="12"/>
        <v>47150</v>
      </c>
      <c r="D649" s="61"/>
      <c r="E649" s="34"/>
    </row>
    <row r="650" spans="1:5" x14ac:dyDescent="0.3">
      <c r="A650" s="61">
        <f t="shared" si="10"/>
        <v>2029</v>
      </c>
      <c r="B650" s="61">
        <v>639</v>
      </c>
      <c r="C650" s="63">
        <f t="shared" si="12"/>
        <v>47178</v>
      </c>
      <c r="D650" s="61"/>
      <c r="E650" s="34"/>
    </row>
    <row r="651" spans="1:5" x14ac:dyDescent="0.3">
      <c r="A651" s="61">
        <f t="shared" si="10"/>
        <v>2029</v>
      </c>
      <c r="B651" s="61">
        <v>640</v>
      </c>
      <c r="C651" s="63">
        <f t="shared" si="12"/>
        <v>47209</v>
      </c>
      <c r="D651" s="61"/>
      <c r="E651" s="34"/>
    </row>
    <row r="652" spans="1:5" x14ac:dyDescent="0.3">
      <c r="A652" s="61">
        <f t="shared" si="10"/>
        <v>2029</v>
      </c>
      <c r="B652" s="61">
        <v>641</v>
      </c>
      <c r="C652" s="63">
        <f t="shared" ref="C652:C659" si="13">EDATE(C651,1)</f>
        <v>47239</v>
      </c>
      <c r="D652" s="61"/>
      <c r="E652" s="34"/>
    </row>
    <row r="653" spans="1:5" x14ac:dyDescent="0.3">
      <c r="A653" s="61">
        <f t="shared" ref="A653:A659" si="14">YEAR(C653)</f>
        <v>2029</v>
      </c>
      <c r="B653" s="61">
        <v>642</v>
      </c>
      <c r="C653" s="63">
        <f t="shared" si="13"/>
        <v>47270</v>
      </c>
      <c r="D653" s="61"/>
      <c r="E653" s="34"/>
    </row>
    <row r="654" spans="1:5" x14ac:dyDescent="0.3">
      <c r="A654" s="61">
        <f t="shared" si="14"/>
        <v>2029</v>
      </c>
      <c r="B654" s="61">
        <v>643</v>
      </c>
      <c r="C654" s="63">
        <f t="shared" si="13"/>
        <v>47300</v>
      </c>
      <c r="D654" s="61"/>
      <c r="E654" s="34"/>
    </row>
    <row r="655" spans="1:5" x14ac:dyDescent="0.3">
      <c r="A655" s="61">
        <f t="shared" si="14"/>
        <v>2029</v>
      </c>
      <c r="B655" s="61">
        <v>644</v>
      </c>
      <c r="C655" s="63">
        <f t="shared" si="13"/>
        <v>47331</v>
      </c>
      <c r="D655" s="61"/>
      <c r="E655" s="34"/>
    </row>
    <row r="656" spans="1:5" x14ac:dyDescent="0.3">
      <c r="A656" s="61">
        <f t="shared" si="14"/>
        <v>2029</v>
      </c>
      <c r="B656" s="61">
        <v>645</v>
      </c>
      <c r="C656" s="63">
        <f t="shared" si="13"/>
        <v>47362</v>
      </c>
      <c r="D656" s="61"/>
      <c r="E656" s="34"/>
    </row>
    <row r="657" spans="1:5" x14ac:dyDescent="0.3">
      <c r="A657" s="61">
        <f t="shared" si="14"/>
        <v>2029</v>
      </c>
      <c r="B657" s="61">
        <v>646</v>
      </c>
      <c r="C657" s="63">
        <f t="shared" si="13"/>
        <v>47392</v>
      </c>
      <c r="D657" s="61"/>
      <c r="E657" s="34"/>
    </row>
    <row r="658" spans="1:5" x14ac:dyDescent="0.3">
      <c r="A658" s="61">
        <f t="shared" si="14"/>
        <v>2029</v>
      </c>
      <c r="B658" s="61">
        <v>647</v>
      </c>
      <c r="C658" s="63">
        <f t="shared" si="13"/>
        <v>47423</v>
      </c>
      <c r="D658" s="61"/>
      <c r="E658" s="34"/>
    </row>
    <row r="659" spans="1:5" x14ac:dyDescent="0.3">
      <c r="A659" s="61">
        <f t="shared" si="14"/>
        <v>2029</v>
      </c>
      <c r="B659" s="61">
        <v>648</v>
      </c>
      <c r="C659" s="63">
        <f t="shared" si="13"/>
        <v>47453</v>
      </c>
      <c r="D659" s="61"/>
      <c r="E659" s="3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2FD0-B2C5-4CD7-8A86-76805CCF6BC2}">
  <sheetPr>
    <tabColor theme="4"/>
  </sheetPr>
  <dimension ref="A1:M649"/>
  <sheetViews>
    <sheetView zoomScale="120" zoomScaleNormal="120" workbookViewId="0">
      <selection activeCell="K9" sqref="K9"/>
    </sheetView>
  </sheetViews>
  <sheetFormatPr defaultColWidth="11.5546875" defaultRowHeight="14.4" x14ac:dyDescent="0.3"/>
  <cols>
    <col min="1" max="1" width="14" customWidth="1"/>
    <col min="4" max="4" width="29.88671875" customWidth="1"/>
    <col min="5" max="5" width="30.5546875" customWidth="1"/>
    <col min="6" max="6" width="30.5546875" style="47" customWidth="1"/>
    <col min="8" max="8" width="12.6640625" customWidth="1"/>
    <col min="9" max="9" width="9" customWidth="1"/>
  </cols>
  <sheetData>
    <row r="1" spans="1:13" x14ac:dyDescent="0.3">
      <c r="A1" t="s">
        <v>507</v>
      </c>
      <c r="B1" t="s">
        <v>26</v>
      </c>
      <c r="C1" t="s">
        <v>27</v>
      </c>
      <c r="D1" t="s">
        <v>28</v>
      </c>
      <c r="E1" t="s">
        <v>29</v>
      </c>
      <c r="F1" s="47" t="s">
        <v>517</v>
      </c>
      <c r="H1" t="s">
        <v>508</v>
      </c>
      <c r="I1" t="s">
        <v>509</v>
      </c>
      <c r="K1" s="48" t="s">
        <v>518</v>
      </c>
      <c r="L1" s="48"/>
      <c r="M1" s="48">
        <v>12</v>
      </c>
    </row>
    <row r="2" spans="1:13" x14ac:dyDescent="0.3">
      <c r="A2" s="44">
        <v>1</v>
      </c>
      <c r="B2" s="45">
        <v>12.814</v>
      </c>
      <c r="F2" s="47">
        <f>'Sales Cars'!C12</f>
        <v>27760</v>
      </c>
      <c r="H2" t="s">
        <v>510</v>
      </c>
      <c r="I2" s="46">
        <f>_xlfn.FORECAST.ETS.STAT($B$2:$B$545,$A$2:$A$545,1,12,1)</f>
        <v>0.5</v>
      </c>
    </row>
    <row r="3" spans="1:13" x14ac:dyDescent="0.3">
      <c r="A3" s="44">
        <v>2</v>
      </c>
      <c r="B3" s="45">
        <v>13.34</v>
      </c>
      <c r="F3" s="47">
        <f>'Sales Cars'!C13</f>
        <v>27791</v>
      </c>
      <c r="H3" t="s">
        <v>511</v>
      </c>
      <c r="I3" s="46">
        <f>_xlfn.FORECAST.ETS.STAT($B$2:$B$545,$A$2:$A$545,2,12,1)</f>
        <v>1E-3</v>
      </c>
    </row>
    <row r="4" spans="1:13" x14ac:dyDescent="0.3">
      <c r="A4" s="44">
        <v>3</v>
      </c>
      <c r="B4" s="45">
        <v>13.378</v>
      </c>
      <c r="F4" s="47">
        <f>'Sales Cars'!C14</f>
        <v>27820</v>
      </c>
      <c r="H4" t="s">
        <v>512</v>
      </c>
      <c r="I4" s="46">
        <f>_xlfn.FORECAST.ETS.STAT($B$2:$B$545,$A$2:$A$545,3,12,1)</f>
        <v>1E-3</v>
      </c>
    </row>
    <row r="5" spans="1:13" x14ac:dyDescent="0.3">
      <c r="A5" s="44">
        <v>4</v>
      </c>
      <c r="B5" s="45">
        <v>13.223000000000001</v>
      </c>
      <c r="F5" s="47">
        <f>'Sales Cars'!C15</f>
        <v>27851</v>
      </c>
      <c r="H5" t="s">
        <v>513</v>
      </c>
      <c r="I5" s="46">
        <f>_xlfn.FORECAST.ETS.STAT($B$2:$B$545,$A$2:$A$545,4,12,1)</f>
        <v>1.1926033850171851</v>
      </c>
    </row>
    <row r="6" spans="1:13" x14ac:dyDescent="0.3">
      <c r="A6" s="44">
        <v>5</v>
      </c>
      <c r="B6" s="45">
        <v>12.962</v>
      </c>
      <c r="F6" s="47">
        <f>'Sales Cars'!C16</f>
        <v>27881</v>
      </c>
      <c r="H6" t="s">
        <v>514</v>
      </c>
      <c r="I6" s="46">
        <f>_xlfn.FORECAST.ETS.STAT($B$2:$B$545,$A$2:$A$545,5,12,1)</f>
        <v>5.3151255158436835E-2</v>
      </c>
    </row>
    <row r="7" spans="1:13" x14ac:dyDescent="0.3">
      <c r="A7" s="44">
        <v>6</v>
      </c>
      <c r="B7" s="45">
        <v>13.051</v>
      </c>
      <c r="F7" s="47">
        <f>'Sales Cars'!C17</f>
        <v>27912</v>
      </c>
      <c r="H7" t="s">
        <v>515</v>
      </c>
      <c r="I7" s="46">
        <f>_xlfn.FORECAST.ETS.STAT($B$2:$B$545,$A$2:$A$545,6,12,1)</f>
        <v>0.80713968172248296</v>
      </c>
    </row>
    <row r="8" spans="1:13" x14ac:dyDescent="0.3">
      <c r="A8" s="44">
        <v>7</v>
      </c>
      <c r="B8" s="45">
        <v>13.465999999999999</v>
      </c>
      <c r="F8" s="47">
        <f>'Sales Cars'!C18</f>
        <v>27942</v>
      </c>
      <c r="H8" t="s">
        <v>516</v>
      </c>
      <c r="I8" s="46">
        <f>_xlfn.FORECAST.ETS.STAT($B$2:$B$545,$A$2:$A$545,7,12,1)</f>
        <v>1.3086036447523595</v>
      </c>
    </row>
    <row r="9" spans="1:13" x14ac:dyDescent="0.3">
      <c r="A9" s="44">
        <v>8</v>
      </c>
      <c r="B9" s="45">
        <v>12.952999999999999</v>
      </c>
      <c r="F9" s="47">
        <f>'Sales Cars'!C19</f>
        <v>27973</v>
      </c>
    </row>
    <row r="10" spans="1:13" x14ac:dyDescent="0.3">
      <c r="A10" s="44">
        <v>9</v>
      </c>
      <c r="B10" s="45">
        <v>13.61</v>
      </c>
      <c r="F10" s="47">
        <f>'Sales Cars'!C20</f>
        <v>28004</v>
      </c>
    </row>
    <row r="11" spans="1:13" x14ac:dyDescent="0.3">
      <c r="A11" s="44">
        <v>10</v>
      </c>
      <c r="B11" s="45">
        <v>12.823</v>
      </c>
      <c r="F11" s="47">
        <f>'Sales Cars'!C21</f>
        <v>28034</v>
      </c>
    </row>
    <row r="12" spans="1:13" x14ac:dyDescent="0.3">
      <c r="A12" s="44">
        <v>11</v>
      </c>
      <c r="B12" s="45">
        <v>13.332000000000001</v>
      </c>
      <c r="F12" s="47">
        <f>'Sales Cars'!C22</f>
        <v>28065</v>
      </c>
    </row>
    <row r="13" spans="1:13" x14ac:dyDescent="0.3">
      <c r="A13" s="44">
        <v>12</v>
      </c>
      <c r="B13" s="45">
        <v>14.526999999999999</v>
      </c>
      <c r="F13" s="47">
        <f>'Sales Cars'!C23</f>
        <v>28095</v>
      </c>
    </row>
    <row r="14" spans="1:13" x14ac:dyDescent="0.3">
      <c r="A14" s="44">
        <v>13</v>
      </c>
      <c r="B14" s="45">
        <v>14.396000000000001</v>
      </c>
      <c r="F14" s="47">
        <f>'Sales Cars'!C24</f>
        <v>28126</v>
      </c>
    </row>
    <row r="15" spans="1:13" x14ac:dyDescent="0.3">
      <c r="A15" s="44">
        <v>14</v>
      </c>
      <c r="B15" s="45">
        <v>14.709</v>
      </c>
      <c r="F15" s="47">
        <f>'Sales Cars'!C25</f>
        <v>28157</v>
      </c>
    </row>
    <row r="16" spans="1:13" x14ac:dyDescent="0.3">
      <c r="A16" s="44">
        <v>15</v>
      </c>
      <c r="B16" s="45">
        <v>15.17</v>
      </c>
      <c r="F16" s="47">
        <f>'Sales Cars'!C26</f>
        <v>28185</v>
      </c>
    </row>
    <row r="17" spans="1:6" x14ac:dyDescent="0.3">
      <c r="A17" s="44">
        <v>16</v>
      </c>
      <c r="B17" s="45">
        <v>15.135</v>
      </c>
      <c r="F17" s="47">
        <f>'Sales Cars'!C27</f>
        <v>28216</v>
      </c>
    </row>
    <row r="18" spans="1:6" x14ac:dyDescent="0.3">
      <c r="A18" s="44">
        <v>17</v>
      </c>
      <c r="B18" s="45">
        <v>14.984</v>
      </c>
      <c r="F18" s="47">
        <f>'Sales Cars'!C28</f>
        <v>28246</v>
      </c>
    </row>
    <row r="19" spans="1:6" x14ac:dyDescent="0.3">
      <c r="A19" s="44">
        <v>18</v>
      </c>
      <c r="B19" s="45">
        <v>14.952</v>
      </c>
      <c r="F19" s="47">
        <f>'Sales Cars'!C29</f>
        <v>28277</v>
      </c>
    </row>
    <row r="20" spans="1:6" x14ac:dyDescent="0.3">
      <c r="A20" s="44">
        <v>19</v>
      </c>
      <c r="B20" s="45">
        <v>14.641</v>
      </c>
      <c r="F20" s="47">
        <f>'Sales Cars'!C30</f>
        <v>28307</v>
      </c>
    </row>
    <row r="21" spans="1:6" x14ac:dyDescent="0.3">
      <c r="A21" s="44">
        <v>20</v>
      </c>
      <c r="B21" s="45">
        <v>14.859</v>
      </c>
      <c r="F21" s="47">
        <f>'Sales Cars'!C31</f>
        <v>28338</v>
      </c>
    </row>
    <row r="22" spans="1:6" x14ac:dyDescent="0.3">
      <c r="A22" s="44">
        <v>21</v>
      </c>
      <c r="B22" s="45">
        <v>14.65</v>
      </c>
      <c r="F22" s="47">
        <f>'Sales Cars'!C32</f>
        <v>28369</v>
      </c>
    </row>
    <row r="23" spans="1:6" x14ac:dyDescent="0.3">
      <c r="A23" s="44">
        <v>22</v>
      </c>
      <c r="B23" s="45">
        <v>14.9</v>
      </c>
      <c r="F23" s="47">
        <f>'Sales Cars'!C33</f>
        <v>28399</v>
      </c>
    </row>
    <row r="24" spans="1:6" x14ac:dyDescent="0.3">
      <c r="A24" s="44">
        <v>23</v>
      </c>
      <c r="B24" s="45">
        <v>14.798999999999999</v>
      </c>
      <c r="F24" s="47">
        <f>'Sales Cars'!C34</f>
        <v>28430</v>
      </c>
    </row>
    <row r="25" spans="1:6" x14ac:dyDescent="0.3">
      <c r="A25" s="44">
        <v>24</v>
      </c>
      <c r="B25" s="45">
        <v>15.175000000000001</v>
      </c>
      <c r="F25" s="47">
        <f>'Sales Cars'!C35</f>
        <v>28460</v>
      </c>
    </row>
    <row r="26" spans="1:6" x14ac:dyDescent="0.3">
      <c r="A26" s="44">
        <v>25</v>
      </c>
      <c r="B26" s="45">
        <v>13.704000000000001</v>
      </c>
      <c r="F26" s="47">
        <f>'Sales Cars'!C36</f>
        <v>28491</v>
      </c>
    </row>
    <row r="27" spans="1:6" x14ac:dyDescent="0.3">
      <c r="A27" s="44">
        <v>26</v>
      </c>
      <c r="B27" s="45">
        <v>14.363</v>
      </c>
      <c r="F27" s="47">
        <f>'Sales Cars'!C37</f>
        <v>28522</v>
      </c>
    </row>
    <row r="28" spans="1:6" x14ac:dyDescent="0.3">
      <c r="A28" s="44">
        <v>27</v>
      </c>
      <c r="B28" s="45">
        <v>15.166</v>
      </c>
      <c r="F28" s="47">
        <f>'Sales Cars'!C38</f>
        <v>28550</v>
      </c>
    </row>
    <row r="29" spans="1:6" x14ac:dyDescent="0.3">
      <c r="A29" s="44">
        <v>28</v>
      </c>
      <c r="B29" s="45">
        <v>16.198</v>
      </c>
      <c r="F29" s="47">
        <f>'Sales Cars'!C39</f>
        <v>28581</v>
      </c>
    </row>
    <row r="30" spans="1:6" x14ac:dyDescent="0.3">
      <c r="A30" s="44">
        <v>29</v>
      </c>
      <c r="B30" s="45">
        <v>16.297999999999998</v>
      </c>
      <c r="F30" s="47">
        <f>'Sales Cars'!C40</f>
        <v>28611</v>
      </c>
    </row>
    <row r="31" spans="1:6" x14ac:dyDescent="0.3">
      <c r="A31" s="44">
        <v>30</v>
      </c>
      <c r="B31" s="45">
        <v>16.347999999999999</v>
      </c>
      <c r="F31" s="47">
        <f>'Sales Cars'!C41</f>
        <v>28642</v>
      </c>
    </row>
    <row r="32" spans="1:6" x14ac:dyDescent="0.3">
      <c r="A32" s="44">
        <v>31</v>
      </c>
      <c r="B32" s="45">
        <v>15.528</v>
      </c>
      <c r="F32" s="47">
        <f>'Sales Cars'!C42</f>
        <v>28672</v>
      </c>
    </row>
    <row r="33" spans="1:6" x14ac:dyDescent="0.3">
      <c r="A33" s="44">
        <v>32</v>
      </c>
      <c r="B33" s="45">
        <v>16.045000000000002</v>
      </c>
      <c r="F33" s="47">
        <f>'Sales Cars'!C43</f>
        <v>28703</v>
      </c>
    </row>
    <row r="34" spans="1:6" x14ac:dyDescent="0.3">
      <c r="A34" s="44">
        <v>33</v>
      </c>
      <c r="B34" s="45">
        <v>14.641</v>
      </c>
      <c r="F34" s="47">
        <f>'Sales Cars'!C44</f>
        <v>28734</v>
      </c>
    </row>
    <row r="35" spans="1:6" x14ac:dyDescent="0.3">
      <c r="A35" s="44">
        <v>34</v>
      </c>
      <c r="B35" s="45">
        <v>15.845000000000001</v>
      </c>
      <c r="F35" s="47">
        <f>'Sales Cars'!C45</f>
        <v>28764</v>
      </c>
    </row>
    <row r="36" spans="1:6" x14ac:dyDescent="0.3">
      <c r="A36" s="44">
        <v>35</v>
      </c>
      <c r="B36" s="45">
        <v>15.484</v>
      </c>
      <c r="F36" s="47">
        <f>'Sales Cars'!C46</f>
        <v>28795</v>
      </c>
    </row>
    <row r="37" spans="1:6" x14ac:dyDescent="0.3">
      <c r="A37" s="44">
        <v>36</v>
      </c>
      <c r="B37" s="45">
        <v>15.337999999999999</v>
      </c>
      <c r="F37" s="47">
        <f>'Sales Cars'!C47</f>
        <v>28825</v>
      </c>
    </row>
    <row r="38" spans="1:6" x14ac:dyDescent="0.3">
      <c r="A38" s="44">
        <v>37</v>
      </c>
      <c r="B38" s="45">
        <v>15.061</v>
      </c>
      <c r="F38" s="47">
        <f>'Sales Cars'!C48</f>
        <v>28856</v>
      </c>
    </row>
    <row r="39" spans="1:6" x14ac:dyDescent="0.3">
      <c r="A39" s="44">
        <v>38</v>
      </c>
      <c r="B39" s="45">
        <v>15.321</v>
      </c>
      <c r="F39" s="47">
        <f>'Sales Cars'!C49</f>
        <v>28887</v>
      </c>
    </row>
    <row r="40" spans="1:6" x14ac:dyDescent="0.3">
      <c r="A40" s="44">
        <v>39</v>
      </c>
      <c r="B40" s="45">
        <v>15.275</v>
      </c>
      <c r="F40" s="47">
        <f>'Sales Cars'!C50</f>
        <v>28915</v>
      </c>
    </row>
    <row r="41" spans="1:6" x14ac:dyDescent="0.3">
      <c r="A41" s="44">
        <v>40</v>
      </c>
      <c r="B41" s="45">
        <v>14.742000000000001</v>
      </c>
      <c r="F41" s="47">
        <f>'Sales Cars'!C51</f>
        <v>28946</v>
      </c>
    </row>
    <row r="42" spans="1:6" x14ac:dyDescent="0.3">
      <c r="A42" s="44">
        <v>41</v>
      </c>
      <c r="B42" s="45">
        <v>14.374000000000001</v>
      </c>
      <c r="F42" s="47">
        <f>'Sales Cars'!C52</f>
        <v>28976</v>
      </c>
    </row>
    <row r="43" spans="1:6" x14ac:dyDescent="0.3">
      <c r="A43" s="44">
        <v>42</v>
      </c>
      <c r="B43" s="45">
        <v>12.744</v>
      </c>
      <c r="F43" s="47">
        <f>'Sales Cars'!C53</f>
        <v>29007</v>
      </c>
    </row>
    <row r="44" spans="1:6" x14ac:dyDescent="0.3">
      <c r="A44" s="44">
        <v>43</v>
      </c>
      <c r="B44" s="45">
        <v>14.112</v>
      </c>
      <c r="F44" s="47">
        <f>'Sales Cars'!C54</f>
        <v>29037</v>
      </c>
    </row>
    <row r="45" spans="1:6" x14ac:dyDescent="0.3">
      <c r="A45" s="44">
        <v>44</v>
      </c>
      <c r="B45" s="45">
        <v>14.343999999999999</v>
      </c>
      <c r="F45" s="47">
        <f>'Sales Cars'!C55</f>
        <v>29068</v>
      </c>
    </row>
    <row r="46" spans="1:6" x14ac:dyDescent="0.3">
      <c r="A46" s="44">
        <v>45</v>
      </c>
      <c r="B46" s="45">
        <v>14.292</v>
      </c>
      <c r="F46" s="47">
        <f>'Sales Cars'!C56</f>
        <v>29099</v>
      </c>
    </row>
    <row r="47" spans="1:6" x14ac:dyDescent="0.3">
      <c r="A47" s="44">
        <v>46</v>
      </c>
      <c r="B47" s="45">
        <v>13.112</v>
      </c>
      <c r="F47" s="47">
        <f>'Sales Cars'!C57</f>
        <v>29129</v>
      </c>
    </row>
    <row r="48" spans="1:6" x14ac:dyDescent="0.3">
      <c r="A48" s="44">
        <v>47</v>
      </c>
      <c r="B48" s="45">
        <v>13.025</v>
      </c>
      <c r="F48" s="47">
        <f>'Sales Cars'!C58</f>
        <v>29160</v>
      </c>
    </row>
    <row r="49" spans="1:6" x14ac:dyDescent="0.3">
      <c r="A49" s="44">
        <v>48</v>
      </c>
      <c r="B49" s="45">
        <v>13.496</v>
      </c>
      <c r="F49" s="47">
        <f>'Sales Cars'!C59</f>
        <v>29190</v>
      </c>
    </row>
    <row r="50" spans="1:6" x14ac:dyDescent="0.3">
      <c r="A50" s="44">
        <v>49</v>
      </c>
      <c r="B50" s="45">
        <v>14.439</v>
      </c>
      <c r="F50" s="47">
        <f>'Sales Cars'!C60</f>
        <v>29221</v>
      </c>
    </row>
    <row r="51" spans="1:6" x14ac:dyDescent="0.3">
      <c r="A51" s="44">
        <v>50</v>
      </c>
      <c r="B51" s="45">
        <v>13.276</v>
      </c>
      <c r="F51" s="47">
        <f>'Sales Cars'!C61</f>
        <v>29252</v>
      </c>
    </row>
    <row r="52" spans="1:6" x14ac:dyDescent="0.3">
      <c r="A52" s="44">
        <v>51</v>
      </c>
      <c r="B52" s="45">
        <v>12.077</v>
      </c>
      <c r="F52" s="47">
        <f>'Sales Cars'!C62</f>
        <v>29281</v>
      </c>
    </row>
    <row r="53" spans="1:6" x14ac:dyDescent="0.3">
      <c r="A53" s="44">
        <v>52</v>
      </c>
      <c r="B53" s="45">
        <v>10.444000000000001</v>
      </c>
      <c r="F53" s="47">
        <f>'Sales Cars'!C63</f>
        <v>29312</v>
      </c>
    </row>
    <row r="54" spans="1:6" x14ac:dyDescent="0.3">
      <c r="A54" s="44">
        <v>53</v>
      </c>
      <c r="B54" s="45">
        <v>9.5399999999999991</v>
      </c>
      <c r="F54" s="47">
        <f>'Sales Cars'!C64</f>
        <v>29342</v>
      </c>
    </row>
    <row r="55" spans="1:6" x14ac:dyDescent="0.3">
      <c r="A55" s="44">
        <v>54</v>
      </c>
      <c r="B55" s="45">
        <v>10.449</v>
      </c>
      <c r="F55" s="47">
        <f>'Sales Cars'!C65</f>
        <v>29373</v>
      </c>
    </row>
    <row r="56" spans="1:6" x14ac:dyDescent="0.3">
      <c r="A56" s="44">
        <v>55</v>
      </c>
      <c r="B56" s="45">
        <v>11.664</v>
      </c>
      <c r="F56" s="47">
        <f>'Sales Cars'!C66</f>
        <v>29403</v>
      </c>
    </row>
    <row r="57" spans="1:6" x14ac:dyDescent="0.3">
      <c r="A57" s="44">
        <v>56</v>
      </c>
      <c r="B57" s="45">
        <v>11.154</v>
      </c>
      <c r="F57" s="47">
        <f>'Sales Cars'!C67</f>
        <v>29434</v>
      </c>
    </row>
    <row r="58" spans="1:6" x14ac:dyDescent="0.3">
      <c r="A58" s="44">
        <v>57</v>
      </c>
      <c r="B58" s="45">
        <v>10.912000000000001</v>
      </c>
      <c r="F58" s="47">
        <f>'Sales Cars'!C68</f>
        <v>29465</v>
      </c>
    </row>
    <row r="59" spans="1:6" x14ac:dyDescent="0.3">
      <c r="A59" s="44">
        <v>58</v>
      </c>
      <c r="B59" s="45">
        <v>11.412000000000001</v>
      </c>
      <c r="F59" s="47">
        <f>'Sales Cars'!C69</f>
        <v>29495</v>
      </c>
    </row>
    <row r="60" spans="1:6" x14ac:dyDescent="0.3">
      <c r="A60" s="44">
        <v>59</v>
      </c>
      <c r="B60" s="45">
        <v>11.257</v>
      </c>
      <c r="F60" s="47">
        <f>'Sales Cars'!C70</f>
        <v>29526</v>
      </c>
    </row>
    <row r="61" spans="1:6" x14ac:dyDescent="0.3">
      <c r="A61" s="44">
        <v>60</v>
      </c>
      <c r="B61" s="45">
        <v>10.939</v>
      </c>
      <c r="F61" s="47">
        <f>'Sales Cars'!C71</f>
        <v>29556</v>
      </c>
    </row>
    <row r="62" spans="1:6" x14ac:dyDescent="0.3">
      <c r="A62" s="44">
        <v>61</v>
      </c>
      <c r="B62" s="45">
        <v>11.282</v>
      </c>
      <c r="F62" s="47">
        <f>'Sales Cars'!C72</f>
        <v>29587</v>
      </c>
    </row>
    <row r="63" spans="1:6" x14ac:dyDescent="0.3">
      <c r="A63" s="44">
        <v>62</v>
      </c>
      <c r="B63" s="45">
        <v>12.351000000000001</v>
      </c>
      <c r="F63" s="47">
        <f>'Sales Cars'!C73</f>
        <v>29618</v>
      </c>
    </row>
    <row r="64" spans="1:6" x14ac:dyDescent="0.3">
      <c r="A64" s="44">
        <v>63</v>
      </c>
      <c r="B64" s="45">
        <v>12.427</v>
      </c>
      <c r="F64" s="47">
        <f>'Sales Cars'!C74</f>
        <v>29646</v>
      </c>
    </row>
    <row r="65" spans="1:6" x14ac:dyDescent="0.3">
      <c r="A65" s="44">
        <v>64</v>
      </c>
      <c r="B65" s="45">
        <v>10.49</v>
      </c>
      <c r="F65" s="47">
        <f>'Sales Cars'!C75</f>
        <v>29677</v>
      </c>
    </row>
    <row r="66" spans="1:6" x14ac:dyDescent="0.3">
      <c r="A66" s="44">
        <v>65</v>
      </c>
      <c r="B66" s="45">
        <v>10.353999999999999</v>
      </c>
      <c r="F66" s="47">
        <f>'Sales Cars'!C76</f>
        <v>29707</v>
      </c>
    </row>
    <row r="67" spans="1:6" x14ac:dyDescent="0.3">
      <c r="A67" s="44">
        <v>66</v>
      </c>
      <c r="B67" s="45">
        <v>10.414999999999999</v>
      </c>
      <c r="F67" s="47">
        <f>'Sales Cars'!C77</f>
        <v>29738</v>
      </c>
    </row>
    <row r="68" spans="1:6" x14ac:dyDescent="0.3">
      <c r="A68" s="44">
        <v>67</v>
      </c>
      <c r="B68" s="45">
        <v>10.428000000000001</v>
      </c>
      <c r="F68" s="47">
        <f>'Sales Cars'!C78</f>
        <v>29768</v>
      </c>
    </row>
    <row r="69" spans="1:6" x14ac:dyDescent="0.3">
      <c r="A69" s="44">
        <v>68</v>
      </c>
      <c r="B69" s="45">
        <v>12.680999999999999</v>
      </c>
      <c r="F69" s="47">
        <f>'Sales Cars'!C79</f>
        <v>29799</v>
      </c>
    </row>
    <row r="70" spans="1:6" x14ac:dyDescent="0.3">
      <c r="A70" s="44">
        <v>69</v>
      </c>
      <c r="B70" s="45">
        <v>11.08</v>
      </c>
      <c r="F70" s="47">
        <f>'Sales Cars'!C80</f>
        <v>29830</v>
      </c>
    </row>
    <row r="71" spans="1:6" x14ac:dyDescent="0.3">
      <c r="A71" s="44">
        <v>70</v>
      </c>
      <c r="B71" s="45">
        <v>9.4179999999999993</v>
      </c>
      <c r="F71" s="47">
        <f>'Sales Cars'!C81</f>
        <v>29860</v>
      </c>
    </row>
    <row r="72" spans="1:6" x14ac:dyDescent="0.3">
      <c r="A72" s="44">
        <v>71</v>
      </c>
      <c r="B72" s="45">
        <v>9.4939999999999998</v>
      </c>
      <c r="F72" s="47">
        <f>'Sales Cars'!C82</f>
        <v>29891</v>
      </c>
    </row>
    <row r="73" spans="1:6" x14ac:dyDescent="0.3">
      <c r="A73" s="44">
        <v>72</v>
      </c>
      <c r="B73" s="45">
        <v>9.0549999999999997</v>
      </c>
      <c r="F73" s="47">
        <f>'Sales Cars'!C83</f>
        <v>29921</v>
      </c>
    </row>
    <row r="74" spans="1:6" x14ac:dyDescent="0.3">
      <c r="A74" s="44">
        <v>73</v>
      </c>
      <c r="B74" s="45">
        <v>10.285</v>
      </c>
      <c r="F74" s="47">
        <f>'Sales Cars'!C84</f>
        <v>29952</v>
      </c>
    </row>
    <row r="75" spans="1:6" x14ac:dyDescent="0.3">
      <c r="A75" s="44">
        <v>74</v>
      </c>
      <c r="B75" s="45">
        <v>10.923999999999999</v>
      </c>
      <c r="F75" s="47">
        <f>'Sales Cars'!C85</f>
        <v>29983</v>
      </c>
    </row>
    <row r="76" spans="1:6" x14ac:dyDescent="0.3">
      <c r="A76" s="44">
        <v>75</v>
      </c>
      <c r="B76" s="45">
        <v>10.651</v>
      </c>
      <c r="F76" s="47">
        <f>'Sales Cars'!C86</f>
        <v>30011</v>
      </c>
    </row>
    <row r="77" spans="1:6" x14ac:dyDescent="0.3">
      <c r="A77" s="44">
        <v>76</v>
      </c>
      <c r="B77" s="45">
        <v>9.7469999999999999</v>
      </c>
      <c r="F77" s="47">
        <f>'Sales Cars'!C87</f>
        <v>30042</v>
      </c>
    </row>
    <row r="78" spans="1:6" x14ac:dyDescent="0.3">
      <c r="A78" s="44">
        <v>77</v>
      </c>
      <c r="B78" s="45">
        <v>11.103</v>
      </c>
      <c r="F78" s="47">
        <f>'Sales Cars'!C88</f>
        <v>30072</v>
      </c>
    </row>
    <row r="79" spans="1:6" x14ac:dyDescent="0.3">
      <c r="A79" s="44">
        <v>78</v>
      </c>
      <c r="B79" s="45">
        <v>9.6129999999999995</v>
      </c>
      <c r="F79" s="47">
        <f>'Sales Cars'!C89</f>
        <v>30103</v>
      </c>
    </row>
    <row r="80" spans="1:6" x14ac:dyDescent="0.3">
      <c r="A80" s="44">
        <v>79</v>
      </c>
      <c r="B80" s="45">
        <v>9.7590000000000003</v>
      </c>
      <c r="F80" s="47">
        <f>'Sales Cars'!C90</f>
        <v>30133</v>
      </c>
    </row>
    <row r="81" spans="1:6" x14ac:dyDescent="0.3">
      <c r="A81" s="44">
        <v>80</v>
      </c>
      <c r="B81" s="45">
        <v>9.9469999999999992</v>
      </c>
      <c r="F81" s="47">
        <f>'Sales Cars'!C91</f>
        <v>30164</v>
      </c>
    </row>
    <row r="82" spans="1:6" x14ac:dyDescent="0.3">
      <c r="A82" s="44">
        <v>81</v>
      </c>
      <c r="B82" s="45">
        <v>11.129</v>
      </c>
      <c r="F82" s="47">
        <f>'Sales Cars'!C92</f>
        <v>30195</v>
      </c>
    </row>
    <row r="83" spans="1:6" x14ac:dyDescent="0.3">
      <c r="A83" s="44">
        <v>82</v>
      </c>
      <c r="B83" s="45">
        <v>10.14</v>
      </c>
      <c r="F83" s="47">
        <f>'Sales Cars'!C93</f>
        <v>30225</v>
      </c>
    </row>
    <row r="84" spans="1:6" x14ac:dyDescent="0.3">
      <c r="A84" s="44">
        <v>83</v>
      </c>
      <c r="B84" s="45">
        <v>12.03</v>
      </c>
      <c r="F84" s="47">
        <f>'Sales Cars'!C94</f>
        <v>30256</v>
      </c>
    </row>
    <row r="85" spans="1:6" x14ac:dyDescent="0.3">
      <c r="A85" s="44">
        <v>84</v>
      </c>
      <c r="B85" s="45">
        <v>11.249000000000001</v>
      </c>
      <c r="F85" s="47">
        <f>'Sales Cars'!C95</f>
        <v>30286</v>
      </c>
    </row>
    <row r="86" spans="1:6" x14ac:dyDescent="0.3">
      <c r="A86" s="44">
        <v>85</v>
      </c>
      <c r="B86" s="45">
        <v>10.865</v>
      </c>
      <c r="F86" s="47">
        <f>'Sales Cars'!C96</f>
        <v>30317</v>
      </c>
    </row>
    <row r="87" spans="1:6" x14ac:dyDescent="0.3">
      <c r="A87" s="44">
        <v>86</v>
      </c>
      <c r="B87" s="45">
        <v>10.608000000000001</v>
      </c>
      <c r="F87" s="47">
        <f>'Sales Cars'!C97</f>
        <v>30348</v>
      </c>
    </row>
    <row r="88" spans="1:6" x14ac:dyDescent="0.3">
      <c r="A88" s="44">
        <v>87</v>
      </c>
      <c r="B88" s="45">
        <v>11.023</v>
      </c>
      <c r="F88" s="47">
        <f>'Sales Cars'!C98</f>
        <v>30376</v>
      </c>
    </row>
    <row r="89" spans="1:6" x14ac:dyDescent="0.3">
      <c r="A89" s="44">
        <v>88</v>
      </c>
      <c r="B89" s="45">
        <v>11.673</v>
      </c>
      <c r="F89" s="47">
        <f>'Sales Cars'!C99</f>
        <v>30407</v>
      </c>
    </row>
    <row r="90" spans="1:6" x14ac:dyDescent="0.3">
      <c r="A90" s="44">
        <v>89</v>
      </c>
      <c r="B90" s="45">
        <v>12.028</v>
      </c>
      <c r="F90" s="47">
        <f>'Sales Cars'!C100</f>
        <v>30437</v>
      </c>
    </row>
    <row r="91" spans="1:6" x14ac:dyDescent="0.3">
      <c r="A91" s="44">
        <v>90</v>
      </c>
      <c r="B91" s="45">
        <v>12.96</v>
      </c>
      <c r="F91" s="47">
        <f>'Sales Cars'!C101</f>
        <v>30468</v>
      </c>
    </row>
    <row r="92" spans="1:6" x14ac:dyDescent="0.3">
      <c r="A92" s="44">
        <v>91</v>
      </c>
      <c r="B92" s="45">
        <v>12.917</v>
      </c>
      <c r="F92" s="47">
        <f>'Sales Cars'!C102</f>
        <v>30498</v>
      </c>
    </row>
    <row r="93" spans="1:6" x14ac:dyDescent="0.3">
      <c r="A93" s="44">
        <v>92</v>
      </c>
      <c r="B93" s="45">
        <v>12.246</v>
      </c>
      <c r="F93" s="47">
        <f>'Sales Cars'!C103</f>
        <v>30529</v>
      </c>
    </row>
    <row r="94" spans="1:6" x14ac:dyDescent="0.3">
      <c r="A94" s="44">
        <v>93</v>
      </c>
      <c r="B94" s="45">
        <v>12.451000000000001</v>
      </c>
      <c r="F94" s="47">
        <f>'Sales Cars'!C104</f>
        <v>30560</v>
      </c>
    </row>
    <row r="95" spans="1:6" x14ac:dyDescent="0.3">
      <c r="A95" s="44">
        <v>94</v>
      </c>
      <c r="B95" s="45">
        <v>13.311</v>
      </c>
      <c r="F95" s="47">
        <f>'Sales Cars'!C105</f>
        <v>30590</v>
      </c>
    </row>
    <row r="96" spans="1:6" x14ac:dyDescent="0.3">
      <c r="A96" s="44">
        <v>95</v>
      </c>
      <c r="B96" s="45">
        <v>13.125</v>
      </c>
      <c r="F96" s="47">
        <f>'Sales Cars'!C106</f>
        <v>30621</v>
      </c>
    </row>
    <row r="97" spans="1:6" x14ac:dyDescent="0.3">
      <c r="A97" s="44">
        <v>96</v>
      </c>
      <c r="B97" s="45">
        <v>14.503</v>
      </c>
      <c r="F97" s="47">
        <f>'Sales Cars'!C107</f>
        <v>30651</v>
      </c>
    </row>
    <row r="98" spans="1:6" x14ac:dyDescent="0.3">
      <c r="A98" s="44">
        <v>97</v>
      </c>
      <c r="B98" s="45">
        <v>14.21</v>
      </c>
      <c r="F98" s="47">
        <f>'Sales Cars'!C108</f>
        <v>30682</v>
      </c>
    </row>
    <row r="99" spans="1:6" x14ac:dyDescent="0.3">
      <c r="A99" s="44">
        <v>98</v>
      </c>
      <c r="B99" s="45">
        <v>14.381</v>
      </c>
      <c r="F99" s="47">
        <f>'Sales Cars'!C109</f>
        <v>30713</v>
      </c>
    </row>
    <row r="100" spans="1:6" x14ac:dyDescent="0.3">
      <c r="A100" s="44">
        <v>99</v>
      </c>
      <c r="B100" s="45">
        <v>14.21</v>
      </c>
      <c r="F100" s="47">
        <f>'Sales Cars'!C110</f>
        <v>30742</v>
      </c>
    </row>
    <row r="101" spans="1:6" x14ac:dyDescent="0.3">
      <c r="A101" s="44">
        <v>100</v>
      </c>
      <c r="B101" s="45">
        <v>14.356999999999999</v>
      </c>
      <c r="F101" s="47">
        <f>'Sales Cars'!C111</f>
        <v>30773</v>
      </c>
    </row>
    <row r="102" spans="1:6" x14ac:dyDescent="0.3">
      <c r="A102" s="44">
        <v>101</v>
      </c>
      <c r="B102" s="45">
        <v>14.856</v>
      </c>
      <c r="F102" s="47">
        <f>'Sales Cars'!C112</f>
        <v>30803</v>
      </c>
    </row>
    <row r="103" spans="1:6" x14ac:dyDescent="0.3">
      <c r="A103" s="44">
        <v>102</v>
      </c>
      <c r="B103" s="45">
        <v>14.673</v>
      </c>
      <c r="F103" s="47">
        <f>'Sales Cars'!C113</f>
        <v>30834</v>
      </c>
    </row>
    <row r="104" spans="1:6" x14ac:dyDescent="0.3">
      <c r="A104" s="44">
        <v>103</v>
      </c>
      <c r="B104" s="45">
        <v>14.757999999999999</v>
      </c>
      <c r="F104" s="47">
        <f>'Sales Cars'!C114</f>
        <v>30864</v>
      </c>
    </row>
    <row r="105" spans="1:6" x14ac:dyDescent="0.3">
      <c r="A105" s="44">
        <v>104</v>
      </c>
      <c r="B105" s="45">
        <v>14.279</v>
      </c>
      <c r="F105" s="47">
        <f>'Sales Cars'!C115</f>
        <v>30895</v>
      </c>
    </row>
    <row r="106" spans="1:6" x14ac:dyDescent="0.3">
      <c r="A106" s="44">
        <v>105</v>
      </c>
      <c r="B106" s="45">
        <v>13.959</v>
      </c>
      <c r="F106" s="47">
        <f>'Sales Cars'!C116</f>
        <v>30926</v>
      </c>
    </row>
    <row r="107" spans="1:6" x14ac:dyDescent="0.3">
      <c r="A107" s="44">
        <v>106</v>
      </c>
      <c r="B107" s="45">
        <v>14.641999999999999</v>
      </c>
      <c r="F107" s="47">
        <f>'Sales Cars'!C117</f>
        <v>30956</v>
      </c>
    </row>
    <row r="108" spans="1:6" x14ac:dyDescent="0.3">
      <c r="A108" s="44">
        <v>107</v>
      </c>
      <c r="B108" s="45">
        <v>14.773999999999999</v>
      </c>
      <c r="F108" s="47">
        <f>'Sales Cars'!C118</f>
        <v>30987</v>
      </c>
    </row>
    <row r="109" spans="1:6" x14ac:dyDescent="0.3">
      <c r="A109" s="44">
        <v>108</v>
      </c>
      <c r="B109" s="45">
        <v>14.602</v>
      </c>
      <c r="F109" s="47">
        <f>'Sales Cars'!C119</f>
        <v>31017</v>
      </c>
    </row>
    <row r="110" spans="1:6" x14ac:dyDescent="0.3">
      <c r="A110" s="44">
        <v>109</v>
      </c>
      <c r="B110" s="45">
        <v>15.563000000000001</v>
      </c>
      <c r="F110" s="47">
        <f>'Sales Cars'!C120</f>
        <v>31048</v>
      </c>
    </row>
    <row r="111" spans="1:6" x14ac:dyDescent="0.3">
      <c r="A111" s="44">
        <v>110</v>
      </c>
      <c r="B111" s="45">
        <v>15.724</v>
      </c>
      <c r="F111" s="47">
        <f>'Sales Cars'!C121</f>
        <v>31079</v>
      </c>
    </row>
    <row r="112" spans="1:6" x14ac:dyDescent="0.3">
      <c r="A112" s="44">
        <v>111</v>
      </c>
      <c r="B112" s="45">
        <v>15.358000000000001</v>
      </c>
      <c r="F112" s="47">
        <f>'Sales Cars'!C122</f>
        <v>31107</v>
      </c>
    </row>
    <row r="113" spans="1:6" x14ac:dyDescent="0.3">
      <c r="A113" s="44">
        <v>112</v>
      </c>
      <c r="B113" s="45">
        <v>15.521000000000001</v>
      </c>
      <c r="F113" s="47">
        <f>'Sales Cars'!C123</f>
        <v>31138</v>
      </c>
    </row>
    <row r="114" spans="1:6" x14ac:dyDescent="0.3">
      <c r="A114" s="44">
        <v>113</v>
      </c>
      <c r="B114" s="45">
        <v>15.561</v>
      </c>
      <c r="F114" s="47">
        <f>'Sales Cars'!C124</f>
        <v>31168</v>
      </c>
    </row>
    <row r="115" spans="1:6" x14ac:dyDescent="0.3">
      <c r="A115" s="44">
        <v>114</v>
      </c>
      <c r="B115" s="45">
        <v>15.093</v>
      </c>
      <c r="F115" s="47">
        <f>'Sales Cars'!C125</f>
        <v>31199</v>
      </c>
    </row>
    <row r="116" spans="1:6" x14ac:dyDescent="0.3">
      <c r="A116" s="44">
        <v>115</v>
      </c>
      <c r="B116" s="45">
        <v>15.497999999999999</v>
      </c>
      <c r="F116" s="47">
        <f>'Sales Cars'!C126</f>
        <v>31229</v>
      </c>
    </row>
    <row r="117" spans="1:6" x14ac:dyDescent="0.3">
      <c r="A117" s="44">
        <v>116</v>
      </c>
      <c r="B117" s="45">
        <v>16.91</v>
      </c>
      <c r="F117" s="47">
        <f>'Sales Cars'!C127</f>
        <v>31260</v>
      </c>
    </row>
    <row r="118" spans="1:6" x14ac:dyDescent="0.3">
      <c r="A118" s="44">
        <v>117</v>
      </c>
      <c r="B118" s="45">
        <v>19.103999999999999</v>
      </c>
      <c r="F118" s="47">
        <f>'Sales Cars'!C128</f>
        <v>31291</v>
      </c>
    </row>
    <row r="119" spans="1:6" x14ac:dyDescent="0.3">
      <c r="A119" s="44">
        <v>118</v>
      </c>
      <c r="B119" s="45">
        <v>14.185</v>
      </c>
      <c r="F119" s="47">
        <f>'Sales Cars'!C129</f>
        <v>31321</v>
      </c>
    </row>
    <row r="120" spans="1:6" x14ac:dyDescent="0.3">
      <c r="A120" s="44">
        <v>119</v>
      </c>
      <c r="B120" s="45">
        <v>14.622</v>
      </c>
      <c r="F120" s="47">
        <f>'Sales Cars'!C130</f>
        <v>31352</v>
      </c>
    </row>
    <row r="121" spans="1:6" x14ac:dyDescent="0.3">
      <c r="A121" s="44">
        <v>120</v>
      </c>
      <c r="B121" s="45">
        <v>15.711</v>
      </c>
      <c r="F121" s="47">
        <f>'Sales Cars'!C131</f>
        <v>31382</v>
      </c>
    </row>
    <row r="122" spans="1:6" x14ac:dyDescent="0.3">
      <c r="A122" s="44">
        <v>121</v>
      </c>
      <c r="B122" s="45">
        <v>16.059999999999999</v>
      </c>
      <c r="F122" s="47">
        <f>'Sales Cars'!C132</f>
        <v>31413</v>
      </c>
    </row>
    <row r="123" spans="1:6" x14ac:dyDescent="0.3">
      <c r="A123" s="44">
        <v>122</v>
      </c>
      <c r="B123" s="45">
        <v>15.371</v>
      </c>
      <c r="F123" s="47">
        <f>'Sales Cars'!C133</f>
        <v>31444</v>
      </c>
    </row>
    <row r="124" spans="1:6" x14ac:dyDescent="0.3">
      <c r="A124" s="44">
        <v>123</v>
      </c>
      <c r="B124" s="45">
        <v>14.161</v>
      </c>
      <c r="F124" s="47">
        <f>'Sales Cars'!C134</f>
        <v>31472</v>
      </c>
    </row>
    <row r="125" spans="1:6" x14ac:dyDescent="0.3">
      <c r="A125" s="44">
        <v>124</v>
      </c>
      <c r="B125" s="45">
        <v>15.849</v>
      </c>
      <c r="F125" s="47">
        <f>'Sales Cars'!C135</f>
        <v>31503</v>
      </c>
    </row>
    <row r="126" spans="1:6" x14ac:dyDescent="0.3">
      <c r="A126" s="44">
        <v>125</v>
      </c>
      <c r="B126" s="45">
        <v>16.302</v>
      </c>
      <c r="F126" s="47">
        <f>'Sales Cars'!C136</f>
        <v>31533</v>
      </c>
    </row>
    <row r="127" spans="1:6" x14ac:dyDescent="0.3">
      <c r="A127" s="44">
        <v>126</v>
      </c>
      <c r="B127" s="45">
        <v>15.92</v>
      </c>
      <c r="F127" s="47">
        <f>'Sales Cars'!C137</f>
        <v>31564</v>
      </c>
    </row>
    <row r="128" spans="1:6" x14ac:dyDescent="0.3">
      <c r="A128" s="44">
        <v>127</v>
      </c>
      <c r="B128" s="45">
        <v>15.742000000000001</v>
      </c>
      <c r="F128" s="47">
        <f>'Sales Cars'!C138</f>
        <v>31594</v>
      </c>
    </row>
    <row r="129" spans="1:6" x14ac:dyDescent="0.3">
      <c r="A129" s="44">
        <v>128</v>
      </c>
      <c r="B129" s="45">
        <v>17.285</v>
      </c>
      <c r="F129" s="47">
        <f>'Sales Cars'!C139</f>
        <v>31625</v>
      </c>
    </row>
    <row r="130" spans="1:6" x14ac:dyDescent="0.3">
      <c r="A130" s="44">
        <v>129</v>
      </c>
      <c r="B130" s="45">
        <v>21.495000000000001</v>
      </c>
      <c r="F130" s="47">
        <f>'Sales Cars'!C140</f>
        <v>31656</v>
      </c>
    </row>
    <row r="131" spans="1:6" x14ac:dyDescent="0.3">
      <c r="A131" s="44">
        <v>130</v>
      </c>
      <c r="B131" s="45">
        <v>14.792999999999999</v>
      </c>
      <c r="F131" s="47">
        <f>'Sales Cars'!C141</f>
        <v>31686</v>
      </c>
    </row>
    <row r="132" spans="1:6" x14ac:dyDescent="0.3">
      <c r="A132" s="44">
        <v>131</v>
      </c>
      <c r="B132" s="45">
        <v>14.821999999999999</v>
      </c>
      <c r="F132" s="47">
        <f>'Sales Cars'!C142</f>
        <v>31717</v>
      </c>
    </row>
    <row r="133" spans="1:6" x14ac:dyDescent="0.3">
      <c r="A133" s="44">
        <v>132</v>
      </c>
      <c r="B133" s="45">
        <v>18.079000000000001</v>
      </c>
      <c r="F133" s="47">
        <f>'Sales Cars'!C143</f>
        <v>31747</v>
      </c>
    </row>
    <row r="134" spans="1:6" x14ac:dyDescent="0.3">
      <c r="A134" s="44">
        <v>133</v>
      </c>
      <c r="B134" s="45">
        <v>12.414</v>
      </c>
      <c r="F134" s="47">
        <f>'Sales Cars'!C144</f>
        <v>31778</v>
      </c>
    </row>
    <row r="135" spans="1:6" x14ac:dyDescent="0.3">
      <c r="A135" s="44">
        <v>134</v>
      </c>
      <c r="B135" s="45">
        <v>15.109</v>
      </c>
      <c r="F135" s="47">
        <f>'Sales Cars'!C145</f>
        <v>31809</v>
      </c>
    </row>
    <row r="136" spans="1:6" x14ac:dyDescent="0.3">
      <c r="A136" s="44">
        <v>135</v>
      </c>
      <c r="B136" s="45">
        <v>15.298999999999999</v>
      </c>
      <c r="F136" s="47">
        <f>'Sales Cars'!C146</f>
        <v>31837</v>
      </c>
    </row>
    <row r="137" spans="1:6" x14ac:dyDescent="0.3">
      <c r="A137" s="44">
        <v>136</v>
      </c>
      <c r="B137" s="45">
        <v>15.452</v>
      </c>
      <c r="F137" s="47">
        <f>'Sales Cars'!C147</f>
        <v>31868</v>
      </c>
    </row>
    <row r="138" spans="1:6" x14ac:dyDescent="0.3">
      <c r="A138" s="44">
        <v>137</v>
      </c>
      <c r="B138" s="45">
        <v>14.571999999999999</v>
      </c>
      <c r="F138" s="47">
        <f>'Sales Cars'!C148</f>
        <v>31898</v>
      </c>
    </row>
    <row r="139" spans="1:6" x14ac:dyDescent="0.3">
      <c r="A139" s="44">
        <v>138</v>
      </c>
      <c r="B139" s="45">
        <v>15.619</v>
      </c>
      <c r="F139" s="47">
        <f>'Sales Cars'!C149</f>
        <v>31929</v>
      </c>
    </row>
    <row r="140" spans="1:6" x14ac:dyDescent="0.3">
      <c r="A140" s="44">
        <v>139</v>
      </c>
      <c r="B140" s="45">
        <v>15.654999999999999</v>
      </c>
      <c r="F140" s="47">
        <f>'Sales Cars'!C150</f>
        <v>31959</v>
      </c>
    </row>
    <row r="141" spans="1:6" x14ac:dyDescent="0.3">
      <c r="A141" s="44">
        <v>140</v>
      </c>
      <c r="B141" s="45">
        <v>17.091999999999999</v>
      </c>
      <c r="F141" s="47">
        <f>'Sales Cars'!C151</f>
        <v>31990</v>
      </c>
    </row>
    <row r="142" spans="1:6" x14ac:dyDescent="0.3">
      <c r="A142" s="44">
        <v>141</v>
      </c>
      <c r="B142" s="45">
        <v>16.119</v>
      </c>
      <c r="F142" s="47">
        <f>'Sales Cars'!C152</f>
        <v>32021</v>
      </c>
    </row>
    <row r="143" spans="1:6" x14ac:dyDescent="0.3">
      <c r="A143" s="44">
        <v>142</v>
      </c>
      <c r="B143" s="45">
        <v>14.257999999999999</v>
      </c>
      <c r="F143" s="47">
        <f>'Sales Cars'!C153</f>
        <v>32051</v>
      </c>
    </row>
    <row r="144" spans="1:6" x14ac:dyDescent="0.3">
      <c r="A144" s="44">
        <v>143</v>
      </c>
      <c r="B144" s="45">
        <v>14.542999999999999</v>
      </c>
      <c r="F144" s="47">
        <f>'Sales Cars'!C154</f>
        <v>32082</v>
      </c>
    </row>
    <row r="145" spans="1:6" x14ac:dyDescent="0.3">
      <c r="A145" s="44">
        <v>144</v>
      </c>
      <c r="B145" s="45">
        <v>15.645</v>
      </c>
      <c r="F145" s="47">
        <f>'Sales Cars'!C155</f>
        <v>32112</v>
      </c>
    </row>
    <row r="146" spans="1:6" x14ac:dyDescent="0.3">
      <c r="A146" s="44">
        <v>145</v>
      </c>
      <c r="B146" s="45">
        <v>16.082999999999998</v>
      </c>
      <c r="F146" s="47">
        <f>'Sales Cars'!C156</f>
        <v>32143</v>
      </c>
    </row>
    <row r="147" spans="1:6" x14ac:dyDescent="0.3">
      <c r="A147" s="44">
        <v>146</v>
      </c>
      <c r="B147" s="45">
        <v>16.513000000000002</v>
      </c>
      <c r="F147" s="47">
        <f>'Sales Cars'!C157</f>
        <v>32174</v>
      </c>
    </row>
    <row r="148" spans="1:6" x14ac:dyDescent="0.3">
      <c r="A148" s="44">
        <v>147</v>
      </c>
      <c r="B148" s="45">
        <v>16.181999999999999</v>
      </c>
      <c r="F148" s="47">
        <f>'Sales Cars'!C158</f>
        <v>32203</v>
      </c>
    </row>
    <row r="149" spans="1:6" x14ac:dyDescent="0.3">
      <c r="A149" s="44">
        <v>148</v>
      </c>
      <c r="B149" s="45">
        <v>15.545</v>
      </c>
      <c r="F149" s="47">
        <f>'Sales Cars'!C159</f>
        <v>32234</v>
      </c>
    </row>
    <row r="150" spans="1:6" x14ac:dyDescent="0.3">
      <c r="A150" s="44">
        <v>149</v>
      </c>
      <c r="B150" s="45">
        <v>15.941000000000001</v>
      </c>
      <c r="F150" s="47">
        <f>'Sales Cars'!C160</f>
        <v>32264</v>
      </c>
    </row>
    <row r="151" spans="1:6" x14ac:dyDescent="0.3">
      <c r="A151" s="44">
        <v>150</v>
      </c>
      <c r="B151" s="45">
        <v>15.853999999999999</v>
      </c>
      <c r="F151" s="47">
        <f>'Sales Cars'!C161</f>
        <v>32295</v>
      </c>
    </row>
    <row r="152" spans="1:6" x14ac:dyDescent="0.3">
      <c r="A152" s="44">
        <v>151</v>
      </c>
      <c r="B152" s="45">
        <v>15.704000000000001</v>
      </c>
      <c r="F152" s="47">
        <f>'Sales Cars'!C162</f>
        <v>32325</v>
      </c>
    </row>
    <row r="153" spans="1:6" x14ac:dyDescent="0.3">
      <c r="A153" s="44">
        <v>152</v>
      </c>
      <c r="B153" s="45">
        <v>15.385</v>
      </c>
      <c r="F153" s="47">
        <f>'Sales Cars'!C163</f>
        <v>32356</v>
      </c>
    </row>
    <row r="154" spans="1:6" x14ac:dyDescent="0.3">
      <c r="A154" s="44">
        <v>153</v>
      </c>
      <c r="B154" s="45">
        <v>15.047000000000001</v>
      </c>
      <c r="F154" s="47">
        <f>'Sales Cars'!C164</f>
        <v>32387</v>
      </c>
    </row>
    <row r="155" spans="1:6" x14ac:dyDescent="0.3">
      <c r="A155" s="44">
        <v>154</v>
      </c>
      <c r="B155" s="45">
        <v>15.162000000000001</v>
      </c>
      <c r="F155" s="47">
        <f>'Sales Cars'!C165</f>
        <v>32417</v>
      </c>
    </row>
    <row r="156" spans="1:6" x14ac:dyDescent="0.3">
      <c r="A156" s="44">
        <v>155</v>
      </c>
      <c r="B156" s="45">
        <v>15.394</v>
      </c>
      <c r="F156" s="47">
        <f>'Sales Cars'!C166</f>
        <v>32448</v>
      </c>
    </row>
    <row r="157" spans="1:6" x14ac:dyDescent="0.3">
      <c r="A157" s="44">
        <v>156</v>
      </c>
      <c r="B157" s="45">
        <v>16.437000000000001</v>
      </c>
      <c r="F157" s="47">
        <f>'Sales Cars'!C167</f>
        <v>32478</v>
      </c>
    </row>
    <row r="158" spans="1:6" x14ac:dyDescent="0.3">
      <c r="A158" s="44">
        <v>157</v>
      </c>
      <c r="B158" s="45">
        <v>15.372</v>
      </c>
      <c r="F158" s="47">
        <f>'Sales Cars'!C168</f>
        <v>32509</v>
      </c>
    </row>
    <row r="159" spans="1:6" x14ac:dyDescent="0.3">
      <c r="A159" s="44">
        <v>158</v>
      </c>
      <c r="B159" s="45">
        <v>14.991</v>
      </c>
      <c r="F159" s="47">
        <f>'Sales Cars'!C169</f>
        <v>32540</v>
      </c>
    </row>
    <row r="160" spans="1:6" x14ac:dyDescent="0.3">
      <c r="A160" s="44">
        <v>159</v>
      </c>
      <c r="B160" s="45">
        <v>14.662000000000001</v>
      </c>
      <c r="F160" s="47">
        <f>'Sales Cars'!C170</f>
        <v>32568</v>
      </c>
    </row>
    <row r="161" spans="1:6" x14ac:dyDescent="0.3">
      <c r="A161" s="44">
        <v>160</v>
      </c>
      <c r="B161" s="45">
        <v>16.024000000000001</v>
      </c>
      <c r="F161" s="47">
        <f>'Sales Cars'!C171</f>
        <v>32599</v>
      </c>
    </row>
    <row r="162" spans="1:6" x14ac:dyDescent="0.3">
      <c r="A162" s="44">
        <v>161</v>
      </c>
      <c r="B162" s="45">
        <v>15.266999999999999</v>
      </c>
      <c r="F162" s="47">
        <f>'Sales Cars'!C172</f>
        <v>32629</v>
      </c>
    </row>
    <row r="163" spans="1:6" x14ac:dyDescent="0.3">
      <c r="A163" s="44">
        <v>162</v>
      </c>
      <c r="B163" s="45">
        <v>14.384</v>
      </c>
      <c r="F163" s="47">
        <f>'Sales Cars'!C173</f>
        <v>32660</v>
      </c>
    </row>
    <row r="164" spans="1:6" x14ac:dyDescent="0.3">
      <c r="A164" s="44">
        <v>163</v>
      </c>
      <c r="B164" s="45">
        <v>14.695</v>
      </c>
      <c r="F164" s="47">
        <f>'Sales Cars'!C174</f>
        <v>32690</v>
      </c>
    </row>
    <row r="165" spans="1:6" x14ac:dyDescent="0.3">
      <c r="A165" s="44">
        <v>164</v>
      </c>
      <c r="B165" s="45">
        <v>16.547000000000001</v>
      </c>
      <c r="F165" s="47">
        <f>'Sales Cars'!C175</f>
        <v>32721</v>
      </c>
    </row>
    <row r="166" spans="1:6" x14ac:dyDescent="0.3">
      <c r="A166" s="44">
        <v>165</v>
      </c>
      <c r="B166" s="45">
        <v>15.66</v>
      </c>
      <c r="F166" s="47">
        <f>'Sales Cars'!C176</f>
        <v>32752</v>
      </c>
    </row>
    <row r="167" spans="1:6" x14ac:dyDescent="0.3">
      <c r="A167" s="44">
        <v>166</v>
      </c>
      <c r="B167" s="45">
        <v>13.581</v>
      </c>
      <c r="F167" s="47">
        <f>'Sales Cars'!C177</f>
        <v>32782</v>
      </c>
    </row>
    <row r="168" spans="1:6" x14ac:dyDescent="0.3">
      <c r="A168" s="44">
        <v>167</v>
      </c>
      <c r="B168" s="45">
        <v>13.37</v>
      </c>
      <c r="F168" s="47">
        <f>'Sales Cars'!C178</f>
        <v>32813</v>
      </c>
    </row>
    <row r="169" spans="1:6" x14ac:dyDescent="0.3">
      <c r="A169" s="44">
        <v>168</v>
      </c>
      <c r="B169" s="45">
        <v>13.55</v>
      </c>
      <c r="F169" s="47">
        <f>'Sales Cars'!C179</f>
        <v>32843</v>
      </c>
    </row>
    <row r="170" spans="1:6" x14ac:dyDescent="0.3">
      <c r="A170" s="44">
        <v>169</v>
      </c>
      <c r="B170" s="45">
        <v>16.308</v>
      </c>
      <c r="F170" s="47">
        <f>'Sales Cars'!C180</f>
        <v>32874</v>
      </c>
    </row>
    <row r="171" spans="1:6" x14ac:dyDescent="0.3">
      <c r="A171" s="44">
        <v>170</v>
      </c>
      <c r="B171" s="45">
        <v>14.363</v>
      </c>
      <c r="F171" s="47">
        <f>'Sales Cars'!C181</f>
        <v>32905</v>
      </c>
    </row>
    <row r="172" spans="1:6" x14ac:dyDescent="0.3">
      <c r="A172" s="44">
        <v>171</v>
      </c>
      <c r="B172" s="45">
        <v>14.486000000000001</v>
      </c>
      <c r="F172" s="47">
        <f>'Sales Cars'!C182</f>
        <v>32933</v>
      </c>
    </row>
    <row r="173" spans="1:6" x14ac:dyDescent="0.3">
      <c r="A173" s="44">
        <v>172</v>
      </c>
      <c r="B173" s="45">
        <v>14.281000000000001</v>
      </c>
      <c r="F173" s="47">
        <f>'Sales Cars'!C183</f>
        <v>32964</v>
      </c>
    </row>
    <row r="174" spans="1:6" x14ac:dyDescent="0.3">
      <c r="A174" s="44">
        <v>173</v>
      </c>
      <c r="B174" s="45">
        <v>14.022</v>
      </c>
      <c r="F174" s="47">
        <f>'Sales Cars'!C184</f>
        <v>32994</v>
      </c>
    </row>
    <row r="175" spans="1:6" x14ac:dyDescent="0.3">
      <c r="A175" s="44">
        <v>174</v>
      </c>
      <c r="B175" s="45">
        <v>14.148999999999999</v>
      </c>
      <c r="F175" s="47">
        <f>'Sales Cars'!C185</f>
        <v>33025</v>
      </c>
    </row>
    <row r="176" spans="1:6" x14ac:dyDescent="0.3">
      <c r="A176" s="44">
        <v>175</v>
      </c>
      <c r="B176" s="45">
        <v>14.081</v>
      </c>
      <c r="F176" s="47">
        <f>'Sales Cars'!C186</f>
        <v>33055</v>
      </c>
    </row>
    <row r="177" spans="1:6" x14ac:dyDescent="0.3">
      <c r="A177" s="44">
        <v>176</v>
      </c>
      <c r="B177" s="45">
        <v>13.859</v>
      </c>
      <c r="F177" s="47">
        <f>'Sales Cars'!C187</f>
        <v>33086</v>
      </c>
    </row>
    <row r="178" spans="1:6" x14ac:dyDescent="0.3">
      <c r="A178" s="44">
        <v>177</v>
      </c>
      <c r="B178" s="45">
        <v>14.298</v>
      </c>
      <c r="F178" s="47">
        <f>'Sales Cars'!C188</f>
        <v>33117</v>
      </c>
    </row>
    <row r="179" spans="1:6" x14ac:dyDescent="0.3">
      <c r="A179" s="44">
        <v>178</v>
      </c>
      <c r="B179" s="45">
        <v>13.749000000000001</v>
      </c>
      <c r="F179" s="47">
        <f>'Sales Cars'!C189</f>
        <v>33147</v>
      </c>
    </row>
    <row r="180" spans="1:6" x14ac:dyDescent="0.3">
      <c r="A180" s="44">
        <v>179</v>
      </c>
      <c r="B180" s="45">
        <v>13.134</v>
      </c>
      <c r="F180" s="47">
        <f>'Sales Cars'!C190</f>
        <v>33178</v>
      </c>
    </row>
    <row r="181" spans="1:6" x14ac:dyDescent="0.3">
      <c r="A181" s="44">
        <v>180</v>
      </c>
      <c r="B181" s="45">
        <v>12.958</v>
      </c>
      <c r="F181" s="47">
        <f>'Sales Cars'!C191</f>
        <v>33208</v>
      </c>
    </row>
    <row r="182" spans="1:6" x14ac:dyDescent="0.3">
      <c r="A182" s="44">
        <v>181</v>
      </c>
      <c r="B182" s="45">
        <v>11.829000000000001</v>
      </c>
      <c r="F182" s="47">
        <f>'Sales Cars'!C192</f>
        <v>33239</v>
      </c>
    </row>
    <row r="183" spans="1:6" x14ac:dyDescent="0.3">
      <c r="A183" s="44">
        <v>182</v>
      </c>
      <c r="B183" s="45">
        <v>12.409000000000001</v>
      </c>
      <c r="F183" s="47">
        <f>'Sales Cars'!C193</f>
        <v>33270</v>
      </c>
    </row>
    <row r="184" spans="1:6" x14ac:dyDescent="0.3">
      <c r="A184" s="44">
        <v>183</v>
      </c>
      <c r="B184" s="45">
        <v>12.848000000000001</v>
      </c>
      <c r="F184" s="47">
        <f>'Sales Cars'!C194</f>
        <v>33298</v>
      </c>
    </row>
    <row r="185" spans="1:6" x14ac:dyDescent="0.3">
      <c r="A185" s="44">
        <v>184</v>
      </c>
      <c r="B185" s="45">
        <v>12.038</v>
      </c>
      <c r="F185" s="47">
        <f>'Sales Cars'!C195</f>
        <v>33329</v>
      </c>
    </row>
    <row r="186" spans="1:6" x14ac:dyDescent="0.3">
      <c r="A186" s="44">
        <v>185</v>
      </c>
      <c r="B186" s="45">
        <v>12.487</v>
      </c>
      <c r="F186" s="47">
        <f>'Sales Cars'!C196</f>
        <v>33359</v>
      </c>
    </row>
    <row r="187" spans="1:6" x14ac:dyDescent="0.3">
      <c r="A187" s="44">
        <v>186</v>
      </c>
      <c r="B187" s="45">
        <v>12.718999999999999</v>
      </c>
      <c r="F187" s="47">
        <f>'Sales Cars'!C197</f>
        <v>33390</v>
      </c>
    </row>
    <row r="188" spans="1:6" x14ac:dyDescent="0.3">
      <c r="A188" s="44">
        <v>187</v>
      </c>
      <c r="B188" s="45">
        <v>12.972</v>
      </c>
      <c r="F188" s="47">
        <f>'Sales Cars'!C198</f>
        <v>33420</v>
      </c>
    </row>
    <row r="189" spans="1:6" x14ac:dyDescent="0.3">
      <c r="A189" s="44">
        <v>188</v>
      </c>
      <c r="B189" s="45">
        <v>12.565</v>
      </c>
      <c r="F189" s="47">
        <f>'Sales Cars'!C199</f>
        <v>33451</v>
      </c>
    </row>
    <row r="190" spans="1:6" x14ac:dyDescent="0.3">
      <c r="A190" s="44">
        <v>189</v>
      </c>
      <c r="B190" s="45">
        <v>13.106999999999999</v>
      </c>
      <c r="F190" s="47">
        <f>'Sales Cars'!C200</f>
        <v>33482</v>
      </c>
    </row>
    <row r="191" spans="1:6" x14ac:dyDescent="0.3">
      <c r="A191" s="44">
        <v>190</v>
      </c>
      <c r="B191" s="45">
        <v>12.217000000000001</v>
      </c>
      <c r="F191" s="47">
        <f>'Sales Cars'!C201</f>
        <v>33512</v>
      </c>
    </row>
    <row r="192" spans="1:6" x14ac:dyDescent="0.3">
      <c r="A192" s="44">
        <v>191</v>
      </c>
      <c r="B192" s="45">
        <v>12.576000000000001</v>
      </c>
      <c r="F192" s="47">
        <f>'Sales Cars'!C202</f>
        <v>33543</v>
      </c>
    </row>
    <row r="193" spans="1:6" x14ac:dyDescent="0.3">
      <c r="A193" s="44">
        <v>192</v>
      </c>
      <c r="B193" s="45">
        <v>12.657999999999999</v>
      </c>
      <c r="F193" s="47">
        <f>'Sales Cars'!C203</f>
        <v>33573</v>
      </c>
    </row>
    <row r="194" spans="1:6" x14ac:dyDescent="0.3">
      <c r="A194" s="44">
        <v>193</v>
      </c>
      <c r="B194" s="45">
        <v>12.590999999999999</v>
      </c>
      <c r="F194" s="47">
        <f>'Sales Cars'!C204</f>
        <v>33604</v>
      </c>
    </row>
    <row r="195" spans="1:6" x14ac:dyDescent="0.3">
      <c r="A195" s="44">
        <v>194</v>
      </c>
      <c r="B195" s="45">
        <v>12.927</v>
      </c>
      <c r="F195" s="47">
        <f>'Sales Cars'!C205</f>
        <v>33635</v>
      </c>
    </row>
    <row r="196" spans="1:6" x14ac:dyDescent="0.3">
      <c r="A196" s="44">
        <v>195</v>
      </c>
      <c r="B196" s="45">
        <v>12.824</v>
      </c>
      <c r="F196" s="47">
        <f>'Sales Cars'!C206</f>
        <v>33664</v>
      </c>
    </row>
    <row r="197" spans="1:6" x14ac:dyDescent="0.3">
      <c r="A197" s="44">
        <v>196</v>
      </c>
      <c r="B197" s="45">
        <v>12.55</v>
      </c>
      <c r="F197" s="47">
        <f>'Sales Cars'!C207</f>
        <v>33695</v>
      </c>
    </row>
    <row r="198" spans="1:6" x14ac:dyDescent="0.3">
      <c r="A198" s="44">
        <v>197</v>
      </c>
      <c r="B198" s="45">
        <v>13.098000000000001</v>
      </c>
      <c r="F198" s="47">
        <f>'Sales Cars'!C208</f>
        <v>33725</v>
      </c>
    </row>
    <row r="199" spans="1:6" x14ac:dyDescent="0.3">
      <c r="A199" s="44">
        <v>198</v>
      </c>
      <c r="B199" s="45">
        <v>13.542999999999999</v>
      </c>
      <c r="F199" s="47">
        <f>'Sales Cars'!C209</f>
        <v>33756</v>
      </c>
    </row>
    <row r="200" spans="1:6" x14ac:dyDescent="0.3">
      <c r="A200" s="44">
        <v>199</v>
      </c>
      <c r="B200" s="45">
        <v>12.853</v>
      </c>
      <c r="F200" s="47">
        <f>'Sales Cars'!C210</f>
        <v>33786</v>
      </c>
    </row>
    <row r="201" spans="1:6" x14ac:dyDescent="0.3">
      <c r="A201" s="44">
        <v>200</v>
      </c>
      <c r="B201" s="45">
        <v>12.872999999999999</v>
      </c>
      <c r="F201" s="47">
        <f>'Sales Cars'!C211</f>
        <v>33817</v>
      </c>
    </row>
    <row r="202" spans="1:6" x14ac:dyDescent="0.3">
      <c r="A202" s="44">
        <v>201</v>
      </c>
      <c r="B202" s="45">
        <v>13.378</v>
      </c>
      <c r="F202" s="47">
        <f>'Sales Cars'!C212</f>
        <v>33848</v>
      </c>
    </row>
    <row r="203" spans="1:6" x14ac:dyDescent="0.3">
      <c r="A203" s="44">
        <v>202</v>
      </c>
      <c r="B203" s="45">
        <v>13.654999999999999</v>
      </c>
      <c r="F203" s="47">
        <f>'Sales Cars'!C213</f>
        <v>33878</v>
      </c>
    </row>
    <row r="204" spans="1:6" x14ac:dyDescent="0.3">
      <c r="A204" s="44">
        <v>203</v>
      </c>
      <c r="B204" s="45">
        <v>13.218</v>
      </c>
      <c r="F204" s="47">
        <f>'Sales Cars'!C214</f>
        <v>33909</v>
      </c>
    </row>
    <row r="205" spans="1:6" x14ac:dyDescent="0.3">
      <c r="A205" s="44">
        <v>204</v>
      </c>
      <c r="B205" s="45">
        <v>13.784000000000001</v>
      </c>
      <c r="F205" s="47">
        <f>'Sales Cars'!C215</f>
        <v>33939</v>
      </c>
    </row>
    <row r="206" spans="1:6" x14ac:dyDescent="0.3">
      <c r="A206" s="44">
        <v>205</v>
      </c>
      <c r="B206" s="45">
        <v>13.457000000000001</v>
      </c>
      <c r="F206" s="47">
        <f>'Sales Cars'!C216</f>
        <v>33970</v>
      </c>
    </row>
    <row r="207" spans="1:6" x14ac:dyDescent="0.3">
      <c r="A207" s="44">
        <v>206</v>
      </c>
      <c r="B207" s="45">
        <v>12.968999999999999</v>
      </c>
      <c r="F207" s="47">
        <f>'Sales Cars'!C217</f>
        <v>34001</v>
      </c>
    </row>
    <row r="208" spans="1:6" x14ac:dyDescent="0.3">
      <c r="A208" s="44">
        <v>207</v>
      </c>
      <c r="B208" s="45">
        <v>13.326000000000001</v>
      </c>
      <c r="F208" s="47">
        <f>'Sales Cars'!C218</f>
        <v>34029</v>
      </c>
    </row>
    <row r="209" spans="1:6" x14ac:dyDescent="0.3">
      <c r="A209" s="44">
        <v>208</v>
      </c>
      <c r="B209" s="45">
        <v>14.526999999999999</v>
      </c>
      <c r="F209" s="47">
        <f>'Sales Cars'!C219</f>
        <v>34060</v>
      </c>
    </row>
    <row r="210" spans="1:6" x14ac:dyDescent="0.3">
      <c r="A210" s="44">
        <v>209</v>
      </c>
      <c r="B210" s="45">
        <v>14.519</v>
      </c>
      <c r="F210" s="47">
        <f>'Sales Cars'!C220</f>
        <v>34090</v>
      </c>
    </row>
    <row r="211" spans="1:6" x14ac:dyDescent="0.3">
      <c r="A211" s="44">
        <v>210</v>
      </c>
      <c r="B211" s="45">
        <v>14.49</v>
      </c>
      <c r="F211" s="47">
        <f>'Sales Cars'!C221</f>
        <v>34121</v>
      </c>
    </row>
    <row r="212" spans="1:6" x14ac:dyDescent="0.3">
      <c r="A212" s="44">
        <v>211</v>
      </c>
      <c r="B212" s="45">
        <v>14.451000000000001</v>
      </c>
      <c r="F212" s="47">
        <f>'Sales Cars'!C222</f>
        <v>34151</v>
      </c>
    </row>
    <row r="213" spans="1:6" x14ac:dyDescent="0.3">
      <c r="A213" s="44">
        <v>212</v>
      </c>
      <c r="B213" s="45">
        <v>13.584</v>
      </c>
      <c r="F213" s="47">
        <f>'Sales Cars'!C223</f>
        <v>34182</v>
      </c>
    </row>
    <row r="214" spans="1:6" x14ac:dyDescent="0.3">
      <c r="A214" s="44">
        <v>213</v>
      </c>
      <c r="B214" s="45">
        <v>13.99</v>
      </c>
      <c r="F214" s="47">
        <f>'Sales Cars'!C224</f>
        <v>34213</v>
      </c>
    </row>
    <row r="215" spans="1:6" x14ac:dyDescent="0.3">
      <c r="A215" s="44">
        <v>214</v>
      </c>
      <c r="B215" s="45">
        <v>14.911</v>
      </c>
      <c r="F215" s="47">
        <f>'Sales Cars'!C225</f>
        <v>34243</v>
      </c>
    </row>
    <row r="216" spans="1:6" x14ac:dyDescent="0.3">
      <c r="A216" s="44">
        <v>215</v>
      </c>
      <c r="B216" s="45">
        <v>14.882</v>
      </c>
      <c r="F216" s="47">
        <f>'Sales Cars'!C226</f>
        <v>34274</v>
      </c>
    </row>
    <row r="217" spans="1:6" x14ac:dyDescent="0.3">
      <c r="A217" s="44">
        <v>216</v>
      </c>
      <c r="B217" s="45">
        <v>15.004</v>
      </c>
      <c r="F217" s="47">
        <f>'Sales Cars'!C227</f>
        <v>34304</v>
      </c>
    </row>
    <row r="218" spans="1:6" x14ac:dyDescent="0.3">
      <c r="A218" s="44">
        <v>217</v>
      </c>
      <c r="B218" s="45">
        <v>15.379</v>
      </c>
      <c r="F218" s="47">
        <f>'Sales Cars'!C228</f>
        <v>34335</v>
      </c>
    </row>
    <row r="219" spans="1:6" x14ac:dyDescent="0.3">
      <c r="A219" s="44">
        <v>218</v>
      </c>
      <c r="B219" s="45">
        <v>15.52</v>
      </c>
      <c r="F219" s="47">
        <f>'Sales Cars'!C229</f>
        <v>34366</v>
      </c>
    </row>
    <row r="220" spans="1:6" x14ac:dyDescent="0.3">
      <c r="A220" s="44">
        <v>219</v>
      </c>
      <c r="B220" s="45">
        <v>15.301</v>
      </c>
      <c r="F220" s="47">
        <f>'Sales Cars'!C230</f>
        <v>34394</v>
      </c>
    </row>
    <row r="221" spans="1:6" x14ac:dyDescent="0.3">
      <c r="A221" s="44">
        <v>220</v>
      </c>
      <c r="B221" s="45">
        <v>16.013000000000002</v>
      </c>
      <c r="F221" s="47">
        <f>'Sales Cars'!C231</f>
        <v>34425</v>
      </c>
    </row>
    <row r="222" spans="1:6" x14ac:dyDescent="0.3">
      <c r="A222" s="44">
        <v>221</v>
      </c>
      <c r="B222" s="45">
        <v>14.577</v>
      </c>
      <c r="F222" s="47">
        <f>'Sales Cars'!C232</f>
        <v>34455</v>
      </c>
    </row>
    <row r="223" spans="1:6" x14ac:dyDescent="0.3">
      <c r="A223" s="44">
        <v>222</v>
      </c>
      <c r="B223" s="45">
        <v>15.109</v>
      </c>
      <c r="F223" s="47">
        <f>'Sales Cars'!C233</f>
        <v>34486</v>
      </c>
    </row>
    <row r="224" spans="1:6" x14ac:dyDescent="0.3">
      <c r="A224" s="44">
        <v>223</v>
      </c>
      <c r="B224" s="45">
        <v>14.875</v>
      </c>
      <c r="F224" s="47">
        <f>'Sales Cars'!C234</f>
        <v>34516</v>
      </c>
    </row>
    <row r="225" spans="1:6" x14ac:dyDescent="0.3">
      <c r="A225" s="44">
        <v>224</v>
      </c>
      <c r="B225" s="45">
        <v>15.359</v>
      </c>
      <c r="F225" s="47">
        <f>'Sales Cars'!C235</f>
        <v>34547</v>
      </c>
    </row>
    <row r="226" spans="1:6" x14ac:dyDescent="0.3">
      <c r="A226" s="44">
        <v>225</v>
      </c>
      <c r="B226" s="45">
        <v>15.273999999999999</v>
      </c>
      <c r="F226" s="47">
        <f>'Sales Cars'!C236</f>
        <v>34578</v>
      </c>
    </row>
    <row r="227" spans="1:6" x14ac:dyDescent="0.3">
      <c r="A227" s="44">
        <v>226</v>
      </c>
      <c r="B227" s="45">
        <v>15.894</v>
      </c>
      <c r="F227" s="47">
        <f>'Sales Cars'!C237</f>
        <v>34608</v>
      </c>
    </row>
    <row r="228" spans="1:6" x14ac:dyDescent="0.3">
      <c r="A228" s="44">
        <v>227</v>
      </c>
      <c r="B228" s="45">
        <v>15.89</v>
      </c>
      <c r="F228" s="47">
        <f>'Sales Cars'!C238</f>
        <v>34639</v>
      </c>
    </row>
    <row r="229" spans="1:6" x14ac:dyDescent="0.3">
      <c r="A229" s="44">
        <v>228</v>
      </c>
      <c r="B229" s="45">
        <v>15.584</v>
      </c>
      <c r="F229" s="47">
        <f>'Sales Cars'!C239</f>
        <v>34669</v>
      </c>
    </row>
    <row r="230" spans="1:6" x14ac:dyDescent="0.3">
      <c r="A230" s="44">
        <v>229</v>
      </c>
      <c r="B230" s="45">
        <v>14.801</v>
      </c>
      <c r="F230" s="47">
        <f>'Sales Cars'!C240</f>
        <v>34700</v>
      </c>
    </row>
    <row r="231" spans="1:6" x14ac:dyDescent="0.3">
      <c r="A231" s="44">
        <v>230</v>
      </c>
      <c r="B231" s="45">
        <v>14.861000000000001</v>
      </c>
      <c r="F231" s="47">
        <f>'Sales Cars'!C241</f>
        <v>34731</v>
      </c>
    </row>
    <row r="232" spans="1:6" x14ac:dyDescent="0.3">
      <c r="A232" s="44">
        <v>231</v>
      </c>
      <c r="B232" s="45">
        <v>15.256</v>
      </c>
      <c r="F232" s="47">
        <f>'Sales Cars'!C242</f>
        <v>34759</v>
      </c>
    </row>
    <row r="233" spans="1:6" x14ac:dyDescent="0.3">
      <c r="A233" s="44">
        <v>232</v>
      </c>
      <c r="B233" s="45">
        <v>14.378</v>
      </c>
      <c r="F233" s="47">
        <f>'Sales Cars'!C243</f>
        <v>34790</v>
      </c>
    </row>
    <row r="234" spans="1:6" x14ac:dyDescent="0.3">
      <c r="A234" s="44">
        <v>233</v>
      </c>
      <c r="B234" s="45">
        <v>14.805999999999999</v>
      </c>
      <c r="F234" s="47">
        <f>'Sales Cars'!C244</f>
        <v>34820</v>
      </c>
    </row>
    <row r="235" spans="1:6" x14ac:dyDescent="0.3">
      <c r="A235" s="44">
        <v>234</v>
      </c>
      <c r="B235" s="45">
        <v>15.407</v>
      </c>
      <c r="F235" s="47">
        <f>'Sales Cars'!C245</f>
        <v>34851</v>
      </c>
    </row>
    <row r="236" spans="1:6" x14ac:dyDescent="0.3">
      <c r="A236" s="44">
        <v>235</v>
      </c>
      <c r="B236" s="45">
        <v>14.7</v>
      </c>
      <c r="F236" s="47">
        <f>'Sales Cars'!C246</f>
        <v>34881</v>
      </c>
    </row>
    <row r="237" spans="1:6" x14ac:dyDescent="0.3">
      <c r="A237" s="44">
        <v>236</v>
      </c>
      <c r="B237" s="45">
        <v>15.368</v>
      </c>
      <c r="F237" s="47">
        <f>'Sales Cars'!C247</f>
        <v>34912</v>
      </c>
    </row>
    <row r="238" spans="1:6" x14ac:dyDescent="0.3">
      <c r="A238" s="44">
        <v>237</v>
      </c>
      <c r="B238" s="45">
        <v>15.337999999999999</v>
      </c>
      <c r="F238" s="47">
        <f>'Sales Cars'!C248</f>
        <v>34943</v>
      </c>
    </row>
    <row r="239" spans="1:6" x14ac:dyDescent="0.3">
      <c r="A239" s="44">
        <v>238</v>
      </c>
      <c r="B239" s="45">
        <v>14.861000000000001</v>
      </c>
      <c r="F239" s="47">
        <f>'Sales Cars'!C249</f>
        <v>34973</v>
      </c>
    </row>
    <row r="240" spans="1:6" x14ac:dyDescent="0.3">
      <c r="A240" s="44">
        <v>239</v>
      </c>
      <c r="B240" s="45">
        <v>15.38</v>
      </c>
      <c r="F240" s="47">
        <f>'Sales Cars'!C250</f>
        <v>35004</v>
      </c>
    </row>
    <row r="241" spans="1:6" x14ac:dyDescent="0.3">
      <c r="A241" s="44">
        <v>240</v>
      </c>
      <c r="B241" s="45">
        <v>16.262</v>
      </c>
      <c r="F241" s="47">
        <f>'Sales Cars'!C251</f>
        <v>35034</v>
      </c>
    </row>
    <row r="242" spans="1:6" x14ac:dyDescent="0.3">
      <c r="A242" s="44">
        <v>241</v>
      </c>
      <c r="B242" s="45">
        <v>14.811999999999999</v>
      </c>
      <c r="F242" s="47">
        <f>'Sales Cars'!C252</f>
        <v>35065</v>
      </c>
    </row>
    <row r="243" spans="1:6" x14ac:dyDescent="0.3">
      <c r="A243" s="44">
        <v>242</v>
      </c>
      <c r="B243" s="45">
        <v>15.587</v>
      </c>
      <c r="F243" s="47">
        <f>'Sales Cars'!C253</f>
        <v>35096</v>
      </c>
    </row>
    <row r="244" spans="1:6" x14ac:dyDescent="0.3">
      <c r="A244" s="44">
        <v>243</v>
      </c>
      <c r="B244" s="45">
        <v>16.044</v>
      </c>
      <c r="F244" s="47">
        <f>'Sales Cars'!C254</f>
        <v>35125</v>
      </c>
    </row>
    <row r="245" spans="1:6" x14ac:dyDescent="0.3">
      <c r="A245" s="44">
        <v>244</v>
      </c>
      <c r="B245" s="45">
        <v>15.465999999999999</v>
      </c>
      <c r="F245" s="47">
        <f>'Sales Cars'!C255</f>
        <v>35156</v>
      </c>
    </row>
    <row r="246" spans="1:6" x14ac:dyDescent="0.3">
      <c r="A246" s="44">
        <v>245</v>
      </c>
      <c r="B246" s="45">
        <v>15.993</v>
      </c>
      <c r="F246" s="47">
        <f>'Sales Cars'!C256</f>
        <v>35186</v>
      </c>
    </row>
    <row r="247" spans="1:6" x14ac:dyDescent="0.3">
      <c r="A247" s="44">
        <v>246</v>
      </c>
      <c r="B247" s="45">
        <v>15.256</v>
      </c>
      <c r="F247" s="47">
        <f>'Sales Cars'!C257</f>
        <v>35217</v>
      </c>
    </row>
    <row r="248" spans="1:6" x14ac:dyDescent="0.3">
      <c r="A248" s="44">
        <v>247</v>
      </c>
      <c r="B248" s="45">
        <v>15.074</v>
      </c>
      <c r="F248" s="47">
        <f>'Sales Cars'!C258</f>
        <v>35247</v>
      </c>
    </row>
    <row r="249" spans="1:6" x14ac:dyDescent="0.3">
      <c r="A249" s="44">
        <v>248</v>
      </c>
      <c r="B249" s="45">
        <v>15.486000000000001</v>
      </c>
      <c r="F249" s="47">
        <f>'Sales Cars'!C259</f>
        <v>35278</v>
      </c>
    </row>
    <row r="250" spans="1:6" x14ac:dyDescent="0.3">
      <c r="A250" s="44">
        <v>249</v>
      </c>
      <c r="B250" s="45">
        <v>15.534000000000001</v>
      </c>
      <c r="F250" s="47">
        <f>'Sales Cars'!C260</f>
        <v>35309</v>
      </c>
    </row>
    <row r="251" spans="1:6" x14ac:dyDescent="0.3">
      <c r="A251" s="44">
        <v>250</v>
      </c>
      <c r="B251" s="45">
        <v>15.308</v>
      </c>
      <c r="F251" s="47">
        <f>'Sales Cars'!C261</f>
        <v>35339</v>
      </c>
    </row>
    <row r="252" spans="1:6" x14ac:dyDescent="0.3">
      <c r="A252" s="44">
        <v>251</v>
      </c>
      <c r="B252" s="45">
        <v>15.712</v>
      </c>
      <c r="F252" s="47">
        <f>'Sales Cars'!C262</f>
        <v>35370</v>
      </c>
    </row>
    <row r="253" spans="1:6" x14ac:dyDescent="0.3">
      <c r="A253" s="44">
        <v>252</v>
      </c>
      <c r="B253" s="45">
        <v>15.183</v>
      </c>
      <c r="F253" s="47">
        <f>'Sales Cars'!C263</f>
        <v>35400</v>
      </c>
    </row>
    <row r="254" spans="1:6" x14ac:dyDescent="0.3">
      <c r="A254" s="44">
        <v>253</v>
      </c>
      <c r="B254" s="45">
        <v>15.682</v>
      </c>
      <c r="F254" s="47">
        <f>'Sales Cars'!C264</f>
        <v>35431</v>
      </c>
    </row>
    <row r="255" spans="1:6" x14ac:dyDescent="0.3">
      <c r="A255" s="44">
        <v>254</v>
      </c>
      <c r="B255" s="45">
        <v>15.271000000000001</v>
      </c>
      <c r="F255" s="47">
        <f>'Sales Cars'!C265</f>
        <v>35462</v>
      </c>
    </row>
    <row r="256" spans="1:6" x14ac:dyDescent="0.3">
      <c r="A256" s="44">
        <v>255</v>
      </c>
      <c r="B256" s="45">
        <v>15.816000000000001</v>
      </c>
      <c r="F256" s="47">
        <f>'Sales Cars'!C266</f>
        <v>35490</v>
      </c>
    </row>
    <row r="257" spans="1:6" x14ac:dyDescent="0.3">
      <c r="A257" s="44">
        <v>256</v>
      </c>
      <c r="B257" s="45">
        <v>15.058</v>
      </c>
      <c r="F257" s="47">
        <f>'Sales Cars'!C267</f>
        <v>35521</v>
      </c>
    </row>
    <row r="258" spans="1:6" x14ac:dyDescent="0.3">
      <c r="A258" s="44">
        <v>257</v>
      </c>
      <c r="B258" s="45">
        <v>15.087999999999999</v>
      </c>
      <c r="F258" s="47">
        <f>'Sales Cars'!C268</f>
        <v>35551</v>
      </c>
    </row>
    <row r="259" spans="1:6" x14ac:dyDescent="0.3">
      <c r="A259" s="44">
        <v>258</v>
      </c>
      <c r="B259" s="45">
        <v>14.523999999999999</v>
      </c>
      <c r="F259" s="47">
        <f>'Sales Cars'!C269</f>
        <v>35582</v>
      </c>
    </row>
    <row r="260" spans="1:6" x14ac:dyDescent="0.3">
      <c r="A260" s="44">
        <v>259</v>
      </c>
      <c r="B260" s="45">
        <v>15.568</v>
      </c>
      <c r="F260" s="47">
        <f>'Sales Cars'!C270</f>
        <v>35612</v>
      </c>
    </row>
    <row r="261" spans="1:6" x14ac:dyDescent="0.3">
      <c r="A261" s="44">
        <v>260</v>
      </c>
      <c r="B261" s="45">
        <v>16.148</v>
      </c>
      <c r="F261" s="47">
        <f>'Sales Cars'!C271</f>
        <v>35643</v>
      </c>
    </row>
    <row r="262" spans="1:6" x14ac:dyDescent="0.3">
      <c r="A262" s="44">
        <v>261</v>
      </c>
      <c r="B262" s="45">
        <v>15.096</v>
      </c>
      <c r="F262" s="47">
        <f>'Sales Cars'!C272</f>
        <v>35674</v>
      </c>
    </row>
    <row r="263" spans="1:6" x14ac:dyDescent="0.3">
      <c r="A263" s="44">
        <v>262</v>
      </c>
      <c r="B263" s="45">
        <v>15.430999999999999</v>
      </c>
      <c r="F263" s="47">
        <f>'Sales Cars'!C273</f>
        <v>35704</v>
      </c>
    </row>
    <row r="264" spans="1:6" x14ac:dyDescent="0.3">
      <c r="A264" s="44">
        <v>263</v>
      </c>
      <c r="B264" s="45">
        <v>15.824999999999999</v>
      </c>
      <c r="F264" s="47">
        <f>'Sales Cars'!C274</f>
        <v>35735</v>
      </c>
    </row>
    <row r="265" spans="1:6" x14ac:dyDescent="0.3">
      <c r="A265" s="44">
        <v>264</v>
      </c>
      <c r="B265" s="45">
        <v>16.474</v>
      </c>
      <c r="F265" s="47">
        <f>'Sales Cars'!C275</f>
        <v>35765</v>
      </c>
    </row>
    <row r="266" spans="1:6" x14ac:dyDescent="0.3">
      <c r="A266" s="44">
        <v>265</v>
      </c>
      <c r="B266" s="45">
        <v>14.789</v>
      </c>
      <c r="F266" s="47">
        <f>'Sales Cars'!C276</f>
        <v>35796</v>
      </c>
    </row>
    <row r="267" spans="1:6" x14ac:dyDescent="0.3">
      <c r="A267" s="44">
        <v>266</v>
      </c>
      <c r="B267" s="45">
        <v>15.231999999999999</v>
      </c>
      <c r="F267" s="47">
        <f>'Sales Cars'!C277</f>
        <v>35827</v>
      </c>
    </row>
    <row r="268" spans="1:6" x14ac:dyDescent="0.3">
      <c r="A268" s="44">
        <v>267</v>
      </c>
      <c r="B268" s="45">
        <v>15.404999999999999</v>
      </c>
      <c r="F268" s="47">
        <f>'Sales Cars'!C278</f>
        <v>35855</v>
      </c>
    </row>
    <row r="269" spans="1:6" x14ac:dyDescent="0.3">
      <c r="A269" s="44">
        <v>268</v>
      </c>
      <c r="B269" s="45">
        <v>15.923</v>
      </c>
      <c r="F269" s="47">
        <f>'Sales Cars'!C279</f>
        <v>35886</v>
      </c>
    </row>
    <row r="270" spans="1:6" x14ac:dyDescent="0.3">
      <c r="A270" s="44">
        <v>269</v>
      </c>
      <c r="B270" s="45">
        <v>17.056999999999999</v>
      </c>
      <c r="F270" s="47">
        <f>'Sales Cars'!C280</f>
        <v>35916</v>
      </c>
    </row>
    <row r="271" spans="1:6" x14ac:dyDescent="0.3">
      <c r="A271" s="44">
        <v>270</v>
      </c>
      <c r="B271" s="45">
        <v>16.771000000000001</v>
      </c>
      <c r="F271" s="47">
        <f>'Sales Cars'!C281</f>
        <v>35947</v>
      </c>
    </row>
    <row r="272" spans="1:6" x14ac:dyDescent="0.3">
      <c r="A272" s="44">
        <v>271</v>
      </c>
      <c r="B272" s="45">
        <v>14.667999999999999</v>
      </c>
      <c r="F272" s="47">
        <f>'Sales Cars'!C282</f>
        <v>35977</v>
      </c>
    </row>
    <row r="273" spans="1:6" x14ac:dyDescent="0.3">
      <c r="A273" s="44">
        <v>272</v>
      </c>
      <c r="B273" s="45">
        <v>14.795999999999999</v>
      </c>
      <c r="F273" s="47">
        <f>'Sales Cars'!C283</f>
        <v>36008</v>
      </c>
    </row>
    <row r="274" spans="1:6" x14ac:dyDescent="0.3">
      <c r="A274" s="44">
        <v>273</v>
      </c>
      <c r="B274" s="45">
        <v>16.312999999999999</v>
      </c>
      <c r="F274" s="47">
        <f>'Sales Cars'!C284</f>
        <v>36039</v>
      </c>
    </row>
    <row r="275" spans="1:6" x14ac:dyDescent="0.3">
      <c r="A275" s="44">
        <v>274</v>
      </c>
      <c r="B275" s="45">
        <v>17.131</v>
      </c>
      <c r="F275" s="47">
        <f>'Sales Cars'!C285</f>
        <v>36069</v>
      </c>
    </row>
    <row r="276" spans="1:6" x14ac:dyDescent="0.3">
      <c r="A276" s="44">
        <v>275</v>
      </c>
      <c r="B276" s="45">
        <v>16.117999999999999</v>
      </c>
      <c r="F276" s="47">
        <f>'Sales Cars'!C286</f>
        <v>36100</v>
      </c>
    </row>
    <row r="277" spans="1:6" x14ac:dyDescent="0.3">
      <c r="A277" s="44">
        <v>276</v>
      </c>
      <c r="B277" s="45">
        <v>17.408999999999999</v>
      </c>
      <c r="F277" s="47">
        <f>'Sales Cars'!C287</f>
        <v>36130</v>
      </c>
    </row>
    <row r="278" spans="1:6" x14ac:dyDescent="0.3">
      <c r="A278" s="44">
        <v>277</v>
      </c>
      <c r="B278" s="45">
        <v>16.593</v>
      </c>
      <c r="F278" s="47">
        <f>'Sales Cars'!C288</f>
        <v>36161</v>
      </c>
    </row>
    <row r="279" spans="1:6" x14ac:dyDescent="0.3">
      <c r="A279" s="44">
        <v>278</v>
      </c>
      <c r="B279" s="45">
        <v>17.097000000000001</v>
      </c>
      <c r="F279" s="47">
        <f>'Sales Cars'!C289</f>
        <v>36192</v>
      </c>
    </row>
    <row r="280" spans="1:6" x14ac:dyDescent="0.3">
      <c r="A280" s="44">
        <v>279</v>
      </c>
      <c r="B280" s="45">
        <v>16.832000000000001</v>
      </c>
      <c r="F280" s="47">
        <f>'Sales Cars'!C290</f>
        <v>36220</v>
      </c>
    </row>
    <row r="281" spans="1:6" x14ac:dyDescent="0.3">
      <c r="A281" s="44">
        <v>280</v>
      </c>
      <c r="B281" s="45">
        <v>16.928999999999998</v>
      </c>
      <c r="F281" s="47">
        <f>'Sales Cars'!C291</f>
        <v>36251</v>
      </c>
    </row>
    <row r="282" spans="1:6" x14ac:dyDescent="0.3">
      <c r="A282" s="44">
        <v>281</v>
      </c>
      <c r="B282" s="45">
        <v>17.564</v>
      </c>
      <c r="F282" s="47">
        <f>'Sales Cars'!C292</f>
        <v>36281</v>
      </c>
    </row>
    <row r="283" spans="1:6" x14ac:dyDescent="0.3">
      <c r="A283" s="44">
        <v>282</v>
      </c>
      <c r="B283" s="45">
        <v>17.346</v>
      </c>
      <c r="F283" s="47">
        <f>'Sales Cars'!C293</f>
        <v>36312</v>
      </c>
    </row>
    <row r="284" spans="1:6" x14ac:dyDescent="0.3">
      <c r="A284" s="44">
        <v>283</v>
      </c>
      <c r="B284" s="45">
        <v>17.687999999999999</v>
      </c>
      <c r="F284" s="47">
        <f>'Sales Cars'!C294</f>
        <v>36342</v>
      </c>
    </row>
    <row r="285" spans="1:6" x14ac:dyDescent="0.3">
      <c r="A285" s="44">
        <v>284</v>
      </c>
      <c r="B285" s="45">
        <v>17.640999999999998</v>
      </c>
      <c r="F285" s="47">
        <f>'Sales Cars'!C295</f>
        <v>36373</v>
      </c>
    </row>
    <row r="286" spans="1:6" x14ac:dyDescent="0.3">
      <c r="A286" s="44">
        <v>285</v>
      </c>
      <c r="B286" s="45">
        <v>17.661999999999999</v>
      </c>
      <c r="F286" s="47">
        <f>'Sales Cars'!C296</f>
        <v>36404</v>
      </c>
    </row>
    <row r="287" spans="1:6" x14ac:dyDescent="0.3">
      <c r="A287" s="44">
        <v>286</v>
      </c>
      <c r="B287" s="45">
        <v>17.684000000000001</v>
      </c>
      <c r="F287" s="47">
        <f>'Sales Cars'!C297</f>
        <v>36434</v>
      </c>
    </row>
    <row r="288" spans="1:6" x14ac:dyDescent="0.3">
      <c r="A288" s="44">
        <v>287</v>
      </c>
      <c r="B288" s="45">
        <v>17.62</v>
      </c>
      <c r="F288" s="47">
        <f>'Sales Cars'!C298</f>
        <v>36465</v>
      </c>
    </row>
    <row r="289" spans="1:6" x14ac:dyDescent="0.3">
      <c r="A289" s="44">
        <v>288</v>
      </c>
      <c r="B289" s="45">
        <v>18.321999999999999</v>
      </c>
      <c r="F289" s="47">
        <f>'Sales Cars'!C299</f>
        <v>36495</v>
      </c>
    </row>
    <row r="290" spans="1:6" x14ac:dyDescent="0.3">
      <c r="A290" s="44">
        <v>289</v>
      </c>
      <c r="B290" s="45">
        <v>18.635000000000002</v>
      </c>
      <c r="F290" s="47">
        <f>'Sales Cars'!C300</f>
        <v>36526</v>
      </c>
    </row>
    <row r="291" spans="1:6" x14ac:dyDescent="0.3">
      <c r="A291" s="44">
        <v>290</v>
      </c>
      <c r="B291" s="45">
        <v>19.401</v>
      </c>
      <c r="F291" s="47">
        <f>'Sales Cars'!C301</f>
        <v>36557</v>
      </c>
    </row>
    <row r="292" spans="1:6" x14ac:dyDescent="0.3">
      <c r="A292" s="44">
        <v>291</v>
      </c>
      <c r="B292" s="45">
        <v>18.343</v>
      </c>
      <c r="F292" s="47">
        <f>'Sales Cars'!C302</f>
        <v>36586</v>
      </c>
    </row>
    <row r="293" spans="1:6" x14ac:dyDescent="0.3">
      <c r="A293" s="44">
        <v>292</v>
      </c>
      <c r="B293" s="45">
        <v>17.939</v>
      </c>
      <c r="F293" s="47">
        <f>'Sales Cars'!C303</f>
        <v>36617</v>
      </c>
    </row>
    <row r="294" spans="1:6" x14ac:dyDescent="0.3">
      <c r="A294" s="44">
        <v>293</v>
      </c>
      <c r="B294" s="45">
        <v>17.943000000000001</v>
      </c>
      <c r="F294" s="47">
        <f>'Sales Cars'!C304</f>
        <v>36647</v>
      </c>
    </row>
    <row r="295" spans="1:6" x14ac:dyDescent="0.3">
      <c r="A295" s="44">
        <v>294</v>
      </c>
      <c r="B295" s="45">
        <v>17.596</v>
      </c>
      <c r="F295" s="47">
        <f>'Sales Cars'!C305</f>
        <v>36678</v>
      </c>
    </row>
    <row r="296" spans="1:6" x14ac:dyDescent="0.3">
      <c r="A296" s="44">
        <v>295</v>
      </c>
      <c r="B296" s="45">
        <v>17.315999999999999</v>
      </c>
      <c r="F296" s="47">
        <f>'Sales Cars'!C306</f>
        <v>36708</v>
      </c>
    </row>
    <row r="297" spans="1:6" x14ac:dyDescent="0.3">
      <c r="A297" s="44">
        <v>296</v>
      </c>
      <c r="B297" s="45">
        <v>17.530999999999999</v>
      </c>
      <c r="F297" s="47">
        <f>'Sales Cars'!C307</f>
        <v>36739</v>
      </c>
    </row>
    <row r="298" spans="1:6" x14ac:dyDescent="0.3">
      <c r="A298" s="44">
        <v>297</v>
      </c>
      <c r="B298" s="45">
        <v>18.654</v>
      </c>
      <c r="F298" s="47">
        <f>'Sales Cars'!C308</f>
        <v>36770</v>
      </c>
    </row>
    <row r="299" spans="1:6" x14ac:dyDescent="0.3">
      <c r="A299" s="44">
        <v>298</v>
      </c>
      <c r="B299" s="45">
        <v>17.513999999999999</v>
      </c>
      <c r="F299" s="47">
        <f>'Sales Cars'!C309</f>
        <v>36800</v>
      </c>
    </row>
    <row r="300" spans="1:6" x14ac:dyDescent="0.3">
      <c r="A300" s="44">
        <v>299</v>
      </c>
      <c r="B300" s="45">
        <v>16.634</v>
      </c>
      <c r="F300" s="47">
        <f>'Sales Cars'!C310</f>
        <v>36831</v>
      </c>
    </row>
    <row r="301" spans="1:6" x14ac:dyDescent="0.3">
      <c r="A301" s="44">
        <v>300</v>
      </c>
      <c r="B301" s="45">
        <v>16.222000000000001</v>
      </c>
      <c r="F301" s="47">
        <f>'Sales Cars'!C311</f>
        <v>36861</v>
      </c>
    </row>
    <row r="302" spans="1:6" x14ac:dyDescent="0.3">
      <c r="A302" s="44">
        <v>301</v>
      </c>
      <c r="B302" s="45">
        <v>17.652000000000001</v>
      </c>
      <c r="F302" s="47">
        <f>'Sales Cars'!C312</f>
        <v>36892</v>
      </c>
    </row>
    <row r="303" spans="1:6" x14ac:dyDescent="0.3">
      <c r="A303" s="44">
        <v>302</v>
      </c>
      <c r="B303" s="45">
        <v>17.826000000000001</v>
      </c>
      <c r="F303" s="47">
        <f>'Sales Cars'!C313</f>
        <v>36923</v>
      </c>
    </row>
    <row r="304" spans="1:6" x14ac:dyDescent="0.3">
      <c r="A304" s="44">
        <v>303</v>
      </c>
      <c r="B304" s="45">
        <v>17.248000000000001</v>
      </c>
      <c r="F304" s="47">
        <f>'Sales Cars'!C314</f>
        <v>36951</v>
      </c>
    </row>
    <row r="305" spans="1:6" x14ac:dyDescent="0.3">
      <c r="A305" s="44">
        <v>304</v>
      </c>
      <c r="B305" s="45">
        <v>16.872</v>
      </c>
      <c r="F305" s="47">
        <f>'Sales Cars'!C315</f>
        <v>36982</v>
      </c>
    </row>
    <row r="306" spans="1:6" x14ac:dyDescent="0.3">
      <c r="A306" s="44">
        <v>305</v>
      </c>
      <c r="B306" s="45">
        <v>16.876000000000001</v>
      </c>
      <c r="F306" s="47">
        <f>'Sales Cars'!C316</f>
        <v>37012</v>
      </c>
    </row>
    <row r="307" spans="1:6" x14ac:dyDescent="0.3">
      <c r="A307" s="44">
        <v>306</v>
      </c>
      <c r="B307" s="45">
        <v>17.463999999999999</v>
      </c>
      <c r="F307" s="47">
        <f>'Sales Cars'!C317</f>
        <v>37043</v>
      </c>
    </row>
    <row r="308" spans="1:6" x14ac:dyDescent="0.3">
      <c r="A308" s="44">
        <v>307</v>
      </c>
      <c r="B308" s="45">
        <v>16.463000000000001</v>
      </c>
      <c r="F308" s="47">
        <f>'Sales Cars'!C318</f>
        <v>37073</v>
      </c>
    </row>
    <row r="309" spans="1:6" x14ac:dyDescent="0.3">
      <c r="A309" s="44">
        <v>308</v>
      </c>
      <c r="B309" s="45">
        <v>16.347999999999999</v>
      </c>
      <c r="F309" s="47">
        <f>'Sales Cars'!C319</f>
        <v>37104</v>
      </c>
    </row>
    <row r="310" spans="1:6" x14ac:dyDescent="0.3">
      <c r="A310" s="44">
        <v>309</v>
      </c>
      <c r="B310" s="45">
        <v>16.364999999999998</v>
      </c>
      <c r="F310" s="47">
        <f>'Sales Cars'!C320</f>
        <v>37135</v>
      </c>
    </row>
    <row r="311" spans="1:6" x14ac:dyDescent="0.3">
      <c r="A311" s="44">
        <v>310</v>
      </c>
      <c r="B311" s="45">
        <v>22.055</v>
      </c>
      <c r="F311" s="47">
        <f>'Sales Cars'!C321</f>
        <v>37165</v>
      </c>
    </row>
    <row r="312" spans="1:6" x14ac:dyDescent="0.3">
      <c r="A312" s="44">
        <v>311</v>
      </c>
      <c r="B312" s="45">
        <v>18.030999999999999</v>
      </c>
      <c r="F312" s="47">
        <f>'Sales Cars'!C322</f>
        <v>37196</v>
      </c>
    </row>
    <row r="313" spans="1:6" x14ac:dyDescent="0.3">
      <c r="A313" s="44">
        <v>312</v>
      </c>
      <c r="B313" s="45">
        <v>16.465</v>
      </c>
      <c r="F313" s="47">
        <f>'Sales Cars'!C323</f>
        <v>37226</v>
      </c>
    </row>
    <row r="314" spans="1:6" x14ac:dyDescent="0.3">
      <c r="A314" s="44">
        <v>313</v>
      </c>
      <c r="B314" s="45">
        <v>16.523</v>
      </c>
      <c r="F314" s="47">
        <f>'Sales Cars'!C324</f>
        <v>37257</v>
      </c>
    </row>
    <row r="315" spans="1:6" x14ac:dyDescent="0.3">
      <c r="A315" s="44">
        <v>314</v>
      </c>
      <c r="B315" s="45">
        <v>17.303999999999998</v>
      </c>
      <c r="F315" s="47">
        <f>'Sales Cars'!C325</f>
        <v>37288</v>
      </c>
    </row>
    <row r="316" spans="1:6" x14ac:dyDescent="0.3">
      <c r="A316" s="44">
        <v>315</v>
      </c>
      <c r="B316" s="45">
        <v>17.106999999999999</v>
      </c>
      <c r="F316" s="47">
        <f>'Sales Cars'!C326</f>
        <v>37316</v>
      </c>
    </row>
    <row r="317" spans="1:6" x14ac:dyDescent="0.3">
      <c r="A317" s="44">
        <v>316</v>
      </c>
      <c r="B317" s="45">
        <v>17.667999999999999</v>
      </c>
      <c r="F317" s="47">
        <f>'Sales Cars'!C327</f>
        <v>37347</v>
      </c>
    </row>
    <row r="318" spans="1:6" x14ac:dyDescent="0.3">
      <c r="A318" s="44">
        <v>317</v>
      </c>
      <c r="B318" s="45">
        <v>16.196999999999999</v>
      </c>
      <c r="F318" s="47">
        <f>'Sales Cars'!C328</f>
        <v>37377</v>
      </c>
    </row>
    <row r="319" spans="1:6" x14ac:dyDescent="0.3">
      <c r="A319" s="44">
        <v>318</v>
      </c>
      <c r="B319" s="45">
        <v>16.952999999999999</v>
      </c>
      <c r="F319" s="47">
        <f>'Sales Cars'!C329</f>
        <v>37408</v>
      </c>
    </row>
    <row r="320" spans="1:6" x14ac:dyDescent="0.3">
      <c r="A320" s="44">
        <v>319</v>
      </c>
      <c r="B320" s="45">
        <v>18.146999999999998</v>
      </c>
      <c r="F320" s="47">
        <f>'Sales Cars'!C330</f>
        <v>37438</v>
      </c>
    </row>
    <row r="321" spans="1:6" x14ac:dyDescent="0.3">
      <c r="A321" s="44">
        <v>320</v>
      </c>
      <c r="B321" s="45">
        <v>18.449000000000002</v>
      </c>
      <c r="F321" s="47">
        <f>'Sales Cars'!C331</f>
        <v>37469</v>
      </c>
    </row>
    <row r="322" spans="1:6" x14ac:dyDescent="0.3">
      <c r="A322" s="44">
        <v>321</v>
      </c>
      <c r="B322" s="45">
        <v>16.664999999999999</v>
      </c>
      <c r="F322" s="47">
        <f>'Sales Cars'!C332</f>
        <v>37500</v>
      </c>
    </row>
    <row r="323" spans="1:6" x14ac:dyDescent="0.3">
      <c r="A323" s="44">
        <v>322</v>
      </c>
      <c r="B323" s="45">
        <v>16.259</v>
      </c>
      <c r="F323" s="47">
        <f>'Sales Cars'!C333</f>
        <v>37530</v>
      </c>
    </row>
    <row r="324" spans="1:6" x14ac:dyDescent="0.3">
      <c r="A324" s="44">
        <v>323</v>
      </c>
      <c r="B324" s="45">
        <v>16.52</v>
      </c>
      <c r="F324" s="47">
        <f>'Sales Cars'!C334</f>
        <v>37561</v>
      </c>
    </row>
    <row r="325" spans="1:6" x14ac:dyDescent="0.3">
      <c r="A325" s="44">
        <v>324</v>
      </c>
      <c r="B325" s="45">
        <v>17.866</v>
      </c>
      <c r="F325" s="47">
        <f>'Sales Cars'!C335</f>
        <v>37591</v>
      </c>
    </row>
    <row r="326" spans="1:6" x14ac:dyDescent="0.3">
      <c r="A326" s="44">
        <v>325</v>
      </c>
      <c r="B326" s="45">
        <v>16.707999999999998</v>
      </c>
      <c r="F326" s="47">
        <f>'Sales Cars'!C336</f>
        <v>37622</v>
      </c>
    </row>
    <row r="327" spans="1:6" x14ac:dyDescent="0.3">
      <c r="A327" s="44">
        <v>326</v>
      </c>
      <c r="B327" s="45">
        <v>16.114000000000001</v>
      </c>
      <c r="F327" s="47">
        <f>'Sales Cars'!C337</f>
        <v>37653</v>
      </c>
    </row>
    <row r="328" spans="1:6" x14ac:dyDescent="0.3">
      <c r="A328" s="44">
        <v>327</v>
      </c>
      <c r="B328" s="45">
        <v>16.466999999999999</v>
      </c>
      <c r="F328" s="47">
        <f>'Sales Cars'!C338</f>
        <v>37681</v>
      </c>
    </row>
    <row r="329" spans="1:6" x14ac:dyDescent="0.3">
      <c r="A329" s="44">
        <v>328</v>
      </c>
      <c r="B329" s="45">
        <v>16.751000000000001</v>
      </c>
      <c r="F329" s="47">
        <f>'Sales Cars'!C339</f>
        <v>37712</v>
      </c>
    </row>
    <row r="330" spans="1:6" x14ac:dyDescent="0.3">
      <c r="A330" s="44">
        <v>329</v>
      </c>
      <c r="B330" s="45">
        <v>16.47</v>
      </c>
      <c r="F330" s="47">
        <f>'Sales Cars'!C340</f>
        <v>37742</v>
      </c>
    </row>
    <row r="331" spans="1:6" x14ac:dyDescent="0.3">
      <c r="A331" s="44">
        <v>330</v>
      </c>
      <c r="B331" s="45">
        <v>17.013000000000002</v>
      </c>
      <c r="F331" s="47">
        <f>'Sales Cars'!C341</f>
        <v>37773</v>
      </c>
    </row>
    <row r="332" spans="1:6" x14ac:dyDescent="0.3">
      <c r="A332" s="44">
        <v>331</v>
      </c>
      <c r="B332" s="45">
        <v>17.117000000000001</v>
      </c>
      <c r="F332" s="47">
        <f>'Sales Cars'!C342</f>
        <v>37803</v>
      </c>
    </row>
    <row r="333" spans="1:6" x14ac:dyDescent="0.3">
      <c r="A333" s="44">
        <v>332</v>
      </c>
      <c r="B333" s="45">
        <v>18.262</v>
      </c>
      <c r="F333" s="47">
        <f>'Sales Cars'!C343</f>
        <v>37834</v>
      </c>
    </row>
    <row r="334" spans="1:6" x14ac:dyDescent="0.3">
      <c r="A334" s="44">
        <v>333</v>
      </c>
      <c r="B334" s="45">
        <v>17.286000000000001</v>
      </c>
      <c r="F334" s="47">
        <f>'Sales Cars'!C344</f>
        <v>37865</v>
      </c>
    </row>
    <row r="335" spans="1:6" x14ac:dyDescent="0.3">
      <c r="A335" s="44">
        <v>334</v>
      </c>
      <c r="B335" s="45">
        <v>16.489000000000001</v>
      </c>
      <c r="F335" s="47">
        <f>'Sales Cars'!C345</f>
        <v>37895</v>
      </c>
    </row>
    <row r="336" spans="1:6" x14ac:dyDescent="0.3">
      <c r="A336" s="44">
        <v>335</v>
      </c>
      <c r="B336" s="45">
        <v>17.562999999999999</v>
      </c>
      <c r="F336" s="47">
        <f>'Sales Cars'!C346</f>
        <v>37926</v>
      </c>
    </row>
    <row r="337" spans="1:6" x14ac:dyDescent="0.3">
      <c r="A337" s="44">
        <v>336</v>
      </c>
      <c r="B337" s="45">
        <v>17.356999999999999</v>
      </c>
      <c r="F337" s="47">
        <f>'Sales Cars'!C347</f>
        <v>37956</v>
      </c>
    </row>
    <row r="338" spans="1:6" x14ac:dyDescent="0.3">
      <c r="A338" s="44">
        <v>337</v>
      </c>
      <c r="B338" s="45">
        <v>16.695</v>
      </c>
      <c r="F338" s="47">
        <f>'Sales Cars'!C348</f>
        <v>37987</v>
      </c>
    </row>
    <row r="339" spans="1:6" x14ac:dyDescent="0.3">
      <c r="A339" s="44">
        <v>338</v>
      </c>
      <c r="B339" s="45">
        <v>17.032</v>
      </c>
      <c r="F339" s="47">
        <f>'Sales Cars'!C349</f>
        <v>38018</v>
      </c>
    </row>
    <row r="340" spans="1:6" x14ac:dyDescent="0.3">
      <c r="A340" s="44">
        <v>339</v>
      </c>
      <c r="B340" s="45">
        <v>17.247</v>
      </c>
      <c r="F340" s="47">
        <f>'Sales Cars'!C350</f>
        <v>38047</v>
      </c>
    </row>
    <row r="341" spans="1:6" x14ac:dyDescent="0.3">
      <c r="A341" s="44">
        <v>340</v>
      </c>
      <c r="B341" s="45">
        <v>16.898</v>
      </c>
      <c r="F341" s="47">
        <f>'Sales Cars'!C351</f>
        <v>38078</v>
      </c>
    </row>
    <row r="342" spans="1:6" x14ac:dyDescent="0.3">
      <c r="A342" s="44">
        <v>341</v>
      </c>
      <c r="B342" s="45">
        <v>18.186</v>
      </c>
      <c r="F342" s="47">
        <f>'Sales Cars'!C352</f>
        <v>38108</v>
      </c>
    </row>
    <row r="343" spans="1:6" x14ac:dyDescent="0.3">
      <c r="A343" s="44">
        <v>342</v>
      </c>
      <c r="B343" s="45">
        <v>16.172999999999998</v>
      </c>
      <c r="F343" s="47">
        <f>'Sales Cars'!C353</f>
        <v>38139</v>
      </c>
    </row>
    <row r="344" spans="1:6" x14ac:dyDescent="0.3">
      <c r="A344" s="44">
        <v>343</v>
      </c>
      <c r="B344" s="45">
        <v>17.309000000000001</v>
      </c>
      <c r="F344" s="47">
        <f>'Sales Cars'!C354</f>
        <v>38169</v>
      </c>
    </row>
    <row r="345" spans="1:6" x14ac:dyDescent="0.3">
      <c r="A345" s="44">
        <v>344</v>
      </c>
      <c r="B345" s="45">
        <v>17.157</v>
      </c>
      <c r="F345" s="47">
        <f>'Sales Cars'!C355</f>
        <v>38200</v>
      </c>
    </row>
    <row r="346" spans="1:6" x14ac:dyDescent="0.3">
      <c r="A346" s="44">
        <v>345</v>
      </c>
      <c r="B346" s="45">
        <v>17.875</v>
      </c>
      <c r="F346" s="47">
        <f>'Sales Cars'!C356</f>
        <v>38231</v>
      </c>
    </row>
    <row r="347" spans="1:6" x14ac:dyDescent="0.3">
      <c r="A347" s="44">
        <v>346</v>
      </c>
      <c r="B347" s="45">
        <v>17.513999999999999</v>
      </c>
      <c r="F347" s="47">
        <f>'Sales Cars'!C357</f>
        <v>38261</v>
      </c>
    </row>
    <row r="348" spans="1:6" x14ac:dyDescent="0.3">
      <c r="A348" s="44">
        <v>347</v>
      </c>
      <c r="B348" s="45">
        <v>17.361999999999998</v>
      </c>
      <c r="F348" s="47">
        <f>'Sales Cars'!C358</f>
        <v>38292</v>
      </c>
    </row>
    <row r="349" spans="1:6" x14ac:dyDescent="0.3">
      <c r="A349" s="44">
        <v>348</v>
      </c>
      <c r="B349" s="45">
        <v>18.102</v>
      </c>
      <c r="F349" s="47">
        <f>'Sales Cars'!C359</f>
        <v>38322</v>
      </c>
    </row>
    <row r="350" spans="1:6" x14ac:dyDescent="0.3">
      <c r="A350" s="44">
        <v>349</v>
      </c>
      <c r="B350" s="45">
        <v>16.888999999999999</v>
      </c>
      <c r="F350" s="47">
        <f>'Sales Cars'!C360</f>
        <v>38353</v>
      </c>
    </row>
    <row r="351" spans="1:6" x14ac:dyDescent="0.3">
      <c r="A351" s="44">
        <v>350</v>
      </c>
      <c r="B351" s="45">
        <v>16.885999999999999</v>
      </c>
      <c r="F351" s="47">
        <f>'Sales Cars'!C361</f>
        <v>38384</v>
      </c>
    </row>
    <row r="352" spans="1:6" x14ac:dyDescent="0.3">
      <c r="A352" s="44">
        <v>351</v>
      </c>
      <c r="B352" s="45">
        <v>17.413</v>
      </c>
      <c r="F352" s="47">
        <f>'Sales Cars'!C362</f>
        <v>38412</v>
      </c>
    </row>
    <row r="353" spans="1:6" x14ac:dyDescent="0.3">
      <c r="A353" s="44">
        <v>352</v>
      </c>
      <c r="B353" s="45">
        <v>17.756</v>
      </c>
      <c r="F353" s="47">
        <f>'Sales Cars'!C363</f>
        <v>38443</v>
      </c>
    </row>
    <row r="354" spans="1:6" x14ac:dyDescent="0.3">
      <c r="A354" s="44">
        <v>353</v>
      </c>
      <c r="B354" s="45">
        <v>17.414000000000001</v>
      </c>
      <c r="F354" s="47">
        <f>'Sales Cars'!C364</f>
        <v>38473</v>
      </c>
    </row>
    <row r="355" spans="1:6" x14ac:dyDescent="0.3">
      <c r="A355" s="44">
        <v>354</v>
      </c>
      <c r="B355" s="45">
        <v>18.481999999999999</v>
      </c>
      <c r="F355" s="47">
        <f>'Sales Cars'!C365</f>
        <v>38504</v>
      </c>
    </row>
    <row r="356" spans="1:6" x14ac:dyDescent="0.3">
      <c r="A356" s="44">
        <v>355</v>
      </c>
      <c r="B356" s="45">
        <v>21.135000000000002</v>
      </c>
      <c r="F356" s="47">
        <f>'Sales Cars'!C366</f>
        <v>38534</v>
      </c>
    </row>
    <row r="357" spans="1:6" x14ac:dyDescent="0.3">
      <c r="A357" s="44">
        <v>356</v>
      </c>
      <c r="B357" s="45">
        <v>17.417999999999999</v>
      </c>
      <c r="F357" s="47">
        <f>'Sales Cars'!C367</f>
        <v>38565</v>
      </c>
    </row>
    <row r="358" spans="1:6" x14ac:dyDescent="0.3">
      <c r="A358" s="44">
        <v>357</v>
      </c>
      <c r="B358" s="45">
        <v>16.927</v>
      </c>
      <c r="F358" s="47">
        <f>'Sales Cars'!C368</f>
        <v>38596</v>
      </c>
    </row>
    <row r="359" spans="1:6" x14ac:dyDescent="0.3">
      <c r="A359" s="44">
        <v>358</v>
      </c>
      <c r="B359" s="45">
        <v>15.336</v>
      </c>
      <c r="F359" s="47">
        <f>'Sales Cars'!C369</f>
        <v>38626</v>
      </c>
    </row>
    <row r="360" spans="1:6" x14ac:dyDescent="0.3">
      <c r="A360" s="44">
        <v>359</v>
      </c>
      <c r="B360" s="45">
        <v>16.524000000000001</v>
      </c>
      <c r="F360" s="47">
        <f>'Sales Cars'!C370</f>
        <v>38657</v>
      </c>
    </row>
    <row r="361" spans="1:6" x14ac:dyDescent="0.3">
      <c r="A361" s="44">
        <v>360</v>
      </c>
      <c r="B361" s="45">
        <v>17.173999999999999</v>
      </c>
      <c r="F361" s="47">
        <f>'Sales Cars'!C371</f>
        <v>38687</v>
      </c>
    </row>
    <row r="362" spans="1:6" x14ac:dyDescent="0.3">
      <c r="A362" s="44">
        <v>361</v>
      </c>
      <c r="B362" s="45">
        <v>18.081</v>
      </c>
      <c r="F362" s="47">
        <f>'Sales Cars'!C372</f>
        <v>38718</v>
      </c>
    </row>
    <row r="363" spans="1:6" x14ac:dyDescent="0.3">
      <c r="A363" s="44">
        <v>362</v>
      </c>
      <c r="B363" s="45">
        <v>17.071000000000002</v>
      </c>
      <c r="F363" s="47">
        <f>'Sales Cars'!C373</f>
        <v>38749</v>
      </c>
    </row>
    <row r="364" spans="1:6" x14ac:dyDescent="0.3">
      <c r="A364" s="44">
        <v>363</v>
      </c>
      <c r="B364" s="45">
        <v>16.96</v>
      </c>
      <c r="F364" s="47">
        <f>'Sales Cars'!C374</f>
        <v>38777</v>
      </c>
    </row>
    <row r="365" spans="1:6" x14ac:dyDescent="0.3">
      <c r="A365" s="44">
        <v>364</v>
      </c>
      <c r="B365" s="45">
        <v>17.126999999999999</v>
      </c>
      <c r="F365" s="47">
        <f>'Sales Cars'!C375</f>
        <v>38808</v>
      </c>
    </row>
    <row r="366" spans="1:6" x14ac:dyDescent="0.3">
      <c r="A366" s="44">
        <v>365</v>
      </c>
      <c r="B366" s="45">
        <v>16.728999999999999</v>
      </c>
      <c r="F366" s="47">
        <f>'Sales Cars'!C376</f>
        <v>38838</v>
      </c>
    </row>
    <row r="367" spans="1:6" x14ac:dyDescent="0.3">
      <c r="A367" s="44">
        <v>366</v>
      </c>
      <c r="B367" s="45">
        <v>16.899999999999999</v>
      </c>
      <c r="F367" s="47">
        <f>'Sales Cars'!C377</f>
        <v>38869</v>
      </c>
    </row>
    <row r="368" spans="1:6" x14ac:dyDescent="0.3">
      <c r="A368" s="44">
        <v>367</v>
      </c>
      <c r="B368" s="45">
        <v>17.661999999999999</v>
      </c>
      <c r="F368" s="47">
        <f>'Sales Cars'!C378</f>
        <v>38899</v>
      </c>
    </row>
    <row r="369" spans="1:6" x14ac:dyDescent="0.3">
      <c r="A369" s="44">
        <v>368</v>
      </c>
      <c r="B369" s="45">
        <v>16.457999999999998</v>
      </c>
      <c r="F369" s="47">
        <f>'Sales Cars'!C379</f>
        <v>38930</v>
      </c>
    </row>
    <row r="370" spans="1:6" x14ac:dyDescent="0.3">
      <c r="A370" s="44">
        <v>369</v>
      </c>
      <c r="B370" s="45">
        <v>16.974</v>
      </c>
      <c r="F370" s="47">
        <f>'Sales Cars'!C380</f>
        <v>38961</v>
      </c>
    </row>
    <row r="371" spans="1:6" x14ac:dyDescent="0.3">
      <c r="A371" s="44">
        <v>370</v>
      </c>
      <c r="B371" s="45">
        <v>16.864999999999998</v>
      </c>
      <c r="F371" s="47">
        <f>'Sales Cars'!C381</f>
        <v>38991</v>
      </c>
    </row>
    <row r="372" spans="1:6" x14ac:dyDescent="0.3">
      <c r="A372" s="44">
        <v>371</v>
      </c>
      <c r="B372" s="45">
        <v>16.657</v>
      </c>
      <c r="F372" s="47">
        <f>'Sales Cars'!C382</f>
        <v>39022</v>
      </c>
    </row>
    <row r="373" spans="1:6" x14ac:dyDescent="0.3">
      <c r="A373" s="44">
        <v>372</v>
      </c>
      <c r="B373" s="45">
        <v>17.106999999999999</v>
      </c>
      <c r="F373" s="47">
        <f>'Sales Cars'!C383</f>
        <v>39052</v>
      </c>
    </row>
    <row r="374" spans="1:6" x14ac:dyDescent="0.3">
      <c r="A374" s="44">
        <v>373</v>
      </c>
      <c r="B374" s="45">
        <v>16.896000000000001</v>
      </c>
      <c r="F374" s="47">
        <f>'Sales Cars'!C384</f>
        <v>39083</v>
      </c>
    </row>
    <row r="375" spans="1:6" x14ac:dyDescent="0.3">
      <c r="A375" s="44">
        <v>374</v>
      </c>
      <c r="B375" s="45">
        <v>17.169</v>
      </c>
      <c r="F375" s="47">
        <f>'Sales Cars'!C385</f>
        <v>39114</v>
      </c>
    </row>
    <row r="376" spans="1:6" x14ac:dyDescent="0.3">
      <c r="A376" s="44">
        <v>375</v>
      </c>
      <c r="B376" s="45">
        <v>16.437999999999999</v>
      </c>
      <c r="F376" s="47">
        <f>'Sales Cars'!C386</f>
        <v>39142</v>
      </c>
    </row>
    <row r="377" spans="1:6" x14ac:dyDescent="0.3">
      <c r="A377" s="44">
        <v>376</v>
      </c>
      <c r="B377" s="45">
        <v>16.614999999999998</v>
      </c>
      <c r="F377" s="47">
        <f>'Sales Cars'!C387</f>
        <v>39173</v>
      </c>
    </row>
    <row r="378" spans="1:6" x14ac:dyDescent="0.3">
      <c r="A378" s="44">
        <v>377</v>
      </c>
      <c r="B378" s="45">
        <v>16.661000000000001</v>
      </c>
      <c r="F378" s="47">
        <f>'Sales Cars'!C388</f>
        <v>39203</v>
      </c>
    </row>
    <row r="379" spans="1:6" x14ac:dyDescent="0.3">
      <c r="A379" s="44">
        <v>378</v>
      </c>
      <c r="B379" s="45">
        <v>16.178999999999998</v>
      </c>
      <c r="F379" s="47">
        <f>'Sales Cars'!C389</f>
        <v>39234</v>
      </c>
    </row>
    <row r="380" spans="1:6" x14ac:dyDescent="0.3">
      <c r="A380" s="44">
        <v>379</v>
      </c>
      <c r="B380" s="45">
        <v>15.837</v>
      </c>
      <c r="F380" s="47">
        <f>'Sales Cars'!C390</f>
        <v>39264</v>
      </c>
    </row>
    <row r="381" spans="1:6" x14ac:dyDescent="0.3">
      <c r="A381" s="44">
        <v>380</v>
      </c>
      <c r="B381" s="45">
        <v>16.379000000000001</v>
      </c>
      <c r="F381" s="47">
        <f>'Sales Cars'!C391</f>
        <v>39295</v>
      </c>
    </row>
    <row r="382" spans="1:6" x14ac:dyDescent="0.3">
      <c r="A382" s="44">
        <v>381</v>
      </c>
      <c r="B382" s="45">
        <v>16.532</v>
      </c>
      <c r="F382" s="47">
        <f>'Sales Cars'!C392</f>
        <v>39326</v>
      </c>
    </row>
    <row r="383" spans="1:6" x14ac:dyDescent="0.3">
      <c r="A383" s="44">
        <v>382</v>
      </c>
      <c r="B383" s="45">
        <v>16.454999999999998</v>
      </c>
      <c r="F383" s="47">
        <f>'Sales Cars'!C393</f>
        <v>39356</v>
      </c>
    </row>
    <row r="384" spans="1:6" x14ac:dyDescent="0.3">
      <c r="A384" s="44">
        <v>383</v>
      </c>
      <c r="B384" s="45">
        <v>16.353999999999999</v>
      </c>
      <c r="F384" s="47">
        <f>'Sales Cars'!C394</f>
        <v>39387</v>
      </c>
    </row>
    <row r="385" spans="1:6" x14ac:dyDescent="0.3">
      <c r="A385" s="44">
        <v>384</v>
      </c>
      <c r="B385" s="45">
        <v>16.03</v>
      </c>
      <c r="F385" s="47">
        <f>'Sales Cars'!C395</f>
        <v>39417</v>
      </c>
    </row>
    <row r="386" spans="1:6" x14ac:dyDescent="0.3">
      <c r="A386" s="44">
        <v>385</v>
      </c>
      <c r="B386" s="45">
        <v>15.705</v>
      </c>
      <c r="F386" s="47">
        <f>'Sales Cars'!C396</f>
        <v>39448</v>
      </c>
    </row>
    <row r="387" spans="1:6" x14ac:dyDescent="0.3">
      <c r="A387" s="44">
        <v>386</v>
      </c>
      <c r="B387" s="45">
        <v>15.491</v>
      </c>
      <c r="F387" s="47">
        <f>'Sales Cars'!C397</f>
        <v>39479</v>
      </c>
    </row>
    <row r="388" spans="1:6" x14ac:dyDescent="0.3">
      <c r="A388" s="44">
        <v>387</v>
      </c>
      <c r="B388" s="45">
        <v>15.114000000000001</v>
      </c>
      <c r="F388" s="47">
        <f>'Sales Cars'!C398</f>
        <v>39508</v>
      </c>
    </row>
    <row r="389" spans="1:6" x14ac:dyDescent="0.3">
      <c r="A389" s="44">
        <v>388</v>
      </c>
      <c r="B389" s="45">
        <v>14.605</v>
      </c>
      <c r="F389" s="47">
        <f>'Sales Cars'!C399</f>
        <v>39539</v>
      </c>
    </row>
    <row r="390" spans="1:6" x14ac:dyDescent="0.3">
      <c r="A390" s="44">
        <v>389</v>
      </c>
      <c r="B390" s="45">
        <v>14.696999999999999</v>
      </c>
      <c r="F390" s="47">
        <f>'Sales Cars'!C400</f>
        <v>39569</v>
      </c>
    </row>
    <row r="391" spans="1:6" x14ac:dyDescent="0.3">
      <c r="A391" s="44">
        <v>390</v>
      </c>
      <c r="B391" s="45">
        <v>14.377000000000001</v>
      </c>
      <c r="F391" s="47">
        <f>'Sales Cars'!C401</f>
        <v>39600</v>
      </c>
    </row>
    <row r="392" spans="1:6" x14ac:dyDescent="0.3">
      <c r="A392" s="44">
        <v>391</v>
      </c>
      <c r="B392" s="45">
        <v>13.006</v>
      </c>
      <c r="F392" s="47">
        <f>'Sales Cars'!C402</f>
        <v>39630</v>
      </c>
    </row>
    <row r="393" spans="1:6" x14ac:dyDescent="0.3">
      <c r="A393" s="44">
        <v>392</v>
      </c>
      <c r="B393" s="45">
        <v>14.119</v>
      </c>
      <c r="F393" s="47">
        <f>'Sales Cars'!C403</f>
        <v>39661</v>
      </c>
    </row>
    <row r="394" spans="1:6" x14ac:dyDescent="0.3">
      <c r="A394" s="44">
        <v>393</v>
      </c>
      <c r="B394" s="45">
        <v>12.961</v>
      </c>
      <c r="F394" s="47">
        <f>'Sales Cars'!C404</f>
        <v>39692</v>
      </c>
    </row>
    <row r="395" spans="1:6" x14ac:dyDescent="0.3">
      <c r="A395" s="44">
        <v>394</v>
      </c>
      <c r="B395" s="45">
        <v>10.933</v>
      </c>
      <c r="F395" s="47">
        <f>'Sales Cars'!C405</f>
        <v>39722</v>
      </c>
    </row>
    <row r="396" spans="1:6" x14ac:dyDescent="0.3">
      <c r="A396" s="44">
        <v>395</v>
      </c>
      <c r="B396" s="45">
        <v>10.526</v>
      </c>
      <c r="F396" s="47">
        <f>'Sales Cars'!C406</f>
        <v>39753</v>
      </c>
    </row>
    <row r="397" spans="1:6" x14ac:dyDescent="0.3">
      <c r="A397" s="44">
        <v>396</v>
      </c>
      <c r="B397" s="45">
        <v>10.382999999999999</v>
      </c>
      <c r="F397" s="47">
        <f>'Sales Cars'!C407</f>
        <v>39783</v>
      </c>
    </row>
    <row r="398" spans="1:6" x14ac:dyDescent="0.3">
      <c r="A398" s="44">
        <v>397</v>
      </c>
      <c r="B398" s="45">
        <v>9.7859999999999996</v>
      </c>
      <c r="F398" s="47">
        <f>'Sales Cars'!C408</f>
        <v>39814</v>
      </c>
    </row>
    <row r="399" spans="1:6" x14ac:dyDescent="0.3">
      <c r="A399" s="44">
        <v>398</v>
      </c>
      <c r="B399" s="45">
        <v>9.2230000000000008</v>
      </c>
      <c r="F399" s="47">
        <f>'Sales Cars'!C409</f>
        <v>39845</v>
      </c>
    </row>
    <row r="400" spans="1:6" x14ac:dyDescent="0.3">
      <c r="A400" s="44">
        <v>399</v>
      </c>
      <c r="B400" s="45">
        <v>9.7479999999999993</v>
      </c>
      <c r="F400" s="47">
        <f>'Sales Cars'!C410</f>
        <v>39873</v>
      </c>
    </row>
    <row r="401" spans="1:6" x14ac:dyDescent="0.3">
      <c r="A401" s="44">
        <v>400</v>
      </c>
      <c r="B401" s="45">
        <v>9.3789999999999996</v>
      </c>
      <c r="F401" s="47">
        <f>'Sales Cars'!C411</f>
        <v>39904</v>
      </c>
    </row>
    <row r="402" spans="1:6" x14ac:dyDescent="0.3">
      <c r="A402" s="44">
        <v>401</v>
      </c>
      <c r="B402" s="45">
        <v>10.176</v>
      </c>
      <c r="F402" s="47">
        <f>'Sales Cars'!C412</f>
        <v>39934</v>
      </c>
    </row>
    <row r="403" spans="1:6" x14ac:dyDescent="0.3">
      <c r="A403" s="44">
        <v>402</v>
      </c>
      <c r="B403" s="45">
        <v>10.148999999999999</v>
      </c>
      <c r="F403" s="47">
        <f>'Sales Cars'!C413</f>
        <v>39965</v>
      </c>
    </row>
    <row r="404" spans="1:6" x14ac:dyDescent="0.3">
      <c r="A404" s="44">
        <v>403</v>
      </c>
      <c r="B404" s="45">
        <v>11.566000000000001</v>
      </c>
      <c r="F404" s="47">
        <f>'Sales Cars'!C414</f>
        <v>39995</v>
      </c>
    </row>
    <row r="405" spans="1:6" x14ac:dyDescent="0.3">
      <c r="A405" s="44">
        <v>404</v>
      </c>
      <c r="B405" s="45">
        <v>14.754</v>
      </c>
      <c r="F405" s="47">
        <f>'Sales Cars'!C415</f>
        <v>40026</v>
      </c>
    </row>
    <row r="406" spans="1:6" x14ac:dyDescent="0.3">
      <c r="A406" s="44">
        <v>405</v>
      </c>
      <c r="B406" s="45">
        <v>9.5350000000000001</v>
      </c>
      <c r="F406" s="47">
        <f>'Sales Cars'!C416</f>
        <v>40057</v>
      </c>
    </row>
    <row r="407" spans="1:6" x14ac:dyDescent="0.3">
      <c r="A407" s="44">
        <v>406</v>
      </c>
      <c r="B407" s="45">
        <v>10.576000000000001</v>
      </c>
      <c r="F407" s="47">
        <f>'Sales Cars'!C417</f>
        <v>40087</v>
      </c>
    </row>
    <row r="408" spans="1:6" x14ac:dyDescent="0.3">
      <c r="A408" s="44">
        <v>407</v>
      </c>
      <c r="B408" s="45">
        <v>11.041</v>
      </c>
      <c r="F408" s="47">
        <f>'Sales Cars'!C418</f>
        <v>40118</v>
      </c>
    </row>
    <row r="409" spans="1:6" x14ac:dyDescent="0.3">
      <c r="A409" s="44">
        <v>408</v>
      </c>
      <c r="B409" s="45">
        <v>11.284000000000001</v>
      </c>
      <c r="F409" s="47">
        <f>'Sales Cars'!C419</f>
        <v>40148</v>
      </c>
    </row>
    <row r="410" spans="1:6" x14ac:dyDescent="0.3">
      <c r="A410" s="44">
        <v>409</v>
      </c>
      <c r="B410" s="45">
        <v>10.893000000000001</v>
      </c>
      <c r="F410" s="47">
        <f>'Sales Cars'!C420</f>
        <v>40179</v>
      </c>
    </row>
    <row r="411" spans="1:6" x14ac:dyDescent="0.3">
      <c r="A411" s="44">
        <v>410</v>
      </c>
      <c r="B411" s="45">
        <v>10.315</v>
      </c>
      <c r="F411" s="47">
        <f>'Sales Cars'!C421</f>
        <v>40210</v>
      </c>
    </row>
    <row r="412" spans="1:6" x14ac:dyDescent="0.3">
      <c r="A412" s="44">
        <v>411</v>
      </c>
      <c r="B412" s="45">
        <v>11.772</v>
      </c>
      <c r="F412" s="47">
        <f>'Sales Cars'!C422</f>
        <v>40238</v>
      </c>
    </row>
    <row r="413" spans="1:6" x14ac:dyDescent="0.3">
      <c r="A413" s="44">
        <v>412</v>
      </c>
      <c r="B413" s="45">
        <v>11.454000000000001</v>
      </c>
      <c r="F413" s="47">
        <f>'Sales Cars'!C423</f>
        <v>40269</v>
      </c>
    </row>
    <row r="414" spans="1:6" x14ac:dyDescent="0.3">
      <c r="A414" s="44">
        <v>413</v>
      </c>
      <c r="B414" s="45">
        <v>12.03</v>
      </c>
      <c r="F414" s="47">
        <f>'Sales Cars'!C424</f>
        <v>40299</v>
      </c>
    </row>
    <row r="415" spans="1:6" x14ac:dyDescent="0.3">
      <c r="A415" s="44">
        <v>414</v>
      </c>
      <c r="B415" s="45">
        <v>11.598000000000001</v>
      </c>
      <c r="F415" s="47">
        <f>'Sales Cars'!C425</f>
        <v>40330</v>
      </c>
    </row>
    <row r="416" spans="1:6" x14ac:dyDescent="0.3">
      <c r="A416" s="44">
        <v>415</v>
      </c>
      <c r="B416" s="45">
        <v>11.948</v>
      </c>
      <c r="F416" s="47">
        <f>'Sales Cars'!C426</f>
        <v>40360</v>
      </c>
    </row>
    <row r="417" spans="1:6" x14ac:dyDescent="0.3">
      <c r="A417" s="44">
        <v>416</v>
      </c>
      <c r="B417" s="45">
        <v>12.013999999999999</v>
      </c>
      <c r="F417" s="47">
        <f>'Sales Cars'!C427</f>
        <v>40391</v>
      </c>
    </row>
    <row r="418" spans="1:6" x14ac:dyDescent="0.3">
      <c r="A418" s="44">
        <v>417</v>
      </c>
      <c r="B418" s="45">
        <v>11.922000000000001</v>
      </c>
      <c r="F418" s="47">
        <f>'Sales Cars'!C428</f>
        <v>40422</v>
      </c>
    </row>
    <row r="419" spans="1:6" x14ac:dyDescent="0.3">
      <c r="A419" s="44">
        <v>418</v>
      </c>
      <c r="B419" s="45">
        <v>12.414</v>
      </c>
      <c r="F419" s="47">
        <f>'Sales Cars'!C429</f>
        <v>40452</v>
      </c>
    </row>
    <row r="420" spans="1:6" x14ac:dyDescent="0.3">
      <c r="A420" s="44">
        <v>419</v>
      </c>
      <c r="B420" s="45">
        <v>12.3</v>
      </c>
      <c r="F420" s="47">
        <f>'Sales Cars'!C430</f>
        <v>40483</v>
      </c>
    </row>
    <row r="421" spans="1:6" x14ac:dyDescent="0.3">
      <c r="A421" s="44">
        <v>420</v>
      </c>
      <c r="B421" s="45">
        <v>12.605</v>
      </c>
      <c r="F421" s="47">
        <f>'Sales Cars'!C431</f>
        <v>40513</v>
      </c>
    </row>
    <row r="422" spans="1:6" x14ac:dyDescent="0.3">
      <c r="A422" s="44">
        <v>421</v>
      </c>
      <c r="B422" s="45">
        <v>12.805999999999999</v>
      </c>
      <c r="F422" s="47">
        <f>'Sales Cars'!C432</f>
        <v>40544</v>
      </c>
    </row>
    <row r="423" spans="1:6" x14ac:dyDescent="0.3">
      <c r="A423" s="44">
        <v>422</v>
      </c>
      <c r="B423" s="45">
        <v>13.081</v>
      </c>
      <c r="F423" s="47">
        <f>'Sales Cars'!C433</f>
        <v>40575</v>
      </c>
    </row>
    <row r="424" spans="1:6" x14ac:dyDescent="0.3">
      <c r="A424" s="44">
        <v>423</v>
      </c>
      <c r="B424" s="45">
        <v>13.259</v>
      </c>
      <c r="F424" s="47">
        <f>'Sales Cars'!C434</f>
        <v>40603</v>
      </c>
    </row>
    <row r="425" spans="1:6" x14ac:dyDescent="0.3">
      <c r="A425" s="44">
        <v>424</v>
      </c>
      <c r="B425" s="45">
        <v>13.326000000000001</v>
      </c>
      <c r="F425" s="47">
        <f>'Sales Cars'!C435</f>
        <v>40634</v>
      </c>
    </row>
    <row r="426" spans="1:6" x14ac:dyDescent="0.3">
      <c r="A426" s="44">
        <v>425</v>
      </c>
      <c r="B426" s="45">
        <v>12.28</v>
      </c>
      <c r="F426" s="47">
        <f>'Sales Cars'!C436</f>
        <v>40664</v>
      </c>
    </row>
    <row r="427" spans="1:6" x14ac:dyDescent="0.3">
      <c r="A427" s="44">
        <v>426</v>
      </c>
      <c r="B427" s="45">
        <v>11.885999999999999</v>
      </c>
      <c r="F427" s="47">
        <f>'Sales Cars'!C437</f>
        <v>40695</v>
      </c>
    </row>
    <row r="428" spans="1:6" x14ac:dyDescent="0.3">
      <c r="A428" s="44">
        <v>427</v>
      </c>
      <c r="B428" s="45">
        <v>12.72</v>
      </c>
      <c r="F428" s="47">
        <f>'Sales Cars'!C438</f>
        <v>40725</v>
      </c>
    </row>
    <row r="429" spans="1:6" x14ac:dyDescent="0.3">
      <c r="A429" s="44">
        <v>428</v>
      </c>
      <c r="B429" s="45">
        <v>12.603999999999999</v>
      </c>
      <c r="F429" s="47">
        <f>'Sales Cars'!C439</f>
        <v>40756</v>
      </c>
    </row>
    <row r="430" spans="1:6" x14ac:dyDescent="0.3">
      <c r="A430" s="44">
        <v>429</v>
      </c>
      <c r="B430" s="45">
        <v>13.356</v>
      </c>
      <c r="F430" s="47">
        <f>'Sales Cars'!C440</f>
        <v>40787</v>
      </c>
    </row>
    <row r="431" spans="1:6" x14ac:dyDescent="0.3">
      <c r="A431" s="44">
        <v>430</v>
      </c>
      <c r="B431" s="45">
        <v>13.73</v>
      </c>
      <c r="F431" s="47">
        <f>'Sales Cars'!C441</f>
        <v>40817</v>
      </c>
    </row>
    <row r="432" spans="1:6" x14ac:dyDescent="0.3">
      <c r="A432" s="44">
        <v>431</v>
      </c>
      <c r="B432" s="45">
        <v>13.743</v>
      </c>
      <c r="F432" s="47">
        <f>'Sales Cars'!C442</f>
        <v>40848</v>
      </c>
    </row>
    <row r="433" spans="1:6" x14ac:dyDescent="0.3">
      <c r="A433" s="44">
        <v>432</v>
      </c>
      <c r="B433" s="45">
        <v>13.798</v>
      </c>
      <c r="F433" s="47">
        <f>'Sales Cars'!C443</f>
        <v>40878</v>
      </c>
    </row>
    <row r="434" spans="1:6" x14ac:dyDescent="0.3">
      <c r="A434" s="44">
        <v>433</v>
      </c>
      <c r="B434" s="45">
        <v>14.395</v>
      </c>
      <c r="F434" s="47">
        <f>'Sales Cars'!C444</f>
        <v>40909</v>
      </c>
    </row>
    <row r="435" spans="1:6" x14ac:dyDescent="0.3">
      <c r="A435" s="44">
        <v>434</v>
      </c>
      <c r="B435" s="45">
        <v>14.975</v>
      </c>
      <c r="F435" s="47">
        <f>'Sales Cars'!C445</f>
        <v>40940</v>
      </c>
    </row>
    <row r="436" spans="1:6" x14ac:dyDescent="0.3">
      <c r="A436" s="44">
        <v>435</v>
      </c>
      <c r="B436" s="45">
        <v>14.593999999999999</v>
      </c>
      <c r="F436" s="47">
        <f>'Sales Cars'!C446</f>
        <v>40969</v>
      </c>
    </row>
    <row r="437" spans="1:6" x14ac:dyDescent="0.3">
      <c r="A437" s="44">
        <v>436</v>
      </c>
      <c r="B437" s="45">
        <v>14.769</v>
      </c>
      <c r="F437" s="47">
        <f>'Sales Cars'!C447</f>
        <v>41000</v>
      </c>
    </row>
    <row r="438" spans="1:6" x14ac:dyDescent="0.3">
      <c r="A438" s="44">
        <v>437</v>
      </c>
      <c r="B438" s="45">
        <v>14.496</v>
      </c>
      <c r="F438" s="47">
        <f>'Sales Cars'!C448</f>
        <v>41030</v>
      </c>
    </row>
    <row r="439" spans="1:6" x14ac:dyDescent="0.3">
      <c r="A439" s="44">
        <v>438</v>
      </c>
      <c r="B439" s="45">
        <v>14.467000000000001</v>
      </c>
      <c r="F439" s="47">
        <f>'Sales Cars'!C449</f>
        <v>41061</v>
      </c>
    </row>
    <row r="440" spans="1:6" x14ac:dyDescent="0.3">
      <c r="A440" s="44">
        <v>439</v>
      </c>
      <c r="B440" s="45">
        <v>14.38</v>
      </c>
      <c r="F440" s="47">
        <f>'Sales Cars'!C450</f>
        <v>41091</v>
      </c>
    </row>
    <row r="441" spans="1:6" x14ac:dyDescent="0.3">
      <c r="A441" s="44">
        <v>440</v>
      </c>
      <c r="B441" s="45">
        <v>14.444000000000001</v>
      </c>
      <c r="F441" s="47">
        <f>'Sales Cars'!C451</f>
        <v>41122</v>
      </c>
    </row>
    <row r="442" spans="1:6" x14ac:dyDescent="0.3">
      <c r="A442" s="44">
        <v>441</v>
      </c>
      <c r="B442" s="45">
        <v>15.099</v>
      </c>
      <c r="F442" s="47">
        <f>'Sales Cars'!C452</f>
        <v>41153</v>
      </c>
    </row>
    <row r="443" spans="1:6" x14ac:dyDescent="0.3">
      <c r="A443" s="44">
        <v>442</v>
      </c>
      <c r="B443" s="45">
        <v>14.83</v>
      </c>
      <c r="F443" s="47">
        <f>'Sales Cars'!C453</f>
        <v>41183</v>
      </c>
    </row>
    <row r="444" spans="1:6" x14ac:dyDescent="0.3">
      <c r="A444" s="44">
        <v>443</v>
      </c>
      <c r="B444" s="45">
        <v>15.456</v>
      </c>
      <c r="F444" s="47">
        <f>'Sales Cars'!C454</f>
        <v>41214</v>
      </c>
    </row>
    <row r="445" spans="1:6" x14ac:dyDescent="0.3">
      <c r="A445" s="44">
        <v>444</v>
      </c>
      <c r="B445" s="45">
        <v>15.462</v>
      </c>
      <c r="F445" s="47">
        <f>'Sales Cars'!C455</f>
        <v>41244</v>
      </c>
    </row>
    <row r="446" spans="1:6" x14ac:dyDescent="0.3">
      <c r="A446" s="44">
        <v>445</v>
      </c>
      <c r="B446" s="45">
        <v>15.813000000000001</v>
      </c>
      <c r="F446" s="47">
        <f>'Sales Cars'!C456</f>
        <v>41275</v>
      </c>
    </row>
    <row r="447" spans="1:6" x14ac:dyDescent="0.3">
      <c r="A447" s="44">
        <v>446</v>
      </c>
      <c r="B447" s="45">
        <v>15.861000000000001</v>
      </c>
      <c r="F447" s="47">
        <f>'Sales Cars'!C457</f>
        <v>41306</v>
      </c>
    </row>
    <row r="448" spans="1:6" x14ac:dyDescent="0.3">
      <c r="A448" s="44">
        <v>447</v>
      </c>
      <c r="B448" s="45">
        <v>15.721</v>
      </c>
      <c r="F448" s="47">
        <f>'Sales Cars'!C458</f>
        <v>41334</v>
      </c>
    </row>
    <row r="449" spans="1:6" x14ac:dyDescent="0.3">
      <c r="A449" s="44">
        <v>448</v>
      </c>
      <c r="B449" s="45">
        <v>15.811</v>
      </c>
      <c r="F449" s="47">
        <f>'Sales Cars'!C459</f>
        <v>41365</v>
      </c>
    </row>
    <row r="450" spans="1:6" x14ac:dyDescent="0.3">
      <c r="A450" s="44">
        <v>449</v>
      </c>
      <c r="B450" s="45">
        <v>15.884</v>
      </c>
      <c r="F450" s="47">
        <f>'Sales Cars'!C460</f>
        <v>41395</v>
      </c>
    </row>
    <row r="451" spans="1:6" x14ac:dyDescent="0.3">
      <c r="A451" s="44">
        <v>450</v>
      </c>
      <c r="B451" s="45">
        <v>16.149000000000001</v>
      </c>
      <c r="F451" s="47">
        <f>'Sales Cars'!C461</f>
        <v>41426</v>
      </c>
    </row>
    <row r="452" spans="1:6" x14ac:dyDescent="0.3">
      <c r="A452" s="44">
        <v>451</v>
      </c>
      <c r="B452" s="45">
        <v>16.021000000000001</v>
      </c>
      <c r="F452" s="47">
        <f>'Sales Cars'!C462</f>
        <v>41456</v>
      </c>
    </row>
    <row r="453" spans="1:6" x14ac:dyDescent="0.3">
      <c r="A453" s="44">
        <v>452</v>
      </c>
      <c r="B453" s="45">
        <v>15.827</v>
      </c>
      <c r="F453" s="47">
        <f>'Sales Cars'!C463</f>
        <v>41487</v>
      </c>
    </row>
    <row r="454" spans="1:6" x14ac:dyDescent="0.3">
      <c r="A454" s="44">
        <v>453</v>
      </c>
      <c r="B454" s="45">
        <v>15.856999999999999</v>
      </c>
      <c r="F454" s="47">
        <f>'Sales Cars'!C464</f>
        <v>41518</v>
      </c>
    </row>
    <row r="455" spans="1:6" x14ac:dyDescent="0.3">
      <c r="A455" s="44">
        <v>454</v>
      </c>
      <c r="B455" s="45">
        <v>15.727</v>
      </c>
      <c r="F455" s="47">
        <f>'Sales Cars'!C465</f>
        <v>41548</v>
      </c>
    </row>
    <row r="456" spans="1:6" x14ac:dyDescent="0.3">
      <c r="A456" s="44">
        <v>455</v>
      </c>
      <c r="B456" s="45">
        <v>16.079000000000001</v>
      </c>
      <c r="F456" s="47">
        <f>'Sales Cars'!C466</f>
        <v>41579</v>
      </c>
    </row>
    <row r="457" spans="1:6" x14ac:dyDescent="0.3">
      <c r="A457" s="44">
        <v>456</v>
      </c>
      <c r="B457" s="45">
        <v>15.835000000000001</v>
      </c>
      <c r="F457" s="47">
        <f>'Sales Cars'!C467</f>
        <v>41609</v>
      </c>
    </row>
    <row r="458" spans="1:6" x14ac:dyDescent="0.3">
      <c r="A458" s="44">
        <v>457</v>
      </c>
      <c r="B458" s="45">
        <v>15.614000000000001</v>
      </c>
      <c r="F458" s="47">
        <f>'Sales Cars'!C468</f>
        <v>41640</v>
      </c>
    </row>
    <row r="459" spans="1:6" x14ac:dyDescent="0.3">
      <c r="A459" s="44">
        <v>458</v>
      </c>
      <c r="B459" s="45">
        <v>15.993</v>
      </c>
      <c r="F459" s="47">
        <f>'Sales Cars'!C469</f>
        <v>41671</v>
      </c>
    </row>
    <row r="460" spans="1:6" x14ac:dyDescent="0.3">
      <c r="A460" s="44">
        <v>459</v>
      </c>
      <c r="B460" s="45">
        <v>16.984999999999999</v>
      </c>
      <c r="F460" s="47">
        <f>'Sales Cars'!C470</f>
        <v>41699</v>
      </c>
    </row>
    <row r="461" spans="1:6" x14ac:dyDescent="0.3">
      <c r="A461" s="44">
        <v>460</v>
      </c>
      <c r="B461" s="45">
        <v>16.695</v>
      </c>
      <c r="F461" s="47">
        <f>'Sales Cars'!C471</f>
        <v>41730</v>
      </c>
    </row>
    <row r="462" spans="1:6" x14ac:dyDescent="0.3">
      <c r="A462" s="44">
        <v>461</v>
      </c>
      <c r="B462" s="45">
        <v>17.137</v>
      </c>
      <c r="F462" s="47">
        <f>'Sales Cars'!C472</f>
        <v>41760</v>
      </c>
    </row>
    <row r="463" spans="1:6" x14ac:dyDescent="0.3">
      <c r="A463" s="44">
        <v>462</v>
      </c>
      <c r="B463" s="45">
        <v>17.515999999999998</v>
      </c>
      <c r="F463" s="47">
        <f>'Sales Cars'!C473</f>
        <v>41791</v>
      </c>
    </row>
    <row r="464" spans="1:6" x14ac:dyDescent="0.3">
      <c r="A464" s="44">
        <v>463</v>
      </c>
      <c r="B464" s="45">
        <v>17.277000000000001</v>
      </c>
      <c r="F464" s="47">
        <f>'Sales Cars'!C474</f>
        <v>41821</v>
      </c>
    </row>
    <row r="465" spans="1:6" x14ac:dyDescent="0.3">
      <c r="A465" s="44">
        <v>464</v>
      </c>
      <c r="B465" s="45">
        <v>17.239000000000001</v>
      </c>
      <c r="F465" s="47">
        <f>'Sales Cars'!C475</f>
        <v>41852</v>
      </c>
    </row>
    <row r="466" spans="1:6" x14ac:dyDescent="0.3">
      <c r="A466" s="44">
        <v>465</v>
      </c>
      <c r="B466" s="45">
        <v>16.959</v>
      </c>
      <c r="F466" s="47">
        <f>'Sales Cars'!C476</f>
        <v>41883</v>
      </c>
    </row>
    <row r="467" spans="1:6" x14ac:dyDescent="0.3">
      <c r="A467" s="44">
        <v>466</v>
      </c>
      <c r="B467" s="45">
        <v>16.756</v>
      </c>
      <c r="F467" s="47">
        <f>'Sales Cars'!C477</f>
        <v>41913</v>
      </c>
    </row>
    <row r="468" spans="1:6" x14ac:dyDescent="0.3">
      <c r="A468" s="44">
        <v>467</v>
      </c>
      <c r="B468" s="45">
        <v>16.949000000000002</v>
      </c>
      <c r="F468" s="47">
        <f>'Sales Cars'!C478</f>
        <v>41944</v>
      </c>
    </row>
    <row r="469" spans="1:6" x14ac:dyDescent="0.3">
      <c r="A469" s="44">
        <v>468</v>
      </c>
      <c r="B469" s="45">
        <v>17.178000000000001</v>
      </c>
      <c r="F469" s="47">
        <f>'Sales Cars'!C479</f>
        <v>41974</v>
      </c>
    </row>
    <row r="470" spans="1:6" x14ac:dyDescent="0.3">
      <c r="A470" s="44">
        <v>469</v>
      </c>
      <c r="B470" s="45">
        <v>16.913</v>
      </c>
      <c r="F470" s="47">
        <f>'Sales Cars'!C480</f>
        <v>42005</v>
      </c>
    </row>
    <row r="471" spans="1:6" x14ac:dyDescent="0.3">
      <c r="A471" s="44">
        <v>470</v>
      </c>
      <c r="B471" s="45">
        <v>16.895</v>
      </c>
      <c r="F471" s="47">
        <f>'Sales Cars'!C481</f>
        <v>42036</v>
      </c>
    </row>
    <row r="472" spans="1:6" x14ac:dyDescent="0.3">
      <c r="A472" s="44">
        <v>471</v>
      </c>
      <c r="B472" s="45">
        <v>17.893000000000001</v>
      </c>
      <c r="F472" s="47">
        <f>'Sales Cars'!C482</f>
        <v>42064</v>
      </c>
    </row>
    <row r="473" spans="1:6" x14ac:dyDescent="0.3">
      <c r="A473" s="44">
        <v>472</v>
      </c>
      <c r="B473" s="45">
        <v>17.687000000000001</v>
      </c>
      <c r="F473" s="47">
        <f>'Sales Cars'!C483</f>
        <v>42095</v>
      </c>
    </row>
    <row r="474" spans="1:6" x14ac:dyDescent="0.3">
      <c r="A474" s="44">
        <v>473</v>
      </c>
      <c r="B474" s="45">
        <v>17.945</v>
      </c>
      <c r="F474" s="47">
        <f>'Sales Cars'!C484</f>
        <v>42125</v>
      </c>
    </row>
    <row r="475" spans="1:6" x14ac:dyDescent="0.3">
      <c r="A475" s="44">
        <v>474</v>
      </c>
      <c r="B475" s="45">
        <v>17.881</v>
      </c>
      <c r="F475" s="47">
        <f>'Sales Cars'!C485</f>
        <v>42156</v>
      </c>
    </row>
    <row r="476" spans="1:6" x14ac:dyDescent="0.3">
      <c r="A476" s="44">
        <v>475</v>
      </c>
      <c r="B476" s="45">
        <v>18.303999999999998</v>
      </c>
      <c r="F476" s="47">
        <f>'Sales Cars'!C486</f>
        <v>42186</v>
      </c>
    </row>
    <row r="477" spans="1:6" x14ac:dyDescent="0.3">
      <c r="A477" s="44">
        <v>476</v>
      </c>
      <c r="B477" s="45">
        <v>18.408000000000001</v>
      </c>
      <c r="F477" s="47">
        <f>'Sales Cars'!C487</f>
        <v>42217</v>
      </c>
    </row>
    <row r="478" spans="1:6" x14ac:dyDescent="0.3">
      <c r="A478" s="44">
        <v>477</v>
      </c>
      <c r="B478" s="45">
        <v>18.271999999999998</v>
      </c>
      <c r="F478" s="47">
        <f>'Sales Cars'!C488</f>
        <v>42248</v>
      </c>
    </row>
    <row r="479" spans="1:6" x14ac:dyDescent="0.3">
      <c r="A479" s="44">
        <v>478</v>
      </c>
      <c r="B479" s="45">
        <v>18.271000000000001</v>
      </c>
      <c r="F479" s="47">
        <f>'Sales Cars'!C489</f>
        <v>42278</v>
      </c>
    </row>
    <row r="480" spans="1:6" x14ac:dyDescent="0.3">
      <c r="A480" s="44">
        <v>479</v>
      </c>
      <c r="B480" s="45">
        <v>18.321999999999999</v>
      </c>
      <c r="F480" s="47">
        <f>'Sales Cars'!C490</f>
        <v>42309</v>
      </c>
    </row>
    <row r="481" spans="1:6" x14ac:dyDescent="0.3">
      <c r="A481" s="44">
        <v>480</v>
      </c>
      <c r="B481" s="45">
        <v>17.492000000000001</v>
      </c>
      <c r="F481" s="47">
        <f>'Sales Cars'!C491</f>
        <v>42339</v>
      </c>
    </row>
    <row r="482" spans="1:6" x14ac:dyDescent="0.3">
      <c r="A482" s="44">
        <v>481</v>
      </c>
      <c r="B482" s="45">
        <v>18.071999999999999</v>
      </c>
      <c r="F482" s="47">
        <f>'Sales Cars'!C492</f>
        <v>42370</v>
      </c>
    </row>
    <row r="483" spans="1:6" x14ac:dyDescent="0.3">
      <c r="A483" s="44">
        <v>482</v>
      </c>
      <c r="B483" s="45">
        <v>18.032</v>
      </c>
      <c r="F483" s="47">
        <f>'Sales Cars'!C493</f>
        <v>42401</v>
      </c>
    </row>
    <row r="484" spans="1:6" x14ac:dyDescent="0.3">
      <c r="A484" s="44">
        <v>483</v>
      </c>
      <c r="B484" s="45">
        <v>17.404</v>
      </c>
      <c r="F484" s="47">
        <f>'Sales Cars'!C494</f>
        <v>42430</v>
      </c>
    </row>
    <row r="485" spans="1:6" x14ac:dyDescent="0.3">
      <c r="A485" s="44">
        <v>484</v>
      </c>
      <c r="B485" s="45">
        <v>17.704999999999998</v>
      </c>
      <c r="F485" s="47">
        <f>'Sales Cars'!C495</f>
        <v>42461</v>
      </c>
    </row>
    <row r="486" spans="1:6" x14ac:dyDescent="0.3">
      <c r="A486" s="44">
        <v>485</v>
      </c>
      <c r="B486" s="45">
        <v>17.709</v>
      </c>
      <c r="F486" s="47">
        <f>'Sales Cars'!C496</f>
        <v>42491</v>
      </c>
    </row>
    <row r="487" spans="1:6" x14ac:dyDescent="0.3">
      <c r="A487" s="44">
        <v>486</v>
      </c>
      <c r="B487" s="45">
        <v>17.747</v>
      </c>
      <c r="F487" s="47">
        <f>'Sales Cars'!C497</f>
        <v>42522</v>
      </c>
    </row>
    <row r="488" spans="1:6" x14ac:dyDescent="0.3">
      <c r="A488" s="44">
        <v>487</v>
      </c>
      <c r="B488" s="45">
        <v>18.065999999999999</v>
      </c>
      <c r="F488" s="47">
        <f>'Sales Cars'!C498</f>
        <v>42552</v>
      </c>
    </row>
    <row r="489" spans="1:6" x14ac:dyDescent="0.3">
      <c r="A489" s="44">
        <v>488</v>
      </c>
      <c r="B489" s="45">
        <v>17.885999999999999</v>
      </c>
      <c r="F489" s="47">
        <f>'Sales Cars'!C499</f>
        <v>42583</v>
      </c>
    </row>
    <row r="490" spans="1:6" x14ac:dyDescent="0.3">
      <c r="A490" s="44">
        <v>489</v>
      </c>
      <c r="B490" s="45">
        <v>17.959</v>
      </c>
      <c r="F490" s="47">
        <f>'Sales Cars'!C500</f>
        <v>42614</v>
      </c>
    </row>
    <row r="491" spans="1:6" x14ac:dyDescent="0.3">
      <c r="A491" s="44">
        <v>490</v>
      </c>
      <c r="B491" s="45">
        <v>17.956</v>
      </c>
      <c r="F491" s="47">
        <f>'Sales Cars'!C501</f>
        <v>42644</v>
      </c>
    </row>
    <row r="492" spans="1:6" x14ac:dyDescent="0.3">
      <c r="A492" s="44">
        <v>491</v>
      </c>
      <c r="B492" s="45">
        <v>17.774999999999999</v>
      </c>
      <c r="F492" s="47">
        <f>'Sales Cars'!C502</f>
        <v>42675</v>
      </c>
    </row>
    <row r="493" spans="1:6" x14ac:dyDescent="0.3">
      <c r="A493" s="44">
        <v>492</v>
      </c>
      <c r="B493" s="45">
        <v>18.236000000000001</v>
      </c>
      <c r="F493" s="47">
        <f>'Sales Cars'!C503</f>
        <v>42705</v>
      </c>
    </row>
    <row r="494" spans="1:6" x14ac:dyDescent="0.3">
      <c r="A494" s="44">
        <v>493</v>
      </c>
      <c r="B494" s="45">
        <v>17.651</v>
      </c>
      <c r="F494" s="47">
        <f>'Sales Cars'!C504</f>
        <v>42736</v>
      </c>
    </row>
    <row r="495" spans="1:6" x14ac:dyDescent="0.3">
      <c r="A495" s="44">
        <v>494</v>
      </c>
      <c r="B495" s="45">
        <v>17.791</v>
      </c>
      <c r="F495" s="47">
        <f>'Sales Cars'!C505</f>
        <v>42767</v>
      </c>
    </row>
    <row r="496" spans="1:6" x14ac:dyDescent="0.3">
      <c r="A496" s="44">
        <v>495</v>
      </c>
      <c r="B496" s="45">
        <v>17.140999999999998</v>
      </c>
      <c r="F496" s="47">
        <f>'Sales Cars'!C506</f>
        <v>42795</v>
      </c>
    </row>
    <row r="497" spans="1:6" x14ac:dyDescent="0.3">
      <c r="A497" s="44">
        <v>496</v>
      </c>
      <c r="B497" s="45">
        <v>17.3</v>
      </c>
      <c r="F497" s="47">
        <f>'Sales Cars'!C507</f>
        <v>42826</v>
      </c>
    </row>
    <row r="498" spans="1:6" x14ac:dyDescent="0.3">
      <c r="A498" s="44">
        <v>497</v>
      </c>
      <c r="B498" s="45">
        <v>17.198</v>
      </c>
      <c r="F498" s="47">
        <f>'Sales Cars'!C508</f>
        <v>42856</v>
      </c>
    </row>
    <row r="499" spans="1:6" x14ac:dyDescent="0.3">
      <c r="A499" s="44">
        <v>498</v>
      </c>
      <c r="B499" s="45">
        <v>17.193999999999999</v>
      </c>
      <c r="F499" s="47">
        <f>'Sales Cars'!C509</f>
        <v>42887</v>
      </c>
    </row>
    <row r="500" spans="1:6" x14ac:dyDescent="0.3">
      <c r="A500" s="44">
        <v>499</v>
      </c>
      <c r="B500" s="45">
        <v>17.178999999999998</v>
      </c>
      <c r="F500" s="47">
        <f>'Sales Cars'!C510</f>
        <v>42917</v>
      </c>
    </row>
    <row r="501" spans="1:6" x14ac:dyDescent="0.3">
      <c r="A501" s="44">
        <v>500</v>
      </c>
      <c r="B501" s="45">
        <v>17.026</v>
      </c>
      <c r="F501" s="47">
        <f>'Sales Cars'!C511</f>
        <v>42948</v>
      </c>
    </row>
    <row r="502" spans="1:6" x14ac:dyDescent="0.3">
      <c r="A502" s="44">
        <v>501</v>
      </c>
      <c r="B502" s="45">
        <v>18.337</v>
      </c>
      <c r="F502" s="47">
        <f>'Sales Cars'!C512</f>
        <v>42979</v>
      </c>
    </row>
    <row r="503" spans="1:6" x14ac:dyDescent="0.3">
      <c r="A503" s="44">
        <v>502</v>
      </c>
      <c r="B503" s="45">
        <v>18.335999999999999</v>
      </c>
      <c r="F503" s="47">
        <f>'Sales Cars'!C513</f>
        <v>43009</v>
      </c>
    </row>
    <row r="504" spans="1:6" x14ac:dyDescent="0.3">
      <c r="A504" s="44">
        <v>503</v>
      </c>
      <c r="B504" s="45">
        <v>17.891999999999999</v>
      </c>
      <c r="F504" s="47">
        <f>'Sales Cars'!C514</f>
        <v>43040</v>
      </c>
    </row>
    <row r="505" spans="1:6" x14ac:dyDescent="0.3">
      <c r="A505" s="44">
        <v>504</v>
      </c>
      <c r="B505" s="45">
        <v>17.728999999999999</v>
      </c>
      <c r="F505" s="47">
        <f>'Sales Cars'!C515</f>
        <v>43070</v>
      </c>
    </row>
    <row r="506" spans="1:6" x14ac:dyDescent="0.3">
      <c r="A506" s="44">
        <v>505</v>
      </c>
      <c r="B506" s="45">
        <v>17.55</v>
      </c>
      <c r="F506" s="47">
        <f>'Sales Cars'!C516</f>
        <v>43101</v>
      </c>
    </row>
    <row r="507" spans="1:6" x14ac:dyDescent="0.3">
      <c r="A507" s="44">
        <v>506</v>
      </c>
      <c r="B507" s="45">
        <v>17.57</v>
      </c>
      <c r="F507" s="47">
        <f>'Sales Cars'!C517</f>
        <v>43132</v>
      </c>
    </row>
    <row r="508" spans="1:6" x14ac:dyDescent="0.3">
      <c r="A508" s="44">
        <v>507</v>
      </c>
      <c r="B508" s="45">
        <v>17.715</v>
      </c>
      <c r="F508" s="47">
        <f>'Sales Cars'!C518</f>
        <v>43160</v>
      </c>
    </row>
    <row r="509" spans="1:6" x14ac:dyDescent="0.3">
      <c r="A509" s="44">
        <v>508</v>
      </c>
      <c r="B509" s="45">
        <v>17.806000000000001</v>
      </c>
      <c r="F509" s="47">
        <f>'Sales Cars'!C519</f>
        <v>43191</v>
      </c>
    </row>
    <row r="510" spans="1:6" x14ac:dyDescent="0.3">
      <c r="A510" s="44">
        <v>509</v>
      </c>
      <c r="B510" s="45">
        <v>17.721</v>
      </c>
      <c r="F510" s="47">
        <f>'Sales Cars'!C520</f>
        <v>43221</v>
      </c>
    </row>
    <row r="511" spans="1:6" x14ac:dyDescent="0.3">
      <c r="A511" s="44">
        <v>510</v>
      </c>
      <c r="B511" s="45">
        <v>17.661000000000001</v>
      </c>
      <c r="F511" s="47">
        <f>'Sales Cars'!C521</f>
        <v>43252</v>
      </c>
    </row>
    <row r="512" spans="1:6" x14ac:dyDescent="0.3">
      <c r="A512" s="44">
        <v>511</v>
      </c>
      <c r="B512" s="45">
        <v>17.41</v>
      </c>
      <c r="F512" s="47">
        <f>'Sales Cars'!C522</f>
        <v>43282</v>
      </c>
    </row>
    <row r="513" spans="1:6" x14ac:dyDescent="0.3">
      <c r="A513" s="44">
        <v>512</v>
      </c>
      <c r="B513" s="45">
        <v>17.324000000000002</v>
      </c>
      <c r="F513" s="47">
        <f>'Sales Cars'!C523</f>
        <v>43313</v>
      </c>
    </row>
    <row r="514" spans="1:6" x14ac:dyDescent="0.3">
      <c r="A514" s="44">
        <v>513</v>
      </c>
      <c r="B514" s="45">
        <v>17.812000000000001</v>
      </c>
      <c r="F514" s="47">
        <f>'Sales Cars'!C524</f>
        <v>43344</v>
      </c>
    </row>
    <row r="515" spans="1:6" x14ac:dyDescent="0.3">
      <c r="A515" s="44">
        <v>514</v>
      </c>
      <c r="B515" s="45">
        <v>18.155000000000001</v>
      </c>
      <c r="F515" s="47">
        <f>'Sales Cars'!C525</f>
        <v>43374</v>
      </c>
    </row>
    <row r="516" spans="1:6" x14ac:dyDescent="0.3">
      <c r="A516" s="44">
        <v>515</v>
      </c>
      <c r="B516" s="45">
        <v>17.853999999999999</v>
      </c>
      <c r="F516" s="47">
        <f>'Sales Cars'!C526</f>
        <v>43405</v>
      </c>
    </row>
    <row r="517" spans="1:6" x14ac:dyDescent="0.3">
      <c r="A517" s="44">
        <v>516</v>
      </c>
      <c r="B517" s="45">
        <v>17.962</v>
      </c>
      <c r="F517" s="47">
        <f>'Sales Cars'!C527</f>
        <v>43435</v>
      </c>
    </row>
    <row r="518" spans="1:6" x14ac:dyDescent="0.3">
      <c r="A518" s="44">
        <v>517</v>
      </c>
      <c r="B518" s="45">
        <v>17.312000000000001</v>
      </c>
      <c r="F518" s="47">
        <f>'Sales Cars'!C528</f>
        <v>43466</v>
      </c>
    </row>
    <row r="519" spans="1:6" x14ac:dyDescent="0.3">
      <c r="A519" s="44">
        <v>518</v>
      </c>
      <c r="B519" s="45">
        <v>17.106999999999999</v>
      </c>
      <c r="F519" s="47">
        <f>'Sales Cars'!C529</f>
        <v>43497</v>
      </c>
    </row>
    <row r="520" spans="1:6" x14ac:dyDescent="0.3">
      <c r="A520" s="44">
        <v>519</v>
      </c>
      <c r="B520" s="45">
        <v>17.838000000000001</v>
      </c>
      <c r="F520" s="47">
        <f>'Sales Cars'!C530</f>
        <v>43525</v>
      </c>
    </row>
    <row r="521" spans="1:6" x14ac:dyDescent="0.3">
      <c r="A521" s="44">
        <v>520</v>
      </c>
      <c r="B521" s="45">
        <v>17.164000000000001</v>
      </c>
      <c r="F521" s="47">
        <f>'Sales Cars'!C531</f>
        <v>43556</v>
      </c>
    </row>
    <row r="522" spans="1:6" x14ac:dyDescent="0.3">
      <c r="A522" s="44">
        <v>521</v>
      </c>
      <c r="B522" s="45">
        <v>17.869</v>
      </c>
      <c r="F522" s="47">
        <f>'Sales Cars'!C532</f>
        <v>43586</v>
      </c>
    </row>
    <row r="523" spans="1:6" x14ac:dyDescent="0.3">
      <c r="A523" s="44">
        <v>522</v>
      </c>
      <c r="B523" s="45">
        <v>17.748999999999999</v>
      </c>
      <c r="F523" s="47">
        <f>'Sales Cars'!C533</f>
        <v>43617</v>
      </c>
    </row>
    <row r="524" spans="1:6" x14ac:dyDescent="0.3">
      <c r="A524" s="44">
        <v>523</v>
      </c>
      <c r="B524" s="45">
        <v>17.533999999999999</v>
      </c>
      <c r="F524" s="47">
        <f>'Sales Cars'!C534</f>
        <v>43647</v>
      </c>
    </row>
    <row r="525" spans="1:6" x14ac:dyDescent="0.3">
      <c r="A525" s="44">
        <v>524</v>
      </c>
      <c r="B525" s="45">
        <v>17.606999999999999</v>
      </c>
      <c r="F525" s="47">
        <f>'Sales Cars'!C535</f>
        <v>43678</v>
      </c>
    </row>
    <row r="526" spans="1:6" x14ac:dyDescent="0.3">
      <c r="A526" s="44">
        <v>525</v>
      </c>
      <c r="B526" s="45">
        <v>17.649999999999999</v>
      </c>
      <c r="F526" s="47">
        <f>'Sales Cars'!C536</f>
        <v>43709</v>
      </c>
    </row>
    <row r="527" spans="1:6" x14ac:dyDescent="0.3">
      <c r="A527" s="44">
        <v>526</v>
      </c>
      <c r="B527" s="45">
        <v>17.283000000000001</v>
      </c>
      <c r="F527" s="47">
        <f>'Sales Cars'!C537</f>
        <v>43739</v>
      </c>
    </row>
    <row r="528" spans="1:6" x14ac:dyDescent="0.3">
      <c r="A528" s="44">
        <v>527</v>
      </c>
      <c r="B528" s="45">
        <v>17.446999999999999</v>
      </c>
      <c r="F528" s="47">
        <f>'Sales Cars'!C538</f>
        <v>43770</v>
      </c>
    </row>
    <row r="529" spans="1:6" x14ac:dyDescent="0.3">
      <c r="A529" s="44">
        <v>528</v>
      </c>
      <c r="B529" s="45">
        <v>17.297999999999998</v>
      </c>
      <c r="F529" s="47">
        <f>'Sales Cars'!C539</f>
        <v>43800</v>
      </c>
    </row>
    <row r="530" spans="1:6" x14ac:dyDescent="0.3">
      <c r="A530" s="44">
        <v>529</v>
      </c>
      <c r="B530" s="45">
        <v>17.32</v>
      </c>
      <c r="F530" s="47">
        <f>'Sales Cars'!C540</f>
        <v>43831</v>
      </c>
    </row>
    <row r="531" spans="1:6" x14ac:dyDescent="0.3">
      <c r="A531" s="44">
        <v>530</v>
      </c>
      <c r="B531" s="45">
        <v>17.224</v>
      </c>
      <c r="F531" s="47">
        <f>'Sales Cars'!C541</f>
        <v>43862</v>
      </c>
    </row>
    <row r="532" spans="1:6" x14ac:dyDescent="0.3">
      <c r="A532" s="44">
        <v>531</v>
      </c>
      <c r="B532" s="45">
        <v>11.75</v>
      </c>
      <c r="F532" s="47">
        <f>'Sales Cars'!C542</f>
        <v>43891</v>
      </c>
    </row>
    <row r="533" spans="1:6" x14ac:dyDescent="0.3">
      <c r="A533" s="44">
        <v>532</v>
      </c>
      <c r="B533" s="45">
        <v>9.0619999999999994</v>
      </c>
      <c r="F533" s="47">
        <f>'Sales Cars'!C543</f>
        <v>43922</v>
      </c>
    </row>
    <row r="534" spans="1:6" x14ac:dyDescent="0.3">
      <c r="A534" s="44">
        <v>533</v>
      </c>
      <c r="B534" s="45">
        <v>12.412000000000001</v>
      </c>
      <c r="F534" s="47">
        <f>'Sales Cars'!C544</f>
        <v>43952</v>
      </c>
    </row>
    <row r="535" spans="1:6" x14ac:dyDescent="0.3">
      <c r="A535" s="44">
        <v>534</v>
      </c>
      <c r="B535" s="45">
        <v>13.36</v>
      </c>
      <c r="F535" s="47">
        <f>'Sales Cars'!C545</f>
        <v>43983</v>
      </c>
    </row>
    <row r="536" spans="1:6" x14ac:dyDescent="0.3">
      <c r="A536" s="44">
        <v>535</v>
      </c>
      <c r="B536" s="45">
        <v>15.002000000000001</v>
      </c>
      <c r="F536" s="47">
        <f>'Sales Cars'!C546</f>
        <v>44013</v>
      </c>
    </row>
    <row r="537" spans="1:6" x14ac:dyDescent="0.3">
      <c r="A537" s="44">
        <v>536</v>
      </c>
      <c r="B537" s="45">
        <v>15.54</v>
      </c>
      <c r="F537" s="47">
        <f>'Sales Cars'!C547</f>
        <v>44044</v>
      </c>
    </row>
    <row r="538" spans="1:6" x14ac:dyDescent="0.3">
      <c r="A538" s="44">
        <v>537</v>
      </c>
      <c r="B538" s="45">
        <v>16.733000000000001</v>
      </c>
      <c r="F538" s="47">
        <f>'Sales Cars'!C548</f>
        <v>44075</v>
      </c>
    </row>
    <row r="539" spans="1:6" x14ac:dyDescent="0.3">
      <c r="A539" s="44">
        <v>538</v>
      </c>
      <c r="B539" s="45">
        <v>16.838000000000001</v>
      </c>
      <c r="F539" s="47">
        <f>'Sales Cars'!C549</f>
        <v>44105</v>
      </c>
    </row>
    <row r="540" spans="1:6" x14ac:dyDescent="0.3">
      <c r="A540" s="44">
        <v>539</v>
      </c>
      <c r="B540" s="45">
        <v>16.192</v>
      </c>
      <c r="F540" s="47">
        <f>'Sales Cars'!C550</f>
        <v>44136</v>
      </c>
    </row>
    <row r="541" spans="1:6" x14ac:dyDescent="0.3">
      <c r="A541" s="44">
        <v>540</v>
      </c>
      <c r="B541" s="45">
        <v>16.687000000000001</v>
      </c>
      <c r="F541" s="47">
        <f>'Sales Cars'!C551</f>
        <v>44166</v>
      </c>
    </row>
    <row r="542" spans="1:6" x14ac:dyDescent="0.3">
      <c r="A542" s="44">
        <v>541</v>
      </c>
      <c r="B542" s="45">
        <v>17.295000000000002</v>
      </c>
      <c r="F542" s="47">
        <f>'Sales Cars'!C552</f>
        <v>44197</v>
      </c>
    </row>
    <row r="543" spans="1:6" x14ac:dyDescent="0.3">
      <c r="A543" s="44">
        <v>542</v>
      </c>
      <c r="B543" s="45">
        <v>16.353000000000002</v>
      </c>
      <c r="F543" s="47">
        <f>'Sales Cars'!C553</f>
        <v>44228</v>
      </c>
    </row>
    <row r="544" spans="1:6" x14ac:dyDescent="0.3">
      <c r="A544" s="44">
        <v>543</v>
      </c>
      <c r="B544" s="45">
        <v>18.475000000000001</v>
      </c>
      <c r="F544" s="47">
        <f>'Sales Cars'!C554</f>
        <v>44256</v>
      </c>
    </row>
    <row r="545" spans="1:6" x14ac:dyDescent="0.3">
      <c r="A545" s="44">
        <v>544</v>
      </c>
      <c r="B545" s="45">
        <v>19.006</v>
      </c>
      <c r="C545" s="45">
        <v>19.006</v>
      </c>
      <c r="D545" s="45">
        <v>19.006</v>
      </c>
      <c r="E545" s="45">
        <v>19.006</v>
      </c>
      <c r="F545" s="47">
        <f>'Sales Cars'!C555</f>
        <v>44287</v>
      </c>
    </row>
    <row r="546" spans="1:6" x14ac:dyDescent="0.3">
      <c r="A546" s="44">
        <v>545</v>
      </c>
      <c r="C546" s="45">
        <f t="shared" ref="C546:C577" si="0">_xlfn.FORECAST.ETS(A546,$B$2:$B$545,$A$2:$A$545,12,1)</f>
        <v>18.955277967552163</v>
      </c>
      <c r="D546" s="45">
        <f t="shared" ref="D546:D577" si="1">C546-_xlfn.FORECAST.ETS.CONFINT(A546,$B$2:$B$545,$A$2:$A$545,0.5,12,1)</f>
        <v>18.114471620708006</v>
      </c>
      <c r="E546" s="45">
        <f t="shared" ref="E546:E577" si="2">C546+_xlfn.FORECAST.ETS.CONFINT(A546,$B$2:$B$545,$A$2:$A$545,0.5,12,1)</f>
        <v>19.796084314396321</v>
      </c>
      <c r="F546" s="47">
        <f>'Sales Cars'!C556</f>
        <v>44317</v>
      </c>
    </row>
    <row r="547" spans="1:6" x14ac:dyDescent="0.3">
      <c r="A547" s="44">
        <v>546</v>
      </c>
      <c r="C547" s="45">
        <f t="shared" si="0"/>
        <v>18.21268055357309</v>
      </c>
      <c r="D547" s="45">
        <f t="shared" si="1"/>
        <v>17.272254159119502</v>
      </c>
      <c r="E547" s="45">
        <f t="shared" si="2"/>
        <v>19.153106948026679</v>
      </c>
      <c r="F547" s="47">
        <f>'Sales Cars'!C557</f>
        <v>44348</v>
      </c>
    </row>
    <row r="548" spans="1:6" x14ac:dyDescent="0.3">
      <c r="A548" s="44">
        <v>547</v>
      </c>
      <c r="C548" s="45">
        <f t="shared" si="0"/>
        <v>17.939434599512015</v>
      </c>
      <c r="D548" s="45">
        <f t="shared" si="1"/>
        <v>16.908630364918771</v>
      </c>
      <c r="E548" s="45">
        <f t="shared" si="2"/>
        <v>18.97023883410526</v>
      </c>
      <c r="F548" s="47">
        <f>'Sales Cars'!C558</f>
        <v>44378</v>
      </c>
    </row>
    <row r="549" spans="1:6" x14ac:dyDescent="0.3">
      <c r="A549" s="44">
        <v>548</v>
      </c>
      <c r="C549" s="45">
        <f t="shared" si="0"/>
        <v>17.984332414392878</v>
      </c>
      <c r="D549" s="45">
        <f t="shared" si="1"/>
        <v>16.870140587634481</v>
      </c>
      <c r="E549" s="45">
        <f t="shared" si="2"/>
        <v>19.098524241151274</v>
      </c>
      <c r="F549" s="47">
        <f>'Sales Cars'!C559</f>
        <v>44409</v>
      </c>
    </row>
    <row r="550" spans="1:6" x14ac:dyDescent="0.3">
      <c r="A550" s="44">
        <v>549</v>
      </c>
      <c r="C550" s="45">
        <f t="shared" si="0"/>
        <v>17.67957490078145</v>
      </c>
      <c r="D550" s="45">
        <f t="shared" si="1"/>
        <v>16.487517273158041</v>
      </c>
      <c r="E550" s="45">
        <f t="shared" si="2"/>
        <v>18.871632528404859</v>
      </c>
      <c r="F550" s="47">
        <f>'Sales Cars'!C560</f>
        <v>44440</v>
      </c>
    </row>
    <row r="551" spans="1:6" x14ac:dyDescent="0.3">
      <c r="A551" s="44">
        <v>550</v>
      </c>
      <c r="C551" s="45">
        <f t="shared" si="0"/>
        <v>17.904976052698011</v>
      </c>
      <c r="D551" s="45">
        <f t="shared" si="1"/>
        <v>16.639554120595601</v>
      </c>
      <c r="E551" s="45">
        <f t="shared" si="2"/>
        <v>19.17039798480042</v>
      </c>
      <c r="F551" s="47">
        <f>'Sales Cars'!C561</f>
        <v>44470</v>
      </c>
    </row>
    <row r="552" spans="1:6" x14ac:dyDescent="0.3">
      <c r="A552" s="44">
        <v>551</v>
      </c>
      <c r="C552" s="45">
        <f t="shared" si="0"/>
        <v>17.990837832693718</v>
      </c>
      <c r="D552" s="45">
        <f t="shared" si="1"/>
        <v>16.655810238695086</v>
      </c>
      <c r="E552" s="45">
        <f t="shared" si="2"/>
        <v>19.325865426692349</v>
      </c>
      <c r="F552" s="47">
        <f>'Sales Cars'!C562</f>
        <v>44501</v>
      </c>
    </row>
    <row r="553" spans="1:6" x14ac:dyDescent="0.3">
      <c r="A553" s="44">
        <v>552</v>
      </c>
      <c r="C553" s="45">
        <f t="shared" si="0"/>
        <v>18.543819903300012</v>
      </c>
      <c r="D553" s="45">
        <f t="shared" si="1"/>
        <v>17.14238462724845</v>
      </c>
      <c r="E553" s="45">
        <f t="shared" si="2"/>
        <v>19.945255179351573</v>
      </c>
      <c r="F553" s="47">
        <f>'Sales Cars'!C563</f>
        <v>44531</v>
      </c>
    </row>
    <row r="554" spans="1:6" x14ac:dyDescent="0.3">
      <c r="A554" s="44">
        <v>553</v>
      </c>
      <c r="C554" s="45">
        <f t="shared" si="0"/>
        <v>17.994713518301236</v>
      </c>
      <c r="D554" s="45">
        <f t="shared" si="1"/>
        <v>16.52963312841533</v>
      </c>
      <c r="E554" s="45">
        <f t="shared" si="2"/>
        <v>19.459793908187141</v>
      </c>
      <c r="F554" s="47">
        <f>'Sales Cars'!C564</f>
        <v>44562</v>
      </c>
    </row>
    <row r="555" spans="1:6" x14ac:dyDescent="0.3">
      <c r="A555" s="44">
        <v>554</v>
      </c>
      <c r="C555" s="45">
        <f t="shared" si="0"/>
        <v>18.427504319086324</v>
      </c>
      <c r="D555" s="45">
        <f t="shared" si="1"/>
        <v>16.901195294593585</v>
      </c>
      <c r="E555" s="45">
        <f t="shared" si="2"/>
        <v>19.953813343579064</v>
      </c>
      <c r="F555" s="47">
        <f>'Sales Cars'!C565</f>
        <v>44593</v>
      </c>
    </row>
    <row r="556" spans="1:6" x14ac:dyDescent="0.3">
      <c r="A556" s="44">
        <v>555</v>
      </c>
      <c r="C556" s="45">
        <f t="shared" si="0"/>
        <v>18.86934650748109</v>
      </c>
      <c r="D556" s="45">
        <f t="shared" si="1"/>
        <v>17.283944881667757</v>
      </c>
      <c r="E556" s="45">
        <f t="shared" si="2"/>
        <v>20.454748133294423</v>
      </c>
      <c r="F556" s="47">
        <f>'Sales Cars'!C566</f>
        <v>44621</v>
      </c>
    </row>
    <row r="557" spans="1:6" x14ac:dyDescent="0.3">
      <c r="A557" s="44">
        <v>556</v>
      </c>
      <c r="C557" s="45">
        <f t="shared" si="0"/>
        <v>19.081332946243911</v>
      </c>
      <c r="D557" s="45">
        <f t="shared" si="1"/>
        <v>17.438743772594702</v>
      </c>
      <c r="E557" s="45">
        <f t="shared" si="2"/>
        <v>20.723922119893121</v>
      </c>
      <c r="F557" s="47">
        <f>'Sales Cars'!C567</f>
        <v>44652</v>
      </c>
    </row>
    <row r="558" spans="1:6" x14ac:dyDescent="0.3">
      <c r="A558" s="44">
        <v>557</v>
      </c>
      <c r="C558" s="45">
        <f t="shared" si="0"/>
        <v>19.030610913796075</v>
      </c>
      <c r="D558" s="45">
        <f t="shared" si="1"/>
        <v>17.332332987151428</v>
      </c>
      <c r="E558" s="45">
        <f t="shared" si="2"/>
        <v>20.728888840440721</v>
      </c>
      <c r="F558" s="47">
        <f>'Sales Cars'!C568</f>
        <v>44682</v>
      </c>
    </row>
    <row r="559" spans="1:6" x14ac:dyDescent="0.3">
      <c r="A559" s="44">
        <v>558</v>
      </c>
      <c r="C559" s="45">
        <f t="shared" si="0"/>
        <v>18.288013499817001</v>
      </c>
      <c r="D559" s="45">
        <f t="shared" si="1"/>
        <v>16.535815840057325</v>
      </c>
      <c r="E559" s="45">
        <f t="shared" si="2"/>
        <v>20.040211159576678</v>
      </c>
      <c r="F559" s="47">
        <f>'Sales Cars'!C569</f>
        <v>44713</v>
      </c>
    </row>
    <row r="560" spans="1:6" x14ac:dyDescent="0.3">
      <c r="A560" s="44">
        <v>559</v>
      </c>
      <c r="C560" s="45">
        <f t="shared" si="0"/>
        <v>18.014767545755927</v>
      </c>
      <c r="D560" s="45">
        <f t="shared" si="1"/>
        <v>16.210059424005355</v>
      </c>
      <c r="E560" s="45">
        <f t="shared" si="2"/>
        <v>19.819475667506499</v>
      </c>
      <c r="F560" s="47">
        <f>'Sales Cars'!C570</f>
        <v>44743</v>
      </c>
    </row>
    <row r="561" spans="1:6" x14ac:dyDescent="0.3">
      <c r="A561" s="44">
        <v>560</v>
      </c>
      <c r="C561" s="45">
        <f t="shared" si="0"/>
        <v>18.059665360636789</v>
      </c>
      <c r="D561" s="45">
        <f t="shared" si="1"/>
        <v>16.2037360442094</v>
      </c>
      <c r="E561" s="45">
        <f t="shared" si="2"/>
        <v>19.915594677064178</v>
      </c>
      <c r="F561" s="47">
        <f>'Sales Cars'!C571</f>
        <v>44774</v>
      </c>
    </row>
    <row r="562" spans="1:6" x14ac:dyDescent="0.3">
      <c r="A562" s="44">
        <v>561</v>
      </c>
      <c r="C562" s="45">
        <f t="shared" si="0"/>
        <v>17.754907847025361</v>
      </c>
      <c r="D562" s="45">
        <f t="shared" si="1"/>
        <v>15.84894228559347</v>
      </c>
      <c r="E562" s="45">
        <f t="shared" si="2"/>
        <v>19.660873408457253</v>
      </c>
      <c r="F562" s="47">
        <f>'Sales Cars'!C572</f>
        <v>44805</v>
      </c>
    </row>
    <row r="563" spans="1:6" x14ac:dyDescent="0.3">
      <c r="A563" s="44">
        <v>562</v>
      </c>
      <c r="C563" s="45">
        <f t="shared" si="0"/>
        <v>17.980308998941922</v>
      </c>
      <c r="D563" s="45">
        <f t="shared" si="1"/>
        <v>16.025400791380157</v>
      </c>
      <c r="E563" s="45">
        <f t="shared" si="2"/>
        <v>19.935217206503687</v>
      </c>
      <c r="F563" s="47">
        <f>'Sales Cars'!C573</f>
        <v>44835</v>
      </c>
    </row>
    <row r="564" spans="1:6" x14ac:dyDescent="0.3">
      <c r="A564" s="44">
        <v>563</v>
      </c>
      <c r="C564" s="45">
        <f t="shared" si="0"/>
        <v>18.066170778937629</v>
      </c>
      <c r="D564" s="45">
        <f t="shared" si="1"/>
        <v>16.06333299784572</v>
      </c>
      <c r="E564" s="45">
        <f t="shared" si="2"/>
        <v>20.069008560029538</v>
      </c>
      <c r="F564" s="47">
        <f>'Sales Cars'!C574</f>
        <v>44866</v>
      </c>
    </row>
    <row r="565" spans="1:6" x14ac:dyDescent="0.3">
      <c r="A565" s="44">
        <v>564</v>
      </c>
      <c r="C565" s="45">
        <f t="shared" si="0"/>
        <v>18.619152849543923</v>
      </c>
      <c r="D565" s="45">
        <f t="shared" si="1"/>
        <v>16.569327157587299</v>
      </c>
      <c r="E565" s="45">
        <f t="shared" si="2"/>
        <v>20.668978541500547</v>
      </c>
      <c r="F565" s="47">
        <f>'Sales Cars'!C575</f>
        <v>44896</v>
      </c>
    </row>
    <row r="566" spans="1:6" x14ac:dyDescent="0.3">
      <c r="A566" s="44">
        <v>565</v>
      </c>
      <c r="C566" s="45">
        <f t="shared" si="0"/>
        <v>18.070046464545147</v>
      </c>
      <c r="D566" s="45">
        <f t="shared" si="1"/>
        <v>15.974110853890128</v>
      </c>
      <c r="E566" s="45">
        <f t="shared" si="2"/>
        <v>20.165982075200166</v>
      </c>
      <c r="F566" s="47">
        <f>'Sales Cars'!C576</f>
        <v>44927</v>
      </c>
    </row>
    <row r="567" spans="1:6" x14ac:dyDescent="0.3">
      <c r="A567" s="44">
        <v>566</v>
      </c>
      <c r="C567" s="45">
        <f t="shared" si="0"/>
        <v>18.502837265330236</v>
      </c>
      <c r="D567" s="45">
        <f t="shared" si="1"/>
        <v>16.361612676199304</v>
      </c>
      <c r="E567" s="45">
        <f t="shared" si="2"/>
        <v>20.644061854461167</v>
      </c>
      <c r="F567" s="47">
        <f>'Sales Cars'!C577</f>
        <v>44958</v>
      </c>
    </row>
    <row r="568" spans="1:6" x14ac:dyDescent="0.3">
      <c r="A568" s="44">
        <v>567</v>
      </c>
      <c r="C568" s="45">
        <f t="shared" si="0"/>
        <v>18.944679453725001</v>
      </c>
      <c r="D568" s="45">
        <f t="shared" si="1"/>
        <v>16.758935472244694</v>
      </c>
      <c r="E568" s="45">
        <f t="shared" si="2"/>
        <v>21.130423435205309</v>
      </c>
      <c r="F568" s="47">
        <f>'Sales Cars'!C578</f>
        <v>44986</v>
      </c>
    </row>
    <row r="569" spans="1:6" x14ac:dyDescent="0.3">
      <c r="A569" s="44">
        <v>568</v>
      </c>
      <c r="C569" s="45">
        <f t="shared" si="0"/>
        <v>19.156665892487823</v>
      </c>
      <c r="D569" s="45">
        <f t="shared" si="1"/>
        <v>16.9271256859973</v>
      </c>
      <c r="E569" s="45">
        <f t="shared" si="2"/>
        <v>21.386206098978345</v>
      </c>
      <c r="F569" s="47">
        <f>'Sales Cars'!C579</f>
        <v>45017</v>
      </c>
    </row>
    <row r="570" spans="1:6" x14ac:dyDescent="0.3">
      <c r="A570" s="44">
        <v>569</v>
      </c>
      <c r="C570" s="45">
        <f t="shared" si="0"/>
        <v>19.105943860039986</v>
      </c>
      <c r="D570" s="45">
        <f t="shared" si="1"/>
        <v>16.833125325604371</v>
      </c>
      <c r="E570" s="45">
        <f t="shared" si="2"/>
        <v>21.378762394475601</v>
      </c>
      <c r="F570" s="47">
        <f>'Sales Cars'!C580</f>
        <v>45047</v>
      </c>
    </row>
    <row r="571" spans="1:6" x14ac:dyDescent="0.3">
      <c r="A571" s="44">
        <v>570</v>
      </c>
      <c r="C571" s="45">
        <f t="shared" si="0"/>
        <v>18.363346446060913</v>
      </c>
      <c r="D571" s="45">
        <f t="shared" si="1"/>
        <v>16.04805841892686</v>
      </c>
      <c r="E571" s="45">
        <f t="shared" si="2"/>
        <v>20.678634473194965</v>
      </c>
      <c r="F571" s="47">
        <f>'Sales Cars'!C581</f>
        <v>45078</v>
      </c>
    </row>
    <row r="572" spans="1:6" x14ac:dyDescent="0.3">
      <c r="A572" s="44">
        <v>571</v>
      </c>
      <c r="C572" s="45">
        <f t="shared" si="0"/>
        <v>18.090100491999838</v>
      </c>
      <c r="D572" s="45">
        <f t="shared" si="1"/>
        <v>15.732950472009513</v>
      </c>
      <c r="E572" s="45">
        <f t="shared" si="2"/>
        <v>20.447250511990163</v>
      </c>
      <c r="F572" s="47">
        <f>'Sales Cars'!C582</f>
        <v>45108</v>
      </c>
    </row>
    <row r="573" spans="1:6" x14ac:dyDescent="0.3">
      <c r="A573" s="44">
        <v>572</v>
      </c>
      <c r="C573" s="45">
        <f t="shared" si="0"/>
        <v>18.1349983068807</v>
      </c>
      <c r="D573" s="45">
        <f t="shared" si="1"/>
        <v>15.736561689240999</v>
      </c>
      <c r="E573" s="45">
        <f t="shared" si="2"/>
        <v>20.5334349245204</v>
      </c>
      <c r="F573" s="47">
        <f>'Sales Cars'!C583</f>
        <v>45139</v>
      </c>
    </row>
    <row r="574" spans="1:6" x14ac:dyDescent="0.3">
      <c r="A574" s="44">
        <v>573</v>
      </c>
      <c r="C574" s="45">
        <f t="shared" si="0"/>
        <v>17.830240793269272</v>
      </c>
      <c r="D574" s="45">
        <f t="shared" si="1"/>
        <v>15.391063464991428</v>
      </c>
      <c r="E574" s="45">
        <f t="shared" si="2"/>
        <v>20.269418121547119</v>
      </c>
      <c r="F574" s="47">
        <f>'Sales Cars'!C584</f>
        <v>45170</v>
      </c>
    </row>
    <row r="575" spans="1:6" x14ac:dyDescent="0.3">
      <c r="A575" s="44">
        <v>574</v>
      </c>
      <c r="C575" s="45">
        <f t="shared" si="0"/>
        <v>18.055641945185833</v>
      </c>
      <c r="D575" s="45">
        <f t="shared" si="1"/>
        <v>15.576242598468962</v>
      </c>
      <c r="E575" s="45">
        <f t="shared" si="2"/>
        <v>20.535041291902704</v>
      </c>
      <c r="F575" s="47">
        <f>'Sales Cars'!C585</f>
        <v>45200</v>
      </c>
    </row>
    <row r="576" spans="1:6" x14ac:dyDescent="0.3">
      <c r="A576" s="44">
        <v>575</v>
      </c>
      <c r="C576" s="45">
        <f t="shared" si="0"/>
        <v>18.14150372518154</v>
      </c>
      <c r="D576" s="45">
        <f t="shared" si="1"/>
        <v>15.622375926142393</v>
      </c>
      <c r="E576" s="45">
        <f t="shared" si="2"/>
        <v>20.660631524220687</v>
      </c>
      <c r="F576" s="47">
        <f>'Sales Cars'!C586</f>
        <v>45231</v>
      </c>
    </row>
    <row r="577" spans="1:6" x14ac:dyDescent="0.3">
      <c r="A577" s="44">
        <v>576</v>
      </c>
      <c r="C577" s="45">
        <f t="shared" si="0"/>
        <v>18.694485795787834</v>
      </c>
      <c r="D577" s="45">
        <f t="shared" si="1"/>
        <v>16.136099840762565</v>
      </c>
      <c r="E577" s="45">
        <f t="shared" si="2"/>
        <v>21.252871750813103</v>
      </c>
      <c r="F577" s="47">
        <f>'Sales Cars'!C587</f>
        <v>45261</v>
      </c>
    </row>
    <row r="578" spans="1:6" x14ac:dyDescent="0.3">
      <c r="A578" s="44">
        <v>577</v>
      </c>
      <c r="C578" s="45">
        <f t="shared" ref="C578:C609" si="3">_xlfn.FORECAST.ETS(A578,$B$2:$B$545,$A$2:$A$545,12,1)</f>
        <v>18.145379410789058</v>
      </c>
      <c r="D578" s="45">
        <f t="shared" ref="D578:D609" si="4">C578-_xlfn.FORECAST.ETS.CONFINT(A578,$B$2:$B$545,$A$2:$A$545,0.5,12,1)</f>
        <v>15.548183997396585</v>
      </c>
      <c r="E578" s="45">
        <f t="shared" ref="E578:E609" si="5">C578+_xlfn.FORECAST.ETS.CONFINT(A578,$B$2:$B$545,$A$2:$A$545,0.5,12,1)</f>
        <v>20.742574824181531</v>
      </c>
      <c r="F578" s="47">
        <f>'Sales Cars'!C588</f>
        <v>45292</v>
      </c>
    </row>
    <row r="579" spans="1:6" x14ac:dyDescent="0.3">
      <c r="A579" s="44">
        <v>578</v>
      </c>
      <c r="C579" s="45">
        <f t="shared" si="3"/>
        <v>18.578170211574147</v>
      </c>
      <c r="D579" s="45">
        <f t="shared" si="4"/>
        <v>15.942593947598567</v>
      </c>
      <c r="E579" s="45">
        <f t="shared" si="5"/>
        <v>21.213746475549726</v>
      </c>
      <c r="F579" s="47">
        <f>'Sales Cars'!C589</f>
        <v>45323</v>
      </c>
    </row>
    <row r="580" spans="1:6" x14ac:dyDescent="0.3">
      <c r="A580" s="44">
        <v>579</v>
      </c>
      <c r="C580" s="45">
        <f t="shared" si="3"/>
        <v>19.020012399968913</v>
      </c>
      <c r="D580" s="45">
        <f t="shared" si="4"/>
        <v>16.346465169708164</v>
      </c>
      <c r="E580" s="45">
        <f t="shared" si="5"/>
        <v>21.693559630229661</v>
      </c>
      <c r="F580" s="47">
        <f>'Sales Cars'!C590</f>
        <v>45352</v>
      </c>
    </row>
    <row r="581" spans="1:6" x14ac:dyDescent="0.3">
      <c r="A581" s="44">
        <v>580</v>
      </c>
      <c r="C581" s="45">
        <f t="shared" si="3"/>
        <v>19.231998838731734</v>
      </c>
      <c r="D581" s="45">
        <f t="shared" si="4"/>
        <v>16.520873043629663</v>
      </c>
      <c r="E581" s="45">
        <f t="shared" si="5"/>
        <v>21.943124633833804</v>
      </c>
      <c r="F581" s="47">
        <f>'Sales Cars'!C591</f>
        <v>45383</v>
      </c>
    </row>
    <row r="582" spans="1:6" x14ac:dyDescent="0.3">
      <c r="A582" s="44">
        <v>581</v>
      </c>
      <c r="C582" s="45">
        <f t="shared" si="3"/>
        <v>19.181276806283897</v>
      </c>
      <c r="D582" s="45">
        <f t="shared" si="4"/>
        <v>16.43281049332105</v>
      </c>
      <c r="E582" s="45">
        <f t="shared" si="5"/>
        <v>21.929743119246744</v>
      </c>
      <c r="F582" s="47">
        <f>'Sales Cars'!C592</f>
        <v>45413</v>
      </c>
    </row>
    <row r="583" spans="1:6" x14ac:dyDescent="0.3">
      <c r="A583" s="44">
        <v>582</v>
      </c>
      <c r="C583" s="45">
        <f t="shared" si="3"/>
        <v>18.438679392304824</v>
      </c>
      <c r="D583" s="45">
        <f t="shared" si="4"/>
        <v>15.653373112895798</v>
      </c>
      <c r="E583" s="45">
        <f t="shared" si="5"/>
        <v>21.223985671713848</v>
      </c>
      <c r="F583" s="47">
        <f>'Sales Cars'!C593</f>
        <v>45444</v>
      </c>
    </row>
    <row r="584" spans="1:6" x14ac:dyDescent="0.3">
      <c r="A584" s="44">
        <v>583</v>
      </c>
      <c r="C584" s="45">
        <f t="shared" si="3"/>
        <v>18.165433438243749</v>
      </c>
      <c r="D584" s="45">
        <f t="shared" si="4"/>
        <v>15.343633473026427</v>
      </c>
      <c r="E584" s="45">
        <f t="shared" si="5"/>
        <v>20.987233403461069</v>
      </c>
      <c r="F584" s="47">
        <f>'Sales Cars'!C594</f>
        <v>45474</v>
      </c>
    </row>
    <row r="585" spans="1:6" x14ac:dyDescent="0.3">
      <c r="A585" s="44">
        <v>584</v>
      </c>
      <c r="C585" s="45">
        <f t="shared" si="3"/>
        <v>18.210331253124611</v>
      </c>
      <c r="D585" s="45">
        <f t="shared" si="4"/>
        <v>15.352370370229679</v>
      </c>
      <c r="E585" s="45">
        <f t="shared" si="5"/>
        <v>21.068292136019544</v>
      </c>
      <c r="F585" s="47">
        <f>'Sales Cars'!C595</f>
        <v>45505</v>
      </c>
    </row>
    <row r="586" spans="1:6" x14ac:dyDescent="0.3">
      <c r="A586" s="44">
        <v>585</v>
      </c>
      <c r="C586" s="45">
        <f t="shared" si="3"/>
        <v>17.905573739513184</v>
      </c>
      <c r="D586" s="45">
        <f t="shared" si="4"/>
        <v>15.011771987941852</v>
      </c>
      <c r="E586" s="45">
        <f t="shared" si="5"/>
        <v>20.799375491084515</v>
      </c>
      <c r="F586" s="47">
        <f>'Sales Cars'!C596</f>
        <v>45536</v>
      </c>
    </row>
    <row r="587" spans="1:6" x14ac:dyDescent="0.3">
      <c r="A587" s="44">
        <v>586</v>
      </c>
      <c r="C587" s="45">
        <f t="shared" si="3"/>
        <v>18.130974891429744</v>
      </c>
      <c r="D587" s="45">
        <f t="shared" si="4"/>
        <v>15.201640331272735</v>
      </c>
      <c r="E587" s="45">
        <f t="shared" si="5"/>
        <v>21.060309451586754</v>
      </c>
      <c r="F587" s="47">
        <f>'Sales Cars'!C597</f>
        <v>45566</v>
      </c>
    </row>
    <row r="588" spans="1:6" x14ac:dyDescent="0.3">
      <c r="A588" s="44">
        <v>587</v>
      </c>
      <c r="C588" s="45">
        <f t="shared" si="3"/>
        <v>18.216836671425451</v>
      </c>
      <c r="D588" s="45">
        <f t="shared" si="4"/>
        <v>15.252266047225874</v>
      </c>
      <c r="E588" s="45">
        <f t="shared" si="5"/>
        <v>21.181407295625029</v>
      </c>
      <c r="F588" s="47">
        <f>'Sales Cars'!C598</f>
        <v>45597</v>
      </c>
    </row>
    <row r="589" spans="1:6" x14ac:dyDescent="0.3">
      <c r="A589" s="44">
        <v>588</v>
      </c>
      <c r="C589" s="45">
        <f t="shared" si="3"/>
        <v>18.769818742031745</v>
      </c>
      <c r="D589" s="45">
        <f t="shared" si="4"/>
        <v>15.770298104843464</v>
      </c>
      <c r="E589" s="45">
        <f t="shared" si="5"/>
        <v>21.769339379220028</v>
      </c>
      <c r="F589" s="47">
        <f>'Sales Cars'!C599</f>
        <v>45627</v>
      </c>
    </row>
    <row r="590" spans="1:6" x14ac:dyDescent="0.3">
      <c r="A590" s="44">
        <v>589</v>
      </c>
      <c r="C590" s="45">
        <f t="shared" si="3"/>
        <v>18.220712357032969</v>
      </c>
      <c r="D590" s="45">
        <f t="shared" si="4"/>
        <v>15.186517640078433</v>
      </c>
      <c r="E590" s="45">
        <f t="shared" si="5"/>
        <v>21.254907073987503</v>
      </c>
      <c r="F590" s="47">
        <f>'Sales Cars'!C600</f>
        <v>45658</v>
      </c>
    </row>
    <row r="591" spans="1:6" x14ac:dyDescent="0.3">
      <c r="A591" s="44">
        <v>590</v>
      </c>
      <c r="C591" s="45">
        <f t="shared" si="3"/>
        <v>18.653503157818058</v>
      </c>
      <c r="D591" s="45">
        <f t="shared" si="4"/>
        <v>15.58490071008929</v>
      </c>
      <c r="E591" s="45">
        <f t="shared" si="5"/>
        <v>21.722105605546826</v>
      </c>
      <c r="F591" s="47">
        <f>'Sales Cars'!C601</f>
        <v>45689</v>
      </c>
    </row>
    <row r="592" spans="1:6" x14ac:dyDescent="0.3">
      <c r="A592" s="44">
        <v>591</v>
      </c>
      <c r="C592" s="45">
        <f t="shared" si="3"/>
        <v>19.095345346212824</v>
      </c>
      <c r="D592" s="45">
        <f t="shared" si="4"/>
        <v>15.992592427873126</v>
      </c>
      <c r="E592" s="45">
        <f t="shared" si="5"/>
        <v>22.19809826455252</v>
      </c>
      <c r="F592" s="47">
        <f>'Sales Cars'!C602</f>
        <v>45717</v>
      </c>
    </row>
    <row r="593" spans="1:6" x14ac:dyDescent="0.3">
      <c r="A593" s="44">
        <v>592</v>
      </c>
      <c r="C593" s="45">
        <f t="shared" si="3"/>
        <v>19.307331784975645</v>
      </c>
      <c r="D593" s="45">
        <f t="shared" si="4"/>
        <v>16.170677027996319</v>
      </c>
      <c r="E593" s="45">
        <f t="shared" si="5"/>
        <v>22.44398654195497</v>
      </c>
      <c r="F593" s="47">
        <f>'Sales Cars'!C603</f>
        <v>45748</v>
      </c>
    </row>
    <row r="594" spans="1:6" x14ac:dyDescent="0.3">
      <c r="A594" s="44">
        <v>593</v>
      </c>
      <c r="C594" s="45">
        <f t="shared" si="3"/>
        <v>19.256609752527808</v>
      </c>
      <c r="D594" s="45">
        <f t="shared" si="4"/>
        <v>16.086171280842475</v>
      </c>
      <c r="E594" s="45">
        <f t="shared" si="5"/>
        <v>22.427048224213141</v>
      </c>
      <c r="F594" s="47">
        <f>'Sales Cars'!C604</f>
        <v>45778</v>
      </c>
    </row>
    <row r="595" spans="1:6" x14ac:dyDescent="0.3">
      <c r="A595" s="44">
        <v>594</v>
      </c>
      <c r="C595" s="45">
        <f t="shared" si="3"/>
        <v>18.514012338548735</v>
      </c>
      <c r="D595" s="45">
        <f t="shared" si="4"/>
        <v>15.310146370533872</v>
      </c>
      <c r="E595" s="45">
        <f t="shared" si="5"/>
        <v>21.717878306563598</v>
      </c>
      <c r="F595" s="47">
        <f>'Sales Cars'!C605</f>
        <v>45809</v>
      </c>
    </row>
    <row r="596" spans="1:6" x14ac:dyDescent="0.3">
      <c r="A596" s="44">
        <v>595</v>
      </c>
      <c r="C596" s="45">
        <f t="shared" si="3"/>
        <v>18.24076638448766</v>
      </c>
      <c r="D596" s="45">
        <f t="shared" si="4"/>
        <v>15.003698093092794</v>
      </c>
      <c r="E596" s="45">
        <f t="shared" si="5"/>
        <v>21.477834675882526</v>
      </c>
      <c r="F596" s="47">
        <f>'Sales Cars'!C606</f>
        <v>45839</v>
      </c>
    </row>
    <row r="597" spans="1:6" x14ac:dyDescent="0.3">
      <c r="A597" s="44">
        <v>596</v>
      </c>
      <c r="C597" s="45">
        <f t="shared" si="3"/>
        <v>18.285664199368522</v>
      </c>
      <c r="D597" s="45">
        <f t="shared" si="4"/>
        <v>15.015611682496074</v>
      </c>
      <c r="E597" s="45">
        <f t="shared" si="5"/>
        <v>21.555716716240969</v>
      </c>
      <c r="F597" s="47">
        <f>'Sales Cars'!C607</f>
        <v>45870</v>
      </c>
    </row>
    <row r="598" spans="1:6" x14ac:dyDescent="0.3">
      <c r="A598" s="44">
        <v>597</v>
      </c>
      <c r="C598" s="45">
        <f t="shared" si="3"/>
        <v>17.980906685757095</v>
      </c>
      <c r="D598" s="45">
        <f t="shared" si="4"/>
        <v>14.678081293041988</v>
      </c>
      <c r="E598" s="45">
        <f t="shared" si="5"/>
        <v>21.283732078472202</v>
      </c>
      <c r="F598" s="47">
        <f>'Sales Cars'!C608</f>
        <v>45901</v>
      </c>
    </row>
    <row r="599" spans="1:6" x14ac:dyDescent="0.3">
      <c r="A599" s="44">
        <v>598</v>
      </c>
      <c r="C599" s="45">
        <f t="shared" si="3"/>
        <v>18.206307837673656</v>
      </c>
      <c r="D599" s="45">
        <f t="shared" si="4"/>
        <v>14.870914476757386</v>
      </c>
      <c r="E599" s="45">
        <f t="shared" si="5"/>
        <v>21.541701198589926</v>
      </c>
      <c r="F599" s="47">
        <f>'Sales Cars'!C609</f>
        <v>45931</v>
      </c>
    </row>
    <row r="600" spans="1:6" x14ac:dyDescent="0.3">
      <c r="A600" s="44">
        <v>599</v>
      </c>
      <c r="C600" s="45">
        <f t="shared" si="3"/>
        <v>18.292169617669362</v>
      </c>
      <c r="D600" s="45">
        <f t="shared" si="4"/>
        <v>14.924407041587681</v>
      </c>
      <c r="E600" s="45">
        <f t="shared" si="5"/>
        <v>21.659932193751043</v>
      </c>
      <c r="F600" s="47">
        <f>'Sales Cars'!C610</f>
        <v>45962</v>
      </c>
    </row>
    <row r="601" spans="1:6" x14ac:dyDescent="0.3">
      <c r="A601" s="44">
        <v>600</v>
      </c>
      <c r="C601" s="45">
        <f t="shared" si="3"/>
        <v>18.84515168827566</v>
      </c>
      <c r="D601" s="45">
        <f t="shared" si="4"/>
        <v>15.445212765425675</v>
      </c>
      <c r="E601" s="45">
        <f t="shared" si="5"/>
        <v>22.245090611125644</v>
      </c>
      <c r="F601" s="47">
        <f>'Sales Cars'!C611</f>
        <v>45992</v>
      </c>
    </row>
    <row r="602" spans="1:6" x14ac:dyDescent="0.3">
      <c r="A602" s="44">
        <v>601</v>
      </c>
      <c r="C602" s="45">
        <f t="shared" si="3"/>
        <v>18.29604530327688</v>
      </c>
      <c r="D602" s="45">
        <f t="shared" si="4"/>
        <v>14.864117271292972</v>
      </c>
      <c r="E602" s="45">
        <f t="shared" si="5"/>
        <v>21.727973335260788</v>
      </c>
      <c r="F602" s="47">
        <f>'Sales Cars'!C612</f>
        <v>46023</v>
      </c>
    </row>
    <row r="603" spans="1:6" x14ac:dyDescent="0.3">
      <c r="A603" s="44">
        <v>602</v>
      </c>
      <c r="C603" s="45">
        <f t="shared" si="3"/>
        <v>18.728836104061969</v>
      </c>
      <c r="D603" s="45">
        <f t="shared" si="4"/>
        <v>15.265100808808187</v>
      </c>
      <c r="E603" s="45">
        <f t="shared" si="5"/>
        <v>22.192571399315753</v>
      </c>
      <c r="F603" s="47">
        <f>'Sales Cars'!C613</f>
        <v>46054</v>
      </c>
    </row>
    <row r="604" spans="1:6" x14ac:dyDescent="0.3">
      <c r="A604" s="44">
        <v>603</v>
      </c>
      <c r="C604" s="45">
        <f t="shared" si="3"/>
        <v>19.170678292456735</v>
      </c>
      <c r="D604" s="45">
        <f t="shared" si="4"/>
        <v>15.675312413234568</v>
      </c>
      <c r="E604" s="45">
        <f t="shared" si="5"/>
        <v>22.666044171678902</v>
      </c>
      <c r="F604" s="47">
        <f>'Sales Cars'!C614</f>
        <v>46082</v>
      </c>
    </row>
    <row r="605" spans="1:6" x14ac:dyDescent="0.3">
      <c r="A605" s="44">
        <v>604</v>
      </c>
      <c r="C605" s="45">
        <f t="shared" si="3"/>
        <v>19.382664731219556</v>
      </c>
      <c r="D605" s="45">
        <f t="shared" si="4"/>
        <v>15.855839993192616</v>
      </c>
      <c r="E605" s="45">
        <f t="shared" si="5"/>
        <v>22.909489469246495</v>
      </c>
      <c r="F605" s="47">
        <f>'Sales Cars'!C615</f>
        <v>46113</v>
      </c>
    </row>
    <row r="606" spans="1:6" x14ac:dyDescent="0.3">
      <c r="A606" s="44">
        <v>605</v>
      </c>
      <c r="C606" s="45">
        <f t="shared" si="3"/>
        <v>19.331942698771719</v>
      </c>
      <c r="D606" s="45">
        <f t="shared" si="4"/>
        <v>15.773714710602899</v>
      </c>
      <c r="E606" s="45">
        <f t="shared" si="5"/>
        <v>22.890170686940539</v>
      </c>
      <c r="F606" s="47">
        <f>'Sales Cars'!C616</f>
        <v>46143</v>
      </c>
    </row>
    <row r="607" spans="1:6" x14ac:dyDescent="0.3">
      <c r="A607" s="44">
        <v>606</v>
      </c>
      <c r="C607" s="45">
        <f t="shared" si="3"/>
        <v>18.58934528479265</v>
      </c>
      <c r="D607" s="45">
        <f t="shared" si="4"/>
        <v>14.999988782741474</v>
      </c>
      <c r="E607" s="45">
        <f t="shared" si="5"/>
        <v>22.178701786843824</v>
      </c>
      <c r="F607" s="47">
        <f>'Sales Cars'!C617</f>
        <v>46174</v>
      </c>
    </row>
    <row r="608" spans="1:6" x14ac:dyDescent="0.3">
      <c r="A608" s="44">
        <v>607</v>
      </c>
      <c r="C608" s="45">
        <f t="shared" si="3"/>
        <v>18.316099330731571</v>
      </c>
      <c r="D608" s="45">
        <f t="shared" si="4"/>
        <v>14.695772316128807</v>
      </c>
      <c r="E608" s="45">
        <f t="shared" si="5"/>
        <v>21.936426345334336</v>
      </c>
      <c r="F608" s="47">
        <f>'Sales Cars'!C618</f>
        <v>46204</v>
      </c>
    </row>
    <row r="609" spans="1:6" x14ac:dyDescent="0.3">
      <c r="A609" s="44">
        <v>608</v>
      </c>
      <c r="C609" s="45">
        <f t="shared" si="3"/>
        <v>18.360997145612433</v>
      </c>
      <c r="D609" s="45">
        <f t="shared" si="4"/>
        <v>14.709853405462633</v>
      </c>
      <c r="E609" s="45">
        <f t="shared" si="5"/>
        <v>22.012140885762236</v>
      </c>
      <c r="F609" s="47">
        <f>'Sales Cars'!C619</f>
        <v>46235</v>
      </c>
    </row>
    <row r="610" spans="1:6" x14ac:dyDescent="0.3">
      <c r="A610" s="44">
        <v>609</v>
      </c>
      <c r="C610" s="45">
        <f t="shared" ref="C610:C641" si="6">_xlfn.FORECAST.ETS(A610,$B$2:$B$545,$A$2:$A$545,12,1)</f>
        <v>18.056239632001006</v>
      </c>
      <c r="D610" s="45">
        <f t="shared" ref="D610:D641" si="7">C610-_xlfn.FORECAST.ETS.CONFINT(A610,$B$2:$B$545,$A$2:$A$545,0.5,12,1)</f>
        <v>14.374428899705656</v>
      </c>
      <c r="E610" s="45">
        <f t="shared" ref="E610:E641" si="8">C610+_xlfn.FORECAST.ETS.CONFINT(A610,$B$2:$B$545,$A$2:$A$545,0.5,12,1)</f>
        <v>21.738050364296356</v>
      </c>
      <c r="F610" s="47">
        <f>'Sales Cars'!C620</f>
        <v>46266</v>
      </c>
    </row>
    <row r="611" spans="1:6" x14ac:dyDescent="0.3">
      <c r="A611" s="44">
        <v>610</v>
      </c>
      <c r="C611" s="45">
        <f t="shared" si="6"/>
        <v>18.281640783917567</v>
      </c>
      <c r="D611" s="45">
        <f t="shared" si="7"/>
        <v>14.569308891669298</v>
      </c>
      <c r="E611" s="45">
        <f t="shared" si="8"/>
        <v>21.993972676165836</v>
      </c>
      <c r="F611" s="47">
        <f>'Sales Cars'!C621</f>
        <v>46296</v>
      </c>
    </row>
    <row r="612" spans="1:6" x14ac:dyDescent="0.3">
      <c r="A612" s="44">
        <v>611</v>
      </c>
      <c r="C612" s="45">
        <f t="shared" si="6"/>
        <v>18.367502563913273</v>
      </c>
      <c r="D612" s="45">
        <f t="shared" si="7"/>
        <v>14.62479158730542</v>
      </c>
      <c r="E612" s="45">
        <f t="shared" si="8"/>
        <v>22.110213540521126</v>
      </c>
      <c r="F612" s="47">
        <f>'Sales Cars'!C622</f>
        <v>46327</v>
      </c>
    </row>
    <row r="613" spans="1:6" x14ac:dyDescent="0.3">
      <c r="A613" s="44">
        <v>612</v>
      </c>
      <c r="C613" s="45">
        <f t="shared" si="6"/>
        <v>18.920484634519571</v>
      </c>
      <c r="D613" s="45">
        <f t="shared" si="7"/>
        <v>15.147533029872662</v>
      </c>
      <c r="E613" s="45">
        <f t="shared" si="8"/>
        <v>22.693436239166481</v>
      </c>
      <c r="F613" s="47">
        <f>'Sales Cars'!C623</f>
        <v>46357</v>
      </c>
    </row>
    <row r="614" spans="1:6" x14ac:dyDescent="0.3">
      <c r="A614" s="44">
        <v>613</v>
      </c>
      <c r="C614" s="45">
        <f t="shared" si="6"/>
        <v>18.371378249520792</v>
      </c>
      <c r="D614" s="45">
        <f t="shared" si="7"/>
        <v>14.568320984388617</v>
      </c>
      <c r="E614" s="45">
        <f t="shared" si="8"/>
        <v>22.174435514652966</v>
      </c>
      <c r="F614" s="47">
        <f>'Sales Cars'!C624</f>
        <v>46388</v>
      </c>
    </row>
    <row r="615" spans="1:6" x14ac:dyDescent="0.3">
      <c r="A615" s="44">
        <v>614</v>
      </c>
      <c r="C615" s="45">
        <f t="shared" si="6"/>
        <v>18.80416905030588</v>
      </c>
      <c r="D615" s="45">
        <f t="shared" si="7"/>
        <v>14.971137727588532</v>
      </c>
      <c r="E615" s="45">
        <f t="shared" si="8"/>
        <v>22.637200373023227</v>
      </c>
      <c r="F615" s="47">
        <f>'Sales Cars'!C625</f>
        <v>46419</v>
      </c>
    </row>
    <row r="616" spans="1:6" x14ac:dyDescent="0.3">
      <c r="A616" s="44">
        <v>615</v>
      </c>
      <c r="C616" s="45">
        <f t="shared" si="6"/>
        <v>19.246011238700646</v>
      </c>
      <c r="D616" s="45">
        <f t="shared" si="7"/>
        <v>15.383134214759634</v>
      </c>
      <c r="E616" s="45">
        <f t="shared" si="8"/>
        <v>23.10888826264166</v>
      </c>
      <c r="F616" s="47">
        <f>'Sales Cars'!C626</f>
        <v>46447</v>
      </c>
    </row>
    <row r="617" spans="1:6" x14ac:dyDescent="0.3">
      <c r="A617" s="44">
        <v>616</v>
      </c>
      <c r="C617" s="45">
        <f t="shared" si="6"/>
        <v>19.457997677463467</v>
      </c>
      <c r="D617" s="45">
        <f t="shared" si="7"/>
        <v>15.565400174604681</v>
      </c>
      <c r="E617" s="45">
        <f t="shared" si="8"/>
        <v>23.350595180322252</v>
      </c>
      <c r="F617" s="47">
        <f>'Sales Cars'!C627</f>
        <v>46478</v>
      </c>
    </row>
    <row r="618" spans="1:6" x14ac:dyDescent="0.3">
      <c r="A618" s="44">
        <v>617</v>
      </c>
      <c r="C618" s="45">
        <f t="shared" si="6"/>
        <v>19.407275645015631</v>
      </c>
      <c r="D618" s="45">
        <f t="shared" si="7"/>
        <v>15.484976669900471</v>
      </c>
      <c r="E618" s="45">
        <f t="shared" si="8"/>
        <v>23.329574620130792</v>
      </c>
      <c r="F618" s="47">
        <f>'Sales Cars'!C628</f>
        <v>46508</v>
      </c>
    </row>
    <row r="619" spans="1:6" x14ac:dyDescent="0.3">
      <c r="A619" s="44">
        <v>618</v>
      </c>
      <c r="C619" s="45">
        <f t="shared" si="6"/>
        <v>18.664678231036561</v>
      </c>
      <c r="D619" s="45">
        <f t="shared" si="7"/>
        <v>14.712901012984357</v>
      </c>
      <c r="E619" s="45">
        <f t="shared" si="8"/>
        <v>22.616455449088765</v>
      </c>
      <c r="F619" s="47">
        <f>'Sales Cars'!C629</f>
        <v>46539</v>
      </c>
    </row>
    <row r="620" spans="1:6" x14ac:dyDescent="0.3">
      <c r="A620" s="44">
        <v>619</v>
      </c>
      <c r="C620" s="45">
        <f t="shared" si="6"/>
        <v>18.391432276975483</v>
      </c>
      <c r="D620" s="45">
        <f t="shared" si="7"/>
        <v>14.410293245267686</v>
      </c>
      <c r="E620" s="45">
        <f t="shared" si="8"/>
        <v>22.372571308683277</v>
      </c>
      <c r="F620" s="47">
        <f>'Sales Cars'!C630</f>
        <v>46569</v>
      </c>
    </row>
    <row r="621" spans="1:6" x14ac:dyDescent="0.3">
      <c r="A621" s="44">
        <v>620</v>
      </c>
      <c r="C621" s="45">
        <f t="shared" si="6"/>
        <v>18.436330091856345</v>
      </c>
      <c r="D621" s="45">
        <f t="shared" si="7"/>
        <v>14.425942942202003</v>
      </c>
      <c r="E621" s="45">
        <f t="shared" si="8"/>
        <v>22.446717241510687</v>
      </c>
      <c r="F621" s="47">
        <f>'Sales Cars'!C631</f>
        <v>46600</v>
      </c>
    </row>
    <row r="622" spans="1:6" x14ac:dyDescent="0.3">
      <c r="A622" s="44">
        <v>621</v>
      </c>
      <c r="C622" s="45">
        <f t="shared" si="6"/>
        <v>18.131572578244917</v>
      </c>
      <c r="D622" s="45">
        <f t="shared" si="7"/>
        <v>14.092048361706143</v>
      </c>
      <c r="E622" s="45">
        <f t="shared" si="8"/>
        <v>22.171096794783693</v>
      </c>
      <c r="F622" s="47">
        <f>'Sales Cars'!C632</f>
        <v>46631</v>
      </c>
    </row>
    <row r="623" spans="1:6" x14ac:dyDescent="0.3">
      <c r="A623" s="44">
        <v>622</v>
      </c>
      <c r="C623" s="45">
        <f t="shared" si="6"/>
        <v>18.356973730161478</v>
      </c>
      <c r="D623" s="45">
        <f t="shared" si="7"/>
        <v>14.28842093815183</v>
      </c>
      <c r="E623" s="45">
        <f t="shared" si="8"/>
        <v>22.425526522171126</v>
      </c>
      <c r="F623" s="47">
        <f>'Sales Cars'!C633</f>
        <v>46661</v>
      </c>
    </row>
    <row r="624" spans="1:6" x14ac:dyDescent="0.3">
      <c r="A624" s="44">
        <v>623</v>
      </c>
      <c r="C624" s="45">
        <f t="shared" si="6"/>
        <v>18.442835510157185</v>
      </c>
      <c r="D624" s="45">
        <f t="shared" si="7"/>
        <v>14.345360155731953</v>
      </c>
      <c r="E624" s="45">
        <f t="shared" si="8"/>
        <v>22.540310864582416</v>
      </c>
      <c r="F624" s="47">
        <f>'Sales Cars'!C634</f>
        <v>46692</v>
      </c>
    </row>
    <row r="625" spans="1:6" x14ac:dyDescent="0.3">
      <c r="A625" s="44">
        <v>624</v>
      </c>
      <c r="C625" s="45">
        <f t="shared" si="6"/>
        <v>18.995817580763482</v>
      </c>
      <c r="D625" s="45">
        <f t="shared" si="7"/>
        <v>14.869523276406136</v>
      </c>
      <c r="E625" s="45">
        <f t="shared" si="8"/>
        <v>23.12211188512083</v>
      </c>
      <c r="F625" s="47">
        <f>'Sales Cars'!C635</f>
        <v>46722</v>
      </c>
    </row>
    <row r="626" spans="1:6" x14ac:dyDescent="0.3">
      <c r="A626" s="44">
        <v>625</v>
      </c>
      <c r="C626" s="45">
        <f t="shared" si="6"/>
        <v>18.446711195764703</v>
      </c>
      <c r="D626" s="45">
        <f t="shared" si="7"/>
        <v>14.291699227860251</v>
      </c>
      <c r="E626" s="45">
        <f t="shared" si="8"/>
        <v>22.601723163669156</v>
      </c>
      <c r="F626" s="47">
        <f>'Sales Cars'!C636</f>
        <v>46753</v>
      </c>
    </row>
    <row r="627" spans="1:6" x14ac:dyDescent="0.3">
      <c r="A627" s="44">
        <v>626</v>
      </c>
      <c r="C627" s="45">
        <f t="shared" si="6"/>
        <v>18.879501996549791</v>
      </c>
      <c r="D627" s="45">
        <f t="shared" si="7"/>
        <v>14.695871396723268</v>
      </c>
      <c r="E627" s="45">
        <f t="shared" si="8"/>
        <v>23.063132596376313</v>
      </c>
      <c r="F627" s="47">
        <f>'Sales Cars'!C637</f>
        <v>46784</v>
      </c>
    </row>
    <row r="628" spans="1:6" x14ac:dyDescent="0.3">
      <c r="A628" s="44">
        <v>627</v>
      </c>
      <c r="C628" s="45">
        <f t="shared" si="6"/>
        <v>19.321344184944557</v>
      </c>
      <c r="D628" s="45">
        <f t="shared" si="7"/>
        <v>15.109191798431297</v>
      </c>
      <c r="E628" s="45">
        <f t="shared" si="8"/>
        <v>23.533496571457817</v>
      </c>
      <c r="F628" s="47">
        <f>'Sales Cars'!C638</f>
        <v>46813</v>
      </c>
    </row>
    <row r="629" spans="1:6" x14ac:dyDescent="0.3">
      <c r="A629" s="44">
        <v>628</v>
      </c>
      <c r="C629" s="45">
        <f t="shared" si="6"/>
        <v>19.533330623707378</v>
      </c>
      <c r="D629" s="45">
        <f t="shared" si="7"/>
        <v>15.292751174911096</v>
      </c>
      <c r="E629" s="45">
        <f t="shared" si="8"/>
        <v>23.773910072503661</v>
      </c>
      <c r="F629" s="47">
        <f>'Sales Cars'!C639</f>
        <v>46844</v>
      </c>
    </row>
    <row r="630" spans="1:6" x14ac:dyDescent="0.3">
      <c r="A630" s="44">
        <v>629</v>
      </c>
      <c r="C630" s="45">
        <f t="shared" si="6"/>
        <v>19.482608591259542</v>
      </c>
      <c r="D630" s="45">
        <f t="shared" si="7"/>
        <v>15.213597951367866</v>
      </c>
      <c r="E630" s="45">
        <f t="shared" si="8"/>
        <v>23.751619231151217</v>
      </c>
      <c r="F630" s="47">
        <f>'Sales Cars'!C640</f>
        <v>46874</v>
      </c>
    </row>
    <row r="631" spans="1:6" x14ac:dyDescent="0.3">
      <c r="A631" s="44">
        <v>630</v>
      </c>
      <c r="C631" s="45">
        <f t="shared" si="6"/>
        <v>18.740011177280472</v>
      </c>
      <c r="D631" s="45">
        <f t="shared" si="7"/>
        <v>14.442757446644675</v>
      </c>
      <c r="E631" s="45">
        <f t="shared" si="8"/>
        <v>23.037264907916267</v>
      </c>
      <c r="F631" s="47">
        <f>'Sales Cars'!C641</f>
        <v>46905</v>
      </c>
    </row>
    <row r="632" spans="1:6" x14ac:dyDescent="0.3">
      <c r="A632" s="44">
        <v>631</v>
      </c>
      <c r="C632" s="45">
        <f t="shared" si="6"/>
        <v>18.466765223219394</v>
      </c>
      <c r="D632" s="45">
        <f t="shared" si="7"/>
        <v>14.141357120844589</v>
      </c>
      <c r="E632" s="45">
        <f t="shared" si="8"/>
        <v>22.792173325594199</v>
      </c>
      <c r="F632" s="47">
        <f>'Sales Cars'!C642</f>
        <v>46935</v>
      </c>
    </row>
    <row r="633" spans="1:6" x14ac:dyDescent="0.3">
      <c r="A633" s="44">
        <v>632</v>
      </c>
      <c r="C633" s="45">
        <f t="shared" si="6"/>
        <v>18.511663038100256</v>
      </c>
      <c r="D633" s="45">
        <f t="shared" si="7"/>
        <v>14.158187399337821</v>
      </c>
      <c r="E633" s="45">
        <f t="shared" si="8"/>
        <v>22.865138676862692</v>
      </c>
      <c r="F633" s="47">
        <f>'Sales Cars'!C643</f>
        <v>46966</v>
      </c>
    </row>
    <row r="634" spans="1:6" x14ac:dyDescent="0.3">
      <c r="A634" s="44">
        <v>633</v>
      </c>
      <c r="C634" s="45">
        <f t="shared" si="6"/>
        <v>18.206905524488828</v>
      </c>
      <c r="D634" s="45">
        <f t="shared" si="7"/>
        <v>13.825447354541406</v>
      </c>
      <c r="E634" s="45">
        <f t="shared" si="8"/>
        <v>22.58836369443625</v>
      </c>
      <c r="F634" s="47">
        <f>'Sales Cars'!C644</f>
        <v>46997</v>
      </c>
    </row>
    <row r="635" spans="1:6" x14ac:dyDescent="0.3">
      <c r="A635" s="44">
        <v>634</v>
      </c>
      <c r="C635" s="45">
        <f t="shared" si="6"/>
        <v>18.432306676405389</v>
      </c>
      <c r="D635" s="45">
        <f t="shared" si="7"/>
        <v>14.022949201772231</v>
      </c>
      <c r="E635" s="45">
        <f t="shared" si="8"/>
        <v>22.841664151038547</v>
      </c>
      <c r="F635" s="47">
        <f>'Sales Cars'!C645</f>
        <v>47027</v>
      </c>
    </row>
    <row r="636" spans="1:6" x14ac:dyDescent="0.3">
      <c r="A636" s="44">
        <v>635</v>
      </c>
      <c r="C636" s="45">
        <f t="shared" si="6"/>
        <v>18.518168456401096</v>
      </c>
      <c r="D636" s="45">
        <f t="shared" si="7"/>
        <v>14.08099317436394</v>
      </c>
      <c r="E636" s="45">
        <f t="shared" si="8"/>
        <v>22.955343738438252</v>
      </c>
      <c r="F636" s="47">
        <f>'Sales Cars'!C646</f>
        <v>47058</v>
      </c>
    </row>
    <row r="637" spans="1:6" x14ac:dyDescent="0.3">
      <c r="A637" s="44">
        <v>636</v>
      </c>
      <c r="C637" s="45">
        <f t="shared" si="6"/>
        <v>19.071150527007394</v>
      </c>
      <c r="D637" s="45">
        <f t="shared" si="7"/>
        <v>14.606237253251201</v>
      </c>
      <c r="E637" s="45">
        <f t="shared" si="8"/>
        <v>23.536063800763586</v>
      </c>
      <c r="F637" s="47">
        <f>'Sales Cars'!C647</f>
        <v>47088</v>
      </c>
    </row>
    <row r="638" spans="1:6" x14ac:dyDescent="0.3">
      <c r="A638" s="44">
        <v>637</v>
      </c>
      <c r="C638" s="45">
        <f t="shared" si="6"/>
        <v>18.522044142008614</v>
      </c>
      <c r="D638" s="45">
        <f t="shared" si="7"/>
        <v>14.029471056465976</v>
      </c>
      <c r="E638" s="45">
        <f t="shared" si="8"/>
        <v>23.014617227551252</v>
      </c>
      <c r="F638" s="47">
        <f>'Sales Cars'!C648</f>
        <v>47119</v>
      </c>
    </row>
    <row r="639" spans="1:6" x14ac:dyDescent="0.3">
      <c r="A639" s="44">
        <v>638</v>
      </c>
      <c r="C639" s="45">
        <f t="shared" si="6"/>
        <v>18.954834942793703</v>
      </c>
      <c r="D639" s="45">
        <f t="shared" si="7"/>
        <v>14.434678633796661</v>
      </c>
      <c r="E639" s="45">
        <f t="shared" si="8"/>
        <v>23.474991251790744</v>
      </c>
      <c r="F639" s="47">
        <f>'Sales Cars'!C649</f>
        <v>47150</v>
      </c>
    </row>
    <row r="640" spans="1:6" x14ac:dyDescent="0.3">
      <c r="A640" s="44">
        <v>639</v>
      </c>
      <c r="C640" s="45">
        <f t="shared" si="6"/>
        <v>19.396677131188468</v>
      </c>
      <c r="D640" s="45">
        <f t="shared" si="7"/>
        <v>14.849012638006741</v>
      </c>
      <c r="E640" s="45">
        <f t="shared" si="8"/>
        <v>23.944341624370196</v>
      </c>
      <c r="F640" s="47">
        <f>'Sales Cars'!C650</f>
        <v>47178</v>
      </c>
    </row>
    <row r="641" spans="1:6" x14ac:dyDescent="0.3">
      <c r="A641" s="44">
        <v>640</v>
      </c>
      <c r="C641" s="45">
        <f t="shared" si="6"/>
        <v>19.60866356995129</v>
      </c>
      <c r="D641" s="45">
        <f t="shared" si="7"/>
        <v>15.033564423791404</v>
      </c>
      <c r="E641" s="45">
        <f t="shared" si="8"/>
        <v>24.183762716111175</v>
      </c>
      <c r="F641" s="47">
        <f>'Sales Cars'!C651</f>
        <v>47209</v>
      </c>
    </row>
    <row r="642" spans="1:6" x14ac:dyDescent="0.3">
      <c r="A642" s="44">
        <v>641</v>
      </c>
      <c r="C642" s="45">
        <f t="shared" ref="C642:C649" si="9">_xlfn.FORECAST.ETS(A642,$B$2:$B$545,$A$2:$A$545,12,1)</f>
        <v>19.557941537503453</v>
      </c>
      <c r="D642" s="45">
        <f t="shared" ref="D642:D649" si="10">C642-_xlfn.FORECAST.ETS.CONFINT(A642,$B$2:$B$545,$A$2:$A$545,0.5,12,1)</f>
        <v>14.955388177323265</v>
      </c>
      <c r="E642" s="45">
        <f t="shared" ref="E642:E649" si="11">C642+_xlfn.FORECAST.ETS.CONFINT(A642,$B$2:$B$545,$A$2:$A$545,0.5,12,1)</f>
        <v>24.160494897683641</v>
      </c>
      <c r="F642" s="47">
        <f>'Sales Cars'!C652</f>
        <v>47239</v>
      </c>
    </row>
    <row r="643" spans="1:6" x14ac:dyDescent="0.3">
      <c r="A643" s="44">
        <v>642</v>
      </c>
      <c r="C643" s="45">
        <f t="shared" si="9"/>
        <v>18.815344123524383</v>
      </c>
      <c r="D643" s="45">
        <f t="shared" si="10"/>
        <v>14.185499345411518</v>
      </c>
      <c r="E643" s="45">
        <f t="shared" si="11"/>
        <v>23.445188901637248</v>
      </c>
      <c r="F643" s="47">
        <f>'Sales Cars'!C653</f>
        <v>47270</v>
      </c>
    </row>
    <row r="644" spans="1:6" x14ac:dyDescent="0.3">
      <c r="A644" s="44">
        <v>643</v>
      </c>
      <c r="C644" s="45">
        <f t="shared" si="9"/>
        <v>18.542098169463305</v>
      </c>
      <c r="D644" s="45">
        <f t="shared" si="10"/>
        <v>13.885031204394956</v>
      </c>
      <c r="E644" s="45">
        <f t="shared" si="11"/>
        <v>23.199165134531654</v>
      </c>
      <c r="F644" s="47">
        <f>'Sales Cars'!C654</f>
        <v>47300</v>
      </c>
    </row>
    <row r="645" spans="1:6" x14ac:dyDescent="0.3">
      <c r="A645" s="44">
        <v>644</v>
      </c>
      <c r="C645" s="45">
        <f t="shared" si="9"/>
        <v>18.586995984344167</v>
      </c>
      <c r="D645" s="45">
        <f t="shared" si="10"/>
        <v>13.902774705374483</v>
      </c>
      <c r="E645" s="45">
        <f t="shared" si="11"/>
        <v>23.271217263313851</v>
      </c>
      <c r="F645" s="47">
        <f>'Sales Cars'!C655</f>
        <v>47331</v>
      </c>
    </row>
    <row r="646" spans="1:6" x14ac:dyDescent="0.3">
      <c r="A646" s="44">
        <v>645</v>
      </c>
      <c r="C646" s="45">
        <f t="shared" si="9"/>
        <v>18.282238470732739</v>
      </c>
      <c r="D646" s="45">
        <f t="shared" si="10"/>
        <v>13.570929427272098</v>
      </c>
      <c r="E646" s="45">
        <f t="shared" si="11"/>
        <v>22.993547514193381</v>
      </c>
      <c r="F646" s="47">
        <f>'Sales Cars'!C656</f>
        <v>47362</v>
      </c>
    </row>
    <row r="647" spans="1:6" x14ac:dyDescent="0.3">
      <c r="A647" s="44">
        <v>646</v>
      </c>
      <c r="C647" s="45">
        <f t="shared" si="9"/>
        <v>18.5076396226493</v>
      </c>
      <c r="D647" s="45">
        <f t="shared" si="10"/>
        <v>13.769308073573569</v>
      </c>
      <c r="E647" s="45">
        <f t="shared" si="11"/>
        <v>23.245971171725031</v>
      </c>
      <c r="F647" s="47">
        <f>'Sales Cars'!C657</f>
        <v>47392</v>
      </c>
    </row>
    <row r="648" spans="1:6" x14ac:dyDescent="0.3">
      <c r="A648" s="44">
        <v>647</v>
      </c>
      <c r="C648" s="45">
        <f t="shared" si="9"/>
        <v>18.593501402645007</v>
      </c>
      <c r="D648" s="45">
        <f t="shared" si="10"/>
        <v>13.828211348285226</v>
      </c>
      <c r="E648" s="45">
        <f t="shared" si="11"/>
        <v>23.358791457004788</v>
      </c>
      <c r="F648" s="47">
        <f>'Sales Cars'!C658</f>
        <v>47423</v>
      </c>
    </row>
    <row r="649" spans="1:6" x14ac:dyDescent="0.3">
      <c r="A649" s="44">
        <v>648</v>
      </c>
      <c r="C649" s="45">
        <f t="shared" si="9"/>
        <v>19.146483473251305</v>
      </c>
      <c r="D649" s="45">
        <f t="shared" si="10"/>
        <v>14.354297686311684</v>
      </c>
      <c r="E649" s="45">
        <f t="shared" si="11"/>
        <v>23.938669260190927</v>
      </c>
      <c r="F649" s="47">
        <f>'Sales Cars'!C659</f>
        <v>47453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F11-1572-4F3A-B24F-0B494DF94F10}">
  <dimension ref="A1:H568"/>
  <sheetViews>
    <sheetView workbookViewId="0"/>
  </sheetViews>
  <sheetFormatPr defaultRowHeight="14.4" x14ac:dyDescent="0.3"/>
  <cols>
    <col min="1" max="1" width="9" bestFit="1" customWidth="1"/>
    <col min="2" max="2" width="10.33203125" customWidth="1"/>
    <col min="3" max="3" width="18.88671875" customWidth="1"/>
    <col min="4" max="4" width="33.21875" customWidth="1"/>
    <col min="5" max="5" width="33.33203125" customWidth="1"/>
    <col min="7" max="7" width="9.77734375" customWidth="1"/>
    <col min="8" max="8" width="7.88671875" customWidth="1"/>
  </cols>
  <sheetData>
    <row r="1" spans="1:8" x14ac:dyDescent="0.3">
      <c r="A1" t="s">
        <v>521</v>
      </c>
      <c r="B1" t="s">
        <v>535</v>
      </c>
      <c r="C1" t="s">
        <v>536</v>
      </c>
      <c r="D1" t="s">
        <v>537</v>
      </c>
      <c r="E1" t="s">
        <v>538</v>
      </c>
      <c r="G1" t="s">
        <v>539</v>
      </c>
      <c r="H1" t="s">
        <v>540</v>
      </c>
    </row>
    <row r="2" spans="1:8" x14ac:dyDescent="0.3">
      <c r="A2">
        <v>1</v>
      </c>
      <c r="B2" s="43">
        <v>6204</v>
      </c>
      <c r="G2" t="s">
        <v>510</v>
      </c>
      <c r="H2" s="46">
        <f>_xlfn.FORECAST.ETS.STAT($B$2:$B$468,$A$2:$A$468,1,1,1)</f>
        <v>0.75</v>
      </c>
    </row>
    <row r="3" spans="1:8" x14ac:dyDescent="0.3">
      <c r="A3">
        <v>2</v>
      </c>
      <c r="B3" s="43">
        <v>5079</v>
      </c>
      <c r="G3" t="s">
        <v>511</v>
      </c>
      <c r="H3" s="46">
        <f>_xlfn.FORECAST.ETS.STAT($B$2:$B$468,$A$2:$A$468,2,1,1)</f>
        <v>1E-3</v>
      </c>
    </row>
    <row r="4" spans="1:8" x14ac:dyDescent="0.3">
      <c r="A4">
        <v>3</v>
      </c>
      <c r="B4" s="43">
        <v>6339</v>
      </c>
      <c r="G4" t="s">
        <v>512</v>
      </c>
      <c r="H4" s="46">
        <f>_xlfn.FORECAST.ETS.STAT($B$2:$B$468,$A$2:$A$468,3,1,1)</f>
        <v>0.249</v>
      </c>
    </row>
    <row r="5" spans="1:8" x14ac:dyDescent="0.3">
      <c r="A5">
        <v>4</v>
      </c>
      <c r="B5" s="43">
        <v>14249</v>
      </c>
      <c r="G5" t="s">
        <v>513</v>
      </c>
      <c r="H5" s="46">
        <f>_xlfn.FORECAST.ETS.STAT($B$2:$B$468,$A$2:$A$468,4,1,1)</f>
        <v>1.2004212289994796</v>
      </c>
    </row>
    <row r="6" spans="1:8" x14ac:dyDescent="0.3">
      <c r="A6">
        <v>5</v>
      </c>
      <c r="B6" s="43">
        <v>9302</v>
      </c>
      <c r="G6" t="s">
        <v>514</v>
      </c>
      <c r="H6" s="46">
        <f>_xlfn.FORECAST.ETS.STAT($B$2:$B$468,$A$2:$A$468,5,1,1)</f>
        <v>6.8533816205155335E-2</v>
      </c>
    </row>
    <row r="7" spans="1:8" x14ac:dyDescent="0.3">
      <c r="A7">
        <v>6</v>
      </c>
      <c r="B7" s="43">
        <v>12034</v>
      </c>
      <c r="G7" t="s">
        <v>515</v>
      </c>
      <c r="H7" s="46">
        <f>_xlfn.FORECAST.ETS.STAT($B$2:$B$468,$A$2:$A$468,6,1,1)</f>
        <v>113086.55637830742</v>
      </c>
    </row>
    <row r="8" spans="1:8" x14ac:dyDescent="0.3">
      <c r="A8">
        <v>7</v>
      </c>
      <c r="B8" s="43">
        <v>11235</v>
      </c>
      <c r="G8" t="s">
        <v>516</v>
      </c>
      <c r="H8" s="46">
        <f>_xlfn.FORECAST.ETS.STAT($B$2:$B$468,$A$2:$A$468,7,1,1)</f>
        <v>154896.69504462575</v>
      </c>
    </row>
    <row r="9" spans="1:8" x14ac:dyDescent="0.3">
      <c r="A9">
        <v>8</v>
      </c>
      <c r="B9" s="43">
        <v>9480</v>
      </c>
    </row>
    <row r="10" spans="1:8" x14ac:dyDescent="0.3">
      <c r="A10">
        <v>9</v>
      </c>
      <c r="B10" s="43">
        <v>10720</v>
      </c>
    </row>
    <row r="11" spans="1:8" x14ac:dyDescent="0.3">
      <c r="A11">
        <v>10</v>
      </c>
      <c r="B11" s="43">
        <v>8207</v>
      </c>
    </row>
    <row r="12" spans="1:8" x14ac:dyDescent="0.3">
      <c r="A12">
        <v>11</v>
      </c>
      <c r="B12" s="43">
        <v>9089</v>
      </c>
    </row>
    <row r="13" spans="1:8" x14ac:dyDescent="0.3">
      <c r="A13">
        <v>12</v>
      </c>
      <c r="B13" s="43">
        <v>7756</v>
      </c>
    </row>
    <row r="14" spans="1:8" x14ac:dyDescent="0.3">
      <c r="A14">
        <v>13</v>
      </c>
      <c r="B14" s="43">
        <v>6128</v>
      </c>
    </row>
    <row r="15" spans="1:8" x14ac:dyDescent="0.3">
      <c r="A15">
        <v>14</v>
      </c>
      <c r="B15" s="43">
        <v>1214</v>
      </c>
    </row>
    <row r="16" spans="1:8" x14ac:dyDescent="0.3">
      <c r="A16">
        <v>15</v>
      </c>
      <c r="B16" s="43">
        <v>45459</v>
      </c>
    </row>
    <row r="17" spans="1:2" x14ac:dyDescent="0.3">
      <c r="A17">
        <v>16</v>
      </c>
      <c r="B17" s="43">
        <v>19538</v>
      </c>
    </row>
    <row r="18" spans="1:2" x14ac:dyDescent="0.3">
      <c r="A18">
        <v>17</v>
      </c>
      <c r="B18" s="43">
        <v>6363</v>
      </c>
    </row>
    <row r="19" spans="1:2" x14ac:dyDescent="0.3">
      <c r="A19">
        <v>18</v>
      </c>
      <c r="B19" s="43">
        <v>6479</v>
      </c>
    </row>
    <row r="20" spans="1:2" x14ac:dyDescent="0.3">
      <c r="A20">
        <v>19</v>
      </c>
      <c r="B20" s="43">
        <v>6006</v>
      </c>
    </row>
    <row r="21" spans="1:2" x14ac:dyDescent="0.3">
      <c r="A21">
        <v>20</v>
      </c>
      <c r="B21" s="43">
        <v>5558</v>
      </c>
    </row>
    <row r="22" spans="1:2" x14ac:dyDescent="0.3">
      <c r="A22">
        <v>21</v>
      </c>
      <c r="B22" s="43">
        <v>1421</v>
      </c>
    </row>
    <row r="23" spans="1:2" x14ac:dyDescent="0.3">
      <c r="A23">
        <v>22</v>
      </c>
      <c r="B23" s="43">
        <v>1667</v>
      </c>
    </row>
    <row r="24" spans="1:2" x14ac:dyDescent="0.3">
      <c r="A24">
        <v>23</v>
      </c>
      <c r="B24" s="43">
        <v>1904</v>
      </c>
    </row>
    <row r="25" spans="1:2" x14ac:dyDescent="0.3">
      <c r="A25">
        <v>24</v>
      </c>
      <c r="B25" s="43">
        <v>5325</v>
      </c>
    </row>
    <row r="26" spans="1:2" x14ac:dyDescent="0.3">
      <c r="A26">
        <v>25</v>
      </c>
      <c r="B26" s="43">
        <v>1176</v>
      </c>
    </row>
    <row r="27" spans="1:2" x14ac:dyDescent="0.3">
      <c r="A27">
        <v>26</v>
      </c>
      <c r="B27" s="43">
        <v>1766</v>
      </c>
    </row>
    <row r="28" spans="1:2" x14ac:dyDescent="0.3">
      <c r="A28">
        <v>27</v>
      </c>
      <c r="B28" s="43">
        <v>2662</v>
      </c>
    </row>
    <row r="29" spans="1:2" x14ac:dyDescent="0.3">
      <c r="A29">
        <v>28</v>
      </c>
      <c r="B29" s="43">
        <v>3075</v>
      </c>
    </row>
    <row r="30" spans="1:2" x14ac:dyDescent="0.3">
      <c r="A30">
        <v>29</v>
      </c>
      <c r="B30" s="43">
        <v>4330</v>
      </c>
    </row>
    <row r="31" spans="1:2" x14ac:dyDescent="0.3">
      <c r="A31">
        <v>30</v>
      </c>
      <c r="B31" s="43">
        <v>4442</v>
      </c>
    </row>
    <row r="32" spans="1:2" x14ac:dyDescent="0.3">
      <c r="A32">
        <v>31</v>
      </c>
      <c r="B32" s="43">
        <v>6021</v>
      </c>
    </row>
    <row r="33" spans="1:2" x14ac:dyDescent="0.3">
      <c r="A33">
        <v>32</v>
      </c>
      <c r="B33" s="43">
        <v>7850</v>
      </c>
    </row>
    <row r="34" spans="1:2" x14ac:dyDescent="0.3">
      <c r="A34">
        <v>33</v>
      </c>
      <c r="B34" s="43">
        <v>6443</v>
      </c>
    </row>
    <row r="35" spans="1:2" x14ac:dyDescent="0.3">
      <c r="A35">
        <v>34</v>
      </c>
      <c r="B35" s="43">
        <v>8385</v>
      </c>
    </row>
    <row r="36" spans="1:2" x14ac:dyDescent="0.3">
      <c r="A36">
        <v>35</v>
      </c>
      <c r="B36" s="43">
        <v>7794</v>
      </c>
    </row>
    <row r="37" spans="1:2" x14ac:dyDescent="0.3">
      <c r="A37">
        <v>36</v>
      </c>
      <c r="B37" s="43">
        <v>9745</v>
      </c>
    </row>
    <row r="38" spans="1:2" x14ac:dyDescent="0.3">
      <c r="A38">
        <v>37</v>
      </c>
      <c r="B38" s="43">
        <v>13289</v>
      </c>
    </row>
    <row r="39" spans="1:2" x14ac:dyDescent="0.3">
      <c r="A39">
        <v>38</v>
      </c>
      <c r="B39" s="43">
        <v>14285</v>
      </c>
    </row>
    <row r="40" spans="1:2" x14ac:dyDescent="0.3">
      <c r="A40">
        <v>39</v>
      </c>
      <c r="B40" s="43">
        <v>14212</v>
      </c>
    </row>
    <row r="41" spans="1:2" x14ac:dyDescent="0.3">
      <c r="A41">
        <v>40</v>
      </c>
      <c r="B41" s="43">
        <v>15435</v>
      </c>
    </row>
    <row r="42" spans="1:2" x14ac:dyDescent="0.3">
      <c r="A42">
        <v>41</v>
      </c>
      <c r="B42" s="43">
        <v>17234</v>
      </c>
    </row>
    <row r="43" spans="1:2" x14ac:dyDescent="0.3">
      <c r="A43">
        <v>42</v>
      </c>
      <c r="B43" s="43">
        <v>27637</v>
      </c>
    </row>
    <row r="44" spans="1:2" x14ac:dyDescent="0.3">
      <c r="A44">
        <v>43</v>
      </c>
      <c r="B44" s="43">
        <v>20646</v>
      </c>
    </row>
    <row r="45" spans="1:2" x14ac:dyDescent="0.3">
      <c r="A45">
        <v>44</v>
      </c>
      <c r="B45" s="43">
        <v>53324</v>
      </c>
    </row>
    <row r="46" spans="1:2" x14ac:dyDescent="0.3">
      <c r="A46">
        <v>45</v>
      </c>
      <c r="B46" s="43">
        <v>40633</v>
      </c>
    </row>
    <row r="47" spans="1:2" x14ac:dyDescent="0.3">
      <c r="A47">
        <v>46</v>
      </c>
      <c r="B47" s="43">
        <v>41167</v>
      </c>
    </row>
    <row r="48" spans="1:2" x14ac:dyDescent="0.3">
      <c r="A48">
        <v>47</v>
      </c>
      <c r="B48" s="43">
        <v>54601</v>
      </c>
    </row>
    <row r="49" spans="1:2" x14ac:dyDescent="0.3">
      <c r="A49">
        <v>48</v>
      </c>
      <c r="B49" s="43">
        <v>57830</v>
      </c>
    </row>
    <row r="50" spans="1:2" x14ac:dyDescent="0.3">
      <c r="A50">
        <v>49</v>
      </c>
      <c r="B50" s="43">
        <v>71160</v>
      </c>
    </row>
    <row r="51" spans="1:2" x14ac:dyDescent="0.3">
      <c r="A51">
        <v>50</v>
      </c>
      <c r="B51" s="43">
        <v>97983</v>
      </c>
    </row>
    <row r="52" spans="1:2" x14ac:dyDescent="0.3">
      <c r="A52">
        <v>51</v>
      </c>
      <c r="B52" s="43">
        <v>109816</v>
      </c>
    </row>
    <row r="53" spans="1:2" x14ac:dyDescent="0.3">
      <c r="A53">
        <v>52</v>
      </c>
      <c r="B53" s="43">
        <v>114690</v>
      </c>
    </row>
    <row r="54" spans="1:2" x14ac:dyDescent="0.3">
      <c r="A54">
        <v>53</v>
      </c>
      <c r="B54" s="43">
        <v>121915</v>
      </c>
    </row>
    <row r="55" spans="1:2" x14ac:dyDescent="0.3">
      <c r="A55">
        <v>54</v>
      </c>
      <c r="B55" s="43">
        <v>150768</v>
      </c>
    </row>
    <row r="56" spans="1:2" x14ac:dyDescent="0.3">
      <c r="A56">
        <v>55</v>
      </c>
      <c r="B56" s="43">
        <v>143882</v>
      </c>
    </row>
    <row r="57" spans="1:2" x14ac:dyDescent="0.3">
      <c r="A57">
        <v>56</v>
      </c>
      <c r="B57" s="43">
        <v>179532</v>
      </c>
    </row>
    <row r="58" spans="1:2" x14ac:dyDescent="0.3">
      <c r="A58">
        <v>57</v>
      </c>
      <c r="B58" s="43">
        <v>219756</v>
      </c>
    </row>
    <row r="59" spans="1:2" x14ac:dyDescent="0.3">
      <c r="A59">
        <v>58</v>
      </c>
      <c r="B59" s="43">
        <v>225726</v>
      </c>
    </row>
    <row r="60" spans="1:2" x14ac:dyDescent="0.3">
      <c r="A60">
        <v>59</v>
      </c>
      <c r="B60" s="43">
        <v>233699</v>
      </c>
    </row>
    <row r="61" spans="1:2" x14ac:dyDescent="0.3">
      <c r="A61">
        <v>60</v>
      </c>
      <c r="B61" s="43">
        <v>203022</v>
      </c>
    </row>
    <row r="62" spans="1:2" x14ac:dyDescent="0.3">
      <c r="A62">
        <v>61</v>
      </c>
      <c r="B62" s="43">
        <v>222236</v>
      </c>
    </row>
    <row r="63" spans="1:2" x14ac:dyDescent="0.3">
      <c r="A63">
        <v>62</v>
      </c>
      <c r="B63" s="43">
        <v>260947</v>
      </c>
    </row>
    <row r="64" spans="1:2" x14ac:dyDescent="0.3">
      <c r="A64">
        <v>63</v>
      </c>
      <c r="B64" s="43">
        <v>278167</v>
      </c>
    </row>
    <row r="65" spans="1:2" x14ac:dyDescent="0.3">
      <c r="A65">
        <v>64</v>
      </c>
      <c r="B65" s="43">
        <v>277555</v>
      </c>
    </row>
    <row r="66" spans="1:2" x14ac:dyDescent="0.3">
      <c r="A66">
        <v>65</v>
      </c>
      <c r="B66" s="43">
        <v>280922</v>
      </c>
    </row>
    <row r="67" spans="1:2" x14ac:dyDescent="0.3">
      <c r="A67">
        <v>66</v>
      </c>
      <c r="B67" s="43">
        <v>181065</v>
      </c>
    </row>
    <row r="68" spans="1:2" x14ac:dyDescent="0.3">
      <c r="A68">
        <v>67</v>
      </c>
      <c r="B68" s="43">
        <v>238333</v>
      </c>
    </row>
    <row r="69" spans="1:2" x14ac:dyDescent="0.3">
      <c r="A69">
        <v>68</v>
      </c>
      <c r="B69" s="43">
        <v>239141</v>
      </c>
    </row>
    <row r="70" spans="1:2" x14ac:dyDescent="0.3">
      <c r="A70">
        <v>69</v>
      </c>
      <c r="B70" s="43">
        <v>225021</v>
      </c>
    </row>
    <row r="71" spans="1:2" x14ac:dyDescent="0.3">
      <c r="A71">
        <v>70</v>
      </c>
      <c r="B71" s="43">
        <v>275991</v>
      </c>
    </row>
    <row r="72" spans="1:2" x14ac:dyDescent="0.3">
      <c r="A72">
        <v>71</v>
      </c>
      <c r="B72" s="43">
        <v>285924</v>
      </c>
    </row>
    <row r="73" spans="1:2" x14ac:dyDescent="0.3">
      <c r="A73">
        <v>72</v>
      </c>
      <c r="B73" s="43">
        <v>279826</v>
      </c>
    </row>
    <row r="74" spans="1:2" x14ac:dyDescent="0.3">
      <c r="A74">
        <v>73</v>
      </c>
      <c r="B74" s="43">
        <v>242966</v>
      </c>
    </row>
    <row r="75" spans="1:2" x14ac:dyDescent="0.3">
      <c r="A75">
        <v>74</v>
      </c>
      <c r="B75" s="43">
        <v>426775</v>
      </c>
    </row>
    <row r="76" spans="1:2" x14ac:dyDescent="0.3">
      <c r="A76">
        <v>75</v>
      </c>
      <c r="B76" s="43">
        <v>228945</v>
      </c>
    </row>
    <row r="77" spans="1:2" x14ac:dyDescent="0.3">
      <c r="A77">
        <v>76</v>
      </c>
      <c r="B77" s="43">
        <v>280790</v>
      </c>
    </row>
    <row r="78" spans="1:2" x14ac:dyDescent="0.3">
      <c r="A78">
        <v>77</v>
      </c>
      <c r="B78" s="43">
        <v>252759</v>
      </c>
    </row>
    <row r="79" spans="1:2" x14ac:dyDescent="0.3">
      <c r="A79">
        <v>78</v>
      </c>
      <c r="B79" s="43">
        <v>319619</v>
      </c>
    </row>
    <row r="80" spans="1:2" x14ac:dyDescent="0.3">
      <c r="A80">
        <v>79</v>
      </c>
      <c r="B80" s="43">
        <v>284904</v>
      </c>
    </row>
    <row r="81" spans="1:2" x14ac:dyDescent="0.3">
      <c r="A81">
        <v>80</v>
      </c>
      <c r="B81" s="43">
        <v>247603</v>
      </c>
    </row>
    <row r="82" spans="1:2" x14ac:dyDescent="0.3">
      <c r="A82">
        <v>81</v>
      </c>
      <c r="B82" s="43">
        <v>248202</v>
      </c>
    </row>
    <row r="83" spans="1:2" x14ac:dyDescent="0.3">
      <c r="A83">
        <v>82</v>
      </c>
      <c r="B83" s="43">
        <v>241038</v>
      </c>
    </row>
    <row r="84" spans="1:2" x14ac:dyDescent="0.3">
      <c r="A84">
        <v>83</v>
      </c>
      <c r="B84" s="43">
        <v>242796</v>
      </c>
    </row>
    <row r="85" spans="1:2" x14ac:dyDescent="0.3">
      <c r="A85">
        <v>84</v>
      </c>
      <c r="B85" s="43">
        <v>260656</v>
      </c>
    </row>
    <row r="86" spans="1:2" x14ac:dyDescent="0.3">
      <c r="A86">
        <v>85</v>
      </c>
      <c r="B86" s="43">
        <v>266297</v>
      </c>
    </row>
    <row r="87" spans="1:2" x14ac:dyDescent="0.3">
      <c r="A87">
        <v>86</v>
      </c>
      <c r="B87" s="43">
        <v>255637</v>
      </c>
    </row>
    <row r="88" spans="1:2" x14ac:dyDescent="0.3">
      <c r="A88">
        <v>87</v>
      </c>
      <c r="B88" s="43">
        <v>259590</v>
      </c>
    </row>
    <row r="89" spans="1:2" x14ac:dyDescent="0.3">
      <c r="A89">
        <v>88</v>
      </c>
      <c r="B89" s="43">
        <v>224949</v>
      </c>
    </row>
    <row r="90" spans="1:2" x14ac:dyDescent="0.3">
      <c r="A90">
        <v>89</v>
      </c>
      <c r="B90" s="43">
        <v>222020</v>
      </c>
    </row>
    <row r="91" spans="1:2" x14ac:dyDescent="0.3">
      <c r="A91">
        <v>90</v>
      </c>
      <c r="B91" s="43">
        <v>237549</v>
      </c>
    </row>
    <row r="92" spans="1:2" x14ac:dyDescent="0.3">
      <c r="A92">
        <v>91</v>
      </c>
      <c r="B92" s="43">
        <v>239480</v>
      </c>
    </row>
    <row r="93" spans="1:2" x14ac:dyDescent="0.3">
      <c r="A93">
        <v>92</v>
      </c>
      <c r="B93" s="43">
        <v>259381</v>
      </c>
    </row>
    <row r="94" spans="1:2" x14ac:dyDescent="0.3">
      <c r="A94">
        <v>93</v>
      </c>
      <c r="B94" s="43">
        <v>273652</v>
      </c>
    </row>
    <row r="95" spans="1:2" x14ac:dyDescent="0.3">
      <c r="A95">
        <v>94</v>
      </c>
      <c r="B95" s="43">
        <v>244827</v>
      </c>
    </row>
    <row r="96" spans="1:2" x14ac:dyDescent="0.3">
      <c r="A96">
        <v>95</v>
      </c>
      <c r="B96" s="43">
        <v>235003</v>
      </c>
    </row>
    <row r="97" spans="1:2" x14ac:dyDescent="0.3">
      <c r="A97">
        <v>96</v>
      </c>
      <c r="B97" s="43">
        <v>238495</v>
      </c>
    </row>
    <row r="98" spans="1:2" x14ac:dyDescent="0.3">
      <c r="A98">
        <v>97</v>
      </c>
      <c r="B98" s="43">
        <v>248715</v>
      </c>
    </row>
    <row r="99" spans="1:2" x14ac:dyDescent="0.3">
      <c r="A99">
        <v>98</v>
      </c>
      <c r="B99" s="43">
        <v>280968</v>
      </c>
    </row>
    <row r="100" spans="1:2" x14ac:dyDescent="0.3">
      <c r="A100">
        <v>99</v>
      </c>
      <c r="B100" s="43">
        <v>274435</v>
      </c>
    </row>
    <row r="101" spans="1:2" x14ac:dyDescent="0.3">
      <c r="A101">
        <v>100</v>
      </c>
      <c r="B101" s="43">
        <v>278662</v>
      </c>
    </row>
    <row r="102" spans="1:2" x14ac:dyDescent="0.3">
      <c r="A102">
        <v>101</v>
      </c>
      <c r="B102" s="43">
        <v>261572</v>
      </c>
    </row>
    <row r="103" spans="1:2" x14ac:dyDescent="0.3">
      <c r="A103">
        <v>102</v>
      </c>
      <c r="B103" s="43">
        <v>229723</v>
      </c>
    </row>
    <row r="104" spans="1:2" x14ac:dyDescent="0.3">
      <c r="A104">
        <v>103</v>
      </c>
      <c r="B104" s="43">
        <v>236778</v>
      </c>
    </row>
    <row r="105" spans="1:2" x14ac:dyDescent="0.3">
      <c r="A105">
        <v>104</v>
      </c>
      <c r="B105" s="43">
        <v>259573</v>
      </c>
    </row>
    <row r="106" spans="1:2" x14ac:dyDescent="0.3">
      <c r="A106">
        <v>105</v>
      </c>
      <c r="B106" s="43">
        <v>260298</v>
      </c>
    </row>
    <row r="107" spans="1:2" x14ac:dyDescent="0.3">
      <c r="A107">
        <v>106</v>
      </c>
      <c r="B107" s="43">
        <v>294493</v>
      </c>
    </row>
    <row r="108" spans="1:2" x14ac:dyDescent="0.3">
      <c r="A108">
        <v>107</v>
      </c>
      <c r="B108" s="43">
        <v>292558</v>
      </c>
    </row>
    <row r="109" spans="1:2" x14ac:dyDescent="0.3">
      <c r="A109">
        <v>108</v>
      </c>
      <c r="B109" s="43">
        <v>287815</v>
      </c>
    </row>
    <row r="110" spans="1:2" x14ac:dyDescent="0.3">
      <c r="A110">
        <v>109</v>
      </c>
      <c r="B110" s="43">
        <v>237232</v>
      </c>
    </row>
    <row r="111" spans="1:2" x14ac:dyDescent="0.3">
      <c r="A111">
        <v>110</v>
      </c>
      <c r="B111" s="43">
        <v>271416</v>
      </c>
    </row>
    <row r="112" spans="1:2" x14ac:dyDescent="0.3">
      <c r="A112">
        <v>111</v>
      </c>
      <c r="B112" s="43">
        <v>295419</v>
      </c>
    </row>
    <row r="113" spans="1:2" x14ac:dyDescent="0.3">
      <c r="A113">
        <v>112</v>
      </c>
      <c r="B113" s="43">
        <v>310523</v>
      </c>
    </row>
    <row r="114" spans="1:2" x14ac:dyDescent="0.3">
      <c r="A114">
        <v>113</v>
      </c>
      <c r="B114" s="43">
        <v>324261</v>
      </c>
    </row>
    <row r="115" spans="1:2" x14ac:dyDescent="0.3">
      <c r="A115">
        <v>114</v>
      </c>
      <c r="B115" s="43">
        <v>325465</v>
      </c>
    </row>
    <row r="116" spans="1:2" x14ac:dyDescent="0.3">
      <c r="A116">
        <v>115</v>
      </c>
      <c r="B116" s="43">
        <v>318405</v>
      </c>
    </row>
    <row r="117" spans="1:2" x14ac:dyDescent="0.3">
      <c r="A117">
        <v>116</v>
      </c>
      <c r="B117" s="43">
        <v>285270</v>
      </c>
    </row>
    <row r="118" spans="1:2" x14ac:dyDescent="0.3">
      <c r="A118">
        <v>117</v>
      </c>
      <c r="B118" s="43">
        <v>262543</v>
      </c>
    </row>
    <row r="119" spans="1:2" x14ac:dyDescent="0.3">
      <c r="A119">
        <v>118</v>
      </c>
      <c r="B119" s="43">
        <v>286044</v>
      </c>
    </row>
    <row r="120" spans="1:2" x14ac:dyDescent="0.3">
      <c r="A120">
        <v>119</v>
      </c>
      <c r="B120" s="43">
        <v>311676</v>
      </c>
    </row>
    <row r="121" spans="1:2" x14ac:dyDescent="0.3">
      <c r="A121">
        <v>120</v>
      </c>
      <c r="B121" s="43">
        <v>366470</v>
      </c>
    </row>
    <row r="122" spans="1:2" x14ac:dyDescent="0.3">
      <c r="A122">
        <v>121</v>
      </c>
      <c r="B122" s="43">
        <v>367524</v>
      </c>
    </row>
    <row r="123" spans="1:2" x14ac:dyDescent="0.3">
      <c r="A123">
        <v>122</v>
      </c>
      <c r="B123" s="43">
        <v>414478</v>
      </c>
    </row>
    <row r="124" spans="1:2" x14ac:dyDescent="0.3">
      <c r="A124">
        <v>123</v>
      </c>
      <c r="B124" s="43">
        <v>321792</v>
      </c>
    </row>
    <row r="125" spans="1:2" x14ac:dyDescent="0.3">
      <c r="A125">
        <v>124</v>
      </c>
      <c r="B125" s="43">
        <v>290743</v>
      </c>
    </row>
    <row r="126" spans="1:2" x14ac:dyDescent="0.3">
      <c r="A126">
        <v>125</v>
      </c>
      <c r="B126" s="43">
        <v>368001</v>
      </c>
    </row>
    <row r="127" spans="1:2" x14ac:dyDescent="0.3">
      <c r="A127">
        <v>126</v>
      </c>
      <c r="B127" s="43">
        <v>342753</v>
      </c>
    </row>
    <row r="128" spans="1:2" x14ac:dyDescent="0.3">
      <c r="A128">
        <v>127</v>
      </c>
      <c r="B128" s="43">
        <v>400561</v>
      </c>
    </row>
    <row r="129" spans="1:2" x14ac:dyDescent="0.3">
      <c r="A129">
        <v>128</v>
      </c>
      <c r="B129" s="43">
        <v>398270</v>
      </c>
    </row>
    <row r="130" spans="1:2" x14ac:dyDescent="0.3">
      <c r="A130">
        <v>129</v>
      </c>
      <c r="B130" s="43">
        <v>405534</v>
      </c>
    </row>
    <row r="131" spans="1:2" x14ac:dyDescent="0.3">
      <c r="A131">
        <v>130</v>
      </c>
      <c r="B131" s="43">
        <v>340333</v>
      </c>
    </row>
    <row r="132" spans="1:2" x14ac:dyDescent="0.3">
      <c r="A132">
        <v>131</v>
      </c>
      <c r="B132" s="43">
        <v>310785</v>
      </c>
    </row>
    <row r="133" spans="1:2" x14ac:dyDescent="0.3">
      <c r="A133">
        <v>132</v>
      </c>
      <c r="B133" s="43">
        <v>379070</v>
      </c>
    </row>
    <row r="134" spans="1:2" x14ac:dyDescent="0.3">
      <c r="A134">
        <v>133</v>
      </c>
      <c r="B134" s="43">
        <v>409301</v>
      </c>
    </row>
    <row r="135" spans="1:2" x14ac:dyDescent="0.3">
      <c r="A135">
        <v>134</v>
      </c>
      <c r="B135" s="43">
        <v>418185</v>
      </c>
    </row>
    <row r="136" spans="1:2" x14ac:dyDescent="0.3">
      <c r="A136">
        <v>135</v>
      </c>
      <c r="B136" s="43">
        <v>391184</v>
      </c>
    </row>
    <row r="137" spans="1:2" x14ac:dyDescent="0.3">
      <c r="A137">
        <v>136</v>
      </c>
      <c r="B137" s="43">
        <v>409748</v>
      </c>
    </row>
    <row r="138" spans="1:2" x14ac:dyDescent="0.3">
      <c r="A138">
        <v>137</v>
      </c>
      <c r="B138" s="43">
        <v>399954</v>
      </c>
    </row>
    <row r="139" spans="1:2" x14ac:dyDescent="0.3">
      <c r="A139">
        <v>138</v>
      </c>
      <c r="B139" s="43">
        <v>361785</v>
      </c>
    </row>
    <row r="140" spans="1:2" x14ac:dyDescent="0.3">
      <c r="A140">
        <v>139</v>
      </c>
      <c r="B140" s="43">
        <v>430580</v>
      </c>
    </row>
    <row r="141" spans="1:2" x14ac:dyDescent="0.3">
      <c r="A141">
        <v>140</v>
      </c>
      <c r="B141" s="43">
        <v>435919</v>
      </c>
    </row>
    <row r="142" spans="1:2" x14ac:dyDescent="0.3">
      <c r="A142">
        <v>141</v>
      </c>
      <c r="B142" s="43">
        <v>429068</v>
      </c>
    </row>
    <row r="143" spans="1:2" x14ac:dyDescent="0.3">
      <c r="A143">
        <v>142</v>
      </c>
      <c r="B143" s="43">
        <v>544005</v>
      </c>
    </row>
    <row r="144" spans="1:2" x14ac:dyDescent="0.3">
      <c r="A144">
        <v>143</v>
      </c>
      <c r="B144" s="43">
        <v>476122</v>
      </c>
    </row>
    <row r="145" spans="1:2" x14ac:dyDescent="0.3">
      <c r="A145">
        <v>144</v>
      </c>
      <c r="B145" s="43">
        <v>386104</v>
      </c>
    </row>
    <row r="146" spans="1:2" x14ac:dyDescent="0.3">
      <c r="A146">
        <v>145</v>
      </c>
      <c r="B146" s="43">
        <v>421180</v>
      </c>
    </row>
    <row r="147" spans="1:2" x14ac:dyDescent="0.3">
      <c r="A147">
        <v>146</v>
      </c>
      <c r="B147" s="43">
        <v>505112</v>
      </c>
    </row>
    <row r="148" spans="1:2" x14ac:dyDescent="0.3">
      <c r="A148">
        <v>147</v>
      </c>
      <c r="B148" s="43">
        <v>522641</v>
      </c>
    </row>
    <row r="149" spans="1:2" x14ac:dyDescent="0.3">
      <c r="A149">
        <v>148</v>
      </c>
      <c r="B149" s="43">
        <v>539647</v>
      </c>
    </row>
    <row r="150" spans="1:2" x14ac:dyDescent="0.3">
      <c r="A150">
        <v>149</v>
      </c>
      <c r="B150" s="43">
        <v>580444</v>
      </c>
    </row>
    <row r="151" spans="1:2" x14ac:dyDescent="0.3">
      <c r="A151">
        <v>150</v>
      </c>
      <c r="B151" s="43">
        <v>538565</v>
      </c>
    </row>
    <row r="152" spans="1:2" x14ac:dyDescent="0.3">
      <c r="A152">
        <v>151</v>
      </c>
      <c r="B152" s="43">
        <v>494010</v>
      </c>
    </row>
    <row r="153" spans="1:2" x14ac:dyDescent="0.3">
      <c r="A153">
        <v>152</v>
      </c>
      <c r="B153" s="43">
        <v>469609</v>
      </c>
    </row>
    <row r="154" spans="1:2" x14ac:dyDescent="0.3">
      <c r="A154">
        <v>153</v>
      </c>
      <c r="B154" s="43">
        <v>527193</v>
      </c>
    </row>
    <row r="155" spans="1:2" x14ac:dyDescent="0.3">
      <c r="A155">
        <v>154</v>
      </c>
      <c r="B155" s="43">
        <v>657285</v>
      </c>
    </row>
    <row r="156" spans="1:2" x14ac:dyDescent="0.3">
      <c r="A156">
        <v>155</v>
      </c>
      <c r="B156" s="43">
        <v>634109</v>
      </c>
    </row>
    <row r="157" spans="1:2" x14ac:dyDescent="0.3">
      <c r="A157">
        <v>156</v>
      </c>
      <c r="B157" s="43">
        <v>608407</v>
      </c>
    </row>
    <row r="158" spans="1:2" x14ac:dyDescent="0.3">
      <c r="A158">
        <v>157</v>
      </c>
      <c r="B158" s="43">
        <v>584767</v>
      </c>
    </row>
    <row r="159" spans="1:2" x14ac:dyDescent="0.3">
      <c r="A159">
        <v>158</v>
      </c>
      <c r="B159" s="43">
        <v>554493</v>
      </c>
    </row>
    <row r="160" spans="1:2" x14ac:dyDescent="0.3">
      <c r="A160">
        <v>159</v>
      </c>
      <c r="B160" s="43">
        <v>496481</v>
      </c>
    </row>
    <row r="161" spans="1:2" x14ac:dyDescent="0.3">
      <c r="A161">
        <v>160</v>
      </c>
      <c r="B161" s="43">
        <v>637132</v>
      </c>
    </row>
    <row r="162" spans="1:2" x14ac:dyDescent="0.3">
      <c r="A162">
        <v>161</v>
      </c>
      <c r="B162" s="43">
        <v>646861</v>
      </c>
    </row>
    <row r="163" spans="1:2" x14ac:dyDescent="0.3">
      <c r="A163">
        <v>162</v>
      </c>
      <c r="B163" s="43">
        <v>684651</v>
      </c>
    </row>
    <row r="164" spans="1:2" x14ac:dyDescent="0.3">
      <c r="A164">
        <v>163</v>
      </c>
      <c r="B164" s="43">
        <v>702842</v>
      </c>
    </row>
    <row r="165" spans="1:2" x14ac:dyDescent="0.3">
      <c r="A165">
        <v>164</v>
      </c>
      <c r="B165" s="43">
        <v>653069</v>
      </c>
    </row>
    <row r="166" spans="1:2" x14ac:dyDescent="0.3">
      <c r="A166">
        <v>165</v>
      </c>
      <c r="B166" s="43">
        <v>579316</v>
      </c>
    </row>
    <row r="167" spans="1:2" x14ac:dyDescent="0.3">
      <c r="A167">
        <v>166</v>
      </c>
      <c r="B167" s="43">
        <v>580001</v>
      </c>
    </row>
    <row r="168" spans="1:2" x14ac:dyDescent="0.3">
      <c r="A168">
        <v>167</v>
      </c>
      <c r="B168" s="43">
        <v>669973</v>
      </c>
    </row>
    <row r="169" spans="1:2" x14ac:dyDescent="0.3">
      <c r="A169">
        <v>168</v>
      </c>
      <c r="B169" s="43">
        <v>699209</v>
      </c>
    </row>
    <row r="170" spans="1:2" x14ac:dyDescent="0.3">
      <c r="A170">
        <v>169</v>
      </c>
      <c r="B170" s="43">
        <v>759759</v>
      </c>
    </row>
    <row r="171" spans="1:2" x14ac:dyDescent="0.3">
      <c r="A171">
        <v>170</v>
      </c>
      <c r="B171" s="43">
        <v>734413</v>
      </c>
    </row>
    <row r="172" spans="1:2" x14ac:dyDescent="0.3">
      <c r="A172">
        <v>171</v>
      </c>
      <c r="B172" s="43">
        <v>712165</v>
      </c>
    </row>
    <row r="173" spans="1:2" x14ac:dyDescent="0.3">
      <c r="A173">
        <v>172</v>
      </c>
      <c r="B173" s="43">
        <v>643046</v>
      </c>
    </row>
    <row r="174" spans="1:2" x14ac:dyDescent="0.3">
      <c r="A174">
        <v>173</v>
      </c>
      <c r="B174" s="43">
        <v>631050</v>
      </c>
    </row>
    <row r="175" spans="1:2" x14ac:dyDescent="0.3">
      <c r="A175">
        <v>174</v>
      </c>
      <c r="B175" s="43">
        <v>706566</v>
      </c>
    </row>
    <row r="176" spans="1:2" x14ac:dyDescent="0.3">
      <c r="A176">
        <v>175</v>
      </c>
      <c r="B176" s="43">
        <v>846333</v>
      </c>
    </row>
    <row r="177" spans="1:2" x14ac:dyDescent="0.3">
      <c r="A177">
        <v>176</v>
      </c>
      <c r="B177" s="43">
        <v>856745</v>
      </c>
    </row>
    <row r="178" spans="1:2" x14ac:dyDescent="0.3">
      <c r="A178">
        <v>177</v>
      </c>
      <c r="B178" s="43">
        <v>851317</v>
      </c>
    </row>
    <row r="179" spans="1:2" x14ac:dyDescent="0.3">
      <c r="A179">
        <v>178</v>
      </c>
      <c r="B179" s="43">
        <v>766930</v>
      </c>
    </row>
    <row r="180" spans="1:2" x14ac:dyDescent="0.3">
      <c r="A180">
        <v>179</v>
      </c>
      <c r="B180" s="43">
        <v>642837</v>
      </c>
    </row>
    <row r="181" spans="1:2" x14ac:dyDescent="0.3">
      <c r="A181">
        <v>180</v>
      </c>
      <c r="B181" s="43">
        <v>691987</v>
      </c>
    </row>
    <row r="182" spans="1:2" x14ac:dyDescent="0.3">
      <c r="A182">
        <v>181</v>
      </c>
      <c r="B182" s="43">
        <v>764999</v>
      </c>
    </row>
    <row r="183" spans="1:2" x14ac:dyDescent="0.3">
      <c r="A183">
        <v>182</v>
      </c>
      <c r="B183" s="43">
        <v>884159</v>
      </c>
    </row>
    <row r="184" spans="1:2" x14ac:dyDescent="0.3">
      <c r="A184">
        <v>183</v>
      </c>
      <c r="B184" s="43">
        <v>850665</v>
      </c>
    </row>
    <row r="185" spans="1:2" x14ac:dyDescent="0.3">
      <c r="A185">
        <v>184</v>
      </c>
      <c r="B185" s="43">
        <v>882485</v>
      </c>
    </row>
    <row r="186" spans="1:2" x14ac:dyDescent="0.3">
      <c r="A186">
        <v>185</v>
      </c>
      <c r="B186" s="43">
        <v>750330</v>
      </c>
    </row>
    <row r="187" spans="1:2" x14ac:dyDescent="0.3">
      <c r="A187">
        <v>186</v>
      </c>
      <c r="B187" s="43">
        <v>696723</v>
      </c>
    </row>
    <row r="188" spans="1:2" x14ac:dyDescent="0.3">
      <c r="A188">
        <v>187</v>
      </c>
      <c r="B188" s="43">
        <v>635809</v>
      </c>
    </row>
    <row r="189" spans="1:2" x14ac:dyDescent="0.3">
      <c r="A189">
        <v>188</v>
      </c>
      <c r="B189" s="43">
        <v>785718</v>
      </c>
    </row>
    <row r="190" spans="1:2" x14ac:dyDescent="0.3">
      <c r="A190">
        <v>189</v>
      </c>
      <c r="B190" s="43">
        <v>840849</v>
      </c>
    </row>
    <row r="191" spans="1:2" x14ac:dyDescent="0.3">
      <c r="A191">
        <v>190</v>
      </c>
      <c r="B191" s="43">
        <v>868161</v>
      </c>
    </row>
    <row r="192" spans="1:2" x14ac:dyDescent="0.3">
      <c r="A192">
        <v>191</v>
      </c>
      <c r="B192" s="43">
        <v>860971</v>
      </c>
    </row>
    <row r="193" spans="1:2" x14ac:dyDescent="0.3">
      <c r="A193">
        <v>192</v>
      </c>
      <c r="B193" s="43">
        <v>781598</v>
      </c>
    </row>
    <row r="194" spans="1:2" x14ac:dyDescent="0.3">
      <c r="A194">
        <v>193</v>
      </c>
      <c r="B194" s="43">
        <v>679142</v>
      </c>
    </row>
    <row r="195" spans="1:2" x14ac:dyDescent="0.3">
      <c r="A195">
        <v>194</v>
      </c>
      <c r="B195" s="43">
        <v>696888</v>
      </c>
    </row>
    <row r="196" spans="1:2" x14ac:dyDescent="0.3">
      <c r="A196">
        <v>195</v>
      </c>
      <c r="B196" s="43">
        <v>783515</v>
      </c>
    </row>
    <row r="197" spans="1:2" x14ac:dyDescent="0.3">
      <c r="A197">
        <v>196</v>
      </c>
      <c r="B197" s="43">
        <v>843826</v>
      </c>
    </row>
    <row r="198" spans="1:2" x14ac:dyDescent="0.3">
      <c r="A198">
        <v>197</v>
      </c>
      <c r="B198" s="43">
        <v>885453</v>
      </c>
    </row>
    <row r="199" spans="1:2" x14ac:dyDescent="0.3">
      <c r="A199">
        <v>198</v>
      </c>
      <c r="B199" s="43">
        <v>928079</v>
      </c>
    </row>
    <row r="200" spans="1:2" x14ac:dyDescent="0.3">
      <c r="A200">
        <v>199</v>
      </c>
      <c r="B200" s="43">
        <v>753282</v>
      </c>
    </row>
    <row r="201" spans="1:2" x14ac:dyDescent="0.3">
      <c r="A201">
        <v>200</v>
      </c>
      <c r="B201" s="43">
        <v>651360</v>
      </c>
    </row>
    <row r="202" spans="1:2" x14ac:dyDescent="0.3">
      <c r="A202">
        <v>201</v>
      </c>
      <c r="B202" s="43">
        <v>645571</v>
      </c>
    </row>
    <row r="203" spans="1:2" x14ac:dyDescent="0.3">
      <c r="A203">
        <v>202</v>
      </c>
      <c r="B203" s="43">
        <v>788624</v>
      </c>
    </row>
    <row r="204" spans="1:2" x14ac:dyDescent="0.3">
      <c r="A204">
        <v>203</v>
      </c>
      <c r="B204" s="43">
        <v>857089</v>
      </c>
    </row>
    <row r="205" spans="1:2" x14ac:dyDescent="0.3">
      <c r="A205">
        <v>204</v>
      </c>
      <c r="B205" s="43">
        <v>837853</v>
      </c>
    </row>
    <row r="206" spans="1:2" x14ac:dyDescent="0.3">
      <c r="A206">
        <v>205</v>
      </c>
      <c r="B206" s="43">
        <v>805636</v>
      </c>
    </row>
    <row r="207" spans="1:2" x14ac:dyDescent="0.3">
      <c r="A207">
        <v>206</v>
      </c>
      <c r="B207" s="43">
        <v>803500</v>
      </c>
    </row>
    <row r="208" spans="1:2" x14ac:dyDescent="0.3">
      <c r="A208">
        <v>207</v>
      </c>
      <c r="B208" s="43">
        <v>629091</v>
      </c>
    </row>
    <row r="209" spans="1:2" x14ac:dyDescent="0.3">
      <c r="A209">
        <v>208</v>
      </c>
      <c r="B209" s="43">
        <v>703655</v>
      </c>
    </row>
    <row r="210" spans="1:2" x14ac:dyDescent="0.3">
      <c r="A210">
        <v>209</v>
      </c>
      <c r="B210" s="43">
        <v>749730</v>
      </c>
    </row>
    <row r="211" spans="1:2" x14ac:dyDescent="0.3">
      <c r="A211">
        <v>210</v>
      </c>
      <c r="B211" s="43">
        <v>867819</v>
      </c>
    </row>
    <row r="212" spans="1:2" x14ac:dyDescent="0.3">
      <c r="A212">
        <v>211</v>
      </c>
      <c r="B212" s="43">
        <v>881257</v>
      </c>
    </row>
    <row r="213" spans="1:2" x14ac:dyDescent="0.3">
      <c r="A213">
        <v>212</v>
      </c>
      <c r="B213" s="43">
        <v>875741</v>
      </c>
    </row>
    <row r="214" spans="1:2" x14ac:dyDescent="0.3">
      <c r="A214">
        <v>213</v>
      </c>
      <c r="B214" s="43">
        <v>804674</v>
      </c>
    </row>
    <row r="215" spans="1:2" x14ac:dyDescent="0.3">
      <c r="A215">
        <v>214</v>
      </c>
      <c r="B215" s="43">
        <v>674505</v>
      </c>
    </row>
    <row r="216" spans="1:2" x14ac:dyDescent="0.3">
      <c r="A216">
        <v>215</v>
      </c>
      <c r="B216" s="43">
        <v>821898</v>
      </c>
    </row>
    <row r="217" spans="1:2" x14ac:dyDescent="0.3">
      <c r="A217">
        <v>216</v>
      </c>
      <c r="B217" s="43">
        <v>814901</v>
      </c>
    </row>
    <row r="218" spans="1:2" x14ac:dyDescent="0.3">
      <c r="A218">
        <v>217</v>
      </c>
      <c r="B218" s="43">
        <v>875084</v>
      </c>
    </row>
    <row r="219" spans="1:2" x14ac:dyDescent="0.3">
      <c r="A219">
        <v>218</v>
      </c>
      <c r="B219" s="43">
        <v>869874</v>
      </c>
    </row>
    <row r="220" spans="1:2" x14ac:dyDescent="0.3">
      <c r="A220">
        <v>219</v>
      </c>
      <c r="B220" s="43">
        <v>971593</v>
      </c>
    </row>
    <row r="221" spans="1:2" x14ac:dyDescent="0.3">
      <c r="A221">
        <v>220</v>
      </c>
      <c r="B221" s="43">
        <v>827589</v>
      </c>
    </row>
    <row r="222" spans="1:2" x14ac:dyDescent="0.3">
      <c r="A222">
        <v>221</v>
      </c>
      <c r="B222" s="43">
        <v>705854</v>
      </c>
    </row>
    <row r="223" spans="1:2" x14ac:dyDescent="0.3">
      <c r="A223">
        <v>222</v>
      </c>
      <c r="B223" s="43">
        <v>693010</v>
      </c>
    </row>
    <row r="224" spans="1:2" x14ac:dyDescent="0.3">
      <c r="A224">
        <v>223</v>
      </c>
      <c r="B224" s="43">
        <v>751894</v>
      </c>
    </row>
    <row r="225" spans="1:2" x14ac:dyDescent="0.3">
      <c r="A225">
        <v>224</v>
      </c>
      <c r="B225" s="43">
        <v>882843</v>
      </c>
    </row>
    <row r="226" spans="1:2" x14ac:dyDescent="0.3">
      <c r="A226">
        <v>225</v>
      </c>
      <c r="B226" s="43">
        <v>932376</v>
      </c>
    </row>
    <row r="227" spans="1:2" x14ac:dyDescent="0.3">
      <c r="A227">
        <v>226</v>
      </c>
      <c r="B227" s="43">
        <v>998702</v>
      </c>
    </row>
    <row r="228" spans="1:2" x14ac:dyDescent="0.3">
      <c r="A228">
        <v>227</v>
      </c>
      <c r="B228" s="43">
        <v>883362</v>
      </c>
    </row>
    <row r="229" spans="1:2" x14ac:dyDescent="0.3">
      <c r="A229">
        <v>228</v>
      </c>
      <c r="B229" s="43">
        <v>744381</v>
      </c>
    </row>
    <row r="230" spans="1:2" x14ac:dyDescent="0.3">
      <c r="A230">
        <v>229</v>
      </c>
      <c r="B230" s="43">
        <v>834966</v>
      </c>
    </row>
    <row r="231" spans="1:2" x14ac:dyDescent="0.3">
      <c r="A231">
        <v>230</v>
      </c>
      <c r="B231" s="43">
        <v>886598</v>
      </c>
    </row>
    <row r="232" spans="1:2" x14ac:dyDescent="0.3">
      <c r="A232">
        <v>231</v>
      </c>
      <c r="B232" s="43">
        <v>949396</v>
      </c>
    </row>
    <row r="233" spans="1:2" x14ac:dyDescent="0.3">
      <c r="A233">
        <v>232</v>
      </c>
      <c r="B233" s="43">
        <v>984432</v>
      </c>
    </row>
    <row r="234" spans="1:2" x14ac:dyDescent="0.3">
      <c r="A234">
        <v>233</v>
      </c>
      <c r="B234" s="43">
        <v>1022738</v>
      </c>
    </row>
    <row r="235" spans="1:2" x14ac:dyDescent="0.3">
      <c r="A235">
        <v>234</v>
      </c>
      <c r="B235" s="43">
        <v>905234</v>
      </c>
    </row>
    <row r="236" spans="1:2" x14ac:dyDescent="0.3">
      <c r="A236">
        <v>235</v>
      </c>
      <c r="B236" s="43">
        <v>780122</v>
      </c>
    </row>
    <row r="237" spans="1:2" x14ac:dyDescent="0.3">
      <c r="A237">
        <v>236</v>
      </c>
      <c r="B237" s="43">
        <v>878445</v>
      </c>
    </row>
    <row r="238" spans="1:2" x14ac:dyDescent="0.3">
      <c r="A238">
        <v>237</v>
      </c>
      <c r="B238" s="43">
        <v>891034</v>
      </c>
    </row>
    <row r="239" spans="1:2" x14ac:dyDescent="0.3">
      <c r="A239">
        <v>238</v>
      </c>
      <c r="B239" s="43">
        <v>870406</v>
      </c>
    </row>
    <row r="240" spans="1:2" x14ac:dyDescent="0.3">
      <c r="A240">
        <v>239</v>
      </c>
      <c r="B240" s="43">
        <v>1105328</v>
      </c>
    </row>
    <row r="241" spans="1:2" x14ac:dyDescent="0.3">
      <c r="A241">
        <v>240</v>
      </c>
      <c r="B241" s="43">
        <v>1042417</v>
      </c>
    </row>
    <row r="242" spans="1:2" x14ac:dyDescent="0.3">
      <c r="A242">
        <v>241</v>
      </c>
      <c r="B242" s="43">
        <v>897596</v>
      </c>
    </row>
    <row r="243" spans="1:2" x14ac:dyDescent="0.3">
      <c r="A243">
        <v>242</v>
      </c>
      <c r="B243" s="43">
        <v>780900</v>
      </c>
    </row>
    <row r="244" spans="1:2" x14ac:dyDescent="0.3">
      <c r="A244">
        <v>243</v>
      </c>
      <c r="B244" s="43">
        <v>815972</v>
      </c>
    </row>
    <row r="245" spans="1:2" x14ac:dyDescent="0.3">
      <c r="A245">
        <v>244</v>
      </c>
      <c r="B245" s="43">
        <v>875162</v>
      </c>
    </row>
    <row r="246" spans="1:2" x14ac:dyDescent="0.3">
      <c r="A246">
        <v>245</v>
      </c>
      <c r="B246" s="43">
        <v>1035486</v>
      </c>
    </row>
    <row r="247" spans="1:2" x14ac:dyDescent="0.3">
      <c r="A247">
        <v>246</v>
      </c>
      <c r="B247" s="43">
        <v>1002254</v>
      </c>
    </row>
    <row r="248" spans="1:2" x14ac:dyDescent="0.3">
      <c r="A248">
        <v>247</v>
      </c>
      <c r="B248" s="43">
        <v>945584</v>
      </c>
    </row>
    <row r="249" spans="1:2" x14ac:dyDescent="0.3">
      <c r="A249">
        <v>248</v>
      </c>
      <c r="B249" s="43">
        <v>1037725</v>
      </c>
    </row>
    <row r="250" spans="1:2" x14ac:dyDescent="0.3">
      <c r="A250">
        <v>249</v>
      </c>
      <c r="B250" s="43">
        <v>818262</v>
      </c>
    </row>
    <row r="251" spans="1:2" x14ac:dyDescent="0.3">
      <c r="A251">
        <v>250</v>
      </c>
      <c r="B251" s="43">
        <v>955983</v>
      </c>
    </row>
    <row r="252" spans="1:2" x14ac:dyDescent="0.3">
      <c r="A252">
        <v>251</v>
      </c>
      <c r="B252" s="43">
        <v>1030329</v>
      </c>
    </row>
    <row r="253" spans="1:2" x14ac:dyDescent="0.3">
      <c r="A253">
        <v>252</v>
      </c>
      <c r="B253" s="43">
        <v>1117341</v>
      </c>
    </row>
    <row r="254" spans="1:2" x14ac:dyDescent="0.3">
      <c r="A254">
        <v>253</v>
      </c>
      <c r="B254" s="43">
        <v>1156386</v>
      </c>
    </row>
    <row r="255" spans="1:2" x14ac:dyDescent="0.3">
      <c r="A255">
        <v>254</v>
      </c>
      <c r="B255" s="43">
        <v>1163968</v>
      </c>
    </row>
    <row r="256" spans="1:2" x14ac:dyDescent="0.3">
      <c r="A256">
        <v>255</v>
      </c>
      <c r="B256" s="43">
        <v>1144721</v>
      </c>
    </row>
    <row r="257" spans="1:2" x14ac:dyDescent="0.3">
      <c r="A257">
        <v>256</v>
      </c>
      <c r="B257" s="43">
        <v>914128</v>
      </c>
    </row>
    <row r="258" spans="1:2" x14ac:dyDescent="0.3">
      <c r="A258">
        <v>257</v>
      </c>
      <c r="B258" s="43">
        <v>951691</v>
      </c>
    </row>
    <row r="259" spans="1:2" x14ac:dyDescent="0.3">
      <c r="A259">
        <v>258</v>
      </c>
      <c r="B259" s="43">
        <v>1030046</v>
      </c>
    </row>
    <row r="260" spans="1:2" x14ac:dyDescent="0.3">
      <c r="A260">
        <v>259</v>
      </c>
      <c r="B260" s="43">
        <v>1243732</v>
      </c>
    </row>
    <row r="261" spans="1:2" x14ac:dyDescent="0.3">
      <c r="A261">
        <v>260</v>
      </c>
      <c r="B261" s="43">
        <v>1333789</v>
      </c>
    </row>
    <row r="262" spans="1:2" x14ac:dyDescent="0.3">
      <c r="A262">
        <v>261</v>
      </c>
      <c r="B262" s="43">
        <v>1348796</v>
      </c>
    </row>
    <row r="263" spans="1:2" x14ac:dyDescent="0.3">
      <c r="A263">
        <v>262</v>
      </c>
      <c r="B263" s="43">
        <v>1220772</v>
      </c>
    </row>
    <row r="264" spans="1:2" x14ac:dyDescent="0.3">
      <c r="A264">
        <v>263</v>
      </c>
      <c r="B264" s="43">
        <v>1041897</v>
      </c>
    </row>
    <row r="265" spans="1:2" x14ac:dyDescent="0.3">
      <c r="A265">
        <v>264</v>
      </c>
      <c r="B265" s="43">
        <v>1275748</v>
      </c>
    </row>
    <row r="266" spans="1:2" x14ac:dyDescent="0.3">
      <c r="A266">
        <v>265</v>
      </c>
      <c r="B266" s="43">
        <v>1278124</v>
      </c>
    </row>
    <row r="267" spans="1:2" x14ac:dyDescent="0.3">
      <c r="A267">
        <v>266</v>
      </c>
      <c r="B267" s="43">
        <v>1476113</v>
      </c>
    </row>
    <row r="268" spans="1:2" x14ac:dyDescent="0.3">
      <c r="A268">
        <v>267</v>
      </c>
      <c r="B268" s="43">
        <v>1579610</v>
      </c>
    </row>
    <row r="269" spans="1:2" x14ac:dyDescent="0.3">
      <c r="A269">
        <v>268</v>
      </c>
      <c r="B269" s="43">
        <v>1668326</v>
      </c>
    </row>
    <row r="270" spans="1:2" x14ac:dyDescent="0.3">
      <c r="A270">
        <v>269</v>
      </c>
      <c r="B270" s="43">
        <v>1523999</v>
      </c>
    </row>
    <row r="271" spans="1:2" x14ac:dyDescent="0.3">
      <c r="A271">
        <v>270</v>
      </c>
      <c r="B271" s="43">
        <v>1188513</v>
      </c>
    </row>
    <row r="272" spans="1:2" x14ac:dyDescent="0.3">
      <c r="A272">
        <v>271</v>
      </c>
      <c r="B272" s="43">
        <v>1678551</v>
      </c>
    </row>
    <row r="273" spans="1:2" x14ac:dyDescent="0.3">
      <c r="A273">
        <v>272</v>
      </c>
      <c r="B273" s="43">
        <v>1583405</v>
      </c>
    </row>
    <row r="274" spans="1:2" x14ac:dyDescent="0.3">
      <c r="A274">
        <v>273</v>
      </c>
      <c r="B274" s="43">
        <v>1728434</v>
      </c>
    </row>
    <row r="275" spans="1:2" x14ac:dyDescent="0.3">
      <c r="A275">
        <v>274</v>
      </c>
      <c r="B275" s="43">
        <v>1871124</v>
      </c>
    </row>
    <row r="276" spans="1:2" x14ac:dyDescent="0.3">
      <c r="A276">
        <v>275</v>
      </c>
      <c r="B276" s="43">
        <v>1945396</v>
      </c>
    </row>
    <row r="277" spans="1:2" x14ac:dyDescent="0.3">
      <c r="A277">
        <v>276</v>
      </c>
      <c r="B277" s="43">
        <v>1604601</v>
      </c>
    </row>
    <row r="278" spans="1:2" x14ac:dyDescent="0.3">
      <c r="A278">
        <v>277</v>
      </c>
      <c r="B278" s="43">
        <v>1549145</v>
      </c>
    </row>
    <row r="279" spans="1:2" x14ac:dyDescent="0.3">
      <c r="A279">
        <v>278</v>
      </c>
      <c r="B279" s="43">
        <v>1964129</v>
      </c>
    </row>
    <row r="280" spans="1:2" x14ac:dyDescent="0.3">
      <c r="A280">
        <v>279</v>
      </c>
      <c r="B280" s="43">
        <v>1875753</v>
      </c>
    </row>
    <row r="281" spans="1:2" x14ac:dyDescent="0.3">
      <c r="A281">
        <v>280</v>
      </c>
      <c r="B281" s="43">
        <v>1688111</v>
      </c>
    </row>
    <row r="282" spans="1:2" x14ac:dyDescent="0.3">
      <c r="A282">
        <v>281</v>
      </c>
      <c r="B282" s="43">
        <v>2032285</v>
      </c>
    </row>
    <row r="283" spans="1:2" x14ac:dyDescent="0.3">
      <c r="A283">
        <v>282</v>
      </c>
      <c r="B283" s="43">
        <v>2183492</v>
      </c>
    </row>
    <row r="284" spans="1:2" x14ac:dyDescent="0.3">
      <c r="A284">
        <v>283</v>
      </c>
      <c r="B284" s="43">
        <v>2025680</v>
      </c>
    </row>
    <row r="285" spans="1:2" x14ac:dyDescent="0.3">
      <c r="A285">
        <v>284</v>
      </c>
      <c r="B285" s="43">
        <v>1613734</v>
      </c>
    </row>
    <row r="286" spans="1:2" x14ac:dyDescent="0.3">
      <c r="A286">
        <v>285</v>
      </c>
      <c r="B286" s="43">
        <v>1671334</v>
      </c>
    </row>
    <row r="287" spans="1:2" x14ac:dyDescent="0.3">
      <c r="A287">
        <v>286</v>
      </c>
      <c r="B287" s="43">
        <v>1860886</v>
      </c>
    </row>
    <row r="288" spans="1:2" x14ac:dyDescent="0.3">
      <c r="A288">
        <v>287</v>
      </c>
      <c r="B288" s="43">
        <v>2169755</v>
      </c>
    </row>
    <row r="289" spans="1:2" x14ac:dyDescent="0.3">
      <c r="A289">
        <v>288</v>
      </c>
      <c r="B289" s="43">
        <v>2158736</v>
      </c>
    </row>
    <row r="290" spans="1:2" x14ac:dyDescent="0.3">
      <c r="A290">
        <v>289</v>
      </c>
      <c r="B290" s="43">
        <v>2163329</v>
      </c>
    </row>
    <row r="291" spans="1:2" x14ac:dyDescent="0.3">
      <c r="A291">
        <v>290</v>
      </c>
      <c r="B291" s="43">
        <v>1954682</v>
      </c>
    </row>
    <row r="292" spans="1:2" x14ac:dyDescent="0.3">
      <c r="A292">
        <v>291</v>
      </c>
      <c r="B292" s="43">
        <v>1553903</v>
      </c>
    </row>
    <row r="293" spans="1:2" x14ac:dyDescent="0.3">
      <c r="A293">
        <v>292</v>
      </c>
      <c r="B293" s="43">
        <v>1763887</v>
      </c>
    </row>
    <row r="294" spans="1:2" x14ac:dyDescent="0.3">
      <c r="A294">
        <v>293</v>
      </c>
      <c r="B294" s="43">
        <v>2036212</v>
      </c>
    </row>
    <row r="295" spans="1:2" x14ac:dyDescent="0.3">
      <c r="A295">
        <v>294</v>
      </c>
      <c r="B295" s="43">
        <v>2069924</v>
      </c>
    </row>
    <row r="296" spans="1:2" x14ac:dyDescent="0.3">
      <c r="A296">
        <v>295</v>
      </c>
      <c r="B296" s="43">
        <v>2151435</v>
      </c>
    </row>
    <row r="297" spans="1:2" x14ac:dyDescent="0.3">
      <c r="A297">
        <v>296</v>
      </c>
      <c r="B297" s="43">
        <v>2195074</v>
      </c>
    </row>
    <row r="298" spans="1:2" x14ac:dyDescent="0.3">
      <c r="A298">
        <v>297</v>
      </c>
      <c r="B298" s="43">
        <v>1910073</v>
      </c>
    </row>
    <row r="299" spans="1:2" x14ac:dyDescent="0.3">
      <c r="A299">
        <v>298</v>
      </c>
      <c r="B299" s="43">
        <v>1569527</v>
      </c>
    </row>
    <row r="300" spans="1:2" x14ac:dyDescent="0.3">
      <c r="A300">
        <v>299</v>
      </c>
      <c r="B300" s="43">
        <v>1696918</v>
      </c>
    </row>
    <row r="301" spans="1:2" x14ac:dyDescent="0.3">
      <c r="A301">
        <v>300</v>
      </c>
      <c r="B301" s="43">
        <v>1929991</v>
      </c>
    </row>
    <row r="302" spans="1:2" x14ac:dyDescent="0.3">
      <c r="A302">
        <v>301</v>
      </c>
      <c r="B302" s="43">
        <v>2069575</v>
      </c>
    </row>
    <row r="303" spans="1:2" x14ac:dyDescent="0.3">
      <c r="A303">
        <v>302</v>
      </c>
      <c r="B303" s="43">
        <v>1906812</v>
      </c>
    </row>
    <row r="304" spans="1:2" x14ac:dyDescent="0.3">
      <c r="A304">
        <v>303</v>
      </c>
      <c r="B304" s="43">
        <v>2216505</v>
      </c>
    </row>
    <row r="305" spans="1:2" x14ac:dyDescent="0.3">
      <c r="A305">
        <v>304</v>
      </c>
      <c r="B305" s="43">
        <v>1877391</v>
      </c>
    </row>
    <row r="306" spans="1:2" x14ac:dyDescent="0.3">
      <c r="A306">
        <v>305</v>
      </c>
      <c r="B306" s="43">
        <v>1551995</v>
      </c>
    </row>
    <row r="307" spans="1:2" x14ac:dyDescent="0.3">
      <c r="A307">
        <v>306</v>
      </c>
      <c r="B307" s="43">
        <v>1622031</v>
      </c>
    </row>
    <row r="308" spans="1:2" x14ac:dyDescent="0.3">
      <c r="A308">
        <v>307</v>
      </c>
      <c r="B308" s="43">
        <v>1964959</v>
      </c>
    </row>
    <row r="309" spans="1:2" x14ac:dyDescent="0.3">
      <c r="A309">
        <v>308</v>
      </c>
      <c r="B309" s="43">
        <v>2090108</v>
      </c>
    </row>
    <row r="310" spans="1:2" x14ac:dyDescent="0.3">
      <c r="A310">
        <v>309</v>
      </c>
      <c r="B310" s="43">
        <v>2229744</v>
      </c>
    </row>
    <row r="311" spans="1:2" x14ac:dyDescent="0.3">
      <c r="A311">
        <v>310</v>
      </c>
      <c r="B311" s="43">
        <v>2186138</v>
      </c>
    </row>
    <row r="312" spans="1:2" x14ac:dyDescent="0.3">
      <c r="A312">
        <v>311</v>
      </c>
      <c r="B312" s="43">
        <v>2051995</v>
      </c>
    </row>
    <row r="313" spans="1:2" x14ac:dyDescent="0.3">
      <c r="A313">
        <v>312</v>
      </c>
      <c r="B313" s="43">
        <v>1708793</v>
      </c>
    </row>
    <row r="314" spans="1:2" x14ac:dyDescent="0.3">
      <c r="A314">
        <v>313</v>
      </c>
      <c r="B314" s="43">
        <v>1638389</v>
      </c>
    </row>
    <row r="315" spans="1:2" x14ac:dyDescent="0.3">
      <c r="A315">
        <v>314</v>
      </c>
      <c r="B315" s="43">
        <v>2060208</v>
      </c>
    </row>
    <row r="316" spans="1:2" x14ac:dyDescent="0.3">
      <c r="A316">
        <v>315</v>
      </c>
      <c r="B316" s="43">
        <v>2146412</v>
      </c>
    </row>
    <row r="317" spans="1:2" x14ac:dyDescent="0.3">
      <c r="A317">
        <v>316</v>
      </c>
      <c r="B317" s="43">
        <v>2179783</v>
      </c>
    </row>
    <row r="318" spans="1:2" x14ac:dyDescent="0.3">
      <c r="A318">
        <v>317</v>
      </c>
      <c r="B318" s="43">
        <v>2261107</v>
      </c>
    </row>
    <row r="319" spans="1:2" x14ac:dyDescent="0.3">
      <c r="A319">
        <v>318</v>
      </c>
      <c r="B319" s="43">
        <v>2030842</v>
      </c>
    </row>
    <row r="320" spans="1:2" x14ac:dyDescent="0.3">
      <c r="A320">
        <v>319</v>
      </c>
      <c r="B320" s="43">
        <v>1695014</v>
      </c>
    </row>
    <row r="321" spans="1:2" x14ac:dyDescent="0.3">
      <c r="A321">
        <v>320</v>
      </c>
      <c r="B321" s="43">
        <v>1660231</v>
      </c>
    </row>
    <row r="322" spans="1:2" x14ac:dyDescent="0.3">
      <c r="A322">
        <v>321</v>
      </c>
      <c r="B322" s="43">
        <v>2051179</v>
      </c>
    </row>
    <row r="323" spans="1:2" x14ac:dyDescent="0.3">
      <c r="A323">
        <v>322</v>
      </c>
      <c r="B323" s="43">
        <v>2362163</v>
      </c>
    </row>
    <row r="324" spans="1:2" x14ac:dyDescent="0.3">
      <c r="A324">
        <v>323</v>
      </c>
      <c r="B324" s="43">
        <v>2380445</v>
      </c>
    </row>
    <row r="325" spans="1:2" x14ac:dyDescent="0.3">
      <c r="A325">
        <v>324</v>
      </c>
      <c r="B325" s="43">
        <v>2319370</v>
      </c>
    </row>
    <row r="326" spans="1:2" x14ac:dyDescent="0.3">
      <c r="A326">
        <v>325</v>
      </c>
      <c r="B326" s="43">
        <v>1958588</v>
      </c>
    </row>
    <row r="327" spans="1:2" x14ac:dyDescent="0.3">
      <c r="A327">
        <v>326</v>
      </c>
      <c r="B327" s="43">
        <v>1689227</v>
      </c>
    </row>
    <row r="328" spans="1:2" x14ac:dyDescent="0.3">
      <c r="A328">
        <v>327</v>
      </c>
      <c r="B328" s="43">
        <v>1746893</v>
      </c>
    </row>
    <row r="329" spans="1:2" x14ac:dyDescent="0.3">
      <c r="A329">
        <v>328</v>
      </c>
      <c r="B329" s="43">
        <v>2098945</v>
      </c>
    </row>
    <row r="330" spans="1:2" x14ac:dyDescent="0.3">
      <c r="A330">
        <v>329</v>
      </c>
      <c r="B330" s="43">
        <v>2240790</v>
      </c>
    </row>
    <row r="331" spans="1:2" x14ac:dyDescent="0.3">
      <c r="A331">
        <v>330</v>
      </c>
      <c r="B331" s="43">
        <v>2154284</v>
      </c>
    </row>
    <row r="332" spans="1:2" x14ac:dyDescent="0.3">
      <c r="A332">
        <v>331</v>
      </c>
      <c r="B332" s="43">
        <v>1494490</v>
      </c>
    </row>
    <row r="333" spans="1:2" x14ac:dyDescent="0.3">
      <c r="A333">
        <v>332</v>
      </c>
      <c r="B333" s="43">
        <v>1597436</v>
      </c>
    </row>
    <row r="334" spans="1:2" x14ac:dyDescent="0.3">
      <c r="A334">
        <v>333</v>
      </c>
      <c r="B334" s="43">
        <v>1376850</v>
      </c>
    </row>
    <row r="335" spans="1:2" x14ac:dyDescent="0.3">
      <c r="A335">
        <v>334</v>
      </c>
      <c r="B335" s="43">
        <v>1571138</v>
      </c>
    </row>
    <row r="336" spans="1:2" x14ac:dyDescent="0.3">
      <c r="A336">
        <v>335</v>
      </c>
      <c r="B336" s="43">
        <v>2137582</v>
      </c>
    </row>
    <row r="337" spans="1:2" x14ac:dyDescent="0.3">
      <c r="A337">
        <v>336</v>
      </c>
      <c r="B337" s="43">
        <v>2480442</v>
      </c>
    </row>
    <row r="338" spans="1:2" x14ac:dyDescent="0.3">
      <c r="A338">
        <v>337</v>
      </c>
      <c r="B338" s="43">
        <v>2338733</v>
      </c>
    </row>
    <row r="339" spans="1:2" x14ac:dyDescent="0.3">
      <c r="A339">
        <v>338</v>
      </c>
      <c r="B339" s="43">
        <v>1711602</v>
      </c>
    </row>
    <row r="340" spans="1:2" x14ac:dyDescent="0.3">
      <c r="A340">
        <v>339</v>
      </c>
      <c r="B340" s="43">
        <v>1943588</v>
      </c>
    </row>
    <row r="341" spans="1:2" x14ac:dyDescent="0.3">
      <c r="A341">
        <v>340</v>
      </c>
      <c r="B341" s="43">
        <v>1676077</v>
      </c>
    </row>
    <row r="342" spans="1:2" x14ac:dyDescent="0.3">
      <c r="A342">
        <v>341</v>
      </c>
      <c r="B342" s="43">
        <v>1763572</v>
      </c>
    </row>
    <row r="343" spans="1:2" x14ac:dyDescent="0.3">
      <c r="A343">
        <v>342</v>
      </c>
      <c r="B343" s="43">
        <v>2392935</v>
      </c>
    </row>
    <row r="344" spans="1:2" x14ac:dyDescent="0.3">
      <c r="A344">
        <v>343</v>
      </c>
      <c r="B344" s="43">
        <v>2512615</v>
      </c>
    </row>
    <row r="345" spans="1:2" x14ac:dyDescent="0.3">
      <c r="A345">
        <v>344</v>
      </c>
      <c r="B345" s="43">
        <v>2867056</v>
      </c>
    </row>
    <row r="346" spans="1:2" x14ac:dyDescent="0.3">
      <c r="A346">
        <v>345</v>
      </c>
      <c r="B346" s="43">
        <v>2575400</v>
      </c>
    </row>
    <row r="347" spans="1:2" x14ac:dyDescent="0.3">
      <c r="A347">
        <v>346</v>
      </c>
      <c r="B347" s="43">
        <v>2417599</v>
      </c>
    </row>
    <row r="348" spans="1:2" x14ac:dyDescent="0.3">
      <c r="A348">
        <v>347</v>
      </c>
      <c r="B348" s="43">
        <v>1859069</v>
      </c>
    </row>
    <row r="349" spans="1:2" x14ac:dyDescent="0.3">
      <c r="A349">
        <v>348</v>
      </c>
      <c r="B349" s="43">
        <v>1986436</v>
      </c>
    </row>
    <row r="350" spans="1:2" x14ac:dyDescent="0.3">
      <c r="A350">
        <v>349</v>
      </c>
      <c r="B350" s="43">
        <v>2269390</v>
      </c>
    </row>
    <row r="351" spans="1:2" x14ac:dyDescent="0.3">
      <c r="A351">
        <v>350</v>
      </c>
      <c r="B351" s="43">
        <v>2419668</v>
      </c>
    </row>
    <row r="352" spans="1:2" x14ac:dyDescent="0.3">
      <c r="A352">
        <v>351</v>
      </c>
      <c r="B352" s="43">
        <v>2431658</v>
      </c>
    </row>
    <row r="353" spans="1:2" x14ac:dyDescent="0.3">
      <c r="A353">
        <v>352</v>
      </c>
      <c r="B353" s="43">
        <v>2449591</v>
      </c>
    </row>
    <row r="354" spans="1:2" x14ac:dyDescent="0.3">
      <c r="A354">
        <v>353</v>
      </c>
      <c r="B354" s="43">
        <v>2023961</v>
      </c>
    </row>
    <row r="355" spans="1:2" x14ac:dyDescent="0.3">
      <c r="A355">
        <v>354</v>
      </c>
      <c r="B355" s="43">
        <v>1669852</v>
      </c>
    </row>
    <row r="356" spans="1:2" x14ac:dyDescent="0.3">
      <c r="A356">
        <v>355</v>
      </c>
      <c r="B356" s="43">
        <v>1680432</v>
      </c>
    </row>
    <row r="357" spans="1:2" x14ac:dyDescent="0.3">
      <c r="A357">
        <v>356</v>
      </c>
      <c r="B357" s="43">
        <v>1960493</v>
      </c>
    </row>
    <row r="358" spans="1:2" x14ac:dyDescent="0.3">
      <c r="A358">
        <v>357</v>
      </c>
      <c r="B358" s="43">
        <v>2253438</v>
      </c>
    </row>
    <row r="359" spans="1:2" x14ac:dyDescent="0.3">
      <c r="A359">
        <v>358</v>
      </c>
      <c r="B359" s="43">
        <v>2119226</v>
      </c>
    </row>
    <row r="360" spans="1:2" x14ac:dyDescent="0.3">
      <c r="A360">
        <v>359</v>
      </c>
      <c r="B360" s="43">
        <v>2131378</v>
      </c>
    </row>
    <row r="361" spans="1:2" x14ac:dyDescent="0.3">
      <c r="A361">
        <v>360</v>
      </c>
      <c r="B361" s="43">
        <v>1808479</v>
      </c>
    </row>
    <row r="362" spans="1:2" x14ac:dyDescent="0.3">
      <c r="A362">
        <v>361</v>
      </c>
      <c r="B362" s="43">
        <v>1416356</v>
      </c>
    </row>
    <row r="363" spans="1:2" x14ac:dyDescent="0.3">
      <c r="A363">
        <v>362</v>
      </c>
      <c r="B363" s="43">
        <v>1632232</v>
      </c>
    </row>
    <row r="364" spans="1:2" x14ac:dyDescent="0.3">
      <c r="A364">
        <v>363</v>
      </c>
      <c r="B364" s="43">
        <v>1798590</v>
      </c>
    </row>
    <row r="365" spans="1:2" x14ac:dyDescent="0.3">
      <c r="A365">
        <v>364</v>
      </c>
      <c r="B365" s="43">
        <v>1954992</v>
      </c>
    </row>
    <row r="366" spans="1:2" x14ac:dyDescent="0.3">
      <c r="A366">
        <v>365</v>
      </c>
      <c r="B366" s="43">
        <v>1991607</v>
      </c>
    </row>
    <row r="367" spans="1:2" x14ac:dyDescent="0.3">
      <c r="A367">
        <v>366</v>
      </c>
      <c r="B367" s="43">
        <v>1912620</v>
      </c>
    </row>
    <row r="368" spans="1:2" x14ac:dyDescent="0.3">
      <c r="A368">
        <v>367</v>
      </c>
      <c r="B368" s="43">
        <v>1648805</v>
      </c>
    </row>
    <row r="369" spans="1:2" x14ac:dyDescent="0.3">
      <c r="A369">
        <v>368</v>
      </c>
      <c r="B369" s="43">
        <v>1212113</v>
      </c>
    </row>
    <row r="370" spans="1:2" x14ac:dyDescent="0.3">
      <c r="A370">
        <v>369</v>
      </c>
      <c r="B370" s="43">
        <v>1463634</v>
      </c>
    </row>
    <row r="371" spans="1:2" x14ac:dyDescent="0.3">
      <c r="A371">
        <v>370</v>
      </c>
      <c r="B371" s="43">
        <v>1490001</v>
      </c>
    </row>
    <row r="372" spans="1:2" x14ac:dyDescent="0.3">
      <c r="A372">
        <v>371</v>
      </c>
      <c r="B372" s="43">
        <v>1703285</v>
      </c>
    </row>
    <row r="373" spans="1:2" x14ac:dyDescent="0.3">
      <c r="A373">
        <v>372</v>
      </c>
      <c r="B373" s="43">
        <v>1508445</v>
      </c>
    </row>
    <row r="374" spans="1:2" x14ac:dyDescent="0.3">
      <c r="A374">
        <v>373</v>
      </c>
      <c r="B374" s="43">
        <v>1753053</v>
      </c>
    </row>
    <row r="375" spans="1:2" x14ac:dyDescent="0.3">
      <c r="A375">
        <v>374</v>
      </c>
      <c r="B375" s="43">
        <v>1201137</v>
      </c>
    </row>
    <row r="376" spans="1:2" x14ac:dyDescent="0.3">
      <c r="A376">
        <v>375</v>
      </c>
      <c r="B376" s="43">
        <v>1262377</v>
      </c>
    </row>
    <row r="377" spans="1:2" x14ac:dyDescent="0.3">
      <c r="A377">
        <v>376</v>
      </c>
      <c r="B377" s="43">
        <v>1031744</v>
      </c>
    </row>
    <row r="378" spans="1:2" x14ac:dyDescent="0.3">
      <c r="A378">
        <v>377</v>
      </c>
      <c r="B378" s="43">
        <v>1375453</v>
      </c>
    </row>
    <row r="379" spans="1:2" x14ac:dyDescent="0.3">
      <c r="A379">
        <v>378</v>
      </c>
      <c r="B379" s="43">
        <v>1422877</v>
      </c>
    </row>
    <row r="380" spans="1:2" x14ac:dyDescent="0.3">
      <c r="A380">
        <v>379</v>
      </c>
      <c r="B380" s="43">
        <v>1436697</v>
      </c>
    </row>
    <row r="381" spans="1:2" x14ac:dyDescent="0.3">
      <c r="A381">
        <v>380</v>
      </c>
      <c r="B381" s="43">
        <v>1389614</v>
      </c>
    </row>
    <row r="382" spans="1:2" x14ac:dyDescent="0.3">
      <c r="A382">
        <v>381</v>
      </c>
      <c r="B382" s="43">
        <v>1201055</v>
      </c>
    </row>
    <row r="383" spans="1:2" x14ac:dyDescent="0.3">
      <c r="A383">
        <v>382</v>
      </c>
      <c r="B383" s="43">
        <v>941943</v>
      </c>
    </row>
    <row r="384" spans="1:2" x14ac:dyDescent="0.3">
      <c r="A384">
        <v>383</v>
      </c>
      <c r="B384" s="43">
        <v>916779</v>
      </c>
    </row>
    <row r="385" spans="1:2" x14ac:dyDescent="0.3">
      <c r="A385">
        <v>384</v>
      </c>
      <c r="B385" s="43">
        <v>1141629</v>
      </c>
    </row>
    <row r="386" spans="1:2" x14ac:dyDescent="0.3">
      <c r="A386">
        <v>385</v>
      </c>
      <c r="B386" s="43">
        <v>1295769</v>
      </c>
    </row>
    <row r="387" spans="1:2" x14ac:dyDescent="0.3">
      <c r="A387">
        <v>386</v>
      </c>
      <c r="B387" s="43">
        <v>1323759</v>
      </c>
    </row>
    <row r="388" spans="1:2" x14ac:dyDescent="0.3">
      <c r="A388">
        <v>387</v>
      </c>
      <c r="B388" s="43">
        <v>1351245</v>
      </c>
    </row>
    <row r="389" spans="1:2" x14ac:dyDescent="0.3">
      <c r="A389">
        <v>388</v>
      </c>
      <c r="B389" s="43">
        <v>1202983</v>
      </c>
    </row>
    <row r="390" spans="1:2" x14ac:dyDescent="0.3">
      <c r="A390">
        <v>389</v>
      </c>
      <c r="B390" s="43">
        <v>1020779</v>
      </c>
    </row>
    <row r="391" spans="1:2" x14ac:dyDescent="0.3">
      <c r="A391">
        <v>390</v>
      </c>
      <c r="B391" s="43">
        <v>932117</v>
      </c>
    </row>
    <row r="392" spans="1:2" x14ac:dyDescent="0.3">
      <c r="A392">
        <v>391</v>
      </c>
      <c r="B392" s="43">
        <v>1266879</v>
      </c>
    </row>
    <row r="393" spans="1:2" x14ac:dyDescent="0.3">
      <c r="A393">
        <v>392</v>
      </c>
      <c r="B393" s="43">
        <v>1467311</v>
      </c>
    </row>
    <row r="394" spans="1:2" x14ac:dyDescent="0.3">
      <c r="A394">
        <v>393</v>
      </c>
      <c r="B394" s="43">
        <v>1471519</v>
      </c>
    </row>
    <row r="395" spans="1:2" x14ac:dyDescent="0.3">
      <c r="A395">
        <v>394</v>
      </c>
      <c r="B395" s="43">
        <v>1455916</v>
      </c>
    </row>
    <row r="396" spans="1:2" x14ac:dyDescent="0.3">
      <c r="A396">
        <v>395</v>
      </c>
      <c r="B396" s="43">
        <v>1277266</v>
      </c>
    </row>
    <row r="397" spans="1:2" x14ac:dyDescent="0.3">
      <c r="A397">
        <v>396</v>
      </c>
      <c r="B397" s="43">
        <v>998795</v>
      </c>
    </row>
    <row r="398" spans="1:2" x14ac:dyDescent="0.3">
      <c r="A398">
        <v>397</v>
      </c>
      <c r="B398" s="43">
        <v>987732</v>
      </c>
    </row>
    <row r="399" spans="1:2" x14ac:dyDescent="0.3">
      <c r="A399">
        <v>398</v>
      </c>
      <c r="B399" s="43">
        <v>962614</v>
      </c>
    </row>
    <row r="400" spans="1:2" x14ac:dyDescent="0.3">
      <c r="A400">
        <v>399</v>
      </c>
      <c r="B400" s="43">
        <v>1461996</v>
      </c>
    </row>
    <row r="401" spans="1:2" x14ac:dyDescent="0.3">
      <c r="A401">
        <v>400</v>
      </c>
      <c r="B401" s="43">
        <v>1494741</v>
      </c>
    </row>
    <row r="402" spans="1:2" x14ac:dyDescent="0.3">
      <c r="A402">
        <v>401</v>
      </c>
      <c r="B402" s="43">
        <v>1476485</v>
      </c>
    </row>
    <row r="403" spans="1:2" x14ac:dyDescent="0.3">
      <c r="A403">
        <v>402</v>
      </c>
      <c r="B403" s="43">
        <v>1350552</v>
      </c>
    </row>
    <row r="404" spans="1:2" x14ac:dyDescent="0.3">
      <c r="A404">
        <v>403</v>
      </c>
      <c r="B404" s="43">
        <v>1203537</v>
      </c>
    </row>
    <row r="405" spans="1:2" x14ac:dyDescent="0.3">
      <c r="A405">
        <v>404</v>
      </c>
      <c r="B405" s="43">
        <v>963711</v>
      </c>
    </row>
    <row r="406" spans="1:2" x14ac:dyDescent="0.3">
      <c r="A406">
        <v>405</v>
      </c>
      <c r="B406" s="43">
        <v>1365091</v>
      </c>
    </row>
    <row r="407" spans="1:2" x14ac:dyDescent="0.3">
      <c r="A407">
        <v>406</v>
      </c>
      <c r="B407" s="43">
        <v>1560319</v>
      </c>
    </row>
    <row r="408" spans="1:2" x14ac:dyDescent="0.3">
      <c r="A408">
        <v>407</v>
      </c>
      <c r="B408" s="43">
        <v>1578160</v>
      </c>
    </row>
    <row r="409" spans="1:2" x14ac:dyDescent="0.3">
      <c r="A409">
        <v>408</v>
      </c>
      <c r="B409" s="43">
        <v>1615662</v>
      </c>
    </row>
    <row r="410" spans="1:2" x14ac:dyDescent="0.3">
      <c r="A410">
        <v>409</v>
      </c>
      <c r="B410" s="43">
        <v>1506906</v>
      </c>
    </row>
    <row r="411" spans="1:2" x14ac:dyDescent="0.3">
      <c r="A411">
        <v>410</v>
      </c>
      <c r="B411" s="43">
        <v>1196077</v>
      </c>
    </row>
    <row r="412" spans="1:2" x14ac:dyDescent="0.3">
      <c r="A412">
        <v>411</v>
      </c>
      <c r="B412" s="43">
        <v>1131282</v>
      </c>
    </row>
    <row r="413" spans="1:2" x14ac:dyDescent="0.3">
      <c r="A413">
        <v>412</v>
      </c>
      <c r="B413" s="43">
        <v>1566332</v>
      </c>
    </row>
    <row r="414" spans="1:2" x14ac:dyDescent="0.3">
      <c r="A414">
        <v>413</v>
      </c>
      <c r="B414" s="43">
        <v>1783305</v>
      </c>
    </row>
    <row r="415" spans="1:2" x14ac:dyDescent="0.3">
      <c r="A415">
        <v>414</v>
      </c>
      <c r="B415" s="43">
        <v>1846233</v>
      </c>
    </row>
    <row r="416" spans="1:2" x14ac:dyDescent="0.3">
      <c r="A416">
        <v>415</v>
      </c>
      <c r="B416" s="43">
        <v>1853528</v>
      </c>
    </row>
    <row r="417" spans="1:2" x14ac:dyDescent="0.3">
      <c r="A417">
        <v>416</v>
      </c>
      <c r="B417" s="43">
        <v>1649375</v>
      </c>
    </row>
    <row r="418" spans="1:2" x14ac:dyDescent="0.3">
      <c r="A418">
        <v>417</v>
      </c>
      <c r="B418" s="43">
        <v>1396851</v>
      </c>
    </row>
    <row r="419" spans="1:2" x14ac:dyDescent="0.3">
      <c r="A419">
        <v>418</v>
      </c>
      <c r="B419" s="43">
        <v>1363770</v>
      </c>
    </row>
    <row r="420" spans="1:2" x14ac:dyDescent="0.3">
      <c r="A420">
        <v>419</v>
      </c>
      <c r="B420" s="43">
        <v>1682376</v>
      </c>
    </row>
    <row r="421" spans="1:2" x14ac:dyDescent="0.3">
      <c r="A421">
        <v>420</v>
      </c>
      <c r="B421" s="43">
        <v>2108230</v>
      </c>
    </row>
    <row r="422" spans="1:2" x14ac:dyDescent="0.3">
      <c r="A422">
        <v>421</v>
      </c>
      <c r="B422" s="43">
        <v>2159261</v>
      </c>
    </row>
    <row r="423" spans="1:2" x14ac:dyDescent="0.3">
      <c r="A423">
        <v>422</v>
      </c>
      <c r="B423" s="43">
        <v>2118976</v>
      </c>
    </row>
    <row r="424" spans="1:2" x14ac:dyDescent="0.3">
      <c r="A424">
        <v>423</v>
      </c>
      <c r="B424" s="43">
        <v>1926728</v>
      </c>
    </row>
    <row r="425" spans="1:2" x14ac:dyDescent="0.3">
      <c r="A425">
        <v>424</v>
      </c>
      <c r="B425" s="43">
        <v>1539894</v>
      </c>
    </row>
    <row r="426" spans="1:2" x14ac:dyDescent="0.3">
      <c r="A426">
        <v>425</v>
      </c>
      <c r="B426" s="43">
        <v>1476188</v>
      </c>
    </row>
    <row r="427" spans="1:2" x14ac:dyDescent="0.3">
      <c r="A427">
        <v>426</v>
      </c>
      <c r="B427" s="43">
        <v>1867157</v>
      </c>
    </row>
    <row r="428" spans="1:2" x14ac:dyDescent="0.3">
      <c r="A428">
        <v>427</v>
      </c>
      <c r="B428" s="43">
        <v>2266067</v>
      </c>
    </row>
    <row r="429" spans="1:2" x14ac:dyDescent="0.3">
      <c r="A429">
        <v>428</v>
      </c>
      <c r="B429" s="43">
        <v>2339220</v>
      </c>
    </row>
    <row r="430" spans="1:2" x14ac:dyDescent="0.3">
      <c r="A430">
        <v>429</v>
      </c>
      <c r="B430" s="43">
        <v>2070931</v>
      </c>
    </row>
    <row r="431" spans="1:2" x14ac:dyDescent="0.3">
      <c r="A431">
        <v>430</v>
      </c>
      <c r="B431" s="43">
        <v>1698964</v>
      </c>
    </row>
    <row r="432" spans="1:2" x14ac:dyDescent="0.3">
      <c r="A432">
        <v>431</v>
      </c>
      <c r="B432" s="43">
        <v>1825419</v>
      </c>
    </row>
    <row r="433" spans="1:2" x14ac:dyDescent="0.3">
      <c r="A433">
        <v>432</v>
      </c>
      <c r="B433" s="43">
        <v>1544950</v>
      </c>
    </row>
    <row r="434" spans="1:2" x14ac:dyDescent="0.3">
      <c r="A434">
        <v>433</v>
      </c>
      <c r="B434" s="43">
        <v>1901123</v>
      </c>
    </row>
    <row r="435" spans="1:2" x14ac:dyDescent="0.3">
      <c r="A435">
        <v>434</v>
      </c>
      <c r="B435" s="43">
        <v>2175072</v>
      </c>
    </row>
    <row r="436" spans="1:2" x14ac:dyDescent="0.3">
      <c r="A436">
        <v>435</v>
      </c>
      <c r="B436" s="43">
        <v>2757271</v>
      </c>
    </row>
    <row r="437" spans="1:2" x14ac:dyDescent="0.3">
      <c r="A437">
        <v>436</v>
      </c>
      <c r="B437" s="43">
        <v>2383490</v>
      </c>
    </row>
    <row r="438" spans="1:2" x14ac:dyDescent="0.3">
      <c r="A438">
        <v>437</v>
      </c>
      <c r="B438" s="43">
        <v>2103018</v>
      </c>
    </row>
    <row r="439" spans="1:2" x14ac:dyDescent="0.3">
      <c r="A439">
        <v>438</v>
      </c>
      <c r="B439" s="43">
        <v>2264828</v>
      </c>
    </row>
    <row r="440" spans="1:2" x14ac:dyDescent="0.3">
      <c r="A440">
        <v>439</v>
      </c>
      <c r="B440" s="43">
        <v>1943253</v>
      </c>
    </row>
    <row r="441" spans="1:2" x14ac:dyDescent="0.3">
      <c r="A441">
        <v>440</v>
      </c>
      <c r="B441" s="43">
        <v>2497893</v>
      </c>
    </row>
    <row r="442" spans="1:2" x14ac:dyDescent="0.3">
      <c r="A442">
        <v>441</v>
      </c>
      <c r="B442" s="43">
        <v>2625235</v>
      </c>
    </row>
    <row r="443" spans="1:2" x14ac:dyDescent="0.3">
      <c r="A443">
        <v>442</v>
      </c>
      <c r="B443" s="43">
        <v>2612693</v>
      </c>
    </row>
    <row r="444" spans="1:2" x14ac:dyDescent="0.3">
      <c r="A444">
        <v>443</v>
      </c>
      <c r="B444" s="43">
        <v>2718497</v>
      </c>
    </row>
    <row r="445" spans="1:2" x14ac:dyDescent="0.3">
      <c r="A445">
        <v>444</v>
      </c>
      <c r="B445" s="43">
        <v>2489384</v>
      </c>
    </row>
    <row r="446" spans="1:2" x14ac:dyDescent="0.3">
      <c r="A446">
        <v>445</v>
      </c>
      <c r="B446" s="43">
        <v>2142650</v>
      </c>
    </row>
    <row r="447" spans="1:2" x14ac:dyDescent="0.3">
      <c r="A447">
        <v>446</v>
      </c>
      <c r="B447" s="43">
        <v>2160625</v>
      </c>
    </row>
    <row r="448" spans="1:2" x14ac:dyDescent="0.3">
      <c r="A448">
        <v>447</v>
      </c>
      <c r="B448" s="43">
        <v>2711517</v>
      </c>
    </row>
    <row r="449" spans="1:2" x14ac:dyDescent="0.3">
      <c r="A449">
        <v>448</v>
      </c>
      <c r="B449" s="43">
        <v>2823348</v>
      </c>
    </row>
    <row r="450" spans="1:2" x14ac:dyDescent="0.3">
      <c r="A450">
        <v>449</v>
      </c>
      <c r="B450" s="43">
        <v>2850880</v>
      </c>
    </row>
    <row r="451" spans="1:2" x14ac:dyDescent="0.3">
      <c r="A451">
        <v>450</v>
      </c>
      <c r="B451" s="43">
        <v>2848692</v>
      </c>
    </row>
    <row r="452" spans="1:2" x14ac:dyDescent="0.3">
      <c r="A452">
        <v>451</v>
      </c>
      <c r="B452" s="43">
        <v>2567769</v>
      </c>
    </row>
    <row r="453" spans="1:2" x14ac:dyDescent="0.3">
      <c r="A453">
        <v>452</v>
      </c>
      <c r="B453" s="43">
        <v>2252729</v>
      </c>
    </row>
    <row r="454" spans="1:2" x14ac:dyDescent="0.3">
      <c r="A454">
        <v>453</v>
      </c>
      <c r="B454" s="43">
        <v>2112700</v>
      </c>
    </row>
    <row r="455" spans="1:2" x14ac:dyDescent="0.3">
      <c r="A455">
        <v>454</v>
      </c>
      <c r="B455" s="43">
        <v>2657092</v>
      </c>
    </row>
    <row r="456" spans="1:2" x14ac:dyDescent="0.3">
      <c r="A456">
        <v>455</v>
      </c>
      <c r="B456" s="43">
        <v>2852389</v>
      </c>
    </row>
    <row r="457" spans="1:2" x14ac:dyDescent="0.3">
      <c r="A457">
        <v>456</v>
      </c>
      <c r="B457" s="43">
        <v>2817990</v>
      </c>
    </row>
    <row r="458" spans="1:2" x14ac:dyDescent="0.3">
      <c r="A458">
        <v>457</v>
      </c>
      <c r="B458" s="43">
        <v>2740812</v>
      </c>
    </row>
    <row r="459" spans="1:2" x14ac:dyDescent="0.3">
      <c r="A459">
        <v>458</v>
      </c>
      <c r="B459" s="43">
        <v>2481260</v>
      </c>
    </row>
    <row r="460" spans="1:2" x14ac:dyDescent="0.3">
      <c r="A460">
        <v>459</v>
      </c>
      <c r="B460" s="43">
        <v>2074469</v>
      </c>
    </row>
    <row r="461" spans="1:2" x14ac:dyDescent="0.3">
      <c r="A461">
        <v>460</v>
      </c>
      <c r="B461" s="43">
        <v>2099889</v>
      </c>
    </row>
    <row r="462" spans="1:2" x14ac:dyDescent="0.3">
      <c r="A462">
        <v>461</v>
      </c>
      <c r="B462" s="43">
        <v>2526148</v>
      </c>
    </row>
    <row r="463" spans="1:2" x14ac:dyDescent="0.3">
      <c r="A463">
        <v>462</v>
      </c>
      <c r="B463" s="43">
        <v>2629253</v>
      </c>
    </row>
    <row r="464" spans="1:2" x14ac:dyDescent="0.3">
      <c r="A464">
        <v>463</v>
      </c>
      <c r="B464" s="43">
        <v>2711585</v>
      </c>
    </row>
    <row r="465" spans="1:5" x14ac:dyDescent="0.3">
      <c r="A465">
        <v>464</v>
      </c>
      <c r="B465" s="43">
        <v>2587215</v>
      </c>
    </row>
    <row r="466" spans="1:5" x14ac:dyDescent="0.3">
      <c r="A466">
        <v>465</v>
      </c>
      <c r="B466" s="43">
        <v>2434879</v>
      </c>
    </row>
    <row r="467" spans="1:5" x14ac:dyDescent="0.3">
      <c r="A467">
        <v>466</v>
      </c>
      <c r="B467" s="43">
        <v>1954753</v>
      </c>
    </row>
    <row r="468" spans="1:5" x14ac:dyDescent="0.3">
      <c r="A468">
        <v>467</v>
      </c>
      <c r="B468" s="43">
        <v>1922698</v>
      </c>
      <c r="C468" s="43">
        <v>1922698</v>
      </c>
      <c r="D468" s="43">
        <v>1922698</v>
      </c>
      <c r="E468" s="43">
        <v>1922698</v>
      </c>
    </row>
    <row r="469" spans="1:5" x14ac:dyDescent="0.3">
      <c r="A469">
        <v>468</v>
      </c>
      <c r="C469" s="43">
        <f>_xlfn.FORECAST.ETS(A469,$B$2:$B$468,$A$2:$A$468,1,1)</f>
        <v>2355511.0716185644</v>
      </c>
      <c r="D469" s="43">
        <f>C469-_xlfn.FORECAST.ETS.CONFINT(A469,$B$2:$B$468,$A$2:$A$468,0.7,1,1)</f>
        <v>2232863.0686885212</v>
      </c>
      <c r="E469" s="43">
        <f>C469+_xlfn.FORECAST.ETS.CONFINT(A469,$B$2:$B$468,$A$2:$A$468,0.7,1,1)</f>
        <v>2478159.0745486077</v>
      </c>
    </row>
    <row r="470" spans="1:5" x14ac:dyDescent="0.3">
      <c r="A470">
        <v>469</v>
      </c>
      <c r="C470" s="43">
        <f>_xlfn.FORECAST.ETS(A470,$B$2:$B$468,$A$2:$A$468,1,1)</f>
        <v>2490059.6496093329</v>
      </c>
      <c r="D470" s="43">
        <f>C470-_xlfn.FORECAST.ETS.CONFINT(A470,$B$2:$B$468,$A$2:$A$468,0.7,1,1)</f>
        <v>2336676.0257621994</v>
      </c>
      <c r="E470" s="43">
        <f>C470+_xlfn.FORECAST.ETS.CONFINT(A470,$B$2:$B$468,$A$2:$A$468,0.7,1,1)</f>
        <v>2643443.2734564664</v>
      </c>
    </row>
    <row r="471" spans="1:5" x14ac:dyDescent="0.3">
      <c r="A471">
        <v>470</v>
      </c>
      <c r="C471" s="43">
        <f>_xlfn.FORECAST.ETS(A471,$B$2:$B$468,$A$2:$A$468,1,1)</f>
        <v>2575581.7259734399</v>
      </c>
      <c r="D471" s="43">
        <f>C471-_xlfn.FORECAST.ETS.CONFINT(A471,$B$2:$B$468,$A$2:$A$468,0.7,1,1)</f>
        <v>2396603.6590692461</v>
      </c>
      <c r="E471" s="43">
        <f>C471+_xlfn.FORECAST.ETS.CONFINT(A471,$B$2:$B$468,$A$2:$A$468,0.7,1,1)</f>
        <v>2754559.7928776336</v>
      </c>
    </row>
    <row r="472" spans="1:5" x14ac:dyDescent="0.3">
      <c r="A472">
        <v>471</v>
      </c>
      <c r="C472" s="43">
        <f>_xlfn.FORECAST.ETS(A472,$B$2:$B$468,$A$2:$A$468,1,1)</f>
        <v>2509374.6267176075</v>
      </c>
      <c r="D472" s="43">
        <f>C472-_xlfn.FORECAST.ETS.CONFINT(A472,$B$2:$B$468,$A$2:$A$468,0.7,1,1)</f>
        <v>2307973.53483218</v>
      </c>
      <c r="E472" s="43">
        <f>C472+_xlfn.FORECAST.ETS.CONFINT(A472,$B$2:$B$468,$A$2:$A$468,0.7,1,1)</f>
        <v>2710775.718603035</v>
      </c>
    </row>
    <row r="473" spans="1:5" x14ac:dyDescent="0.3">
      <c r="A473">
        <v>472</v>
      </c>
      <c r="C473" s="43">
        <f>_xlfn.FORECAST.ETS(A473,$B$2:$B$468,$A$2:$A$468,1,1)</f>
        <v>2283008.1581190615</v>
      </c>
      <c r="D473" s="43">
        <f>C473-_xlfn.FORECAST.ETS.CONFINT(A473,$B$2:$B$468,$A$2:$A$468,0.7,1,1)</f>
        <v>2061390.6491330042</v>
      </c>
      <c r="E473" s="43">
        <f>C473+_xlfn.FORECAST.ETS.CONFINT(A473,$B$2:$B$468,$A$2:$A$468,0.7,1,1)</f>
        <v>2504625.6671051187</v>
      </c>
    </row>
    <row r="474" spans="1:5" x14ac:dyDescent="0.3">
      <c r="A474">
        <v>473</v>
      </c>
      <c r="C474" s="43">
        <f>_xlfn.FORECAST.ETS(A474,$B$2:$B$468,$A$2:$A$468,1,1)</f>
        <v>1961643.9792066051</v>
      </c>
      <c r="D474" s="43">
        <f>C474-_xlfn.FORECAST.ETS.CONFINT(A474,$B$2:$B$468,$A$2:$A$468,0.7,1,1)</f>
        <v>1721458.7591212394</v>
      </c>
      <c r="E474" s="43">
        <f>C474+_xlfn.FORECAST.ETS.CONFINT(A474,$B$2:$B$468,$A$2:$A$468,0.7,1,1)</f>
        <v>2201829.199291971</v>
      </c>
    </row>
    <row r="475" spans="1:5" x14ac:dyDescent="0.3">
      <c r="A475">
        <v>474</v>
      </c>
      <c r="C475" s="43">
        <f>_xlfn.FORECAST.ETS(A475,$B$2:$B$468,$A$2:$A$468,1,1)</f>
        <v>1958922.3699404916</v>
      </c>
      <c r="D475" s="43">
        <f>C475-_xlfn.FORECAST.ETS.CONFINT(A475,$B$2:$B$468,$A$2:$A$468,0.7,1,1)</f>
        <v>1701461.1323288486</v>
      </c>
      <c r="E475" s="43">
        <f>C475+_xlfn.FORECAST.ETS.CONFINT(A475,$B$2:$B$468,$A$2:$A$468,0.7,1,1)</f>
        <v>2216383.6075521349</v>
      </c>
    </row>
    <row r="476" spans="1:5" x14ac:dyDescent="0.3">
      <c r="A476">
        <v>475</v>
      </c>
      <c r="C476" s="43">
        <f>_xlfn.FORECAST.ETS(A476,$B$2:$B$468,$A$2:$A$468,1,1)</f>
        <v>2391696.0482328413</v>
      </c>
      <c r="D476" s="43">
        <f>C476-_xlfn.FORECAST.ETS.CONFINT(A476,$B$2:$B$468,$A$2:$A$468,0.7,1,1)</f>
        <v>2106196.7077469234</v>
      </c>
      <c r="E476" s="43">
        <f>C476+_xlfn.FORECAST.ETS.CONFINT(A476,$B$2:$B$468,$A$2:$A$468,0.7,1,1)</f>
        <v>2677195.3887187592</v>
      </c>
    </row>
    <row r="477" spans="1:5" x14ac:dyDescent="0.3">
      <c r="A477">
        <v>476</v>
      </c>
      <c r="C477" s="43">
        <f>_xlfn.FORECAST.ETS(A477,$B$2:$B$468,$A$2:$A$468,1,1)</f>
        <v>2526244.6262236093</v>
      </c>
      <c r="D477" s="43">
        <f>C477-_xlfn.FORECAST.ETS.CONFINT(A477,$B$2:$B$468,$A$2:$A$468,0.7,1,1)</f>
        <v>2225990.1156301145</v>
      </c>
      <c r="E477" s="43">
        <f>C477+_xlfn.FORECAST.ETS.CONFINT(A477,$B$2:$B$468,$A$2:$A$468,0.7,1,1)</f>
        <v>2826499.1368171042</v>
      </c>
    </row>
    <row r="478" spans="1:5" x14ac:dyDescent="0.3">
      <c r="A478">
        <v>477</v>
      </c>
      <c r="C478" s="43">
        <f>_xlfn.FORECAST.ETS(A478,$B$2:$B$468,$A$2:$A$468,1,1)</f>
        <v>2611766.7025877163</v>
      </c>
      <c r="D478" s="43">
        <f>C478-_xlfn.FORECAST.ETS.CONFINT(A478,$B$2:$B$468,$A$2:$A$468,0.7,1,1)</f>
        <v>2297412.6213869583</v>
      </c>
      <c r="E478" s="43">
        <f>C478+_xlfn.FORECAST.ETS.CONFINT(A478,$B$2:$B$468,$A$2:$A$468,0.7,1,1)</f>
        <v>2926120.7837884743</v>
      </c>
    </row>
    <row r="479" spans="1:5" x14ac:dyDescent="0.3">
      <c r="A479">
        <v>478</v>
      </c>
      <c r="C479" s="43">
        <f>_xlfn.FORECAST.ETS(A479,$B$2:$B$468,$A$2:$A$468,1,1)</f>
        <v>2545559.6033318844</v>
      </c>
      <c r="D479" s="43">
        <f>C479-_xlfn.FORECAST.ETS.CONFINT(A479,$B$2:$B$468,$A$2:$A$468,0.7,1,1)</f>
        <v>2217676.9181982223</v>
      </c>
      <c r="E479" s="43">
        <f>C479+_xlfn.FORECAST.ETS.CONFINT(A479,$B$2:$B$468,$A$2:$A$468,0.7,1,1)</f>
        <v>2873442.2884655464</v>
      </c>
    </row>
    <row r="480" spans="1:5" x14ac:dyDescent="0.3">
      <c r="A480">
        <v>479</v>
      </c>
      <c r="C480" s="43">
        <f>_xlfn.FORECAST.ETS(A480,$B$2:$B$468,$A$2:$A$468,1,1)</f>
        <v>2319193.1347333379</v>
      </c>
      <c r="D480" s="43">
        <f>C480-_xlfn.FORECAST.ETS.CONFINT(A480,$B$2:$B$468,$A$2:$A$468,0.7,1,1)</f>
        <v>1978284.7867195837</v>
      </c>
      <c r="E480" s="43">
        <f>C480+_xlfn.FORECAST.ETS.CONFINT(A480,$B$2:$B$468,$A$2:$A$468,0.7,1,1)</f>
        <v>2660101.4827470924</v>
      </c>
    </row>
    <row r="481" spans="1:5" x14ac:dyDescent="0.3">
      <c r="A481">
        <v>480</v>
      </c>
      <c r="C481" s="43">
        <f>_xlfn.FORECAST.ETS(A481,$B$2:$B$468,$A$2:$A$468,1,1)</f>
        <v>1997828.9558208815</v>
      </c>
      <c r="D481" s="43">
        <f>C481-_xlfn.FORECAST.ETS.CONFINT(A481,$B$2:$B$468,$A$2:$A$468,0.7,1,1)</f>
        <v>1644342.2402888006</v>
      </c>
      <c r="E481" s="43">
        <f>C481+_xlfn.FORECAST.ETS.CONFINT(A481,$B$2:$B$468,$A$2:$A$468,0.7,1,1)</f>
        <v>2351315.6713529625</v>
      </c>
    </row>
    <row r="482" spans="1:5" x14ac:dyDescent="0.3">
      <c r="A482">
        <v>481</v>
      </c>
      <c r="C482" s="43">
        <f>_xlfn.FORECAST.ETS(A482,$B$2:$B$468,$A$2:$A$468,1,1)</f>
        <v>1995107.3465547685</v>
      </c>
      <c r="D482" s="43">
        <f>C482-_xlfn.FORECAST.ETS.CONFINT(A482,$B$2:$B$468,$A$2:$A$468,0.7,1,1)</f>
        <v>1629443.3556668237</v>
      </c>
      <c r="E482" s="43">
        <f>C482+_xlfn.FORECAST.ETS.CONFINT(A482,$B$2:$B$468,$A$2:$A$468,0.7,1,1)</f>
        <v>2360771.3374427133</v>
      </c>
    </row>
    <row r="483" spans="1:5" x14ac:dyDescent="0.3">
      <c r="A483">
        <v>482</v>
      </c>
      <c r="C483" s="43">
        <f>_xlfn.FORECAST.ETS(A483,$B$2:$B$468,$A$2:$A$468,1,1)</f>
        <v>2427881.0248471177</v>
      </c>
      <c r="D483" s="43">
        <f>C483-_xlfn.FORECAST.ETS.CONFINT(A483,$B$2:$B$468,$A$2:$A$468,0.7,1,1)</f>
        <v>2041686.3396285987</v>
      </c>
      <c r="E483" s="43">
        <f>C483+_xlfn.FORECAST.ETS.CONFINT(A483,$B$2:$B$468,$A$2:$A$468,0.7,1,1)</f>
        <v>2814075.7100656368</v>
      </c>
    </row>
    <row r="484" spans="1:5" x14ac:dyDescent="0.3">
      <c r="A484">
        <v>483</v>
      </c>
      <c r="C484" s="43">
        <f>_xlfn.FORECAST.ETS(A484,$B$2:$B$468,$A$2:$A$468,1,1)</f>
        <v>2562429.6028378857</v>
      </c>
      <c r="D484" s="43">
        <f>C484-_xlfn.FORECAST.ETS.CONFINT(A484,$B$2:$B$468,$A$2:$A$468,0.7,1,1)</f>
        <v>2165000.8657727772</v>
      </c>
      <c r="E484" s="43">
        <f>C484+_xlfn.FORECAST.ETS.CONFINT(A484,$B$2:$B$468,$A$2:$A$468,0.7,1,1)</f>
        <v>2959858.3399029942</v>
      </c>
    </row>
    <row r="485" spans="1:5" x14ac:dyDescent="0.3">
      <c r="A485">
        <v>484</v>
      </c>
      <c r="C485" s="43">
        <f>_xlfn.FORECAST.ETS(A485,$B$2:$B$468,$A$2:$A$468,1,1)</f>
        <v>2647951.6792019932</v>
      </c>
      <c r="D485" s="43">
        <f>C485-_xlfn.FORECAST.ETS.CONFINT(A485,$B$2:$B$468,$A$2:$A$468,0.7,1,1)</f>
        <v>2239569.630971726</v>
      </c>
      <c r="E485" s="43">
        <f>C485+_xlfn.FORECAST.ETS.CONFINT(A485,$B$2:$B$468,$A$2:$A$468,0.7,1,1)</f>
        <v>3056333.7274322603</v>
      </c>
    </row>
    <row r="486" spans="1:5" x14ac:dyDescent="0.3">
      <c r="A486">
        <v>485</v>
      </c>
      <c r="C486" s="43">
        <f>_xlfn.FORECAST.ETS(A486,$B$2:$B$468,$A$2:$A$468,1,1)</f>
        <v>2581744.5799461608</v>
      </c>
      <c r="D486" s="43">
        <f>C486-_xlfn.FORECAST.ETS.CONFINT(A486,$B$2:$B$468,$A$2:$A$468,0.7,1,1)</f>
        <v>2162667.9117924203</v>
      </c>
      <c r="E486" s="43">
        <f>C486+_xlfn.FORECAST.ETS.CONFINT(A486,$B$2:$B$468,$A$2:$A$468,0.7,1,1)</f>
        <v>3000821.2480999012</v>
      </c>
    </row>
    <row r="487" spans="1:5" x14ac:dyDescent="0.3">
      <c r="A487">
        <v>486</v>
      </c>
      <c r="C487" s="43">
        <f>_xlfn.FORECAST.ETS(A487,$B$2:$B$468,$A$2:$A$468,1,1)</f>
        <v>2355378.1113476143</v>
      </c>
      <c r="D487" s="43">
        <f>C487-_xlfn.FORECAST.ETS.CONFINT(A487,$B$2:$B$468,$A$2:$A$468,0.7,1,1)</f>
        <v>1925846.1561306501</v>
      </c>
      <c r="E487" s="43">
        <f>C487+_xlfn.FORECAST.ETS.CONFINT(A487,$B$2:$B$468,$A$2:$A$468,0.7,1,1)</f>
        <v>2784910.0665645786</v>
      </c>
    </row>
    <row r="488" spans="1:5" x14ac:dyDescent="0.3">
      <c r="A488">
        <v>487</v>
      </c>
      <c r="C488" s="43">
        <f>_xlfn.FORECAST.ETS(A488,$B$2:$B$468,$A$2:$A$468,1,1)</f>
        <v>2034013.9324351584</v>
      </c>
      <c r="D488" s="43">
        <f>C488-_xlfn.FORECAST.ETS.CONFINT(A488,$B$2:$B$468,$A$2:$A$468,0.7,1,1)</f>
        <v>1594248.9182664354</v>
      </c>
      <c r="E488" s="43">
        <f>C488+_xlfn.FORECAST.ETS.CONFINT(A488,$B$2:$B$468,$A$2:$A$468,0.7,1,1)</f>
        <v>2473778.9466038812</v>
      </c>
    </row>
    <row r="489" spans="1:5" x14ac:dyDescent="0.3">
      <c r="A489">
        <v>488</v>
      </c>
      <c r="C489" s="43">
        <f>_xlfn.FORECAST.ETS(A489,$B$2:$B$468,$A$2:$A$468,1,1)</f>
        <v>2031292.3231690449</v>
      </c>
      <c r="D489" s="43">
        <f>C489-_xlfn.FORECAST.ETS.CONFINT(A489,$B$2:$B$468,$A$2:$A$468,0.7,1,1)</f>
        <v>1581501.2769277571</v>
      </c>
      <c r="E489" s="43">
        <f>C489+_xlfn.FORECAST.ETS.CONFINT(A489,$B$2:$B$468,$A$2:$A$468,0.7,1,1)</f>
        <v>2481083.3694103328</v>
      </c>
    </row>
    <row r="490" spans="1:5" x14ac:dyDescent="0.3">
      <c r="A490">
        <v>489</v>
      </c>
      <c r="C490" s="43">
        <f>_xlfn.FORECAST.ETS(A490,$B$2:$B$468,$A$2:$A$468,1,1)</f>
        <v>2464066.0014613941</v>
      </c>
      <c r="D490" s="43">
        <f>C490-_xlfn.FORECAST.ETS.CONFINT(A490,$B$2:$B$468,$A$2:$A$468,0.7,1,1)</f>
        <v>1997201.7425814511</v>
      </c>
      <c r="E490" s="43">
        <f>C490+_xlfn.FORECAST.ETS.CONFINT(A490,$B$2:$B$468,$A$2:$A$468,0.7,1,1)</f>
        <v>2930930.260341337</v>
      </c>
    </row>
    <row r="491" spans="1:5" x14ac:dyDescent="0.3">
      <c r="A491">
        <v>490</v>
      </c>
      <c r="C491" s="43">
        <f>_xlfn.FORECAST.ETS(A491,$B$2:$B$468,$A$2:$A$468,1,1)</f>
        <v>2598614.5794521626</v>
      </c>
      <c r="D491" s="43">
        <f>C491-_xlfn.FORECAST.ETS.CONFINT(A491,$B$2:$B$468,$A$2:$A$468,0.7,1,1)</f>
        <v>2122245.6625588136</v>
      </c>
      <c r="E491" s="43">
        <f>C491+_xlfn.FORECAST.ETS.CONFINT(A491,$B$2:$B$468,$A$2:$A$468,0.7,1,1)</f>
        <v>3074983.4963455116</v>
      </c>
    </row>
    <row r="492" spans="1:5" x14ac:dyDescent="0.3">
      <c r="A492">
        <v>491</v>
      </c>
      <c r="C492" s="43">
        <f>_xlfn.FORECAST.ETS(A492,$B$2:$B$468,$A$2:$A$468,1,1)</f>
        <v>2684136.6558162696</v>
      </c>
      <c r="D492" s="43">
        <f>C492-_xlfn.FORECAST.ETS.CONFINT(A492,$B$2:$B$468,$A$2:$A$468,0.7,1,1)</f>
        <v>2198425.1216134382</v>
      </c>
      <c r="E492" s="43">
        <f>C492+_xlfn.FORECAST.ETS.CONFINT(A492,$B$2:$B$468,$A$2:$A$468,0.7,1,1)</f>
        <v>3169848.1900191009</v>
      </c>
    </row>
    <row r="493" spans="1:5" x14ac:dyDescent="0.3">
      <c r="A493">
        <v>492</v>
      </c>
      <c r="C493" s="43">
        <f>_xlfn.FORECAST.ETS(A493,$B$2:$B$468,$A$2:$A$468,1,1)</f>
        <v>2617929.5565604372</v>
      </c>
      <c r="D493" s="43">
        <f>C493-_xlfn.FORECAST.ETS.CONFINT(A493,$B$2:$B$468,$A$2:$A$468,0.7,1,1)</f>
        <v>2123028.2383856303</v>
      </c>
      <c r="E493" s="43">
        <f>C493+_xlfn.FORECAST.ETS.CONFINT(A493,$B$2:$B$468,$A$2:$A$468,0.7,1,1)</f>
        <v>3112830.8747352441</v>
      </c>
    </row>
    <row r="494" spans="1:5" x14ac:dyDescent="0.3">
      <c r="A494">
        <v>493</v>
      </c>
      <c r="C494" s="43">
        <f>_xlfn.FORECAST.ETS(A494,$B$2:$B$468,$A$2:$A$468,1,1)</f>
        <v>2391563.0879618912</v>
      </c>
      <c r="D494" s="43">
        <f>C494-_xlfn.FORECAST.ETS.CONFINT(A494,$B$2:$B$468,$A$2:$A$468,0.7,1,1)</f>
        <v>1887616.4281974996</v>
      </c>
      <c r="E494" s="43">
        <f>C494+_xlfn.FORECAST.ETS.CONFINT(A494,$B$2:$B$468,$A$2:$A$468,0.7,1,1)</f>
        <v>2895509.747726283</v>
      </c>
    </row>
    <row r="495" spans="1:5" x14ac:dyDescent="0.3">
      <c r="A495">
        <v>494</v>
      </c>
      <c r="C495" s="43">
        <f>_xlfn.FORECAST.ETS(A495,$B$2:$B$468,$A$2:$A$468,1,1)</f>
        <v>2070198.9090494348</v>
      </c>
      <c r="D495" s="43">
        <f>C495-_xlfn.FORECAST.ETS.CONFINT(A495,$B$2:$B$468,$A$2:$A$468,0.7,1,1)</f>
        <v>1557343.6780023961</v>
      </c>
      <c r="E495" s="43">
        <f>C495+_xlfn.FORECAST.ETS.CONFINT(A495,$B$2:$B$468,$A$2:$A$468,0.7,1,1)</f>
        <v>2583054.1400964735</v>
      </c>
    </row>
    <row r="496" spans="1:5" x14ac:dyDescent="0.3">
      <c r="A496">
        <v>495</v>
      </c>
      <c r="C496" s="43">
        <f>_xlfn.FORECAST.ETS(A496,$B$2:$B$468,$A$2:$A$468,1,1)</f>
        <v>2067477.2997833213</v>
      </c>
      <c r="D496" s="43">
        <f>C496-_xlfn.FORECAST.ETS.CONFINT(A496,$B$2:$B$468,$A$2:$A$468,0.7,1,1)</f>
        <v>1545843.2315035567</v>
      </c>
      <c r="E496" s="43">
        <f>C496+_xlfn.FORECAST.ETS.CONFINT(A496,$B$2:$B$468,$A$2:$A$468,0.7,1,1)</f>
        <v>2589111.3680630857</v>
      </c>
    </row>
    <row r="497" spans="1:5" x14ac:dyDescent="0.3">
      <c r="A497">
        <v>496</v>
      </c>
      <c r="C497" s="43">
        <f>_xlfn.FORECAST.ETS(A497,$B$2:$B$468,$A$2:$A$468,1,1)</f>
        <v>2500250.978075671</v>
      </c>
      <c r="D497" s="43">
        <f>C497-_xlfn.FORECAST.ETS.CONFINT(A497,$B$2:$B$468,$A$2:$A$468,0.7,1,1)</f>
        <v>1963624.5749042139</v>
      </c>
      <c r="E497" s="43">
        <f>C497+_xlfn.FORECAST.ETS.CONFINT(A497,$B$2:$B$468,$A$2:$A$468,0.7,1,1)</f>
        <v>3036877.3812471284</v>
      </c>
    </row>
    <row r="498" spans="1:5" x14ac:dyDescent="0.3">
      <c r="A498">
        <v>497</v>
      </c>
      <c r="C498" s="43">
        <f>_xlfn.FORECAST.ETS(A498,$B$2:$B$468,$A$2:$A$468,1,1)</f>
        <v>2634799.556066439</v>
      </c>
      <c r="D498" s="43">
        <f>C498-_xlfn.FORECAST.ETS.CONFINT(A498,$B$2:$B$468,$A$2:$A$468,0.7,1,1)</f>
        <v>2089734.1268562898</v>
      </c>
      <c r="E498" s="43">
        <f>C498+_xlfn.FORECAST.ETS.CONFINT(A498,$B$2:$B$468,$A$2:$A$468,0.7,1,1)</f>
        <v>3179864.9852765882</v>
      </c>
    </row>
    <row r="499" spans="1:5" x14ac:dyDescent="0.3">
      <c r="A499">
        <v>498</v>
      </c>
      <c r="C499" s="43">
        <f>_xlfn.FORECAST.ETS(A499,$B$2:$B$468,$A$2:$A$468,1,1)</f>
        <v>2720321.6324305465</v>
      </c>
      <c r="D499" s="43">
        <f>C499-_xlfn.FORECAST.ETS.CONFINT(A499,$B$2:$B$468,$A$2:$A$468,0.7,1,1)</f>
        <v>2166924.6691503786</v>
      </c>
      <c r="E499" s="43">
        <f>C499+_xlfn.FORECAST.ETS.CONFINT(A499,$B$2:$B$468,$A$2:$A$468,0.7,1,1)</f>
        <v>3273718.5957107143</v>
      </c>
    </row>
    <row r="500" spans="1:5" x14ac:dyDescent="0.3">
      <c r="A500">
        <v>499</v>
      </c>
      <c r="C500" s="43">
        <f>_xlfn.FORECAST.ETS(A500,$B$2:$B$468,$A$2:$A$468,1,1)</f>
        <v>2654114.5331747141</v>
      </c>
      <c r="D500" s="43">
        <f>C500-_xlfn.FORECAST.ETS.CONFINT(A500,$B$2:$B$468,$A$2:$A$468,0.7,1,1)</f>
        <v>2092488.7171647986</v>
      </c>
      <c r="E500" s="43">
        <f>C500+_xlfn.FORECAST.ETS.CONFINT(A500,$B$2:$B$468,$A$2:$A$468,0.7,1,1)</f>
        <v>3215740.3491846295</v>
      </c>
    </row>
    <row r="501" spans="1:5" x14ac:dyDescent="0.3">
      <c r="A501">
        <v>500</v>
      </c>
      <c r="C501" s="43">
        <f>_xlfn.FORECAST.ETS(A501,$B$2:$B$468,$A$2:$A$468,1,1)</f>
        <v>2427748.0645761676</v>
      </c>
      <c r="D501" s="43">
        <f>C501-_xlfn.FORECAST.ETS.CONFINT(A501,$B$2:$B$468,$A$2:$A$468,0.7,1,1)</f>
        <v>1857991.6017533364</v>
      </c>
      <c r="E501" s="43">
        <f>C501+_xlfn.FORECAST.ETS.CONFINT(A501,$B$2:$B$468,$A$2:$A$468,0.7,1,1)</f>
        <v>2997504.5273989988</v>
      </c>
    </row>
    <row r="502" spans="1:5" x14ac:dyDescent="0.3">
      <c r="A502">
        <v>501</v>
      </c>
      <c r="C502" s="43">
        <f>_xlfn.FORECAST.ETS(A502,$B$2:$B$468,$A$2:$A$468,1,1)</f>
        <v>2106383.8856637115</v>
      </c>
      <c r="D502" s="43">
        <f>C502-_xlfn.FORECAST.ETS.CONFINT(A502,$B$2:$B$468,$A$2:$A$468,0.7,1,1)</f>
        <v>1528590.8100635274</v>
      </c>
      <c r="E502" s="43">
        <f>C502+_xlfn.FORECAST.ETS.CONFINT(A502,$B$2:$B$468,$A$2:$A$468,0.7,1,1)</f>
        <v>2684176.9612638955</v>
      </c>
    </row>
    <row r="503" spans="1:5" x14ac:dyDescent="0.3">
      <c r="A503">
        <v>502</v>
      </c>
      <c r="C503" s="43">
        <f>_xlfn.FORECAST.ETS(A503,$B$2:$B$468,$A$2:$A$468,1,1)</f>
        <v>2103662.276397598</v>
      </c>
      <c r="D503" s="43">
        <f>C503-_xlfn.FORECAST.ETS.CONFINT(A503,$B$2:$B$468,$A$2:$A$468,0.7,1,1)</f>
        <v>1517922.7257923181</v>
      </c>
      <c r="E503" s="43">
        <f>C503+_xlfn.FORECAST.ETS.CONFINT(A503,$B$2:$B$468,$A$2:$A$468,0.7,1,1)</f>
        <v>2689401.8270028778</v>
      </c>
    </row>
    <row r="504" spans="1:5" x14ac:dyDescent="0.3">
      <c r="A504">
        <v>503</v>
      </c>
      <c r="C504" s="43">
        <f>_xlfn.FORECAST.ETS(A504,$B$2:$B$468,$A$2:$A$468,1,1)</f>
        <v>2536435.9546899474</v>
      </c>
      <c r="D504" s="43">
        <f>C504-_xlfn.FORECAST.ETS.CONFINT(A504,$B$2:$B$468,$A$2:$A$468,0.7,1,1)</f>
        <v>1937124.9877019734</v>
      </c>
      <c r="E504" s="43">
        <f>C504+_xlfn.FORECAST.ETS.CONFINT(A504,$B$2:$B$468,$A$2:$A$468,0.7,1,1)</f>
        <v>3135746.9216779214</v>
      </c>
    </row>
    <row r="505" spans="1:5" x14ac:dyDescent="0.3">
      <c r="A505">
        <v>504</v>
      </c>
      <c r="C505" s="43">
        <f>_xlfn.FORECAST.ETS(A505,$B$2:$B$468,$A$2:$A$468,1,1)</f>
        <v>2670984.5326807159</v>
      </c>
      <c r="D505" s="43">
        <f>C505-_xlfn.FORECAST.ETS.CONFINT(A505,$B$2:$B$468,$A$2:$A$468,0.7,1,1)</f>
        <v>2063969.8280513706</v>
      </c>
      <c r="E505" s="43">
        <f>C505+_xlfn.FORECAST.ETS.CONFINT(A505,$B$2:$B$468,$A$2:$A$468,0.7,1,1)</f>
        <v>3277999.2373100612</v>
      </c>
    </row>
    <row r="506" spans="1:5" x14ac:dyDescent="0.3">
      <c r="A506">
        <v>505</v>
      </c>
      <c r="C506" s="43">
        <f>_xlfn.FORECAST.ETS(A506,$B$2:$B$468,$A$2:$A$468,1,1)</f>
        <v>2756506.6090448229</v>
      </c>
      <c r="D506" s="43">
        <f>C506-_xlfn.FORECAST.ETS.CONFINT(A506,$B$2:$B$468,$A$2:$A$468,0.7,1,1)</f>
        <v>2141865.469822709</v>
      </c>
      <c r="E506" s="43">
        <f>C506+_xlfn.FORECAST.ETS.CONFINT(A506,$B$2:$B$468,$A$2:$A$468,0.7,1,1)</f>
        <v>3371147.7482669367</v>
      </c>
    </row>
    <row r="507" spans="1:5" x14ac:dyDescent="0.3">
      <c r="A507">
        <v>506</v>
      </c>
      <c r="C507" s="43">
        <f>_xlfn.FORECAST.ETS(A507,$B$2:$B$468,$A$2:$A$468,1,1)</f>
        <v>2690299.5097889905</v>
      </c>
      <c r="D507" s="43">
        <f>C507-_xlfn.FORECAST.ETS.CONFINT(A507,$B$2:$B$468,$A$2:$A$468,0.7,1,1)</f>
        <v>2068106.3722495725</v>
      </c>
      <c r="E507" s="43">
        <f>C507+_xlfn.FORECAST.ETS.CONFINT(A507,$B$2:$B$468,$A$2:$A$468,0.7,1,1)</f>
        <v>3312492.6473284084</v>
      </c>
    </row>
    <row r="508" spans="1:5" x14ac:dyDescent="0.3">
      <c r="A508">
        <v>507</v>
      </c>
      <c r="C508" s="43">
        <f>_xlfn.FORECAST.ETS(A508,$B$2:$B$468,$A$2:$A$468,1,1)</f>
        <v>2463933.0411904445</v>
      </c>
      <c r="D508" s="43">
        <f>C508-_xlfn.FORECAST.ETS.CONFINT(A508,$B$2:$B$468,$A$2:$A$468,0.7,1,1)</f>
        <v>1834259.63945588</v>
      </c>
      <c r="E508" s="43">
        <f>C508+_xlfn.FORECAST.ETS.CONFINT(A508,$B$2:$B$468,$A$2:$A$468,0.7,1,1)</f>
        <v>3093606.4429250089</v>
      </c>
    </row>
    <row r="509" spans="1:5" x14ac:dyDescent="0.3">
      <c r="A509">
        <v>508</v>
      </c>
      <c r="C509" s="43">
        <f>_xlfn.FORECAST.ETS(A509,$B$2:$B$468,$A$2:$A$468,1,1)</f>
        <v>2142568.8622779883</v>
      </c>
      <c r="D509" s="43">
        <f>C509-_xlfn.FORECAST.ETS.CONFINT(A509,$B$2:$B$468,$A$2:$A$468,0.7,1,1)</f>
        <v>1505484.3800765909</v>
      </c>
      <c r="E509" s="43">
        <f>C509+_xlfn.FORECAST.ETS.CONFINT(A509,$B$2:$B$468,$A$2:$A$468,0.7,1,1)</f>
        <v>2779653.3444793858</v>
      </c>
    </row>
    <row r="510" spans="1:5" x14ac:dyDescent="0.3">
      <c r="A510">
        <v>509</v>
      </c>
      <c r="C510" s="43">
        <f>_xlfn.FORECAST.ETS(A510,$B$2:$B$468,$A$2:$A$468,1,1)</f>
        <v>2139847.2530118744</v>
      </c>
      <c r="D510" s="43">
        <f>C510-_xlfn.FORECAST.ETS.CONFINT(A510,$B$2:$B$468,$A$2:$A$468,0.7,1,1)</f>
        <v>1495418.4638382811</v>
      </c>
      <c r="E510" s="43">
        <f>C510+_xlfn.FORECAST.ETS.CONFINT(A510,$B$2:$B$468,$A$2:$A$468,0.7,1,1)</f>
        <v>2784276.0421854677</v>
      </c>
    </row>
    <row r="511" spans="1:5" x14ac:dyDescent="0.3">
      <c r="A511">
        <v>510</v>
      </c>
      <c r="C511" s="43">
        <f>_xlfn.FORECAST.ETS(A511,$B$2:$B$468,$A$2:$A$468,1,1)</f>
        <v>2572620.9313042243</v>
      </c>
      <c r="D511" s="43">
        <f>C511-_xlfn.FORECAST.ETS.CONFINT(A511,$B$2:$B$468,$A$2:$A$468,0.7,1,1)</f>
        <v>1915666.0081086722</v>
      </c>
      <c r="E511" s="43">
        <f>C511+_xlfn.FORECAST.ETS.CONFINT(A511,$B$2:$B$468,$A$2:$A$468,0.7,1,1)</f>
        <v>3229575.8544997764</v>
      </c>
    </row>
    <row r="512" spans="1:5" x14ac:dyDescent="0.3">
      <c r="A512">
        <v>511</v>
      </c>
      <c r="C512" s="43">
        <f>_xlfn.FORECAST.ETS(A512,$B$2:$B$468,$A$2:$A$468,1,1)</f>
        <v>2707169.5092949923</v>
      </c>
      <c r="D512" s="43">
        <f>C512-_xlfn.FORECAST.ETS.CONFINT(A512,$B$2:$B$468,$A$2:$A$468,0.7,1,1)</f>
        <v>2043054.1181857786</v>
      </c>
      <c r="E512" s="43">
        <f>C512+_xlfn.FORECAST.ETS.CONFINT(A512,$B$2:$B$468,$A$2:$A$468,0.7,1,1)</f>
        <v>3371284.900404206</v>
      </c>
    </row>
    <row r="513" spans="1:5" x14ac:dyDescent="0.3">
      <c r="A513">
        <v>512</v>
      </c>
      <c r="C513" s="43">
        <f>_xlfn.FORECAST.ETS(A513,$B$2:$B$468,$A$2:$A$468,1,1)</f>
        <v>2792691.5856590993</v>
      </c>
      <c r="D513" s="43">
        <f>C513-_xlfn.FORECAST.ETS.CONFINT(A513,$B$2:$B$468,$A$2:$A$468,0.7,1,1)</f>
        <v>2121474.3281301484</v>
      </c>
      <c r="E513" s="43">
        <f>C513+_xlfn.FORECAST.ETS.CONFINT(A513,$B$2:$B$468,$A$2:$A$468,0.7,1,1)</f>
        <v>3463908.8431880502</v>
      </c>
    </row>
    <row r="514" spans="1:5" x14ac:dyDescent="0.3">
      <c r="A514">
        <v>513</v>
      </c>
      <c r="C514" s="43">
        <f>_xlfn.FORECAST.ETS(A514,$B$2:$B$468,$A$2:$A$468,1,1)</f>
        <v>2726484.4864032674</v>
      </c>
      <c r="D514" s="43">
        <f>C514-_xlfn.FORECAST.ETS.CONFINT(A514,$B$2:$B$468,$A$2:$A$468,0.7,1,1)</f>
        <v>2048222.1009759423</v>
      </c>
      <c r="E514" s="43">
        <f>C514+_xlfn.FORECAST.ETS.CONFINT(A514,$B$2:$B$468,$A$2:$A$468,0.7,1,1)</f>
        <v>3404746.8718305924</v>
      </c>
    </row>
    <row r="515" spans="1:5" x14ac:dyDescent="0.3">
      <c r="A515">
        <v>514</v>
      </c>
      <c r="C515" s="43">
        <f>_xlfn.FORECAST.ETS(A515,$B$2:$B$468,$A$2:$A$468,1,1)</f>
        <v>2500118.0178047209</v>
      </c>
      <c r="D515" s="43">
        <f>C515-_xlfn.FORECAST.ETS.CONFINT(A515,$B$2:$B$468,$A$2:$A$468,0.7,1,1)</f>
        <v>1814865.4710485283</v>
      </c>
      <c r="E515" s="43">
        <f>C515+_xlfn.FORECAST.ETS.CONFINT(A515,$B$2:$B$468,$A$2:$A$468,0.7,1,1)</f>
        <v>3185370.5645609135</v>
      </c>
    </row>
    <row r="516" spans="1:5" x14ac:dyDescent="0.3">
      <c r="A516">
        <v>515</v>
      </c>
      <c r="C516" s="43">
        <f>_xlfn.FORECAST.ETS(A516,$B$2:$B$468,$A$2:$A$468,1,1)</f>
        <v>2178753.8388922643</v>
      </c>
      <c r="D516" s="43">
        <f>C516-_xlfn.FORECAST.ETS.CONFINT(A516,$B$2:$B$468,$A$2:$A$468,0.7,1,1)</f>
        <v>1486564.4103825549</v>
      </c>
      <c r="E516" s="43">
        <f>C516+_xlfn.FORECAST.ETS.CONFINT(A516,$B$2:$B$468,$A$2:$A$468,0.7,1,1)</f>
        <v>2870943.2674019737</v>
      </c>
    </row>
    <row r="517" spans="1:5" x14ac:dyDescent="0.3">
      <c r="A517">
        <v>516</v>
      </c>
      <c r="C517" s="43">
        <f>_xlfn.FORECAST.ETS(A517,$B$2:$B$468,$A$2:$A$468,1,1)</f>
        <v>2176032.2296261513</v>
      </c>
      <c r="D517" s="43">
        <f>C517-_xlfn.FORECAST.ETS.CONFINT(A517,$B$2:$B$468,$A$2:$A$468,0.7,1,1)</f>
        <v>1476957.591347175</v>
      </c>
      <c r="E517" s="43">
        <f>C517+_xlfn.FORECAST.ETS.CONFINT(A517,$B$2:$B$468,$A$2:$A$468,0.7,1,1)</f>
        <v>2875106.8679051278</v>
      </c>
    </row>
    <row r="518" spans="1:5" x14ac:dyDescent="0.3">
      <c r="A518">
        <v>517</v>
      </c>
      <c r="C518" s="43">
        <f>_xlfn.FORECAST.ETS(A518,$B$2:$B$468,$A$2:$A$468,1,1)</f>
        <v>2608805.9079185007</v>
      </c>
      <c r="D518" s="43">
        <f>C518-_xlfn.FORECAST.ETS.CONFINT(A518,$B$2:$B$468,$A$2:$A$468,0.7,1,1)</f>
        <v>1898012.953792931</v>
      </c>
      <c r="E518" s="43">
        <f>C518+_xlfn.FORECAST.ETS.CONFINT(A518,$B$2:$B$468,$A$2:$A$468,0.7,1,1)</f>
        <v>3319598.8620440704</v>
      </c>
    </row>
    <row r="519" spans="1:5" x14ac:dyDescent="0.3">
      <c r="A519">
        <v>518</v>
      </c>
      <c r="C519" s="43">
        <f>_xlfn.FORECAST.ETS(A519,$B$2:$B$468,$A$2:$A$468,1,1)</f>
        <v>2743354.4859092687</v>
      </c>
      <c r="D519" s="43">
        <f>C519-_xlfn.FORECAST.ETS.CONFINT(A519,$B$2:$B$468,$A$2:$A$468,0.7,1,1)</f>
        <v>2025821.3197677308</v>
      </c>
      <c r="E519" s="43">
        <f>C519+_xlfn.FORECAST.ETS.CONFINT(A519,$B$2:$B$468,$A$2:$A$468,0.7,1,1)</f>
        <v>3460887.6520508067</v>
      </c>
    </row>
    <row r="520" spans="1:5" x14ac:dyDescent="0.3">
      <c r="A520">
        <v>519</v>
      </c>
      <c r="C520" s="43">
        <f>_xlfn.FORECAST.ETS(A520,$B$2:$B$468,$A$2:$A$468,1,1)</f>
        <v>2828876.5622733762</v>
      </c>
      <c r="D520" s="43">
        <f>C520-_xlfn.FORECAST.ETS.CONFINT(A520,$B$2:$B$468,$A$2:$A$468,0.7,1,1)</f>
        <v>2104649.2854559571</v>
      </c>
      <c r="E520" s="43">
        <f>C520+_xlfn.FORECAST.ETS.CONFINT(A520,$B$2:$B$468,$A$2:$A$468,0.7,1,1)</f>
        <v>3553103.8390907953</v>
      </c>
    </row>
    <row r="521" spans="1:5" x14ac:dyDescent="0.3">
      <c r="A521">
        <v>520</v>
      </c>
      <c r="C521" s="43">
        <f>_xlfn.FORECAST.ETS(A521,$B$2:$B$468,$A$2:$A$468,1,1)</f>
        <v>2762669.4630175438</v>
      </c>
      <c r="D521" s="43">
        <f>C521-_xlfn.FORECAST.ETS.CONFINT(A521,$B$2:$B$468,$A$2:$A$468,0.7,1,1)</f>
        <v>2031792.8895528831</v>
      </c>
      <c r="E521" s="43">
        <f>C521+_xlfn.FORECAST.ETS.CONFINT(A521,$B$2:$B$468,$A$2:$A$468,0.7,1,1)</f>
        <v>3493546.0364822047</v>
      </c>
    </row>
    <row r="522" spans="1:5" x14ac:dyDescent="0.3">
      <c r="A522">
        <v>521</v>
      </c>
      <c r="C522" s="43">
        <f>_xlfn.FORECAST.ETS(A522,$B$2:$B$468,$A$2:$A$468,1,1)</f>
        <v>2536302.9944189973</v>
      </c>
      <c r="D522" s="43">
        <f>C522-_xlfn.FORECAST.ETS.CONFINT(A522,$B$2:$B$468,$A$2:$A$468,0.7,1,1)</f>
        <v>1798820.7057792144</v>
      </c>
      <c r="E522" s="43">
        <f>C522+_xlfn.FORECAST.ETS.CONFINT(A522,$B$2:$B$468,$A$2:$A$468,0.7,1,1)</f>
        <v>3273785.2830587802</v>
      </c>
    </row>
    <row r="523" spans="1:5" x14ac:dyDescent="0.3">
      <c r="A523">
        <v>522</v>
      </c>
      <c r="C523" s="43">
        <f>_xlfn.FORECAST.ETS(A523,$B$2:$B$468,$A$2:$A$468,1,1)</f>
        <v>2214938.8155065412</v>
      </c>
      <c r="D523" s="43">
        <f>C523-_xlfn.FORECAST.ETS.CONFINT(A523,$B$2:$B$468,$A$2:$A$468,0.7,1,1)</f>
        <v>1470893.2121829106</v>
      </c>
      <c r="E523" s="43">
        <f>C523+_xlfn.FORECAST.ETS.CONFINT(A523,$B$2:$B$468,$A$2:$A$468,0.7,1,1)</f>
        <v>2958984.4188301717</v>
      </c>
    </row>
    <row r="524" spans="1:5" x14ac:dyDescent="0.3">
      <c r="A524">
        <v>523</v>
      </c>
      <c r="C524" s="43">
        <f>_xlfn.FORECAST.ETS(A524,$B$2:$B$468,$A$2:$A$468,1,1)</f>
        <v>2212217.2062404277</v>
      </c>
      <c r="D524" s="43">
        <f>C524-_xlfn.FORECAST.ETS.CONFINT(A524,$B$2:$B$468,$A$2:$A$468,0.7,1,1)</f>
        <v>1461649.5563726302</v>
      </c>
      <c r="E524" s="43">
        <f>C524+_xlfn.FORECAST.ETS.CONFINT(A524,$B$2:$B$468,$A$2:$A$468,0.7,1,1)</f>
        <v>2962784.856108225</v>
      </c>
    </row>
    <row r="525" spans="1:5" x14ac:dyDescent="0.3">
      <c r="A525">
        <v>524</v>
      </c>
      <c r="C525" s="43">
        <f>_xlfn.FORECAST.ETS(A525,$B$2:$B$468,$A$2:$A$468,1,1)</f>
        <v>2644990.8845327771</v>
      </c>
      <c r="D525" s="43">
        <f>C525-_xlfn.FORECAST.ETS.CONFINT(A525,$B$2:$B$468,$A$2:$A$468,0.7,1,1)</f>
        <v>1883351.5263713961</v>
      </c>
      <c r="E525" s="43">
        <f>C525+_xlfn.FORECAST.ETS.CONFINT(A525,$B$2:$B$468,$A$2:$A$468,0.7,1,1)</f>
        <v>3406630.2426941581</v>
      </c>
    </row>
    <row r="526" spans="1:5" x14ac:dyDescent="0.3">
      <c r="A526">
        <v>525</v>
      </c>
      <c r="C526" s="43">
        <f>_xlfn.FORECAST.ETS(A526,$B$2:$B$468,$A$2:$A$468,1,1)</f>
        <v>2779539.4625235456</v>
      </c>
      <c r="D526" s="43">
        <f>C526-_xlfn.FORECAST.ETS.CONFINT(A526,$B$2:$B$468,$A$2:$A$468,0.7,1,1)</f>
        <v>2011495.8789760368</v>
      </c>
      <c r="E526" s="43">
        <f>C526+_xlfn.FORECAST.ETS.CONFINT(A526,$B$2:$B$468,$A$2:$A$468,0.7,1,1)</f>
        <v>3547583.0460710544</v>
      </c>
    </row>
    <row r="527" spans="1:5" x14ac:dyDescent="0.3">
      <c r="A527">
        <v>526</v>
      </c>
      <c r="C527" s="43">
        <f>_xlfn.FORECAST.ETS(A527,$B$2:$B$468,$A$2:$A$468,1,1)</f>
        <v>2865061.5388876526</v>
      </c>
      <c r="D527" s="43">
        <f>C527-_xlfn.FORECAST.ETS.CONFINT(A527,$B$2:$B$468,$A$2:$A$468,0.7,1,1)</f>
        <v>2090651.0054838876</v>
      </c>
      <c r="E527" s="43">
        <f>C527+_xlfn.FORECAST.ETS.CONFINT(A527,$B$2:$B$468,$A$2:$A$468,0.7,1,1)</f>
        <v>3639472.0722914175</v>
      </c>
    </row>
    <row r="528" spans="1:5" x14ac:dyDescent="0.3">
      <c r="A528">
        <v>527</v>
      </c>
      <c r="C528" s="43">
        <f>_xlfn.FORECAST.ETS(A528,$B$2:$B$468,$A$2:$A$468,1,1)</f>
        <v>2798854.4396318202</v>
      </c>
      <c r="D528" s="43">
        <f>C528-_xlfn.FORECAST.ETS.CONFINT(A528,$B$2:$B$468,$A$2:$A$468,0.7,1,1)</f>
        <v>2018113.3006874453</v>
      </c>
      <c r="E528" s="43">
        <f>C528+_xlfn.FORECAST.ETS.CONFINT(A528,$B$2:$B$468,$A$2:$A$468,0.7,1,1)</f>
        <v>3579595.5785761951</v>
      </c>
    </row>
    <row r="529" spans="1:5" x14ac:dyDescent="0.3">
      <c r="A529">
        <v>528</v>
      </c>
      <c r="C529" s="43">
        <f>_xlfn.FORECAST.ETS(A529,$B$2:$B$468,$A$2:$A$468,1,1)</f>
        <v>2572487.9710332742</v>
      </c>
      <c r="D529" s="43">
        <f>C529-_xlfn.FORECAST.ETS.CONFINT(A529,$B$2:$B$468,$A$2:$A$468,0.7,1,1)</f>
        <v>1785451.6747330774</v>
      </c>
      <c r="E529" s="43">
        <f>C529+_xlfn.FORECAST.ETS.CONFINT(A529,$B$2:$B$468,$A$2:$A$468,0.7,1,1)</f>
        <v>3359524.2673334712</v>
      </c>
    </row>
    <row r="530" spans="1:5" x14ac:dyDescent="0.3">
      <c r="A530">
        <v>529</v>
      </c>
      <c r="C530" s="43">
        <f>_xlfn.FORECAST.ETS(A530,$B$2:$B$468,$A$2:$A$468,1,1)</f>
        <v>2251123.792120818</v>
      </c>
      <c r="D530" s="43">
        <f>C530-_xlfn.FORECAST.ETS.CONFINT(A530,$B$2:$B$468,$A$2:$A$468,0.7,1,1)</f>
        <v>1457826.9237965541</v>
      </c>
      <c r="E530" s="43">
        <f>C530+_xlfn.FORECAST.ETS.CONFINT(A530,$B$2:$B$468,$A$2:$A$468,0.7,1,1)</f>
        <v>3044420.660445082</v>
      </c>
    </row>
    <row r="531" spans="1:5" x14ac:dyDescent="0.3">
      <c r="A531">
        <v>530</v>
      </c>
      <c r="C531" s="43">
        <f>_xlfn.FORECAST.ETS(A531,$B$2:$B$468,$A$2:$A$468,1,1)</f>
        <v>2248402.1828547041</v>
      </c>
      <c r="D531" s="43">
        <f>C531-_xlfn.FORECAST.ETS.CONFINT(A531,$B$2:$B$468,$A$2:$A$468,0.7,1,1)</f>
        <v>1448878.4965747516</v>
      </c>
      <c r="E531" s="43">
        <f>C531+_xlfn.FORECAST.ETS.CONFINT(A531,$B$2:$B$468,$A$2:$A$468,0.7,1,1)</f>
        <v>3047925.8691346566</v>
      </c>
    </row>
    <row r="532" spans="1:5" x14ac:dyDescent="0.3">
      <c r="A532">
        <v>531</v>
      </c>
      <c r="C532" s="43">
        <f>_xlfn.FORECAST.ETS(A532,$B$2:$B$468,$A$2:$A$468,1,1)</f>
        <v>2681175.861147054</v>
      </c>
      <c r="D532" s="43">
        <f>C532-_xlfn.FORECAST.ETS.CONFINT(A532,$B$2:$B$468,$A$2:$A$468,0.7,1,1)</f>
        <v>1871111.8173295099</v>
      </c>
      <c r="E532" s="43">
        <f>C532+_xlfn.FORECAST.ETS.CONFINT(A532,$B$2:$B$468,$A$2:$A$468,0.7,1,1)</f>
        <v>3491239.9049645979</v>
      </c>
    </row>
    <row r="533" spans="1:5" x14ac:dyDescent="0.3">
      <c r="A533">
        <v>532</v>
      </c>
      <c r="C533" s="43">
        <f>_xlfn.FORECAST.ETS(A533,$B$2:$B$468,$A$2:$A$468,1,1)</f>
        <v>2815724.439137822</v>
      </c>
      <c r="D533" s="43">
        <f>C533-_xlfn.FORECAST.ETS.CONFINT(A533,$B$2:$B$468,$A$2:$A$468,0.7,1,1)</f>
        <v>1999531.5225845594</v>
      </c>
      <c r="E533" s="43">
        <f>C533+_xlfn.FORECAST.ETS.CONFINT(A533,$B$2:$B$468,$A$2:$A$468,0.7,1,1)</f>
        <v>3631917.3556910846</v>
      </c>
    </row>
    <row r="534" spans="1:5" x14ac:dyDescent="0.3">
      <c r="A534">
        <v>533</v>
      </c>
      <c r="C534" s="43">
        <f>_xlfn.FORECAST.ETS(A534,$B$2:$B$468,$A$2:$A$468,1,1)</f>
        <v>2901246.515501929</v>
      </c>
      <c r="D534" s="43">
        <f>C534-_xlfn.FORECAST.ETS.CONFINT(A534,$B$2:$B$468,$A$2:$A$468,0.7,1,1)</f>
        <v>2078955.5066352063</v>
      </c>
      <c r="E534" s="43">
        <f>C534+_xlfn.FORECAST.ETS.CONFINT(A534,$B$2:$B$468,$A$2:$A$468,0.7,1,1)</f>
        <v>3723537.5243686517</v>
      </c>
    </row>
    <row r="535" spans="1:5" x14ac:dyDescent="0.3">
      <c r="A535">
        <v>534</v>
      </c>
      <c r="C535" s="43">
        <f>_xlfn.FORECAST.ETS(A535,$B$2:$B$468,$A$2:$A$468,1,1)</f>
        <v>2835039.4162460971</v>
      </c>
      <c r="D535" s="43">
        <f>C535-_xlfn.FORECAST.ETS.CONFINT(A535,$B$2:$B$468,$A$2:$A$468,0.7,1,1)</f>
        <v>2006680.3975440059</v>
      </c>
      <c r="E535" s="43">
        <f>C535+_xlfn.FORECAST.ETS.CONFINT(A535,$B$2:$B$468,$A$2:$A$468,0.7,1,1)</f>
        <v>3663398.4349481883</v>
      </c>
    </row>
    <row r="536" spans="1:5" x14ac:dyDescent="0.3">
      <c r="A536">
        <v>535</v>
      </c>
      <c r="C536" s="43">
        <f>_xlfn.FORECAST.ETS(A536,$B$2:$B$468,$A$2:$A$468,1,1)</f>
        <v>2608672.9476475506</v>
      </c>
      <c r="D536" s="43">
        <f>C536-_xlfn.FORECAST.ETS.CONFINT(A536,$B$2:$B$468,$A$2:$A$468,0.7,1,1)</f>
        <v>1774275.3272513133</v>
      </c>
      <c r="E536" s="43">
        <f>C536+_xlfn.FORECAST.ETS.CONFINT(A536,$B$2:$B$468,$A$2:$A$468,0.7,1,1)</f>
        <v>3443070.568043788</v>
      </c>
    </row>
    <row r="537" spans="1:5" x14ac:dyDescent="0.3">
      <c r="A537">
        <v>536</v>
      </c>
      <c r="C537" s="43">
        <f>_xlfn.FORECAST.ETS(A537,$B$2:$B$468,$A$2:$A$468,1,1)</f>
        <v>2287308.7687350949</v>
      </c>
      <c r="D537" s="43">
        <f>C537-_xlfn.FORECAST.ETS.CONFINT(A537,$B$2:$B$468,$A$2:$A$468,0.7,1,1)</f>
        <v>1446901.302965333</v>
      </c>
      <c r="E537" s="43">
        <f>C537+_xlfn.FORECAST.ETS.CONFINT(A537,$B$2:$B$468,$A$2:$A$468,0.7,1,1)</f>
        <v>3127716.2345048571</v>
      </c>
    </row>
    <row r="538" spans="1:5" x14ac:dyDescent="0.3">
      <c r="A538">
        <v>537</v>
      </c>
      <c r="C538" s="43">
        <f>_xlfn.FORECAST.ETS(A538,$B$2:$B$468,$A$2:$A$468,1,1)</f>
        <v>2284587.159468981</v>
      </c>
      <c r="D538" s="43">
        <f>C538-_xlfn.FORECAST.ETS.CONFINT(A538,$B$2:$B$468,$A$2:$A$468,0.7,1,1)</f>
        <v>1438197.974314712</v>
      </c>
      <c r="E538" s="43">
        <f>C538+_xlfn.FORECAST.ETS.CONFINT(A538,$B$2:$B$468,$A$2:$A$468,0.7,1,1)</f>
        <v>3130976.34462325</v>
      </c>
    </row>
    <row r="539" spans="1:5" x14ac:dyDescent="0.3">
      <c r="A539">
        <v>538</v>
      </c>
      <c r="C539" s="43">
        <f>_xlfn.FORECAST.ETS(A539,$B$2:$B$468,$A$2:$A$468,1,1)</f>
        <v>2717360.8377613304</v>
      </c>
      <c r="D539" s="43">
        <f>C539-_xlfn.FORECAST.ETS.CONFINT(A539,$B$2:$B$468,$A$2:$A$468,0.7,1,1)</f>
        <v>1860876.9369385606</v>
      </c>
      <c r="E539" s="43">
        <f>C539+_xlfn.FORECAST.ETS.CONFINT(A539,$B$2:$B$468,$A$2:$A$468,0.7,1,1)</f>
        <v>3573844.7385841003</v>
      </c>
    </row>
    <row r="540" spans="1:5" x14ac:dyDescent="0.3">
      <c r="A540">
        <v>539</v>
      </c>
      <c r="C540" s="43">
        <f>_xlfn.FORECAST.ETS(A540,$B$2:$B$468,$A$2:$A$468,1,1)</f>
        <v>2851909.4157520989</v>
      </c>
      <c r="D540" s="43">
        <f>C540-_xlfn.FORECAST.ETS.CONFINT(A540,$B$2:$B$468,$A$2:$A$468,0.7,1,1)</f>
        <v>1989526.6955517549</v>
      </c>
      <c r="E540" s="43">
        <f>C540+_xlfn.FORECAST.ETS.CONFINT(A540,$B$2:$B$468,$A$2:$A$468,0.7,1,1)</f>
        <v>3714292.1359524429</v>
      </c>
    </row>
    <row r="541" spans="1:5" x14ac:dyDescent="0.3">
      <c r="A541">
        <v>540</v>
      </c>
      <c r="C541" s="43">
        <f>_xlfn.FORECAST.ETS(A541,$B$2:$B$468,$A$2:$A$468,1,1)</f>
        <v>2937431.4921162059</v>
      </c>
      <c r="D541" s="43">
        <f>C541-_xlfn.FORECAST.ETS.CONFINT(A541,$B$2:$B$468,$A$2:$A$468,0.7,1,1)</f>
        <v>2069175.7954963683</v>
      </c>
      <c r="E541" s="43">
        <f>C541+_xlfn.FORECAST.ETS.CONFINT(A541,$B$2:$B$468,$A$2:$A$468,0.7,1,1)</f>
        <v>3805687.1887360434</v>
      </c>
    </row>
    <row r="542" spans="1:5" x14ac:dyDescent="0.3">
      <c r="A542">
        <v>541</v>
      </c>
      <c r="C542" s="43">
        <f>_xlfn.FORECAST.ETS(A542,$B$2:$B$468,$A$2:$A$468,1,1)</f>
        <v>2871224.3928603735</v>
      </c>
      <c r="D542" s="43">
        <f>C542-_xlfn.FORECAST.ETS.CONFINT(A542,$B$2:$B$468,$A$2:$A$468,0.7,1,1)</f>
        <v>1997121.0246643578</v>
      </c>
      <c r="E542" s="43">
        <f>C542+_xlfn.FORECAST.ETS.CONFINT(A542,$B$2:$B$468,$A$2:$A$468,0.7,1,1)</f>
        <v>3745327.7610563892</v>
      </c>
    </row>
    <row r="543" spans="1:5" x14ac:dyDescent="0.3">
      <c r="A543">
        <v>542</v>
      </c>
      <c r="C543" s="43">
        <f>_xlfn.FORECAST.ETS(A543,$B$2:$B$468,$A$2:$A$468,1,1)</f>
        <v>2644857.9242618275</v>
      </c>
      <c r="D543" s="43">
        <f>C543-_xlfn.FORECAST.ETS.CONFINT(A543,$B$2:$B$468,$A$2:$A$468,0.7,1,1)</f>
        <v>1764931.6677370728</v>
      </c>
      <c r="E543" s="43">
        <f>C543+_xlfn.FORECAST.ETS.CONFINT(A543,$B$2:$B$468,$A$2:$A$468,0.7,1,1)</f>
        <v>3524784.1807865822</v>
      </c>
    </row>
    <row r="544" spans="1:5" x14ac:dyDescent="0.3">
      <c r="A544">
        <v>543</v>
      </c>
      <c r="C544" s="43">
        <f>_xlfn.FORECAST.ETS(A544,$B$2:$B$468,$A$2:$A$468,1,1)</f>
        <v>2323493.7453493709</v>
      </c>
      <c r="D544" s="43">
        <f>C544-_xlfn.FORECAST.ETS.CONFINT(A544,$B$2:$B$468,$A$2:$A$468,0.7,1,1)</f>
        <v>1437768.8779734951</v>
      </c>
      <c r="E544" s="43">
        <f>C544+_xlfn.FORECAST.ETS.CONFINT(A544,$B$2:$B$468,$A$2:$A$468,0.7,1,1)</f>
        <v>3209218.6127252467</v>
      </c>
    </row>
    <row r="545" spans="1:5" x14ac:dyDescent="0.3">
      <c r="A545">
        <v>544</v>
      </c>
      <c r="C545" s="43">
        <f>_xlfn.FORECAST.ETS(A545,$B$2:$B$468,$A$2:$A$468,1,1)</f>
        <v>2320772.1360832574</v>
      </c>
      <c r="D545" s="43">
        <f>C545-_xlfn.FORECAST.ETS.CONFINT(A545,$B$2:$B$468,$A$2:$A$468,0.7,1,1)</f>
        <v>1429272.4447340583</v>
      </c>
      <c r="E545" s="43">
        <f>C545+_xlfn.FORECAST.ETS.CONFINT(A545,$B$2:$B$468,$A$2:$A$468,0.7,1,1)</f>
        <v>3212271.8274324564</v>
      </c>
    </row>
    <row r="546" spans="1:5" x14ac:dyDescent="0.3">
      <c r="A546">
        <v>545</v>
      </c>
      <c r="C546" s="43">
        <f>_xlfn.FORECAST.ETS(A546,$B$2:$B$468,$A$2:$A$468,1,1)</f>
        <v>2753545.8143756073</v>
      </c>
      <c r="D546" s="43">
        <f>C546-_xlfn.FORECAST.ETS.CONFINT(A546,$B$2:$B$468,$A$2:$A$468,0.7,1,1)</f>
        <v>1852331.3099841564</v>
      </c>
      <c r="E546" s="43">
        <f>C546+_xlfn.FORECAST.ETS.CONFINT(A546,$B$2:$B$468,$A$2:$A$468,0.7,1,1)</f>
        <v>3654760.3187670582</v>
      </c>
    </row>
    <row r="547" spans="1:5" x14ac:dyDescent="0.3">
      <c r="A547">
        <v>546</v>
      </c>
      <c r="C547" s="43">
        <f>_xlfn.FORECAST.ETS(A547,$B$2:$B$468,$A$2:$A$468,1,1)</f>
        <v>2888094.3923663753</v>
      </c>
      <c r="D547" s="43">
        <f>C547-_xlfn.FORECAST.ETS.CONFINT(A547,$B$2:$B$468,$A$2:$A$468,0.7,1,1)</f>
        <v>1981176.2579070688</v>
      </c>
      <c r="E547" s="43">
        <f>C547+_xlfn.FORECAST.ETS.CONFINT(A547,$B$2:$B$468,$A$2:$A$468,0.7,1,1)</f>
        <v>3795012.5268256818</v>
      </c>
    </row>
    <row r="548" spans="1:5" x14ac:dyDescent="0.3">
      <c r="A548">
        <v>547</v>
      </c>
      <c r="C548" s="43">
        <f>_xlfn.FORECAST.ETS(A548,$B$2:$B$468,$A$2:$A$468,1,1)</f>
        <v>2973616.4687304823</v>
      </c>
      <c r="D548" s="43">
        <f>C548-_xlfn.FORECAST.ETS.CONFINT(A548,$B$2:$B$468,$A$2:$A$468,0.7,1,1)</f>
        <v>2061016.6945833894</v>
      </c>
      <c r="E548" s="43">
        <f>C548+_xlfn.FORECAST.ETS.CONFINT(A548,$B$2:$B$468,$A$2:$A$468,0.7,1,1)</f>
        <v>3886216.2428775751</v>
      </c>
    </row>
    <row r="549" spans="1:5" x14ac:dyDescent="0.3">
      <c r="A549">
        <v>548</v>
      </c>
      <c r="C549" s="43">
        <f>_xlfn.FORECAST.ETS(A549,$B$2:$B$468,$A$2:$A$468,1,1)</f>
        <v>2907409.3694746504</v>
      </c>
      <c r="D549" s="43">
        <f>C549-_xlfn.FORECAST.ETS.CONFINT(A549,$B$2:$B$468,$A$2:$A$468,0.7,1,1)</f>
        <v>1989149.5214484383</v>
      </c>
      <c r="E549" s="43">
        <f>C549+_xlfn.FORECAST.ETS.CONFINT(A549,$B$2:$B$468,$A$2:$A$468,0.7,1,1)</f>
        <v>3825669.2175008627</v>
      </c>
    </row>
    <row r="550" spans="1:5" x14ac:dyDescent="0.3">
      <c r="A550">
        <v>549</v>
      </c>
      <c r="C550" s="43">
        <f>_xlfn.FORECAST.ETS(A550,$B$2:$B$468,$A$2:$A$468,1,1)</f>
        <v>2681042.9008761039</v>
      </c>
      <c r="D550" s="43">
        <f>C550-_xlfn.FORECAST.ETS.CONFINT(A550,$B$2:$B$468,$A$2:$A$468,0.7,1,1)</f>
        <v>1757144.1321424262</v>
      </c>
      <c r="E550" s="43">
        <f>C550+_xlfn.FORECAST.ETS.CONFINT(A550,$B$2:$B$468,$A$2:$A$468,0.7,1,1)</f>
        <v>3604941.6696097814</v>
      </c>
    </row>
    <row r="551" spans="1:5" x14ac:dyDescent="0.3">
      <c r="A551">
        <v>550</v>
      </c>
      <c r="C551" s="43">
        <f>_xlfn.FORECAST.ETS(A551,$B$2:$B$468,$A$2:$A$468,1,1)</f>
        <v>2359678.7219636478</v>
      </c>
      <c r="D551" s="43">
        <f>C551-_xlfn.FORECAST.ETS.CONFINT(A551,$B$2:$B$468,$A$2:$A$468,0.7,1,1)</f>
        <v>1430161.7845333281</v>
      </c>
      <c r="E551" s="43">
        <f>C551+_xlfn.FORECAST.ETS.CONFINT(A551,$B$2:$B$468,$A$2:$A$468,0.7,1,1)</f>
        <v>3289195.6593939671</v>
      </c>
    </row>
    <row r="552" spans="1:5" x14ac:dyDescent="0.3">
      <c r="A552">
        <v>551</v>
      </c>
      <c r="C552" s="43">
        <f>_xlfn.FORECAST.ETS(A552,$B$2:$B$468,$A$2:$A$468,1,1)</f>
        <v>2356957.1126975343</v>
      </c>
      <c r="D552" s="43">
        <f>C552-_xlfn.FORECAST.ETS.CONFINT(A552,$B$2:$B$468,$A$2:$A$468,0.7,1,1)</f>
        <v>1421842.3684608215</v>
      </c>
      <c r="E552" s="43">
        <f>C552+_xlfn.FORECAST.ETS.CONFINT(A552,$B$2:$B$468,$A$2:$A$468,0.7,1,1)</f>
        <v>3292071.8569342471</v>
      </c>
    </row>
    <row r="553" spans="1:5" x14ac:dyDescent="0.3">
      <c r="A553">
        <v>552</v>
      </c>
      <c r="C553" s="43">
        <f>_xlfn.FORECAST.ETS(A553,$B$2:$B$468,$A$2:$A$468,1,1)</f>
        <v>2789730.7909898837</v>
      </c>
      <c r="D553" s="43">
        <f>C553-_xlfn.FORECAST.ETS.CONFINT(A553,$B$2:$B$468,$A$2:$A$468,0.7,1,1)</f>
        <v>1845229.437928793</v>
      </c>
      <c r="E553" s="43">
        <f>C553+_xlfn.FORECAST.ETS.CONFINT(A553,$B$2:$B$468,$A$2:$A$468,0.7,1,1)</f>
        <v>3734232.1440509744</v>
      </c>
    </row>
    <row r="554" spans="1:5" x14ac:dyDescent="0.3">
      <c r="A554">
        <v>553</v>
      </c>
      <c r="C554" s="43">
        <f>_xlfn.FORECAST.ETS(A554,$B$2:$B$468,$A$2:$A$468,1,1)</f>
        <v>2924279.3689806517</v>
      </c>
      <c r="D554" s="43">
        <f>C554-_xlfn.FORECAST.ETS.CONFINT(A554,$B$2:$B$468,$A$2:$A$468,0.7,1,1)</f>
        <v>1974242.0877426402</v>
      </c>
      <c r="E554" s="43">
        <f>C554+_xlfn.FORECAST.ETS.CONFINT(A554,$B$2:$B$468,$A$2:$A$468,0.7,1,1)</f>
        <v>3874316.6502186633</v>
      </c>
    </row>
    <row r="555" spans="1:5" x14ac:dyDescent="0.3">
      <c r="A555">
        <v>554</v>
      </c>
      <c r="C555" s="43">
        <f>_xlfn.FORECAST.ETS(A555,$B$2:$B$468,$A$2:$A$468,1,1)</f>
        <v>3009801.4453447592</v>
      </c>
      <c r="D555" s="43">
        <f>C555-_xlfn.FORECAST.ETS.CONFINT(A555,$B$2:$B$468,$A$2:$A$468,0.7,1,1)</f>
        <v>2054247.1550911875</v>
      </c>
      <c r="E555" s="43">
        <f>C555+_xlfn.FORECAST.ETS.CONFINT(A555,$B$2:$B$468,$A$2:$A$468,0.7,1,1)</f>
        <v>3965355.7355983309</v>
      </c>
    </row>
    <row r="556" spans="1:5" x14ac:dyDescent="0.3">
      <c r="A556">
        <v>555</v>
      </c>
      <c r="C556" s="43">
        <f>_xlfn.FORECAST.ETS(A556,$B$2:$B$468,$A$2:$A$468,1,1)</f>
        <v>2943594.3460889268</v>
      </c>
      <c r="D556" s="43">
        <f>C556-_xlfn.FORECAST.ETS.CONFINT(A556,$B$2:$B$468,$A$2:$A$468,0.7,1,1)</f>
        <v>1982541.6245075462</v>
      </c>
      <c r="E556" s="43">
        <f>C556+_xlfn.FORECAST.ETS.CONFINT(A556,$B$2:$B$468,$A$2:$A$468,0.7,1,1)</f>
        <v>3904647.0676703071</v>
      </c>
    </row>
    <row r="557" spans="1:5" x14ac:dyDescent="0.3">
      <c r="A557">
        <v>556</v>
      </c>
      <c r="C557" s="43">
        <f>_xlfn.FORECAST.ETS(A557,$B$2:$B$468,$A$2:$A$468,1,1)</f>
        <v>2717227.8774903803</v>
      </c>
      <c r="D557" s="43">
        <f>C557-_xlfn.FORECAST.ETS.CONFINT(A557,$B$2:$B$468,$A$2:$A$468,0.7,1,1)</f>
        <v>1750694.9696501486</v>
      </c>
      <c r="E557" s="43">
        <f>C557+_xlfn.FORECAST.ETS.CONFINT(A557,$B$2:$B$468,$A$2:$A$468,0.7,1,1)</f>
        <v>3683760.7853306122</v>
      </c>
    </row>
    <row r="558" spans="1:5" x14ac:dyDescent="0.3">
      <c r="A558">
        <v>557</v>
      </c>
      <c r="C558" s="43">
        <f>_xlfn.FORECAST.ETS(A558,$B$2:$B$468,$A$2:$A$468,1,1)</f>
        <v>2395863.6985779246</v>
      </c>
      <c r="D558" s="43">
        <f>C558-_xlfn.FORECAST.ETS.CONFINT(A558,$B$2:$B$468,$A$2:$A$468,0.7,1,1)</f>
        <v>1423868.5254703537</v>
      </c>
      <c r="E558" s="43">
        <f>C558+_xlfn.FORECAST.ETS.CONFINT(A558,$B$2:$B$468,$A$2:$A$468,0.7,1,1)</f>
        <v>3367858.8716854956</v>
      </c>
    </row>
    <row r="559" spans="1:5" x14ac:dyDescent="0.3">
      <c r="A559">
        <v>558</v>
      </c>
      <c r="C559" s="43">
        <f>_xlfn.FORECAST.ETS(A559,$B$2:$B$468,$A$2:$A$468,1,1)</f>
        <v>2393142.0893118107</v>
      </c>
      <c r="D559" s="43">
        <f>C559-_xlfn.FORECAST.ETS.CONFINT(A559,$B$2:$B$468,$A$2:$A$468,0.7,1,1)</f>
        <v>1415702.2560928992</v>
      </c>
      <c r="E559" s="43">
        <f>C559+_xlfn.FORECAST.ETS.CONFINT(A559,$B$2:$B$468,$A$2:$A$468,0.7,1,1)</f>
        <v>3370581.9225307219</v>
      </c>
    </row>
    <row r="560" spans="1:5" x14ac:dyDescent="0.3">
      <c r="A560">
        <v>559</v>
      </c>
      <c r="C560" s="43">
        <f>_xlfn.FORECAST.ETS(A560,$B$2:$B$468,$A$2:$A$468,1,1)</f>
        <v>2825915.7676041601</v>
      </c>
      <c r="D560" s="43">
        <f>C560-_xlfn.FORECAST.ETS.CONFINT(A560,$B$2:$B$468,$A$2:$A$468,0.7,1,1)</f>
        <v>1839376.0266042971</v>
      </c>
      <c r="E560" s="43">
        <f>C560+_xlfn.FORECAST.ETS.CONFINT(A560,$B$2:$B$468,$A$2:$A$468,0.7,1,1)</f>
        <v>3812455.5086040231</v>
      </c>
    </row>
    <row r="561" spans="1:5" x14ac:dyDescent="0.3">
      <c r="A561">
        <v>560</v>
      </c>
      <c r="C561" s="43">
        <f>_xlfn.FORECAST.ETS(A561,$B$2:$B$468,$A$2:$A$468,1,1)</f>
        <v>2960464.3455949286</v>
      </c>
      <c r="D561" s="43">
        <f>C561-_xlfn.FORECAST.ETS.CONFINT(A561,$B$2:$B$468,$A$2:$A$468,0.7,1,1)</f>
        <v>1968534.2701004832</v>
      </c>
      <c r="E561" s="43">
        <f>C561+_xlfn.FORECAST.ETS.CONFINT(A561,$B$2:$B$468,$A$2:$A$468,0.7,1,1)</f>
        <v>3952394.421089374</v>
      </c>
    </row>
    <row r="562" spans="1:5" x14ac:dyDescent="0.3">
      <c r="A562">
        <v>561</v>
      </c>
      <c r="C562" s="43">
        <f>_xlfn.FORECAST.ETS(A562,$B$2:$B$468,$A$2:$A$468,1,1)</f>
        <v>3045986.4219590356</v>
      </c>
      <c r="D562" s="43">
        <f>C562-_xlfn.FORECAST.ETS.CONFINT(A562,$B$2:$B$468,$A$2:$A$468,0.7,1,1)</f>
        <v>2048682.4384935</v>
      </c>
      <c r="E562" s="43">
        <f>C562+_xlfn.FORECAST.ETS.CONFINT(A562,$B$2:$B$468,$A$2:$A$468,0.7,1,1)</f>
        <v>4043290.4054245711</v>
      </c>
    </row>
    <row r="563" spans="1:5" x14ac:dyDescent="0.3">
      <c r="A563">
        <v>562</v>
      </c>
      <c r="C563" s="43">
        <f>_xlfn.FORECAST.ETS(A563,$B$2:$B$468,$A$2:$A$468,1,1)</f>
        <v>2979779.3227032032</v>
      </c>
      <c r="D563" s="43">
        <f>C563-_xlfn.FORECAST.ETS.CONFINT(A563,$B$2:$B$468,$A$2:$A$468,0.7,1,1)</f>
        <v>1977117.5786665771</v>
      </c>
      <c r="E563" s="43">
        <f>C563+_xlfn.FORECAST.ETS.CONFINT(A563,$B$2:$B$468,$A$2:$A$468,0.7,1,1)</f>
        <v>3982441.0667398293</v>
      </c>
    </row>
    <row r="564" spans="1:5" x14ac:dyDescent="0.3">
      <c r="A564">
        <v>563</v>
      </c>
      <c r="C564" s="43">
        <f>_xlfn.FORECAST.ETS(A564,$B$2:$B$468,$A$2:$A$468,1,1)</f>
        <v>2753412.8541046572</v>
      </c>
      <c r="D564" s="43">
        <f>C564-_xlfn.FORECAST.ETS.CONFINT(A564,$B$2:$B$468,$A$2:$A$468,0.7,1,1)</f>
        <v>1745409.2244928824</v>
      </c>
      <c r="E564" s="43">
        <f>C564+_xlfn.FORECAST.ETS.CONFINT(A564,$B$2:$B$468,$A$2:$A$468,0.7,1,1)</f>
        <v>3761416.483716432</v>
      </c>
    </row>
    <row r="565" spans="1:5" x14ac:dyDescent="0.3">
      <c r="A565">
        <v>564</v>
      </c>
      <c r="C565" s="43">
        <f>_xlfn.FORECAST.ETS(A565,$B$2:$B$468,$A$2:$A$468,1,1)</f>
        <v>2432048.6751922006</v>
      </c>
      <c r="D565" s="43">
        <f>C565-_xlfn.FORECAST.ETS.CONFINT(A565,$B$2:$B$468,$A$2:$A$468,0.7,1,1)</f>
        <v>1418718.7690959084</v>
      </c>
      <c r="E565" s="43">
        <f>C565+_xlfn.FORECAST.ETS.CONFINT(A565,$B$2:$B$468,$A$2:$A$468,0.7,1,1)</f>
        <v>3445378.5812884928</v>
      </c>
    </row>
    <row r="566" spans="1:5" x14ac:dyDescent="0.3">
      <c r="A566">
        <v>565</v>
      </c>
      <c r="C566" s="43">
        <f>_xlfn.FORECAST.ETS(A566,$B$2:$B$468,$A$2:$A$468,1,1)</f>
        <v>2429327.0659260871</v>
      </c>
      <c r="D566" s="43">
        <f>C566-_xlfn.FORECAST.ETS.CONFINT(A566,$B$2:$B$468,$A$2:$A$468,0.7,1,1)</f>
        <v>1410686.2328178424</v>
      </c>
      <c r="E566" s="43">
        <f>C566+_xlfn.FORECAST.ETS.CONFINT(A566,$B$2:$B$468,$A$2:$A$468,0.7,1,1)</f>
        <v>3447967.8990343316</v>
      </c>
    </row>
    <row r="567" spans="1:5" x14ac:dyDescent="0.3">
      <c r="A567">
        <v>566</v>
      </c>
      <c r="C567" s="43">
        <f>_xlfn.FORECAST.ETS(A567,$B$2:$B$468,$A$2:$A$468,1,1)</f>
        <v>2862100.744218437</v>
      </c>
      <c r="D567" s="43">
        <f>C567-_xlfn.FORECAST.ETS.CONFINT(A567,$B$2:$B$468,$A$2:$A$468,0.7,1,1)</f>
        <v>1834612.8046218483</v>
      </c>
      <c r="E567" s="43">
        <f>C567+_xlfn.FORECAST.ETS.CONFINT(A567,$B$2:$B$468,$A$2:$A$468,0.7,1,1)</f>
        <v>3889588.6838150257</v>
      </c>
    </row>
    <row r="568" spans="1:5" x14ac:dyDescent="0.3">
      <c r="A568">
        <v>567</v>
      </c>
      <c r="C568" s="43">
        <f>_xlfn.FORECAST.ETS(A568,$B$2:$B$468,$A$2:$A$468,1,1)</f>
        <v>2996649.322209205</v>
      </c>
      <c r="D568" s="43">
        <f>C568-_xlfn.FORECAST.ETS.CONFINT(A568,$B$2:$B$468,$A$2:$A$468,0.7,1,1)</f>
        <v>1963898.5591625548</v>
      </c>
      <c r="E568" s="43">
        <f>C568+_xlfn.FORECAST.ETS.CONFINT(A568,$B$2:$B$468,$A$2:$A$468,0.7,1,1)</f>
        <v>4029400.0852558552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26FE-E561-4539-892D-4CA61812E2E3}">
  <sheetPr>
    <tabColor theme="9" tint="-0.249977111117893"/>
  </sheetPr>
  <dimension ref="A1:K468"/>
  <sheetViews>
    <sheetView showGridLines="0" tabSelected="1" zoomScale="90" zoomScaleNormal="90" workbookViewId="0">
      <pane ySplit="1" topLeftCell="A2" activePane="bottomLeft" state="frozen"/>
      <selection activeCell="G5" sqref="G5"/>
      <selection pane="bottomLeft" activeCell="J1" activeCellId="1" sqref="B1:B1048576 J1:J1048576"/>
    </sheetView>
  </sheetViews>
  <sheetFormatPr defaultColWidth="11.5546875" defaultRowHeight="14.4" x14ac:dyDescent="0.3"/>
  <cols>
    <col min="7" max="7" width="16.44140625" bestFit="1" customWidth="1"/>
    <col min="8" max="9" width="11.5546875" bestFit="1" customWidth="1"/>
    <col min="10" max="10" width="12.88671875" bestFit="1" customWidth="1"/>
  </cols>
  <sheetData>
    <row r="1" spans="1:11" x14ac:dyDescent="0.3">
      <c r="A1" s="57" t="s">
        <v>522</v>
      </c>
      <c r="B1" s="57" t="s">
        <v>521</v>
      </c>
      <c r="C1" s="58" t="s">
        <v>30</v>
      </c>
      <c r="D1" s="59" t="s">
        <v>31</v>
      </c>
      <c r="E1" s="59" t="s">
        <v>32</v>
      </c>
      <c r="F1" s="59" t="s">
        <v>534</v>
      </c>
      <c r="G1" s="60" t="s">
        <v>504</v>
      </c>
      <c r="H1" s="60" t="s">
        <v>505</v>
      </c>
      <c r="I1" s="60" t="s">
        <v>15</v>
      </c>
      <c r="J1" s="60" t="s">
        <v>506</v>
      </c>
      <c r="K1" s="52" t="s">
        <v>525</v>
      </c>
    </row>
    <row r="2" spans="1:11" x14ac:dyDescent="0.3">
      <c r="A2" s="50">
        <f>MONTH(F2)</f>
        <v>1</v>
      </c>
      <c r="B2" s="50">
        <v>1</v>
      </c>
      <c r="C2" s="49" t="s">
        <v>34</v>
      </c>
      <c r="D2" s="34" t="s">
        <v>35</v>
      </c>
      <c r="E2" s="34" t="s">
        <v>36</v>
      </c>
      <c r="F2" s="34" t="s">
        <v>37</v>
      </c>
      <c r="G2" s="35">
        <v>1</v>
      </c>
      <c r="H2" s="35">
        <v>0</v>
      </c>
      <c r="I2" s="35">
        <v>0</v>
      </c>
      <c r="J2" s="35">
        <v>6204</v>
      </c>
    </row>
    <row r="3" spans="1:11" x14ac:dyDescent="0.3">
      <c r="A3" s="50">
        <f t="shared" ref="A3:A66" si="0">MONTH(F3)</f>
        <v>1</v>
      </c>
      <c r="B3" s="50">
        <v>2</v>
      </c>
      <c r="C3" s="49" t="s">
        <v>34</v>
      </c>
      <c r="D3" s="34" t="s">
        <v>35</v>
      </c>
      <c r="E3" s="34" t="s">
        <v>36</v>
      </c>
      <c r="F3" s="34" t="s">
        <v>38</v>
      </c>
      <c r="G3" s="35">
        <v>0</v>
      </c>
      <c r="H3" s="35">
        <v>2</v>
      </c>
      <c r="I3" s="35">
        <v>0</v>
      </c>
      <c r="J3" s="35">
        <v>5079</v>
      </c>
    </row>
    <row r="4" spans="1:11" x14ac:dyDescent="0.3">
      <c r="A4" s="50">
        <f t="shared" si="0"/>
        <v>2</v>
      </c>
      <c r="B4" s="50">
        <v>3</v>
      </c>
      <c r="C4" s="49" t="s">
        <v>34</v>
      </c>
      <c r="D4" s="34" t="s">
        <v>35</v>
      </c>
      <c r="E4" s="34" t="s">
        <v>36</v>
      </c>
      <c r="F4" s="34" t="s">
        <v>39</v>
      </c>
      <c r="G4" s="35">
        <v>0</v>
      </c>
      <c r="H4" s="35">
        <v>0</v>
      </c>
      <c r="I4" s="35">
        <v>1</v>
      </c>
      <c r="J4" s="35">
        <v>6339</v>
      </c>
    </row>
    <row r="5" spans="1:11" x14ac:dyDescent="0.3">
      <c r="A5" s="50">
        <f t="shared" si="0"/>
        <v>2</v>
      </c>
      <c r="B5" s="50">
        <v>4</v>
      </c>
      <c r="C5" s="49" t="s">
        <v>34</v>
      </c>
      <c r="D5" s="34" t="s">
        <v>35</v>
      </c>
      <c r="E5" s="34" t="s">
        <v>36</v>
      </c>
      <c r="F5" s="34" t="s">
        <v>40</v>
      </c>
      <c r="G5" s="35">
        <v>1</v>
      </c>
      <c r="H5" s="35">
        <v>0</v>
      </c>
      <c r="I5" s="35">
        <v>0</v>
      </c>
      <c r="J5" s="35">
        <v>14249</v>
      </c>
    </row>
    <row r="6" spans="1:11" x14ac:dyDescent="0.3">
      <c r="A6" s="50">
        <f t="shared" si="0"/>
        <v>2</v>
      </c>
      <c r="B6" s="50">
        <v>5</v>
      </c>
      <c r="C6" s="49" t="s">
        <v>34</v>
      </c>
      <c r="D6" s="34" t="s">
        <v>35</v>
      </c>
      <c r="E6" s="34" t="s">
        <v>36</v>
      </c>
      <c r="F6" s="34" t="s">
        <v>41</v>
      </c>
      <c r="G6" s="35">
        <v>1</v>
      </c>
      <c r="H6" s="35">
        <v>3</v>
      </c>
      <c r="I6" s="35">
        <v>0</v>
      </c>
      <c r="J6" s="35">
        <v>9302</v>
      </c>
    </row>
    <row r="7" spans="1:11" x14ac:dyDescent="0.3">
      <c r="A7" s="50">
        <f t="shared" si="0"/>
        <v>2</v>
      </c>
      <c r="B7" s="50">
        <v>6</v>
      </c>
      <c r="C7" s="49" t="s">
        <v>34</v>
      </c>
      <c r="D7" s="34" t="s">
        <v>35</v>
      </c>
      <c r="E7" s="34" t="s">
        <v>36</v>
      </c>
      <c r="F7" s="34" t="s">
        <v>42</v>
      </c>
      <c r="G7" s="35">
        <v>0</v>
      </c>
      <c r="H7" s="35">
        <v>0</v>
      </c>
      <c r="I7" s="35">
        <v>0</v>
      </c>
      <c r="J7" s="35">
        <v>12034</v>
      </c>
    </row>
    <row r="8" spans="1:11" x14ac:dyDescent="0.3">
      <c r="A8" s="50">
        <f t="shared" si="0"/>
        <v>2</v>
      </c>
      <c r="B8" s="50">
        <v>7</v>
      </c>
      <c r="C8" s="49" t="s">
        <v>34</v>
      </c>
      <c r="D8" s="34" t="s">
        <v>35</v>
      </c>
      <c r="E8" s="34" t="s">
        <v>36</v>
      </c>
      <c r="F8" s="34" t="s">
        <v>43</v>
      </c>
      <c r="G8" s="35">
        <v>0</v>
      </c>
      <c r="H8" s="35">
        <v>0</v>
      </c>
      <c r="I8" s="35">
        <v>0</v>
      </c>
      <c r="J8" s="35">
        <v>11235</v>
      </c>
    </row>
    <row r="9" spans="1:11" x14ac:dyDescent="0.3">
      <c r="A9" s="50">
        <f t="shared" si="0"/>
        <v>2</v>
      </c>
      <c r="B9" s="50">
        <v>8</v>
      </c>
      <c r="C9" s="49" t="s">
        <v>34</v>
      </c>
      <c r="D9" s="34" t="s">
        <v>35</v>
      </c>
      <c r="E9" s="34" t="s">
        <v>36</v>
      </c>
      <c r="F9" s="34" t="s">
        <v>44</v>
      </c>
      <c r="G9" s="35">
        <v>0</v>
      </c>
      <c r="H9" s="35">
        <v>1</v>
      </c>
      <c r="I9" s="35">
        <v>0</v>
      </c>
      <c r="J9" s="35">
        <v>9480</v>
      </c>
    </row>
    <row r="10" spans="1:11" x14ac:dyDescent="0.3">
      <c r="A10" s="50">
        <f t="shared" si="0"/>
        <v>2</v>
      </c>
      <c r="B10" s="50">
        <v>9</v>
      </c>
      <c r="C10" s="49" t="s">
        <v>34</v>
      </c>
      <c r="D10" s="34" t="s">
        <v>35</v>
      </c>
      <c r="E10" s="34" t="s">
        <v>36</v>
      </c>
      <c r="F10" s="34" t="s">
        <v>45</v>
      </c>
      <c r="G10" s="35">
        <v>0</v>
      </c>
      <c r="H10" s="35">
        <v>0</v>
      </c>
      <c r="I10" s="35">
        <v>0</v>
      </c>
      <c r="J10" s="35">
        <v>10720</v>
      </c>
    </row>
    <row r="11" spans="1:11" x14ac:dyDescent="0.3">
      <c r="A11" s="50">
        <f t="shared" si="0"/>
        <v>2</v>
      </c>
      <c r="B11" s="50">
        <v>10</v>
      </c>
      <c r="C11" s="49" t="s">
        <v>34</v>
      </c>
      <c r="D11" s="34" t="s">
        <v>35</v>
      </c>
      <c r="E11" s="34" t="s">
        <v>36</v>
      </c>
      <c r="F11" s="34" t="s">
        <v>46</v>
      </c>
      <c r="G11" s="35">
        <v>0</v>
      </c>
      <c r="H11" s="35">
        <v>0</v>
      </c>
      <c r="I11" s="35">
        <v>5</v>
      </c>
      <c r="J11" s="35">
        <v>8207</v>
      </c>
    </row>
    <row r="12" spans="1:11" x14ac:dyDescent="0.3">
      <c r="A12" s="50">
        <f t="shared" si="0"/>
        <v>2</v>
      </c>
      <c r="B12" s="50">
        <v>11</v>
      </c>
      <c r="C12" s="49" t="s">
        <v>34</v>
      </c>
      <c r="D12" s="34" t="s">
        <v>35</v>
      </c>
      <c r="E12" s="34" t="s">
        <v>36</v>
      </c>
      <c r="F12" s="34" t="s">
        <v>47</v>
      </c>
      <c r="G12" s="35">
        <v>0</v>
      </c>
      <c r="H12" s="35">
        <v>0</v>
      </c>
      <c r="I12" s="35">
        <v>0</v>
      </c>
      <c r="J12" s="35">
        <v>9089</v>
      </c>
    </row>
    <row r="13" spans="1:11" x14ac:dyDescent="0.3">
      <c r="A13" s="50">
        <f t="shared" si="0"/>
        <v>2</v>
      </c>
      <c r="B13" s="50">
        <v>12</v>
      </c>
      <c r="C13" s="49" t="s">
        <v>34</v>
      </c>
      <c r="D13" s="34" t="s">
        <v>35</v>
      </c>
      <c r="E13" s="34" t="s">
        <v>36</v>
      </c>
      <c r="F13" s="34" t="s">
        <v>48</v>
      </c>
      <c r="G13" s="35">
        <v>0</v>
      </c>
      <c r="H13" s="35">
        <v>0</v>
      </c>
      <c r="I13" s="35">
        <v>0</v>
      </c>
      <c r="J13" s="35">
        <v>7756</v>
      </c>
    </row>
    <row r="14" spans="1:11" x14ac:dyDescent="0.3">
      <c r="A14" s="50">
        <f t="shared" si="0"/>
        <v>2</v>
      </c>
      <c r="B14" s="50">
        <v>13</v>
      </c>
      <c r="C14" s="49" t="s">
        <v>34</v>
      </c>
      <c r="D14" s="34" t="s">
        <v>35</v>
      </c>
      <c r="E14" s="34" t="s">
        <v>36</v>
      </c>
      <c r="F14" s="34" t="s">
        <v>49</v>
      </c>
      <c r="G14" s="35">
        <v>0</v>
      </c>
      <c r="H14" s="35">
        <v>1</v>
      </c>
      <c r="I14" s="35">
        <v>0</v>
      </c>
      <c r="J14" s="35">
        <v>6128</v>
      </c>
    </row>
    <row r="15" spans="1:11" x14ac:dyDescent="0.3">
      <c r="A15" s="50">
        <f t="shared" si="0"/>
        <v>2</v>
      </c>
      <c r="B15" s="50">
        <v>14</v>
      </c>
      <c r="C15" s="49" t="s">
        <v>34</v>
      </c>
      <c r="D15" s="34" t="s">
        <v>35</v>
      </c>
      <c r="E15" s="34" t="s">
        <v>36</v>
      </c>
      <c r="F15" s="34" t="s">
        <v>50</v>
      </c>
      <c r="G15" s="35">
        <v>0</v>
      </c>
      <c r="H15" s="35">
        <v>0</v>
      </c>
      <c r="I15" s="35">
        <v>0</v>
      </c>
      <c r="J15" s="35">
        <v>1214</v>
      </c>
    </row>
    <row r="16" spans="1:11" x14ac:dyDescent="0.3">
      <c r="A16" s="50">
        <f t="shared" si="0"/>
        <v>2</v>
      </c>
      <c r="B16" s="50">
        <v>15</v>
      </c>
      <c r="C16" s="49" t="s">
        <v>34</v>
      </c>
      <c r="D16" s="34" t="s">
        <v>35</v>
      </c>
      <c r="E16" s="34" t="s">
        <v>36</v>
      </c>
      <c r="F16" s="34" t="s">
        <v>51</v>
      </c>
      <c r="G16" s="35">
        <v>0</v>
      </c>
      <c r="H16" s="35">
        <v>1</v>
      </c>
      <c r="I16" s="35">
        <v>0</v>
      </c>
      <c r="J16" s="35">
        <v>45459</v>
      </c>
    </row>
    <row r="17" spans="1:10" x14ac:dyDescent="0.3">
      <c r="A17" s="50">
        <f t="shared" si="0"/>
        <v>2</v>
      </c>
      <c r="B17" s="50">
        <v>16</v>
      </c>
      <c r="C17" s="49" t="s">
        <v>34</v>
      </c>
      <c r="D17" s="34" t="s">
        <v>35</v>
      </c>
      <c r="E17" s="34" t="s">
        <v>36</v>
      </c>
      <c r="F17" s="34" t="s">
        <v>52</v>
      </c>
      <c r="G17" s="35">
        <v>0</v>
      </c>
      <c r="H17" s="35">
        <v>0</v>
      </c>
      <c r="I17" s="35">
        <v>0</v>
      </c>
      <c r="J17" s="35">
        <v>19538</v>
      </c>
    </row>
    <row r="18" spans="1:10" x14ac:dyDescent="0.3">
      <c r="A18" s="50">
        <f t="shared" si="0"/>
        <v>2</v>
      </c>
      <c r="B18" s="50">
        <v>17</v>
      </c>
      <c r="C18" s="49" t="s">
        <v>34</v>
      </c>
      <c r="D18" s="34" t="s">
        <v>35</v>
      </c>
      <c r="E18" s="34" t="s">
        <v>36</v>
      </c>
      <c r="F18" s="34" t="s">
        <v>53</v>
      </c>
      <c r="G18" s="35">
        <v>0</v>
      </c>
      <c r="H18" s="35">
        <v>0</v>
      </c>
      <c r="I18" s="35">
        <v>1</v>
      </c>
      <c r="J18" s="35">
        <v>6363</v>
      </c>
    </row>
    <row r="19" spans="1:10" x14ac:dyDescent="0.3">
      <c r="A19" s="50">
        <f t="shared" si="0"/>
        <v>2</v>
      </c>
      <c r="B19" s="50">
        <v>18</v>
      </c>
      <c r="C19" s="49" t="s">
        <v>34</v>
      </c>
      <c r="D19" s="34" t="s">
        <v>35</v>
      </c>
      <c r="E19" s="34" t="s">
        <v>36</v>
      </c>
      <c r="F19" s="34" t="s">
        <v>54</v>
      </c>
      <c r="G19" s="35">
        <v>0</v>
      </c>
      <c r="H19" s="35">
        <v>0</v>
      </c>
      <c r="I19" s="35">
        <v>0</v>
      </c>
      <c r="J19" s="35">
        <v>6479</v>
      </c>
    </row>
    <row r="20" spans="1:10" x14ac:dyDescent="0.3">
      <c r="A20" s="50">
        <f t="shared" si="0"/>
        <v>2</v>
      </c>
      <c r="B20" s="50">
        <v>19</v>
      </c>
      <c r="C20" s="49" t="s">
        <v>34</v>
      </c>
      <c r="D20" s="34" t="s">
        <v>35</v>
      </c>
      <c r="E20" s="34" t="s">
        <v>36</v>
      </c>
      <c r="F20" s="34" t="s">
        <v>55</v>
      </c>
      <c r="G20" s="35">
        <v>0</v>
      </c>
      <c r="H20" s="35">
        <v>0</v>
      </c>
      <c r="I20" s="35">
        <v>0</v>
      </c>
      <c r="J20" s="35">
        <v>6006</v>
      </c>
    </row>
    <row r="21" spans="1:10" x14ac:dyDescent="0.3">
      <c r="A21" s="50">
        <f t="shared" si="0"/>
        <v>2</v>
      </c>
      <c r="B21" s="50">
        <v>20</v>
      </c>
      <c r="C21" s="49" t="s">
        <v>34</v>
      </c>
      <c r="D21" s="34" t="s">
        <v>35</v>
      </c>
      <c r="E21" s="34" t="s">
        <v>36</v>
      </c>
      <c r="F21" s="34" t="s">
        <v>56</v>
      </c>
      <c r="G21" s="35">
        <v>0</v>
      </c>
      <c r="H21" s="35">
        <v>0</v>
      </c>
      <c r="I21" s="35">
        <v>0</v>
      </c>
      <c r="J21" s="35">
        <v>5558</v>
      </c>
    </row>
    <row r="22" spans="1:10" x14ac:dyDescent="0.3">
      <c r="A22" s="50">
        <f t="shared" si="0"/>
        <v>2</v>
      </c>
      <c r="B22" s="50">
        <v>21</v>
      </c>
      <c r="C22" s="49" t="s">
        <v>34</v>
      </c>
      <c r="D22" s="34" t="s">
        <v>35</v>
      </c>
      <c r="E22" s="34" t="s">
        <v>36</v>
      </c>
      <c r="F22" s="34" t="s">
        <v>57</v>
      </c>
      <c r="G22" s="35">
        <v>0</v>
      </c>
      <c r="H22" s="35">
        <v>0</v>
      </c>
      <c r="I22" s="35">
        <v>0</v>
      </c>
      <c r="J22" s="35">
        <v>1421</v>
      </c>
    </row>
    <row r="23" spans="1:10" x14ac:dyDescent="0.3">
      <c r="A23" s="50">
        <f t="shared" si="0"/>
        <v>2</v>
      </c>
      <c r="B23" s="50">
        <v>22</v>
      </c>
      <c r="C23" s="49" t="s">
        <v>34</v>
      </c>
      <c r="D23" s="34" t="s">
        <v>35</v>
      </c>
      <c r="E23" s="34" t="s">
        <v>36</v>
      </c>
      <c r="F23" s="34" t="s">
        <v>58</v>
      </c>
      <c r="G23" s="35">
        <v>0</v>
      </c>
      <c r="H23" s="35">
        <v>0</v>
      </c>
      <c r="I23" s="35">
        <v>0</v>
      </c>
      <c r="J23" s="35">
        <v>1667</v>
      </c>
    </row>
    <row r="24" spans="1:10" x14ac:dyDescent="0.3">
      <c r="A24" s="50">
        <f t="shared" si="0"/>
        <v>2</v>
      </c>
      <c r="B24" s="50">
        <v>23</v>
      </c>
      <c r="C24" s="49" t="s">
        <v>34</v>
      </c>
      <c r="D24" s="34" t="s">
        <v>35</v>
      </c>
      <c r="E24" s="34" t="s">
        <v>36</v>
      </c>
      <c r="F24" s="34" t="s">
        <v>59</v>
      </c>
      <c r="G24" s="35">
        <v>0</v>
      </c>
      <c r="H24" s="35">
        <v>2</v>
      </c>
      <c r="I24" s="35">
        <v>0</v>
      </c>
      <c r="J24" s="35">
        <v>1904</v>
      </c>
    </row>
    <row r="25" spans="1:10" x14ac:dyDescent="0.3">
      <c r="A25" s="50">
        <f t="shared" si="0"/>
        <v>2</v>
      </c>
      <c r="B25" s="50">
        <v>24</v>
      </c>
      <c r="C25" s="49" t="s">
        <v>34</v>
      </c>
      <c r="D25" s="34" t="s">
        <v>35</v>
      </c>
      <c r="E25" s="34" t="s">
        <v>36</v>
      </c>
      <c r="F25" s="34" t="s">
        <v>60</v>
      </c>
      <c r="G25" s="35">
        <v>0</v>
      </c>
      <c r="H25" s="35">
        <v>0</v>
      </c>
      <c r="I25" s="35">
        <v>0</v>
      </c>
      <c r="J25" s="35">
        <v>5325</v>
      </c>
    </row>
    <row r="26" spans="1:10" x14ac:dyDescent="0.3">
      <c r="A26" s="50">
        <f t="shared" si="0"/>
        <v>2</v>
      </c>
      <c r="B26" s="50">
        <v>25</v>
      </c>
      <c r="C26" s="49" t="s">
        <v>34</v>
      </c>
      <c r="D26" s="34" t="s">
        <v>35</v>
      </c>
      <c r="E26" s="34" t="s">
        <v>36</v>
      </c>
      <c r="F26" s="34" t="s">
        <v>61</v>
      </c>
      <c r="G26" s="35">
        <v>0</v>
      </c>
      <c r="H26" s="35">
        <v>0</v>
      </c>
      <c r="I26" s="35">
        <v>0</v>
      </c>
      <c r="J26" s="35">
        <v>1176</v>
      </c>
    </row>
    <row r="27" spans="1:10" x14ac:dyDescent="0.3">
      <c r="A27" s="50">
        <f t="shared" si="0"/>
        <v>2</v>
      </c>
      <c r="B27" s="50">
        <v>26</v>
      </c>
      <c r="C27" s="49" t="s">
        <v>34</v>
      </c>
      <c r="D27" s="34" t="s">
        <v>35</v>
      </c>
      <c r="E27" s="34" t="s">
        <v>36</v>
      </c>
      <c r="F27" s="34" t="s">
        <v>62</v>
      </c>
      <c r="G27" s="35">
        <v>0</v>
      </c>
      <c r="H27" s="35">
        <v>0</v>
      </c>
      <c r="I27" s="35">
        <v>0</v>
      </c>
      <c r="J27" s="35">
        <v>1766</v>
      </c>
    </row>
    <row r="28" spans="1:10" x14ac:dyDescent="0.3">
      <c r="A28" s="50">
        <f t="shared" si="0"/>
        <v>2</v>
      </c>
      <c r="B28" s="50">
        <v>27</v>
      </c>
      <c r="C28" s="49" t="s">
        <v>34</v>
      </c>
      <c r="D28" s="34" t="s">
        <v>35</v>
      </c>
      <c r="E28" s="34" t="s">
        <v>36</v>
      </c>
      <c r="F28" s="34" t="s">
        <v>63</v>
      </c>
      <c r="G28" s="35">
        <v>0</v>
      </c>
      <c r="H28" s="35">
        <v>0</v>
      </c>
      <c r="I28" s="35">
        <v>2</v>
      </c>
      <c r="J28" s="35">
        <v>2662</v>
      </c>
    </row>
    <row r="29" spans="1:10" x14ac:dyDescent="0.3">
      <c r="A29" s="50">
        <f t="shared" si="0"/>
        <v>2</v>
      </c>
      <c r="B29" s="50">
        <v>28</v>
      </c>
      <c r="C29" s="49" t="s">
        <v>34</v>
      </c>
      <c r="D29" s="34" t="s">
        <v>35</v>
      </c>
      <c r="E29" s="34" t="s">
        <v>36</v>
      </c>
      <c r="F29" s="34" t="s">
        <v>64</v>
      </c>
      <c r="G29" s="35">
        <v>0</v>
      </c>
      <c r="H29" s="35">
        <v>0</v>
      </c>
      <c r="I29" s="35">
        <v>4</v>
      </c>
      <c r="J29" s="35">
        <v>3075</v>
      </c>
    </row>
    <row r="30" spans="1:10" x14ac:dyDescent="0.3">
      <c r="A30" s="50">
        <f t="shared" si="0"/>
        <v>2</v>
      </c>
      <c r="B30" s="50">
        <v>29</v>
      </c>
      <c r="C30" s="49" t="s">
        <v>34</v>
      </c>
      <c r="D30" s="34" t="s">
        <v>35</v>
      </c>
      <c r="E30" s="34" t="s">
        <v>36</v>
      </c>
      <c r="F30" s="34" t="s">
        <v>65</v>
      </c>
      <c r="G30" s="35">
        <v>0</v>
      </c>
      <c r="H30" s="35">
        <v>1</v>
      </c>
      <c r="I30" s="35">
        <v>20</v>
      </c>
      <c r="J30" s="35">
        <v>4330</v>
      </c>
    </row>
    <row r="31" spans="1:10" x14ac:dyDescent="0.3">
      <c r="A31" s="50">
        <f t="shared" si="0"/>
        <v>2</v>
      </c>
      <c r="B31" s="50">
        <v>30</v>
      </c>
      <c r="C31" s="49" t="s">
        <v>34</v>
      </c>
      <c r="D31" s="34" t="s">
        <v>35</v>
      </c>
      <c r="E31" s="34" t="s">
        <v>36</v>
      </c>
      <c r="F31" s="34" t="s">
        <v>66</v>
      </c>
      <c r="G31" s="35">
        <v>0</v>
      </c>
      <c r="H31" s="35">
        <v>0</v>
      </c>
      <c r="I31" s="35">
        <v>19</v>
      </c>
      <c r="J31" s="35">
        <v>4442</v>
      </c>
    </row>
    <row r="32" spans="1:10" x14ac:dyDescent="0.3">
      <c r="A32" s="50">
        <f t="shared" si="0"/>
        <v>2</v>
      </c>
      <c r="B32" s="50">
        <v>31</v>
      </c>
      <c r="C32" s="49" t="s">
        <v>34</v>
      </c>
      <c r="D32" s="34" t="s">
        <v>35</v>
      </c>
      <c r="E32" s="34" t="s">
        <v>36</v>
      </c>
      <c r="F32" s="34" t="s">
        <v>67</v>
      </c>
      <c r="G32" s="35">
        <v>0</v>
      </c>
      <c r="H32" s="35">
        <v>8</v>
      </c>
      <c r="I32" s="35">
        <v>43</v>
      </c>
      <c r="J32" s="35">
        <v>6021</v>
      </c>
    </row>
    <row r="33" spans="1:10" x14ac:dyDescent="0.3">
      <c r="A33" s="50">
        <f t="shared" si="0"/>
        <v>3</v>
      </c>
      <c r="B33" s="50">
        <v>32</v>
      </c>
      <c r="C33" s="49" t="s">
        <v>34</v>
      </c>
      <c r="D33" s="34" t="s">
        <v>35</v>
      </c>
      <c r="E33" s="34" t="s">
        <v>36</v>
      </c>
      <c r="F33" s="34" t="s">
        <v>68</v>
      </c>
      <c r="G33" s="35">
        <v>0</v>
      </c>
      <c r="H33" s="35">
        <v>7</v>
      </c>
      <c r="I33" s="35">
        <v>30</v>
      </c>
      <c r="J33" s="35">
        <v>7850</v>
      </c>
    </row>
    <row r="34" spans="1:10" x14ac:dyDescent="0.3">
      <c r="A34" s="50">
        <f t="shared" si="0"/>
        <v>3</v>
      </c>
      <c r="B34" s="50">
        <v>33</v>
      </c>
      <c r="C34" s="49" t="s">
        <v>34</v>
      </c>
      <c r="D34" s="34" t="s">
        <v>35</v>
      </c>
      <c r="E34" s="34" t="s">
        <v>36</v>
      </c>
      <c r="F34" s="34" t="s">
        <v>69</v>
      </c>
      <c r="G34" s="35">
        <v>2</v>
      </c>
      <c r="H34" s="35">
        <v>23</v>
      </c>
      <c r="I34" s="35">
        <v>61</v>
      </c>
      <c r="J34" s="35">
        <v>6443</v>
      </c>
    </row>
    <row r="35" spans="1:10" x14ac:dyDescent="0.3">
      <c r="A35" s="50">
        <f t="shared" si="0"/>
        <v>3</v>
      </c>
      <c r="B35" s="50">
        <v>34</v>
      </c>
      <c r="C35" s="49" t="s">
        <v>34</v>
      </c>
      <c r="D35" s="34" t="s">
        <v>35</v>
      </c>
      <c r="E35" s="34" t="s">
        <v>36</v>
      </c>
      <c r="F35" s="34" t="s">
        <v>70</v>
      </c>
      <c r="G35" s="35">
        <v>0</v>
      </c>
      <c r="H35" s="35">
        <v>19</v>
      </c>
      <c r="I35" s="35">
        <v>21</v>
      </c>
      <c r="J35" s="35">
        <v>8385</v>
      </c>
    </row>
    <row r="36" spans="1:10" x14ac:dyDescent="0.3">
      <c r="A36" s="50">
        <f t="shared" si="0"/>
        <v>3</v>
      </c>
      <c r="B36" s="50">
        <v>35</v>
      </c>
      <c r="C36" s="49" t="s">
        <v>34</v>
      </c>
      <c r="D36" s="34" t="s">
        <v>35</v>
      </c>
      <c r="E36" s="34" t="s">
        <v>36</v>
      </c>
      <c r="F36" s="34" t="s">
        <v>71</v>
      </c>
      <c r="G36" s="35">
        <v>23</v>
      </c>
      <c r="H36" s="35">
        <v>33</v>
      </c>
      <c r="I36" s="35">
        <v>76</v>
      </c>
      <c r="J36" s="35">
        <v>7794</v>
      </c>
    </row>
    <row r="37" spans="1:10" x14ac:dyDescent="0.3">
      <c r="A37" s="50">
        <f t="shared" si="0"/>
        <v>3</v>
      </c>
      <c r="B37" s="50">
        <v>36</v>
      </c>
      <c r="C37" s="49" t="s">
        <v>34</v>
      </c>
      <c r="D37" s="34" t="s">
        <v>35</v>
      </c>
      <c r="E37" s="34" t="s">
        <v>36</v>
      </c>
      <c r="F37" s="34" t="s">
        <v>72</v>
      </c>
      <c r="G37" s="35">
        <v>2</v>
      </c>
      <c r="H37" s="35">
        <v>77</v>
      </c>
      <c r="I37" s="35">
        <v>138</v>
      </c>
      <c r="J37" s="35">
        <v>9745</v>
      </c>
    </row>
    <row r="38" spans="1:10" x14ac:dyDescent="0.3">
      <c r="A38" s="50">
        <f t="shared" si="0"/>
        <v>3</v>
      </c>
      <c r="B38" s="50">
        <v>37</v>
      </c>
      <c r="C38" s="49" t="s">
        <v>34</v>
      </c>
      <c r="D38" s="34" t="s">
        <v>35</v>
      </c>
      <c r="E38" s="34" t="s">
        <v>36</v>
      </c>
      <c r="F38" s="34" t="s">
        <v>73</v>
      </c>
      <c r="G38" s="35">
        <v>1</v>
      </c>
      <c r="H38" s="35">
        <v>53</v>
      </c>
      <c r="I38" s="35">
        <v>190</v>
      </c>
      <c r="J38" s="35">
        <v>13289</v>
      </c>
    </row>
    <row r="39" spans="1:10" x14ac:dyDescent="0.3">
      <c r="A39" s="50">
        <f t="shared" si="0"/>
        <v>3</v>
      </c>
      <c r="B39" s="50">
        <v>38</v>
      </c>
      <c r="C39" s="49" t="s">
        <v>34</v>
      </c>
      <c r="D39" s="34" t="s">
        <v>35</v>
      </c>
      <c r="E39" s="34" t="s">
        <v>36</v>
      </c>
      <c r="F39" s="34" t="s">
        <v>74</v>
      </c>
      <c r="G39" s="35">
        <v>3</v>
      </c>
      <c r="H39" s="35">
        <v>166</v>
      </c>
      <c r="I39" s="35">
        <v>332</v>
      </c>
      <c r="J39" s="35">
        <v>14285</v>
      </c>
    </row>
    <row r="40" spans="1:10" x14ac:dyDescent="0.3">
      <c r="A40" s="50">
        <f t="shared" si="0"/>
        <v>3</v>
      </c>
      <c r="B40" s="50">
        <v>39</v>
      </c>
      <c r="C40" s="49" t="s">
        <v>34</v>
      </c>
      <c r="D40" s="34" t="s">
        <v>35</v>
      </c>
      <c r="E40" s="34" t="s">
        <v>36</v>
      </c>
      <c r="F40" s="34" t="s">
        <v>75</v>
      </c>
      <c r="G40" s="35">
        <v>5</v>
      </c>
      <c r="H40" s="35">
        <v>116</v>
      </c>
      <c r="I40" s="35">
        <v>177</v>
      </c>
      <c r="J40" s="35">
        <v>14212</v>
      </c>
    </row>
    <row r="41" spans="1:10" x14ac:dyDescent="0.3">
      <c r="A41" s="50">
        <f t="shared" si="0"/>
        <v>3</v>
      </c>
      <c r="B41" s="50">
        <v>40</v>
      </c>
      <c r="C41" s="49" t="s">
        <v>34</v>
      </c>
      <c r="D41" s="34" t="s">
        <v>35</v>
      </c>
      <c r="E41" s="34" t="s">
        <v>36</v>
      </c>
      <c r="F41" s="34" t="s">
        <v>76</v>
      </c>
      <c r="G41" s="35">
        <v>4</v>
      </c>
      <c r="H41" s="35">
        <v>75</v>
      </c>
      <c r="I41" s="35">
        <v>286</v>
      </c>
      <c r="J41" s="35">
        <v>15435</v>
      </c>
    </row>
    <row r="42" spans="1:10" x14ac:dyDescent="0.3">
      <c r="A42" s="50">
        <f t="shared" si="0"/>
        <v>3</v>
      </c>
      <c r="B42" s="50">
        <v>41</v>
      </c>
      <c r="C42" s="49" t="s">
        <v>34</v>
      </c>
      <c r="D42" s="34" t="s">
        <v>35</v>
      </c>
      <c r="E42" s="34" t="s">
        <v>36</v>
      </c>
      <c r="F42" s="34" t="s">
        <v>77</v>
      </c>
      <c r="G42" s="35">
        <v>13</v>
      </c>
      <c r="H42" s="35">
        <v>188</v>
      </c>
      <c r="I42" s="35">
        <v>372</v>
      </c>
      <c r="J42" s="35">
        <v>17234</v>
      </c>
    </row>
    <row r="43" spans="1:10" x14ac:dyDescent="0.3">
      <c r="A43" s="50">
        <f t="shared" si="0"/>
        <v>3</v>
      </c>
      <c r="B43" s="50">
        <v>42</v>
      </c>
      <c r="C43" s="49" t="s">
        <v>34</v>
      </c>
      <c r="D43" s="34" t="s">
        <v>35</v>
      </c>
      <c r="E43" s="34" t="s">
        <v>36</v>
      </c>
      <c r="F43" s="34" t="s">
        <v>78</v>
      </c>
      <c r="G43" s="35">
        <v>6</v>
      </c>
      <c r="H43" s="35">
        <v>365</v>
      </c>
      <c r="I43" s="35">
        <v>510</v>
      </c>
      <c r="J43" s="35">
        <v>27637</v>
      </c>
    </row>
    <row r="44" spans="1:10" x14ac:dyDescent="0.3">
      <c r="A44" s="50">
        <f t="shared" si="0"/>
        <v>3</v>
      </c>
      <c r="B44" s="50">
        <v>43</v>
      </c>
      <c r="C44" s="49" t="s">
        <v>34</v>
      </c>
      <c r="D44" s="34" t="s">
        <v>35</v>
      </c>
      <c r="E44" s="34" t="s">
        <v>36</v>
      </c>
      <c r="F44" s="34" t="s">
        <v>79</v>
      </c>
      <c r="G44" s="35">
        <v>11</v>
      </c>
      <c r="H44" s="35">
        <v>439</v>
      </c>
      <c r="I44" s="35">
        <v>0</v>
      </c>
      <c r="J44" s="35">
        <v>20646</v>
      </c>
    </row>
    <row r="45" spans="1:10" x14ac:dyDescent="0.3">
      <c r="A45" s="50">
        <f t="shared" si="0"/>
        <v>3</v>
      </c>
      <c r="B45" s="50">
        <v>44</v>
      </c>
      <c r="C45" s="49" t="s">
        <v>34</v>
      </c>
      <c r="D45" s="34" t="s">
        <v>35</v>
      </c>
      <c r="E45" s="34" t="s">
        <v>36</v>
      </c>
      <c r="F45" s="34" t="s">
        <v>80</v>
      </c>
      <c r="G45" s="35">
        <v>9</v>
      </c>
      <c r="H45" s="35">
        <v>633</v>
      </c>
      <c r="I45" s="35">
        <v>1388</v>
      </c>
      <c r="J45" s="35">
        <v>53324</v>
      </c>
    </row>
    <row r="46" spans="1:10" x14ac:dyDescent="0.3">
      <c r="A46" s="50">
        <f t="shared" si="0"/>
        <v>3</v>
      </c>
      <c r="B46" s="50">
        <v>45</v>
      </c>
      <c r="C46" s="49" t="s">
        <v>34</v>
      </c>
      <c r="D46" s="34" t="s">
        <v>35</v>
      </c>
      <c r="E46" s="34" t="s">
        <v>36</v>
      </c>
      <c r="F46" s="34" t="s">
        <v>81</v>
      </c>
      <c r="G46" s="35">
        <v>20</v>
      </c>
      <c r="H46" s="35">
        <v>759</v>
      </c>
      <c r="I46" s="35">
        <v>815</v>
      </c>
      <c r="J46" s="35">
        <v>40633</v>
      </c>
    </row>
    <row r="47" spans="1:10" x14ac:dyDescent="0.3">
      <c r="A47" s="50">
        <f t="shared" si="0"/>
        <v>3</v>
      </c>
      <c r="B47" s="50">
        <v>46</v>
      </c>
      <c r="C47" s="49" t="s">
        <v>34</v>
      </c>
      <c r="D47" s="34" t="s">
        <v>35</v>
      </c>
      <c r="E47" s="34" t="s">
        <v>36</v>
      </c>
      <c r="F47" s="34" t="s">
        <v>82</v>
      </c>
      <c r="G47" s="35">
        <v>11</v>
      </c>
      <c r="H47" s="35">
        <v>234</v>
      </c>
      <c r="I47" s="35">
        <v>36</v>
      </c>
      <c r="J47" s="35">
        <v>41167</v>
      </c>
    </row>
    <row r="48" spans="1:10" x14ac:dyDescent="0.3">
      <c r="A48" s="50">
        <f t="shared" si="0"/>
        <v>3</v>
      </c>
      <c r="B48" s="50">
        <v>47</v>
      </c>
      <c r="C48" s="49" t="s">
        <v>34</v>
      </c>
      <c r="D48" s="34" t="s">
        <v>35</v>
      </c>
      <c r="E48" s="34" t="s">
        <v>36</v>
      </c>
      <c r="F48" s="34" t="s">
        <v>83</v>
      </c>
      <c r="G48" s="35">
        <v>6</v>
      </c>
      <c r="H48" s="35">
        <v>1467</v>
      </c>
      <c r="I48" s="35">
        <v>2151</v>
      </c>
      <c r="J48" s="35">
        <v>54601</v>
      </c>
    </row>
    <row r="49" spans="1:10" x14ac:dyDescent="0.3">
      <c r="A49" s="50">
        <f t="shared" si="0"/>
        <v>3</v>
      </c>
      <c r="B49" s="50">
        <v>48</v>
      </c>
      <c r="C49" s="49" t="s">
        <v>34</v>
      </c>
      <c r="D49" s="34" t="s">
        <v>35</v>
      </c>
      <c r="E49" s="34" t="s">
        <v>36</v>
      </c>
      <c r="F49" s="34" t="s">
        <v>84</v>
      </c>
      <c r="G49" s="35">
        <v>23</v>
      </c>
      <c r="H49" s="35">
        <v>1833</v>
      </c>
      <c r="I49" s="35">
        <v>1032</v>
      </c>
      <c r="J49" s="35">
        <v>57830</v>
      </c>
    </row>
    <row r="50" spans="1:10" x14ac:dyDescent="0.3">
      <c r="A50" s="50">
        <f t="shared" si="0"/>
        <v>3</v>
      </c>
      <c r="B50" s="50">
        <v>49</v>
      </c>
      <c r="C50" s="49" t="s">
        <v>34</v>
      </c>
      <c r="D50" s="34" t="s">
        <v>35</v>
      </c>
      <c r="E50" s="34" t="s">
        <v>36</v>
      </c>
      <c r="F50" s="34" t="s">
        <v>85</v>
      </c>
      <c r="G50" s="35">
        <v>14</v>
      </c>
      <c r="H50" s="35">
        <v>2657</v>
      </c>
      <c r="I50" s="35">
        <v>1409</v>
      </c>
      <c r="J50" s="35">
        <v>71160</v>
      </c>
    </row>
    <row r="51" spans="1:10" x14ac:dyDescent="0.3">
      <c r="A51" s="50">
        <f t="shared" si="0"/>
        <v>3</v>
      </c>
      <c r="B51" s="50">
        <v>50</v>
      </c>
      <c r="C51" s="49" t="s">
        <v>34</v>
      </c>
      <c r="D51" s="34" t="s">
        <v>35</v>
      </c>
      <c r="E51" s="34" t="s">
        <v>36</v>
      </c>
      <c r="F51" s="34" t="s">
        <v>86</v>
      </c>
      <c r="G51" s="35">
        <v>38</v>
      </c>
      <c r="H51" s="35">
        <v>4494</v>
      </c>
      <c r="I51" s="35">
        <v>1846</v>
      </c>
      <c r="J51" s="35">
        <v>97983</v>
      </c>
    </row>
    <row r="52" spans="1:10" x14ac:dyDescent="0.3">
      <c r="A52" s="50">
        <f t="shared" si="0"/>
        <v>3</v>
      </c>
      <c r="B52" s="50">
        <v>51</v>
      </c>
      <c r="C52" s="49" t="s">
        <v>34</v>
      </c>
      <c r="D52" s="34" t="s">
        <v>35</v>
      </c>
      <c r="E52" s="34" t="s">
        <v>36</v>
      </c>
      <c r="F52" s="34" t="s">
        <v>87</v>
      </c>
      <c r="G52" s="35">
        <v>50</v>
      </c>
      <c r="H52" s="35">
        <v>6367</v>
      </c>
      <c r="I52" s="35">
        <v>1788</v>
      </c>
      <c r="J52" s="35">
        <v>109816</v>
      </c>
    </row>
    <row r="53" spans="1:10" x14ac:dyDescent="0.3">
      <c r="A53" s="50">
        <f t="shared" si="0"/>
        <v>3</v>
      </c>
      <c r="B53" s="50">
        <v>52</v>
      </c>
      <c r="C53" s="49" t="s">
        <v>34</v>
      </c>
      <c r="D53" s="34" t="s">
        <v>35</v>
      </c>
      <c r="E53" s="34" t="s">
        <v>36</v>
      </c>
      <c r="F53" s="34" t="s">
        <v>88</v>
      </c>
      <c r="G53" s="35">
        <v>86</v>
      </c>
      <c r="H53" s="35">
        <v>5995</v>
      </c>
      <c r="I53" s="35">
        <v>1705</v>
      </c>
      <c r="J53" s="35">
        <v>114690</v>
      </c>
    </row>
    <row r="54" spans="1:10" x14ac:dyDescent="0.3">
      <c r="A54" s="50">
        <f t="shared" si="0"/>
        <v>3</v>
      </c>
      <c r="B54" s="50">
        <v>53</v>
      </c>
      <c r="C54" s="49" t="s">
        <v>34</v>
      </c>
      <c r="D54" s="34" t="s">
        <v>35</v>
      </c>
      <c r="E54" s="34" t="s">
        <v>36</v>
      </c>
      <c r="F54" s="34" t="s">
        <v>89</v>
      </c>
      <c r="G54" s="35">
        <v>66</v>
      </c>
      <c r="H54" s="35">
        <v>8873</v>
      </c>
      <c r="I54" s="35">
        <v>2295</v>
      </c>
      <c r="J54" s="35">
        <v>121915</v>
      </c>
    </row>
    <row r="55" spans="1:10" x14ac:dyDescent="0.3">
      <c r="A55" s="50">
        <f t="shared" si="0"/>
        <v>3</v>
      </c>
      <c r="B55" s="50">
        <v>54</v>
      </c>
      <c r="C55" s="49" t="s">
        <v>34</v>
      </c>
      <c r="D55" s="34" t="s">
        <v>35</v>
      </c>
      <c r="E55" s="34" t="s">
        <v>36</v>
      </c>
      <c r="F55" s="34" t="s">
        <v>90</v>
      </c>
      <c r="G55" s="35">
        <v>103</v>
      </c>
      <c r="H55" s="35">
        <v>11238</v>
      </c>
      <c r="I55" s="35">
        <v>3365</v>
      </c>
      <c r="J55" s="35">
        <v>150768</v>
      </c>
    </row>
    <row r="56" spans="1:10" x14ac:dyDescent="0.3">
      <c r="A56" s="50">
        <f t="shared" si="0"/>
        <v>3</v>
      </c>
      <c r="B56" s="50">
        <v>55</v>
      </c>
      <c r="C56" s="49" t="s">
        <v>34</v>
      </c>
      <c r="D56" s="34" t="s">
        <v>35</v>
      </c>
      <c r="E56" s="34" t="s">
        <v>36</v>
      </c>
      <c r="F56" s="34" t="s">
        <v>91</v>
      </c>
      <c r="G56" s="35">
        <v>37</v>
      </c>
      <c r="H56" s="35">
        <v>10619</v>
      </c>
      <c r="I56" s="35">
        <v>2249</v>
      </c>
      <c r="J56" s="35">
        <v>143882</v>
      </c>
    </row>
    <row r="57" spans="1:10" x14ac:dyDescent="0.3">
      <c r="A57" s="50">
        <f t="shared" si="0"/>
        <v>3</v>
      </c>
      <c r="B57" s="50">
        <v>56</v>
      </c>
      <c r="C57" s="49" t="s">
        <v>34</v>
      </c>
      <c r="D57" s="34" t="s">
        <v>35</v>
      </c>
      <c r="E57" s="34" t="s">
        <v>36</v>
      </c>
      <c r="F57" s="34" t="s">
        <v>92</v>
      </c>
      <c r="G57" s="35">
        <v>121</v>
      </c>
      <c r="H57" s="35">
        <v>12082</v>
      </c>
      <c r="I57" s="35">
        <v>2962</v>
      </c>
      <c r="J57" s="35">
        <v>179532</v>
      </c>
    </row>
    <row r="58" spans="1:10" x14ac:dyDescent="0.3">
      <c r="A58" s="50">
        <f t="shared" si="0"/>
        <v>3</v>
      </c>
      <c r="B58" s="50">
        <v>57</v>
      </c>
      <c r="C58" s="49" t="s">
        <v>34</v>
      </c>
      <c r="D58" s="34" t="s">
        <v>35</v>
      </c>
      <c r="E58" s="34" t="s">
        <v>36</v>
      </c>
      <c r="F58" s="34" t="s">
        <v>93</v>
      </c>
      <c r="G58" s="35">
        <v>70</v>
      </c>
      <c r="H58" s="35">
        <v>17856</v>
      </c>
      <c r="I58" s="35">
        <v>3918</v>
      </c>
      <c r="J58" s="35">
        <v>219756</v>
      </c>
    </row>
    <row r="59" spans="1:10" x14ac:dyDescent="0.3">
      <c r="A59" s="50">
        <f t="shared" si="0"/>
        <v>3</v>
      </c>
      <c r="B59" s="50">
        <v>58</v>
      </c>
      <c r="C59" s="49" t="s">
        <v>34</v>
      </c>
      <c r="D59" s="34" t="s">
        <v>35</v>
      </c>
      <c r="E59" s="34" t="s">
        <v>36</v>
      </c>
      <c r="F59" s="34" t="s">
        <v>94</v>
      </c>
      <c r="G59" s="35">
        <v>160</v>
      </c>
      <c r="H59" s="35">
        <v>18690</v>
      </c>
      <c r="I59" s="35">
        <v>3795</v>
      </c>
      <c r="J59" s="35">
        <v>225726</v>
      </c>
    </row>
    <row r="60" spans="1:10" x14ac:dyDescent="0.3">
      <c r="A60" s="50">
        <f t="shared" si="0"/>
        <v>3</v>
      </c>
      <c r="B60" s="50">
        <v>59</v>
      </c>
      <c r="C60" s="49" t="s">
        <v>34</v>
      </c>
      <c r="D60" s="34" t="s">
        <v>35</v>
      </c>
      <c r="E60" s="34" t="s">
        <v>36</v>
      </c>
      <c r="F60" s="34" t="s">
        <v>95</v>
      </c>
      <c r="G60" s="35">
        <v>100</v>
      </c>
      <c r="H60" s="35">
        <v>19630</v>
      </c>
      <c r="I60" s="35">
        <v>4645</v>
      </c>
      <c r="J60" s="35">
        <v>233699</v>
      </c>
    </row>
    <row r="61" spans="1:10" x14ac:dyDescent="0.3">
      <c r="A61" s="50">
        <f t="shared" si="0"/>
        <v>3</v>
      </c>
      <c r="B61" s="50">
        <v>60</v>
      </c>
      <c r="C61" s="49" t="s">
        <v>34</v>
      </c>
      <c r="D61" s="34" t="s">
        <v>35</v>
      </c>
      <c r="E61" s="34" t="s">
        <v>36</v>
      </c>
      <c r="F61" s="34" t="s">
        <v>96</v>
      </c>
      <c r="G61" s="35">
        <v>37</v>
      </c>
      <c r="H61" s="35">
        <v>18899</v>
      </c>
      <c r="I61" s="35">
        <v>2603</v>
      </c>
      <c r="J61" s="35">
        <v>203022</v>
      </c>
    </row>
    <row r="62" spans="1:10" x14ac:dyDescent="0.3">
      <c r="A62" s="50">
        <f t="shared" si="0"/>
        <v>3</v>
      </c>
      <c r="B62" s="50">
        <v>61</v>
      </c>
      <c r="C62" s="49" t="s">
        <v>34</v>
      </c>
      <c r="D62" s="34" t="s">
        <v>35</v>
      </c>
      <c r="E62" s="34" t="s">
        <v>36</v>
      </c>
      <c r="F62" s="34" t="s">
        <v>97</v>
      </c>
      <c r="G62" s="35">
        <v>227</v>
      </c>
      <c r="H62" s="35">
        <v>22075</v>
      </c>
      <c r="I62" s="35">
        <v>4354</v>
      </c>
      <c r="J62" s="35">
        <v>222236</v>
      </c>
    </row>
    <row r="63" spans="1:10" x14ac:dyDescent="0.3">
      <c r="A63" s="50">
        <f t="shared" si="0"/>
        <v>3</v>
      </c>
      <c r="B63" s="50">
        <v>62</v>
      </c>
      <c r="C63" s="49" t="s">
        <v>34</v>
      </c>
      <c r="D63" s="34" t="s">
        <v>35</v>
      </c>
      <c r="E63" s="34" t="s">
        <v>36</v>
      </c>
      <c r="F63" s="34" t="s">
        <v>98</v>
      </c>
      <c r="G63" s="35">
        <v>146</v>
      </c>
      <c r="H63" s="35">
        <v>26314</v>
      </c>
      <c r="I63" s="35">
        <v>7629</v>
      </c>
      <c r="J63" s="35">
        <v>260947</v>
      </c>
    </row>
    <row r="64" spans="1:10" x14ac:dyDescent="0.3">
      <c r="A64" s="50">
        <f t="shared" si="0"/>
        <v>4</v>
      </c>
      <c r="B64" s="50">
        <v>63</v>
      </c>
      <c r="C64" s="49" t="s">
        <v>34</v>
      </c>
      <c r="D64" s="34" t="s">
        <v>35</v>
      </c>
      <c r="E64" s="34" t="s">
        <v>36</v>
      </c>
      <c r="F64" s="34" t="s">
        <v>99</v>
      </c>
      <c r="G64" s="35">
        <v>601</v>
      </c>
      <c r="H64" s="35">
        <v>32259</v>
      </c>
      <c r="I64" s="35">
        <v>4844</v>
      </c>
      <c r="J64" s="35">
        <v>278167</v>
      </c>
    </row>
    <row r="65" spans="1:10" x14ac:dyDescent="0.3">
      <c r="A65" s="50">
        <f t="shared" si="0"/>
        <v>4</v>
      </c>
      <c r="B65" s="50">
        <v>64</v>
      </c>
      <c r="C65" s="49" t="s">
        <v>34</v>
      </c>
      <c r="D65" s="34" t="s">
        <v>35</v>
      </c>
      <c r="E65" s="34" t="s">
        <v>36</v>
      </c>
      <c r="F65" s="34" t="s">
        <v>100</v>
      </c>
      <c r="G65" s="35">
        <v>545</v>
      </c>
      <c r="H65" s="35">
        <v>32232</v>
      </c>
      <c r="I65" s="35">
        <v>2106</v>
      </c>
      <c r="J65" s="35">
        <v>277555</v>
      </c>
    </row>
    <row r="66" spans="1:10" x14ac:dyDescent="0.3">
      <c r="A66" s="50">
        <f t="shared" si="0"/>
        <v>4</v>
      </c>
      <c r="B66" s="50">
        <v>65</v>
      </c>
      <c r="C66" s="49" t="s">
        <v>34</v>
      </c>
      <c r="D66" s="34" t="s">
        <v>35</v>
      </c>
      <c r="E66" s="34" t="s">
        <v>36</v>
      </c>
      <c r="F66" s="34" t="s">
        <v>101</v>
      </c>
      <c r="G66" s="35">
        <v>24</v>
      </c>
      <c r="H66" s="35">
        <v>32295</v>
      </c>
      <c r="I66" s="35">
        <v>5224</v>
      </c>
      <c r="J66" s="35">
        <v>280922</v>
      </c>
    </row>
    <row r="67" spans="1:10" x14ac:dyDescent="0.3">
      <c r="A67" s="50">
        <f t="shared" ref="A67:A130" si="1">MONTH(F67)</f>
        <v>4</v>
      </c>
      <c r="B67" s="50">
        <v>66</v>
      </c>
      <c r="C67" s="49" t="s">
        <v>34</v>
      </c>
      <c r="D67" s="34" t="s">
        <v>35</v>
      </c>
      <c r="E67" s="34" t="s">
        <v>36</v>
      </c>
      <c r="F67" s="34" t="s">
        <v>102</v>
      </c>
      <c r="G67" s="35">
        <v>515</v>
      </c>
      <c r="H67" s="35">
        <v>32390</v>
      </c>
      <c r="I67" s="35">
        <v>-17074</v>
      </c>
      <c r="J67" s="35">
        <v>181065</v>
      </c>
    </row>
    <row r="68" spans="1:10" x14ac:dyDescent="0.3">
      <c r="A68" s="50">
        <f t="shared" si="1"/>
        <v>4</v>
      </c>
      <c r="B68" s="50">
        <v>67</v>
      </c>
      <c r="C68" s="49" t="s">
        <v>34</v>
      </c>
      <c r="D68" s="34" t="s">
        <v>35</v>
      </c>
      <c r="E68" s="34" t="s">
        <v>36</v>
      </c>
      <c r="F68" s="34" t="s">
        <v>103</v>
      </c>
      <c r="G68" s="35">
        <v>506</v>
      </c>
      <c r="H68" s="35">
        <v>29877</v>
      </c>
      <c r="I68" s="35">
        <v>855</v>
      </c>
      <c r="J68" s="35">
        <v>238333</v>
      </c>
    </row>
    <row r="69" spans="1:10" x14ac:dyDescent="0.3">
      <c r="A69" s="50">
        <f t="shared" si="1"/>
        <v>4</v>
      </c>
      <c r="B69" s="50">
        <v>68</v>
      </c>
      <c r="C69" s="49" t="s">
        <v>34</v>
      </c>
      <c r="D69" s="34" t="s">
        <v>35</v>
      </c>
      <c r="E69" s="34" t="s">
        <v>36</v>
      </c>
      <c r="F69" s="34" t="s">
        <v>104</v>
      </c>
      <c r="G69" s="35">
        <v>1190</v>
      </c>
      <c r="H69" s="35">
        <v>31393</v>
      </c>
      <c r="I69" s="35">
        <v>2654</v>
      </c>
      <c r="J69" s="35">
        <v>239141</v>
      </c>
    </row>
    <row r="70" spans="1:10" x14ac:dyDescent="0.3">
      <c r="A70" s="50">
        <f t="shared" si="1"/>
        <v>4</v>
      </c>
      <c r="B70" s="50">
        <v>69</v>
      </c>
      <c r="C70" s="49" t="s">
        <v>34</v>
      </c>
      <c r="D70" s="34" t="s">
        <v>35</v>
      </c>
      <c r="E70" s="34" t="s">
        <v>36</v>
      </c>
      <c r="F70" s="34" t="s">
        <v>105</v>
      </c>
      <c r="G70" s="35">
        <v>533</v>
      </c>
      <c r="H70" s="35">
        <v>30769</v>
      </c>
      <c r="I70" s="35">
        <v>-3491</v>
      </c>
      <c r="J70" s="35">
        <v>225021</v>
      </c>
    </row>
    <row r="71" spans="1:10" x14ac:dyDescent="0.3">
      <c r="A71" s="50">
        <f t="shared" si="1"/>
        <v>4</v>
      </c>
      <c r="B71" s="50">
        <v>70</v>
      </c>
      <c r="C71" s="49" t="s">
        <v>34</v>
      </c>
      <c r="D71" s="34" t="s">
        <v>35</v>
      </c>
      <c r="E71" s="34" t="s">
        <v>36</v>
      </c>
      <c r="F71" s="34" t="s">
        <v>106</v>
      </c>
      <c r="G71" s="35">
        <v>605</v>
      </c>
      <c r="H71" s="35">
        <v>31215</v>
      </c>
      <c r="I71" s="35">
        <v>3855</v>
      </c>
      <c r="J71" s="35">
        <v>275991</v>
      </c>
    </row>
    <row r="72" spans="1:10" x14ac:dyDescent="0.3">
      <c r="A72" s="50">
        <f t="shared" si="1"/>
        <v>4</v>
      </c>
      <c r="B72" s="50">
        <v>71</v>
      </c>
      <c r="C72" s="49" t="s">
        <v>34</v>
      </c>
      <c r="D72" s="34" t="s">
        <v>35</v>
      </c>
      <c r="E72" s="34" t="s">
        <v>36</v>
      </c>
      <c r="F72" s="34" t="s">
        <v>107</v>
      </c>
      <c r="G72" s="35">
        <v>809</v>
      </c>
      <c r="H72" s="35">
        <v>35936</v>
      </c>
      <c r="I72" s="35">
        <v>3784</v>
      </c>
      <c r="J72" s="35">
        <v>285924</v>
      </c>
    </row>
    <row r="73" spans="1:10" x14ac:dyDescent="0.3">
      <c r="A73" s="50">
        <f t="shared" si="1"/>
        <v>4</v>
      </c>
      <c r="B73" s="50">
        <v>72</v>
      </c>
      <c r="C73" s="49" t="s">
        <v>34</v>
      </c>
      <c r="D73" s="34" t="s">
        <v>35</v>
      </c>
      <c r="E73" s="34" t="s">
        <v>36</v>
      </c>
      <c r="F73" s="34" t="s">
        <v>108</v>
      </c>
      <c r="G73" s="35">
        <v>873</v>
      </c>
      <c r="H73" s="35">
        <v>34414</v>
      </c>
      <c r="I73" s="35">
        <v>1565</v>
      </c>
      <c r="J73" s="35">
        <v>279826</v>
      </c>
    </row>
    <row r="74" spans="1:10" x14ac:dyDescent="0.3">
      <c r="A74" s="50">
        <f t="shared" si="1"/>
        <v>4</v>
      </c>
      <c r="B74" s="50">
        <v>73</v>
      </c>
      <c r="C74" s="49" t="s">
        <v>34</v>
      </c>
      <c r="D74" s="34" t="s">
        <v>35</v>
      </c>
      <c r="E74" s="34" t="s">
        <v>36</v>
      </c>
      <c r="F74" s="34" t="s">
        <v>109</v>
      </c>
      <c r="G74" s="35">
        <v>848</v>
      </c>
      <c r="H74" s="35">
        <v>29102</v>
      </c>
      <c r="I74" s="35">
        <v>1445</v>
      </c>
      <c r="J74" s="35">
        <v>242966</v>
      </c>
    </row>
    <row r="75" spans="1:10" x14ac:dyDescent="0.3">
      <c r="A75" s="50">
        <f t="shared" si="1"/>
        <v>4</v>
      </c>
      <c r="B75" s="50">
        <v>74</v>
      </c>
      <c r="C75" s="49" t="s">
        <v>34</v>
      </c>
      <c r="D75" s="34" t="s">
        <v>35</v>
      </c>
      <c r="E75" s="34" t="s">
        <v>36</v>
      </c>
      <c r="F75" s="34" t="s">
        <v>110</v>
      </c>
      <c r="G75" s="35">
        <v>759</v>
      </c>
      <c r="H75" s="35">
        <v>27257</v>
      </c>
      <c r="I75" s="35">
        <v>50746</v>
      </c>
      <c r="J75" s="35">
        <v>426775</v>
      </c>
    </row>
    <row r="76" spans="1:10" x14ac:dyDescent="0.3">
      <c r="A76" s="50">
        <f t="shared" si="1"/>
        <v>4</v>
      </c>
      <c r="B76" s="50">
        <v>75</v>
      </c>
      <c r="C76" s="49" t="s">
        <v>34</v>
      </c>
      <c r="D76" s="34" t="s">
        <v>35</v>
      </c>
      <c r="E76" s="34" t="s">
        <v>36</v>
      </c>
      <c r="F76" s="34" t="s">
        <v>111</v>
      </c>
      <c r="G76" s="35">
        <v>1248</v>
      </c>
      <c r="H76" s="35">
        <v>26940</v>
      </c>
      <c r="I76" s="35">
        <v>3141</v>
      </c>
      <c r="J76" s="35">
        <v>228945</v>
      </c>
    </row>
    <row r="77" spans="1:10" x14ac:dyDescent="0.3">
      <c r="A77" s="50">
        <f t="shared" si="1"/>
        <v>4</v>
      </c>
      <c r="B77" s="50">
        <v>76</v>
      </c>
      <c r="C77" s="49" t="s">
        <v>34</v>
      </c>
      <c r="D77" s="34" t="s">
        <v>35</v>
      </c>
      <c r="E77" s="34" t="s">
        <v>36</v>
      </c>
      <c r="F77" s="34" t="s">
        <v>112</v>
      </c>
      <c r="G77" s="35">
        <v>1034</v>
      </c>
      <c r="H77" s="35">
        <v>28825</v>
      </c>
      <c r="I77" s="35">
        <v>17448</v>
      </c>
      <c r="J77" s="35">
        <v>280790</v>
      </c>
    </row>
    <row r="78" spans="1:10" x14ac:dyDescent="0.3">
      <c r="A78" s="50">
        <f t="shared" si="1"/>
        <v>4</v>
      </c>
      <c r="B78" s="50">
        <v>77</v>
      </c>
      <c r="C78" s="49" t="s">
        <v>34</v>
      </c>
      <c r="D78" s="34" t="s">
        <v>35</v>
      </c>
      <c r="E78" s="34" t="s">
        <v>36</v>
      </c>
      <c r="F78" s="34" t="s">
        <v>113</v>
      </c>
      <c r="G78" s="35">
        <v>835</v>
      </c>
      <c r="H78" s="35">
        <v>25406</v>
      </c>
      <c r="I78" s="35">
        <v>3208</v>
      </c>
      <c r="J78" s="35">
        <v>252759</v>
      </c>
    </row>
    <row r="79" spans="1:10" x14ac:dyDescent="0.3">
      <c r="A79" s="50">
        <f t="shared" si="1"/>
        <v>4</v>
      </c>
      <c r="B79" s="50">
        <v>78</v>
      </c>
      <c r="C79" s="49" t="s">
        <v>34</v>
      </c>
      <c r="D79" s="34" t="s">
        <v>35</v>
      </c>
      <c r="E79" s="34" t="s">
        <v>36</v>
      </c>
      <c r="F79" s="34" t="s">
        <v>114</v>
      </c>
      <c r="G79" s="35">
        <v>1108</v>
      </c>
      <c r="H79" s="35">
        <v>30015</v>
      </c>
      <c r="I79" s="35">
        <v>12578</v>
      </c>
      <c r="J79" s="35">
        <v>319619</v>
      </c>
    </row>
    <row r="80" spans="1:10" x14ac:dyDescent="0.3">
      <c r="A80" s="50">
        <f t="shared" si="1"/>
        <v>4</v>
      </c>
      <c r="B80" s="50">
        <v>79</v>
      </c>
      <c r="C80" s="49" t="s">
        <v>34</v>
      </c>
      <c r="D80" s="34" t="s">
        <v>35</v>
      </c>
      <c r="E80" s="34" t="s">
        <v>36</v>
      </c>
      <c r="F80" s="34" t="s">
        <v>115</v>
      </c>
      <c r="G80" s="35">
        <v>922</v>
      </c>
      <c r="H80" s="35">
        <v>33030</v>
      </c>
      <c r="I80" s="35">
        <v>1891</v>
      </c>
      <c r="J80" s="35">
        <v>284904</v>
      </c>
    </row>
    <row r="81" spans="1:10" x14ac:dyDescent="0.3">
      <c r="A81" s="50">
        <f t="shared" si="1"/>
        <v>4</v>
      </c>
      <c r="B81" s="50">
        <v>80</v>
      </c>
      <c r="C81" s="49" t="s">
        <v>34</v>
      </c>
      <c r="D81" s="34" t="s">
        <v>35</v>
      </c>
      <c r="E81" s="34" t="s">
        <v>36</v>
      </c>
      <c r="F81" s="34" t="s">
        <v>116</v>
      </c>
      <c r="G81" s="35">
        <v>1370</v>
      </c>
      <c r="H81" s="35">
        <v>27932</v>
      </c>
      <c r="I81" s="35">
        <v>3806</v>
      </c>
      <c r="J81" s="35">
        <v>247603</v>
      </c>
    </row>
    <row r="82" spans="1:10" x14ac:dyDescent="0.3">
      <c r="A82" s="50">
        <f t="shared" si="1"/>
        <v>4</v>
      </c>
      <c r="B82" s="50">
        <v>81</v>
      </c>
      <c r="C82" s="49" t="s">
        <v>34</v>
      </c>
      <c r="D82" s="34" t="s">
        <v>35</v>
      </c>
      <c r="E82" s="34" t="s">
        <v>36</v>
      </c>
      <c r="F82" s="34" t="s">
        <v>117</v>
      </c>
      <c r="G82" s="35">
        <v>1893</v>
      </c>
      <c r="H82" s="35">
        <v>26096</v>
      </c>
      <c r="I82" s="35">
        <v>1092</v>
      </c>
      <c r="J82" s="35">
        <v>248202</v>
      </c>
    </row>
    <row r="83" spans="1:10" x14ac:dyDescent="0.3">
      <c r="A83" s="50">
        <f t="shared" si="1"/>
        <v>4</v>
      </c>
      <c r="B83" s="50">
        <v>82</v>
      </c>
      <c r="C83" s="49" t="s">
        <v>34</v>
      </c>
      <c r="D83" s="34" t="s">
        <v>35</v>
      </c>
      <c r="E83" s="34" t="s">
        <v>36</v>
      </c>
      <c r="F83" s="34" t="s">
        <v>118</v>
      </c>
      <c r="G83" s="35">
        <v>924</v>
      </c>
      <c r="H83" s="35">
        <v>29828</v>
      </c>
      <c r="I83" s="35">
        <v>2447</v>
      </c>
      <c r="J83" s="35">
        <v>241038</v>
      </c>
    </row>
    <row r="84" spans="1:10" x14ac:dyDescent="0.3">
      <c r="A84" s="50">
        <f t="shared" si="1"/>
        <v>4</v>
      </c>
      <c r="B84" s="50">
        <v>83</v>
      </c>
      <c r="C84" s="49" t="s">
        <v>34</v>
      </c>
      <c r="D84" s="34" t="s">
        <v>35</v>
      </c>
      <c r="E84" s="34" t="s">
        <v>36</v>
      </c>
      <c r="F84" s="34" t="s">
        <v>119</v>
      </c>
      <c r="G84" s="35">
        <v>1541</v>
      </c>
      <c r="H84" s="35">
        <v>25917</v>
      </c>
      <c r="I84" s="35">
        <v>2666</v>
      </c>
      <c r="J84" s="35">
        <v>242796</v>
      </c>
    </row>
    <row r="85" spans="1:10" x14ac:dyDescent="0.3">
      <c r="A85" s="50">
        <f t="shared" si="1"/>
        <v>4</v>
      </c>
      <c r="B85" s="50">
        <v>84</v>
      </c>
      <c r="C85" s="49" t="s">
        <v>34</v>
      </c>
      <c r="D85" s="34" t="s">
        <v>35</v>
      </c>
      <c r="E85" s="34" t="s">
        <v>36</v>
      </c>
      <c r="F85" s="34" t="s">
        <v>120</v>
      </c>
      <c r="G85" s="35">
        <v>1290</v>
      </c>
      <c r="H85" s="35">
        <v>28859</v>
      </c>
      <c r="I85" s="35">
        <v>1800</v>
      </c>
      <c r="J85" s="35">
        <v>260656</v>
      </c>
    </row>
    <row r="86" spans="1:10" x14ac:dyDescent="0.3">
      <c r="A86" s="50">
        <f t="shared" si="1"/>
        <v>4</v>
      </c>
      <c r="B86" s="50">
        <v>85</v>
      </c>
      <c r="C86" s="49" t="s">
        <v>34</v>
      </c>
      <c r="D86" s="34" t="s">
        <v>35</v>
      </c>
      <c r="E86" s="34" t="s">
        <v>36</v>
      </c>
      <c r="F86" s="34" t="s">
        <v>121</v>
      </c>
      <c r="G86" s="35">
        <v>1707</v>
      </c>
      <c r="H86" s="35">
        <v>33570</v>
      </c>
      <c r="I86" s="35">
        <v>-1710</v>
      </c>
      <c r="J86" s="35">
        <v>266297</v>
      </c>
    </row>
    <row r="87" spans="1:10" x14ac:dyDescent="0.3">
      <c r="A87" s="50">
        <f t="shared" si="1"/>
        <v>4</v>
      </c>
      <c r="B87" s="50">
        <v>86</v>
      </c>
      <c r="C87" s="49" t="s">
        <v>34</v>
      </c>
      <c r="D87" s="34" t="s">
        <v>35</v>
      </c>
      <c r="E87" s="34" t="s">
        <v>36</v>
      </c>
      <c r="F87" s="34" t="s">
        <v>122</v>
      </c>
      <c r="G87" s="35">
        <v>1453</v>
      </c>
      <c r="H87" s="35">
        <v>32327</v>
      </c>
      <c r="I87" s="35">
        <v>2811</v>
      </c>
      <c r="J87" s="35">
        <v>255637</v>
      </c>
    </row>
    <row r="88" spans="1:10" x14ac:dyDescent="0.3">
      <c r="A88" s="50">
        <f t="shared" si="1"/>
        <v>4</v>
      </c>
      <c r="B88" s="50">
        <v>87</v>
      </c>
      <c r="C88" s="49" t="s">
        <v>34</v>
      </c>
      <c r="D88" s="34" t="s">
        <v>35</v>
      </c>
      <c r="E88" s="34" t="s">
        <v>36</v>
      </c>
      <c r="F88" s="34" t="s">
        <v>123</v>
      </c>
      <c r="G88" s="35">
        <v>1753</v>
      </c>
      <c r="H88" s="35">
        <v>30396</v>
      </c>
      <c r="I88" s="35">
        <v>1678</v>
      </c>
      <c r="J88" s="35">
        <v>259590</v>
      </c>
    </row>
    <row r="89" spans="1:10" x14ac:dyDescent="0.3">
      <c r="A89" s="50">
        <f t="shared" si="1"/>
        <v>4</v>
      </c>
      <c r="B89" s="50">
        <v>88</v>
      </c>
      <c r="C89" s="49" t="s">
        <v>34</v>
      </c>
      <c r="D89" s="34" t="s">
        <v>35</v>
      </c>
      <c r="E89" s="34" t="s">
        <v>36</v>
      </c>
      <c r="F89" s="34" t="s">
        <v>124</v>
      </c>
      <c r="G89" s="35">
        <v>1607</v>
      </c>
      <c r="H89" s="35">
        <v>26501</v>
      </c>
      <c r="I89" s="35">
        <v>633</v>
      </c>
      <c r="J89" s="35">
        <v>224949</v>
      </c>
    </row>
    <row r="90" spans="1:10" x14ac:dyDescent="0.3">
      <c r="A90" s="50">
        <f t="shared" si="1"/>
        <v>4</v>
      </c>
      <c r="B90" s="50">
        <v>89</v>
      </c>
      <c r="C90" s="49" t="s">
        <v>34</v>
      </c>
      <c r="D90" s="34" t="s">
        <v>35</v>
      </c>
      <c r="E90" s="34" t="s">
        <v>36</v>
      </c>
      <c r="F90" s="34" t="s">
        <v>125</v>
      </c>
      <c r="G90" s="35">
        <v>1561</v>
      </c>
      <c r="H90" s="35">
        <v>23703</v>
      </c>
      <c r="I90" s="35">
        <v>3686</v>
      </c>
      <c r="J90" s="35">
        <v>222020</v>
      </c>
    </row>
    <row r="91" spans="1:10" x14ac:dyDescent="0.3">
      <c r="A91" s="50">
        <f t="shared" si="1"/>
        <v>4</v>
      </c>
      <c r="B91" s="50">
        <v>90</v>
      </c>
      <c r="C91" s="49" t="s">
        <v>34</v>
      </c>
      <c r="D91" s="34" t="s">
        <v>35</v>
      </c>
      <c r="E91" s="34" t="s">
        <v>36</v>
      </c>
      <c r="F91" s="34" t="s">
        <v>126</v>
      </c>
      <c r="G91" s="35">
        <v>1873</v>
      </c>
      <c r="H91" s="35">
        <v>24577</v>
      </c>
      <c r="I91" s="35">
        <v>3132</v>
      </c>
      <c r="J91" s="35">
        <v>237549</v>
      </c>
    </row>
    <row r="92" spans="1:10" x14ac:dyDescent="0.3">
      <c r="A92" s="50">
        <f t="shared" si="1"/>
        <v>4</v>
      </c>
      <c r="B92" s="50">
        <v>91</v>
      </c>
      <c r="C92" s="49" t="s">
        <v>34</v>
      </c>
      <c r="D92" s="34" t="s">
        <v>35</v>
      </c>
      <c r="E92" s="34" t="s">
        <v>36</v>
      </c>
      <c r="F92" s="34" t="s">
        <v>127</v>
      </c>
      <c r="G92" s="35">
        <v>1738</v>
      </c>
      <c r="H92" s="35">
        <v>26438</v>
      </c>
      <c r="I92" s="35">
        <v>-1455</v>
      </c>
      <c r="J92" s="35">
        <v>239480</v>
      </c>
    </row>
    <row r="93" spans="1:10" x14ac:dyDescent="0.3">
      <c r="A93" s="50">
        <f t="shared" si="1"/>
        <v>4</v>
      </c>
      <c r="B93" s="50">
        <v>92</v>
      </c>
      <c r="C93" s="49" t="s">
        <v>34</v>
      </c>
      <c r="D93" s="34" t="s">
        <v>35</v>
      </c>
      <c r="E93" s="34" t="s">
        <v>36</v>
      </c>
      <c r="F93" s="34" t="s">
        <v>128</v>
      </c>
      <c r="G93" s="35">
        <v>1801</v>
      </c>
      <c r="H93" s="35">
        <v>29220</v>
      </c>
      <c r="I93" s="35">
        <v>1218</v>
      </c>
      <c r="J93" s="35">
        <v>259381</v>
      </c>
    </row>
    <row r="94" spans="1:10" x14ac:dyDescent="0.3">
      <c r="A94" s="50">
        <f t="shared" si="1"/>
        <v>5</v>
      </c>
      <c r="B94" s="50">
        <v>93</v>
      </c>
      <c r="C94" s="49" t="s">
        <v>34</v>
      </c>
      <c r="D94" s="34" t="s">
        <v>35</v>
      </c>
      <c r="E94" s="34" t="s">
        <v>36</v>
      </c>
      <c r="F94" s="34" t="s">
        <v>129</v>
      </c>
      <c r="G94" s="35">
        <v>2394</v>
      </c>
      <c r="H94" s="35">
        <v>34926</v>
      </c>
      <c r="I94" s="35">
        <v>526</v>
      </c>
      <c r="J94" s="35">
        <v>273652</v>
      </c>
    </row>
    <row r="95" spans="1:10" x14ac:dyDescent="0.3">
      <c r="A95" s="50">
        <f t="shared" si="1"/>
        <v>5</v>
      </c>
      <c r="B95" s="50">
        <v>94</v>
      </c>
      <c r="C95" s="49" t="s">
        <v>34</v>
      </c>
      <c r="D95" s="34" t="s">
        <v>35</v>
      </c>
      <c r="E95" s="34" t="s">
        <v>36</v>
      </c>
      <c r="F95" s="34" t="s">
        <v>130</v>
      </c>
      <c r="G95" s="35">
        <v>2442</v>
      </c>
      <c r="H95" s="35">
        <v>27350</v>
      </c>
      <c r="I95" s="35">
        <v>792</v>
      </c>
      <c r="J95" s="35">
        <v>244827</v>
      </c>
    </row>
    <row r="96" spans="1:10" x14ac:dyDescent="0.3">
      <c r="A96" s="50">
        <f t="shared" si="1"/>
        <v>5</v>
      </c>
      <c r="B96" s="50">
        <v>95</v>
      </c>
      <c r="C96" s="49" t="s">
        <v>34</v>
      </c>
      <c r="D96" s="34" t="s">
        <v>35</v>
      </c>
      <c r="E96" s="34" t="s">
        <v>36</v>
      </c>
      <c r="F96" s="34" t="s">
        <v>131</v>
      </c>
      <c r="G96" s="35">
        <v>2806</v>
      </c>
      <c r="H96" s="35">
        <v>24297</v>
      </c>
      <c r="I96" s="35">
        <v>361</v>
      </c>
      <c r="J96" s="35">
        <v>235003</v>
      </c>
    </row>
    <row r="97" spans="1:10" x14ac:dyDescent="0.3">
      <c r="A97" s="50">
        <f t="shared" si="1"/>
        <v>5</v>
      </c>
      <c r="B97" s="50">
        <v>96</v>
      </c>
      <c r="C97" s="49" t="s">
        <v>34</v>
      </c>
      <c r="D97" s="34" t="s">
        <v>35</v>
      </c>
      <c r="E97" s="34" t="s">
        <v>36</v>
      </c>
      <c r="F97" s="34" t="s">
        <v>132</v>
      </c>
      <c r="G97" s="35">
        <v>3932</v>
      </c>
      <c r="H97" s="35">
        <v>24085</v>
      </c>
      <c r="I97" s="35">
        <v>562</v>
      </c>
      <c r="J97" s="35">
        <v>238495</v>
      </c>
    </row>
    <row r="98" spans="1:10" x14ac:dyDescent="0.3">
      <c r="A98" s="50">
        <f t="shared" si="1"/>
        <v>5</v>
      </c>
      <c r="B98" s="50">
        <v>97</v>
      </c>
      <c r="C98" s="49" t="s">
        <v>34</v>
      </c>
      <c r="D98" s="34" t="s">
        <v>35</v>
      </c>
      <c r="E98" s="34" t="s">
        <v>36</v>
      </c>
      <c r="F98" s="34" t="s">
        <v>133</v>
      </c>
      <c r="G98" s="35">
        <v>2963</v>
      </c>
      <c r="H98" s="35">
        <v>24531</v>
      </c>
      <c r="I98" s="35">
        <v>1117</v>
      </c>
      <c r="J98" s="35">
        <v>248715</v>
      </c>
    </row>
    <row r="99" spans="1:10" x14ac:dyDescent="0.3">
      <c r="A99" s="50">
        <f t="shared" si="1"/>
        <v>5</v>
      </c>
      <c r="B99" s="50">
        <v>98</v>
      </c>
      <c r="C99" s="49" t="s">
        <v>34</v>
      </c>
      <c r="D99" s="34" t="s">
        <v>35</v>
      </c>
      <c r="E99" s="34" t="s">
        <v>36</v>
      </c>
      <c r="F99" s="34" t="s">
        <v>134</v>
      </c>
      <c r="G99" s="35">
        <v>3587</v>
      </c>
      <c r="H99" s="35">
        <v>24560</v>
      </c>
      <c r="I99" s="35">
        <v>4136</v>
      </c>
      <c r="J99" s="35">
        <v>280968</v>
      </c>
    </row>
    <row r="100" spans="1:10" x14ac:dyDescent="0.3">
      <c r="A100" s="50">
        <f t="shared" si="1"/>
        <v>5</v>
      </c>
      <c r="B100" s="50">
        <v>99</v>
      </c>
      <c r="C100" s="49" t="s">
        <v>34</v>
      </c>
      <c r="D100" s="34" t="s">
        <v>35</v>
      </c>
      <c r="E100" s="34" t="s">
        <v>36</v>
      </c>
      <c r="F100" s="34" t="s">
        <v>135</v>
      </c>
      <c r="G100" s="35">
        <v>3364</v>
      </c>
      <c r="H100" s="35">
        <v>27411</v>
      </c>
      <c r="I100" s="35">
        <v>741</v>
      </c>
      <c r="J100" s="35">
        <v>274435</v>
      </c>
    </row>
    <row r="101" spans="1:10" x14ac:dyDescent="0.3">
      <c r="A101" s="50">
        <f t="shared" si="1"/>
        <v>5</v>
      </c>
      <c r="B101" s="50">
        <v>100</v>
      </c>
      <c r="C101" s="49" t="s">
        <v>34</v>
      </c>
      <c r="D101" s="34" t="s">
        <v>35</v>
      </c>
      <c r="E101" s="34" t="s">
        <v>36</v>
      </c>
      <c r="F101" s="34" t="s">
        <v>136</v>
      </c>
      <c r="G101" s="35">
        <v>3344</v>
      </c>
      <c r="H101" s="35">
        <v>26839</v>
      </c>
      <c r="I101" s="35">
        <v>531</v>
      </c>
      <c r="J101" s="35">
        <v>278662</v>
      </c>
    </row>
    <row r="102" spans="1:10" x14ac:dyDescent="0.3">
      <c r="A102" s="50">
        <f t="shared" si="1"/>
        <v>5</v>
      </c>
      <c r="B102" s="50">
        <v>101</v>
      </c>
      <c r="C102" s="49" t="s">
        <v>34</v>
      </c>
      <c r="D102" s="34" t="s">
        <v>35</v>
      </c>
      <c r="E102" s="34" t="s">
        <v>36</v>
      </c>
      <c r="F102" s="34" t="s">
        <v>137</v>
      </c>
      <c r="G102" s="35">
        <v>3113</v>
      </c>
      <c r="H102" s="35">
        <v>25136</v>
      </c>
      <c r="I102" s="35">
        <v>529</v>
      </c>
      <c r="J102" s="35">
        <v>261572</v>
      </c>
    </row>
    <row r="103" spans="1:10" x14ac:dyDescent="0.3">
      <c r="A103" s="50">
        <f t="shared" si="1"/>
        <v>5</v>
      </c>
      <c r="B103" s="50">
        <v>102</v>
      </c>
      <c r="C103" s="49" t="s">
        <v>34</v>
      </c>
      <c r="D103" s="34" t="s">
        <v>35</v>
      </c>
      <c r="E103" s="34" t="s">
        <v>36</v>
      </c>
      <c r="F103" s="34" t="s">
        <v>138</v>
      </c>
      <c r="G103" s="35">
        <v>4353</v>
      </c>
      <c r="H103" s="35">
        <v>18867</v>
      </c>
      <c r="I103" s="35">
        <v>249</v>
      </c>
      <c r="J103" s="35">
        <v>229723</v>
      </c>
    </row>
    <row r="104" spans="1:10" x14ac:dyDescent="0.3">
      <c r="A104" s="50">
        <f t="shared" si="1"/>
        <v>5</v>
      </c>
      <c r="B104" s="50">
        <v>103</v>
      </c>
      <c r="C104" s="49" t="s">
        <v>34</v>
      </c>
      <c r="D104" s="34" t="s">
        <v>35</v>
      </c>
      <c r="E104" s="34" t="s">
        <v>36</v>
      </c>
      <c r="F104" s="34" t="s">
        <v>139</v>
      </c>
      <c r="G104" s="35">
        <v>3607</v>
      </c>
      <c r="H104" s="35">
        <v>19271</v>
      </c>
      <c r="I104" s="35">
        <v>314</v>
      </c>
      <c r="J104" s="35">
        <v>236778</v>
      </c>
    </row>
    <row r="105" spans="1:10" x14ac:dyDescent="0.3">
      <c r="A105" s="50">
        <f t="shared" si="1"/>
        <v>5</v>
      </c>
      <c r="B105" s="50">
        <v>104</v>
      </c>
      <c r="C105" s="49" t="s">
        <v>34</v>
      </c>
      <c r="D105" s="34" t="s">
        <v>35</v>
      </c>
      <c r="E105" s="34" t="s">
        <v>36</v>
      </c>
      <c r="F105" s="34" t="s">
        <v>140</v>
      </c>
      <c r="G105" s="35">
        <v>3524</v>
      </c>
      <c r="H105" s="35">
        <v>22948</v>
      </c>
      <c r="I105" s="35">
        <v>753</v>
      </c>
      <c r="J105" s="35">
        <v>259573</v>
      </c>
    </row>
    <row r="106" spans="1:10" x14ac:dyDescent="0.3">
      <c r="A106" s="50">
        <f t="shared" si="1"/>
        <v>5</v>
      </c>
      <c r="B106" s="50">
        <v>105</v>
      </c>
      <c r="C106" s="49" t="s">
        <v>34</v>
      </c>
      <c r="D106" s="34" t="s">
        <v>35</v>
      </c>
      <c r="E106" s="34" t="s">
        <v>36</v>
      </c>
      <c r="F106" s="34" t="s">
        <v>141</v>
      </c>
      <c r="G106" s="35">
        <v>3763</v>
      </c>
      <c r="H106" s="35">
        <v>20408</v>
      </c>
      <c r="I106" s="35">
        <v>521</v>
      </c>
      <c r="J106" s="35">
        <v>260298</v>
      </c>
    </row>
    <row r="107" spans="1:10" x14ac:dyDescent="0.3">
      <c r="A107" s="50">
        <f t="shared" si="1"/>
        <v>5</v>
      </c>
      <c r="B107" s="50">
        <v>106</v>
      </c>
      <c r="C107" s="49" t="s">
        <v>34</v>
      </c>
      <c r="D107" s="34" t="s">
        <v>35</v>
      </c>
      <c r="E107" s="34" t="s">
        <v>36</v>
      </c>
      <c r="F107" s="34" t="s">
        <v>142</v>
      </c>
      <c r="G107" s="35">
        <v>3942</v>
      </c>
      <c r="H107" s="35">
        <v>26818</v>
      </c>
      <c r="I107" s="35">
        <v>642</v>
      </c>
      <c r="J107" s="35">
        <v>294493</v>
      </c>
    </row>
    <row r="108" spans="1:10" x14ac:dyDescent="0.3">
      <c r="A108" s="50">
        <f t="shared" si="1"/>
        <v>5</v>
      </c>
      <c r="B108" s="50">
        <v>107</v>
      </c>
      <c r="C108" s="49" t="s">
        <v>34</v>
      </c>
      <c r="D108" s="34" t="s">
        <v>35</v>
      </c>
      <c r="E108" s="34" t="s">
        <v>36</v>
      </c>
      <c r="F108" s="34" t="s">
        <v>143</v>
      </c>
      <c r="G108" s="35">
        <v>3787</v>
      </c>
      <c r="H108" s="35">
        <v>24747</v>
      </c>
      <c r="I108" s="35">
        <v>513</v>
      </c>
      <c r="J108" s="35">
        <v>292558</v>
      </c>
    </row>
    <row r="109" spans="1:10" x14ac:dyDescent="0.3">
      <c r="A109" s="50">
        <f t="shared" si="1"/>
        <v>5</v>
      </c>
      <c r="B109" s="50">
        <v>108</v>
      </c>
      <c r="C109" s="49" t="s">
        <v>34</v>
      </c>
      <c r="D109" s="34" t="s">
        <v>35</v>
      </c>
      <c r="E109" s="34" t="s">
        <v>36</v>
      </c>
      <c r="F109" s="34" t="s">
        <v>144</v>
      </c>
      <c r="G109" s="35">
        <v>4864</v>
      </c>
      <c r="H109" s="35">
        <v>24159</v>
      </c>
      <c r="I109" s="35">
        <v>415</v>
      </c>
      <c r="J109" s="35">
        <v>287815</v>
      </c>
    </row>
    <row r="110" spans="1:10" x14ac:dyDescent="0.3">
      <c r="A110" s="50">
        <f t="shared" si="1"/>
        <v>5</v>
      </c>
      <c r="B110" s="50">
        <v>109</v>
      </c>
      <c r="C110" s="49" t="s">
        <v>34</v>
      </c>
      <c r="D110" s="34" t="s">
        <v>35</v>
      </c>
      <c r="E110" s="34" t="s">
        <v>36</v>
      </c>
      <c r="F110" s="34" t="s">
        <v>145</v>
      </c>
      <c r="G110" s="35">
        <v>5050</v>
      </c>
      <c r="H110" s="35">
        <v>18363</v>
      </c>
      <c r="I110" s="35">
        <v>140</v>
      </c>
      <c r="J110" s="35">
        <v>237232</v>
      </c>
    </row>
    <row r="111" spans="1:10" x14ac:dyDescent="0.3">
      <c r="A111" s="50">
        <f t="shared" si="1"/>
        <v>5</v>
      </c>
      <c r="B111" s="50">
        <v>110</v>
      </c>
      <c r="C111" s="49" t="s">
        <v>34</v>
      </c>
      <c r="D111" s="34" t="s">
        <v>35</v>
      </c>
      <c r="E111" s="34" t="s">
        <v>36</v>
      </c>
      <c r="F111" s="34" t="s">
        <v>146</v>
      </c>
      <c r="G111" s="35">
        <v>4630</v>
      </c>
      <c r="H111" s="35">
        <v>22390</v>
      </c>
      <c r="I111" s="35">
        <v>444</v>
      </c>
      <c r="J111" s="35">
        <v>271416</v>
      </c>
    </row>
    <row r="112" spans="1:10" x14ac:dyDescent="0.3">
      <c r="A112" s="50">
        <f t="shared" si="1"/>
        <v>5</v>
      </c>
      <c r="B112" s="50">
        <v>111</v>
      </c>
      <c r="C112" s="49" t="s">
        <v>34</v>
      </c>
      <c r="D112" s="34" t="s">
        <v>35</v>
      </c>
      <c r="E112" s="34" t="s">
        <v>36</v>
      </c>
      <c r="F112" s="34" t="s">
        <v>147</v>
      </c>
      <c r="G112" s="35">
        <v>6147</v>
      </c>
      <c r="H112" s="35">
        <v>21007</v>
      </c>
      <c r="I112" s="35">
        <v>501</v>
      </c>
      <c r="J112" s="35">
        <v>295419</v>
      </c>
    </row>
    <row r="113" spans="1:10" x14ac:dyDescent="0.3">
      <c r="A113" s="50">
        <f t="shared" si="1"/>
        <v>5</v>
      </c>
      <c r="B113" s="50">
        <v>112</v>
      </c>
      <c r="C113" s="49" t="s">
        <v>34</v>
      </c>
      <c r="D113" s="34" t="s">
        <v>35</v>
      </c>
      <c r="E113" s="34" t="s">
        <v>36</v>
      </c>
      <c r="F113" s="34" t="s">
        <v>148</v>
      </c>
      <c r="G113" s="35">
        <v>5553</v>
      </c>
      <c r="H113" s="35">
        <v>22697</v>
      </c>
      <c r="I113" s="35">
        <v>482</v>
      </c>
      <c r="J113" s="35">
        <v>310523</v>
      </c>
    </row>
    <row r="114" spans="1:10" x14ac:dyDescent="0.3">
      <c r="A114" s="50">
        <f t="shared" si="1"/>
        <v>5</v>
      </c>
      <c r="B114" s="50">
        <v>113</v>
      </c>
      <c r="C114" s="49" t="s">
        <v>34</v>
      </c>
      <c r="D114" s="34" t="s">
        <v>35</v>
      </c>
      <c r="E114" s="34" t="s">
        <v>36</v>
      </c>
      <c r="F114" s="34" t="s">
        <v>149</v>
      </c>
      <c r="G114" s="35">
        <v>6198</v>
      </c>
      <c r="H114" s="35">
        <v>25766</v>
      </c>
      <c r="I114" s="35">
        <v>267</v>
      </c>
      <c r="J114" s="35">
        <v>324261</v>
      </c>
    </row>
    <row r="115" spans="1:10" x14ac:dyDescent="0.3">
      <c r="A115" s="50">
        <f t="shared" si="1"/>
        <v>5</v>
      </c>
      <c r="B115" s="50">
        <v>114</v>
      </c>
      <c r="C115" s="49" t="s">
        <v>34</v>
      </c>
      <c r="D115" s="34" t="s">
        <v>35</v>
      </c>
      <c r="E115" s="34" t="s">
        <v>36</v>
      </c>
      <c r="F115" s="34" t="s">
        <v>150</v>
      </c>
      <c r="G115" s="35">
        <v>6568</v>
      </c>
      <c r="H115" s="35">
        <v>23657</v>
      </c>
      <c r="I115" s="35">
        <v>756</v>
      </c>
      <c r="J115" s="35">
        <v>325465</v>
      </c>
    </row>
    <row r="116" spans="1:10" x14ac:dyDescent="0.3">
      <c r="A116" s="50">
        <f t="shared" si="1"/>
        <v>5</v>
      </c>
      <c r="B116" s="50">
        <v>115</v>
      </c>
      <c r="C116" s="49" t="s">
        <v>34</v>
      </c>
      <c r="D116" s="34" t="s">
        <v>35</v>
      </c>
      <c r="E116" s="34" t="s">
        <v>36</v>
      </c>
      <c r="F116" s="34" t="s">
        <v>151</v>
      </c>
      <c r="G116" s="35">
        <v>6629</v>
      </c>
      <c r="H116" s="35">
        <v>21111</v>
      </c>
      <c r="I116" s="35">
        <v>546</v>
      </c>
      <c r="J116" s="35">
        <v>318405</v>
      </c>
    </row>
    <row r="117" spans="1:10" x14ac:dyDescent="0.3">
      <c r="A117" s="50">
        <f t="shared" si="1"/>
        <v>5</v>
      </c>
      <c r="B117" s="50">
        <v>116</v>
      </c>
      <c r="C117" s="49" t="s">
        <v>34</v>
      </c>
      <c r="D117" s="34" t="s">
        <v>35</v>
      </c>
      <c r="E117" s="34" t="s">
        <v>36</v>
      </c>
      <c r="F117" s="34" t="s">
        <v>152</v>
      </c>
      <c r="G117" s="35">
        <v>7113</v>
      </c>
      <c r="H117" s="35">
        <v>20067</v>
      </c>
      <c r="I117" s="35">
        <v>-439</v>
      </c>
      <c r="J117" s="35">
        <v>285270</v>
      </c>
    </row>
    <row r="118" spans="1:10" x14ac:dyDescent="0.3">
      <c r="A118" s="50">
        <f t="shared" si="1"/>
        <v>5</v>
      </c>
      <c r="B118" s="50">
        <v>117</v>
      </c>
      <c r="C118" s="49" t="s">
        <v>34</v>
      </c>
      <c r="D118" s="34" t="s">
        <v>35</v>
      </c>
      <c r="E118" s="34" t="s">
        <v>36</v>
      </c>
      <c r="F118" s="34" t="s">
        <v>153</v>
      </c>
      <c r="G118" s="35">
        <v>6414</v>
      </c>
      <c r="H118" s="35">
        <v>18673</v>
      </c>
      <c r="I118" s="35">
        <v>325</v>
      </c>
      <c r="J118" s="35">
        <v>262543</v>
      </c>
    </row>
    <row r="119" spans="1:10" x14ac:dyDescent="0.3">
      <c r="A119" s="50">
        <f t="shared" si="1"/>
        <v>5</v>
      </c>
      <c r="B119" s="50">
        <v>118</v>
      </c>
      <c r="C119" s="49" t="s">
        <v>34</v>
      </c>
      <c r="D119" s="34" t="s">
        <v>35</v>
      </c>
      <c r="E119" s="34" t="s">
        <v>36</v>
      </c>
      <c r="F119" s="34" t="s">
        <v>154</v>
      </c>
      <c r="G119" s="35">
        <v>5843</v>
      </c>
      <c r="H119" s="35">
        <v>19650</v>
      </c>
      <c r="I119" s="35">
        <v>255</v>
      </c>
      <c r="J119" s="35">
        <v>286044</v>
      </c>
    </row>
    <row r="120" spans="1:10" x14ac:dyDescent="0.3">
      <c r="A120" s="50">
        <f t="shared" si="1"/>
        <v>5</v>
      </c>
      <c r="B120" s="50">
        <v>119</v>
      </c>
      <c r="C120" s="49" t="s">
        <v>34</v>
      </c>
      <c r="D120" s="34" t="s">
        <v>35</v>
      </c>
      <c r="E120" s="34" t="s">
        <v>36</v>
      </c>
      <c r="F120" s="34" t="s">
        <v>155</v>
      </c>
      <c r="G120" s="35">
        <v>7293</v>
      </c>
      <c r="H120" s="35">
        <v>18549</v>
      </c>
      <c r="I120" s="35">
        <v>172</v>
      </c>
      <c r="J120" s="35">
        <v>311676</v>
      </c>
    </row>
    <row r="121" spans="1:10" x14ac:dyDescent="0.3">
      <c r="A121" s="50">
        <f t="shared" si="1"/>
        <v>5</v>
      </c>
      <c r="B121" s="50">
        <v>120</v>
      </c>
      <c r="C121" s="49" t="s">
        <v>34</v>
      </c>
      <c r="D121" s="34" t="s">
        <v>35</v>
      </c>
      <c r="E121" s="34" t="s">
        <v>36</v>
      </c>
      <c r="F121" s="34" t="s">
        <v>156</v>
      </c>
      <c r="G121" s="35">
        <v>7300</v>
      </c>
      <c r="H121" s="35">
        <v>22322</v>
      </c>
      <c r="I121" s="35">
        <v>3343</v>
      </c>
      <c r="J121" s="35">
        <v>366470</v>
      </c>
    </row>
    <row r="122" spans="1:10" x14ac:dyDescent="0.3">
      <c r="A122" s="50">
        <f t="shared" si="1"/>
        <v>5</v>
      </c>
      <c r="B122" s="50">
        <v>121</v>
      </c>
      <c r="C122" s="49" t="s">
        <v>34</v>
      </c>
      <c r="D122" s="34" t="s">
        <v>35</v>
      </c>
      <c r="E122" s="34" t="s">
        <v>36</v>
      </c>
      <c r="F122" s="34" t="s">
        <v>157</v>
      </c>
      <c r="G122" s="35">
        <v>8105</v>
      </c>
      <c r="H122" s="35">
        <v>24473</v>
      </c>
      <c r="I122" s="35">
        <v>594</v>
      </c>
      <c r="J122" s="35">
        <v>367524</v>
      </c>
    </row>
    <row r="123" spans="1:10" x14ac:dyDescent="0.3">
      <c r="A123" s="50">
        <f t="shared" si="1"/>
        <v>5</v>
      </c>
      <c r="B123" s="50">
        <v>122</v>
      </c>
      <c r="C123" s="49" t="s">
        <v>34</v>
      </c>
      <c r="D123" s="34" t="s">
        <v>35</v>
      </c>
      <c r="E123" s="34" t="s">
        <v>36</v>
      </c>
      <c r="F123" s="34" t="s">
        <v>158</v>
      </c>
      <c r="G123" s="35">
        <v>8336</v>
      </c>
      <c r="H123" s="35">
        <v>23633</v>
      </c>
      <c r="I123" s="35">
        <v>1795</v>
      </c>
      <c r="J123" s="35">
        <v>414478</v>
      </c>
    </row>
    <row r="124" spans="1:10" x14ac:dyDescent="0.3">
      <c r="A124" s="50">
        <f t="shared" si="1"/>
        <v>5</v>
      </c>
      <c r="B124" s="50">
        <v>123</v>
      </c>
      <c r="C124" s="49" t="s">
        <v>34</v>
      </c>
      <c r="D124" s="34" t="s">
        <v>35</v>
      </c>
      <c r="E124" s="34" t="s">
        <v>36</v>
      </c>
      <c r="F124" s="34" t="s">
        <v>159</v>
      </c>
      <c r="G124" s="35">
        <v>8782</v>
      </c>
      <c r="H124" s="35">
        <v>18987</v>
      </c>
      <c r="I124" s="35">
        <v>231</v>
      </c>
      <c r="J124" s="35">
        <v>321792</v>
      </c>
    </row>
    <row r="125" spans="1:10" x14ac:dyDescent="0.3">
      <c r="A125" s="50">
        <f t="shared" si="1"/>
        <v>6</v>
      </c>
      <c r="B125" s="50">
        <v>124</v>
      </c>
      <c r="C125" s="49" t="s">
        <v>34</v>
      </c>
      <c r="D125" s="34" t="s">
        <v>35</v>
      </c>
      <c r="E125" s="34" t="s">
        <v>36</v>
      </c>
      <c r="F125" s="34" t="s">
        <v>160</v>
      </c>
      <c r="G125" s="35">
        <v>7761</v>
      </c>
      <c r="H125" s="35">
        <v>17436</v>
      </c>
      <c r="I125" s="35">
        <v>407</v>
      </c>
      <c r="J125" s="35">
        <v>290743</v>
      </c>
    </row>
    <row r="126" spans="1:10" x14ac:dyDescent="0.3">
      <c r="A126" s="50">
        <f t="shared" si="1"/>
        <v>6</v>
      </c>
      <c r="B126" s="50">
        <v>125</v>
      </c>
      <c r="C126" s="49" t="s">
        <v>34</v>
      </c>
      <c r="D126" s="34" t="s">
        <v>35</v>
      </c>
      <c r="E126" s="34" t="s">
        <v>36</v>
      </c>
      <c r="F126" s="34" t="s">
        <v>161</v>
      </c>
      <c r="G126" s="35">
        <v>8821</v>
      </c>
      <c r="H126" s="35">
        <v>21502</v>
      </c>
      <c r="I126" s="35">
        <v>-647</v>
      </c>
      <c r="J126" s="35">
        <v>368001</v>
      </c>
    </row>
    <row r="127" spans="1:10" x14ac:dyDescent="0.3">
      <c r="A127" s="50">
        <f t="shared" si="1"/>
        <v>6</v>
      </c>
      <c r="B127" s="50">
        <v>126</v>
      </c>
      <c r="C127" s="49" t="s">
        <v>34</v>
      </c>
      <c r="D127" s="34" t="s">
        <v>35</v>
      </c>
      <c r="E127" s="34" t="s">
        <v>36</v>
      </c>
      <c r="F127" s="34" t="s">
        <v>162</v>
      </c>
      <c r="G127" s="35">
        <v>9633</v>
      </c>
      <c r="H127" s="35">
        <v>19855</v>
      </c>
      <c r="I127" s="35">
        <v>-3226</v>
      </c>
      <c r="J127" s="35">
        <v>342753</v>
      </c>
    </row>
    <row r="128" spans="1:10" x14ac:dyDescent="0.3">
      <c r="A128" s="50">
        <f t="shared" si="1"/>
        <v>6</v>
      </c>
      <c r="B128" s="50">
        <v>127</v>
      </c>
      <c r="C128" s="49" t="s">
        <v>34</v>
      </c>
      <c r="D128" s="34" t="s">
        <v>35</v>
      </c>
      <c r="E128" s="34" t="s">
        <v>36</v>
      </c>
      <c r="F128" s="34" t="s">
        <v>163</v>
      </c>
      <c r="G128" s="35">
        <v>9889</v>
      </c>
      <c r="H128" s="35">
        <v>21639</v>
      </c>
      <c r="I128" s="35">
        <v>4360</v>
      </c>
      <c r="J128" s="35">
        <v>400561</v>
      </c>
    </row>
    <row r="129" spans="1:10" x14ac:dyDescent="0.3">
      <c r="A129" s="50">
        <f t="shared" si="1"/>
        <v>6</v>
      </c>
      <c r="B129" s="50">
        <v>128</v>
      </c>
      <c r="C129" s="49" t="s">
        <v>34</v>
      </c>
      <c r="D129" s="34" t="s">
        <v>35</v>
      </c>
      <c r="E129" s="34" t="s">
        <v>36</v>
      </c>
      <c r="F129" s="34" t="s">
        <v>164</v>
      </c>
      <c r="G129" s="35">
        <v>9471</v>
      </c>
      <c r="H129" s="35">
        <v>25400</v>
      </c>
      <c r="I129" s="35">
        <v>581</v>
      </c>
      <c r="J129" s="35">
        <v>398270</v>
      </c>
    </row>
    <row r="130" spans="1:10" x14ac:dyDescent="0.3">
      <c r="A130" s="50">
        <f t="shared" si="1"/>
        <v>6</v>
      </c>
      <c r="B130" s="50">
        <v>129</v>
      </c>
      <c r="C130" s="49" t="s">
        <v>34</v>
      </c>
      <c r="D130" s="34" t="s">
        <v>35</v>
      </c>
      <c r="E130" s="34" t="s">
        <v>36</v>
      </c>
      <c r="F130" s="34" t="s">
        <v>165</v>
      </c>
      <c r="G130" s="35">
        <v>10438</v>
      </c>
      <c r="H130" s="35">
        <v>21160</v>
      </c>
      <c r="I130" s="35">
        <v>572</v>
      </c>
      <c r="J130" s="35">
        <v>405534</v>
      </c>
    </row>
    <row r="131" spans="1:10" x14ac:dyDescent="0.3">
      <c r="A131" s="50">
        <f t="shared" ref="A131:A194" si="2">MONTH(F131)</f>
        <v>6</v>
      </c>
      <c r="B131" s="50">
        <v>130</v>
      </c>
      <c r="C131" s="49" t="s">
        <v>34</v>
      </c>
      <c r="D131" s="34" t="s">
        <v>35</v>
      </c>
      <c r="E131" s="34" t="s">
        <v>36</v>
      </c>
      <c r="F131" s="34" t="s">
        <v>166</v>
      </c>
      <c r="G131" s="35">
        <v>10864</v>
      </c>
      <c r="H131" s="35">
        <v>17916</v>
      </c>
      <c r="I131" s="35">
        <v>341</v>
      </c>
      <c r="J131" s="35">
        <v>340333</v>
      </c>
    </row>
    <row r="132" spans="1:10" x14ac:dyDescent="0.3">
      <c r="A132" s="50">
        <f t="shared" si="2"/>
        <v>6</v>
      </c>
      <c r="B132" s="50">
        <v>131</v>
      </c>
      <c r="C132" s="49" t="s">
        <v>34</v>
      </c>
      <c r="D132" s="34" t="s">
        <v>35</v>
      </c>
      <c r="E132" s="34" t="s">
        <v>36</v>
      </c>
      <c r="F132" s="34" t="s">
        <v>167</v>
      </c>
      <c r="G132" s="35">
        <v>8442</v>
      </c>
      <c r="H132" s="35">
        <v>17637</v>
      </c>
      <c r="I132" s="35">
        <v>274</v>
      </c>
      <c r="J132" s="35">
        <v>310785</v>
      </c>
    </row>
    <row r="133" spans="1:10" x14ac:dyDescent="0.3">
      <c r="A133" s="50">
        <f t="shared" si="2"/>
        <v>6</v>
      </c>
      <c r="B133" s="50">
        <v>132</v>
      </c>
      <c r="C133" s="49" t="s">
        <v>34</v>
      </c>
      <c r="D133" s="34" t="s">
        <v>35</v>
      </c>
      <c r="E133" s="34" t="s">
        <v>36</v>
      </c>
      <c r="F133" s="34" t="s">
        <v>168</v>
      </c>
      <c r="G133" s="35">
        <v>10218</v>
      </c>
      <c r="H133" s="35">
        <v>18384</v>
      </c>
      <c r="I133" s="35">
        <v>553</v>
      </c>
      <c r="J133" s="35">
        <v>379070</v>
      </c>
    </row>
    <row r="134" spans="1:10" x14ac:dyDescent="0.3">
      <c r="A134" s="50">
        <f t="shared" si="2"/>
        <v>6</v>
      </c>
      <c r="B134" s="50">
        <v>133</v>
      </c>
      <c r="C134" s="49" t="s">
        <v>34</v>
      </c>
      <c r="D134" s="34" t="s">
        <v>35</v>
      </c>
      <c r="E134" s="34" t="s">
        <v>36</v>
      </c>
      <c r="F134" s="34" t="s">
        <v>169</v>
      </c>
      <c r="G134" s="35">
        <v>10459</v>
      </c>
      <c r="H134" s="35">
        <v>21110</v>
      </c>
      <c r="I134" s="35">
        <v>625</v>
      </c>
      <c r="J134" s="35">
        <v>409301</v>
      </c>
    </row>
    <row r="135" spans="1:10" x14ac:dyDescent="0.3">
      <c r="A135" s="50">
        <f t="shared" si="2"/>
        <v>6</v>
      </c>
      <c r="B135" s="50">
        <v>134</v>
      </c>
      <c r="C135" s="49" t="s">
        <v>34</v>
      </c>
      <c r="D135" s="34" t="s">
        <v>35</v>
      </c>
      <c r="E135" s="34" t="s">
        <v>36</v>
      </c>
      <c r="F135" s="34" t="s">
        <v>170</v>
      </c>
      <c r="G135" s="35">
        <v>10930</v>
      </c>
      <c r="H135" s="35">
        <v>23133</v>
      </c>
      <c r="I135" s="35">
        <v>364</v>
      </c>
      <c r="J135" s="35">
        <v>418185</v>
      </c>
    </row>
    <row r="136" spans="1:10" x14ac:dyDescent="0.3">
      <c r="A136" s="50">
        <f t="shared" si="2"/>
        <v>6</v>
      </c>
      <c r="B136" s="50">
        <v>135</v>
      </c>
      <c r="C136" s="49" t="s">
        <v>34</v>
      </c>
      <c r="D136" s="34" t="s">
        <v>35</v>
      </c>
      <c r="E136" s="34" t="s">
        <v>36</v>
      </c>
      <c r="F136" s="34" t="s">
        <v>171</v>
      </c>
      <c r="G136" s="35">
        <v>11458</v>
      </c>
      <c r="H136" s="35">
        <v>24866</v>
      </c>
      <c r="I136" s="35">
        <v>802</v>
      </c>
      <c r="J136" s="35">
        <v>391184</v>
      </c>
    </row>
    <row r="137" spans="1:10" x14ac:dyDescent="0.3">
      <c r="A137" s="50">
        <f t="shared" si="2"/>
        <v>6</v>
      </c>
      <c r="B137" s="50">
        <v>136</v>
      </c>
      <c r="C137" s="49" t="s">
        <v>34</v>
      </c>
      <c r="D137" s="34" t="s">
        <v>35</v>
      </c>
      <c r="E137" s="34" t="s">
        <v>36</v>
      </c>
      <c r="F137" s="34" t="s">
        <v>172</v>
      </c>
      <c r="G137" s="35">
        <v>11929</v>
      </c>
      <c r="H137" s="35">
        <v>25208</v>
      </c>
      <c r="I137" s="35">
        <v>497</v>
      </c>
      <c r="J137" s="35">
        <v>409748</v>
      </c>
    </row>
    <row r="138" spans="1:10" x14ac:dyDescent="0.3">
      <c r="A138" s="50">
        <f t="shared" si="2"/>
        <v>6</v>
      </c>
      <c r="B138" s="50">
        <v>137</v>
      </c>
      <c r="C138" s="49" t="s">
        <v>34</v>
      </c>
      <c r="D138" s="34" t="s">
        <v>35</v>
      </c>
      <c r="E138" s="34" t="s">
        <v>36</v>
      </c>
      <c r="F138" s="34" t="s">
        <v>173</v>
      </c>
      <c r="G138" s="35">
        <v>11502</v>
      </c>
      <c r="H138" s="35">
        <v>18948</v>
      </c>
      <c r="I138" s="35">
        <v>390</v>
      </c>
      <c r="J138" s="35">
        <v>399954</v>
      </c>
    </row>
    <row r="139" spans="1:10" x14ac:dyDescent="0.3">
      <c r="A139" s="50">
        <f t="shared" si="2"/>
        <v>6</v>
      </c>
      <c r="B139" s="50">
        <v>138</v>
      </c>
      <c r="C139" s="49" t="s">
        <v>34</v>
      </c>
      <c r="D139" s="34" t="s">
        <v>35</v>
      </c>
      <c r="E139" s="34" t="s">
        <v>36</v>
      </c>
      <c r="F139" s="34" t="s">
        <v>174</v>
      </c>
      <c r="G139" s="35">
        <v>10667</v>
      </c>
      <c r="H139" s="35">
        <v>19819</v>
      </c>
      <c r="I139" s="35">
        <v>136</v>
      </c>
      <c r="J139" s="35">
        <v>361785</v>
      </c>
    </row>
    <row r="140" spans="1:10" x14ac:dyDescent="0.3">
      <c r="A140" s="50">
        <f t="shared" si="2"/>
        <v>6</v>
      </c>
      <c r="B140" s="50">
        <v>139</v>
      </c>
      <c r="C140" s="49" t="s">
        <v>34</v>
      </c>
      <c r="D140" s="34" t="s">
        <v>35</v>
      </c>
      <c r="E140" s="34" t="s">
        <v>36</v>
      </c>
      <c r="F140" s="34" t="s">
        <v>175</v>
      </c>
      <c r="G140" s="35">
        <v>10974</v>
      </c>
      <c r="H140" s="35">
        <v>23670</v>
      </c>
      <c r="I140" s="35">
        <v>663</v>
      </c>
      <c r="J140" s="35">
        <v>430580</v>
      </c>
    </row>
    <row r="141" spans="1:10" x14ac:dyDescent="0.3">
      <c r="A141" s="50">
        <f t="shared" si="2"/>
        <v>6</v>
      </c>
      <c r="B141" s="50">
        <v>140</v>
      </c>
      <c r="C141" s="49" t="s">
        <v>34</v>
      </c>
      <c r="D141" s="34" t="s">
        <v>35</v>
      </c>
      <c r="E141" s="34" t="s">
        <v>36</v>
      </c>
      <c r="F141" s="34" t="s">
        <v>176</v>
      </c>
      <c r="G141" s="35">
        <v>12881</v>
      </c>
      <c r="H141" s="35">
        <v>27064</v>
      </c>
      <c r="I141" s="35">
        <v>488</v>
      </c>
      <c r="J141" s="35">
        <v>435919</v>
      </c>
    </row>
    <row r="142" spans="1:10" x14ac:dyDescent="0.3">
      <c r="A142" s="50">
        <f t="shared" si="2"/>
        <v>6</v>
      </c>
      <c r="B142" s="50">
        <v>141</v>
      </c>
      <c r="C142" s="49" t="s">
        <v>34</v>
      </c>
      <c r="D142" s="34" t="s">
        <v>35</v>
      </c>
      <c r="E142" s="34" t="s">
        <v>36</v>
      </c>
      <c r="F142" s="34" t="s">
        <v>177</v>
      </c>
      <c r="G142" s="35">
        <v>13586</v>
      </c>
      <c r="H142" s="35">
        <v>28526</v>
      </c>
      <c r="I142" s="35">
        <v>586</v>
      </c>
      <c r="J142" s="35">
        <v>429068</v>
      </c>
    </row>
    <row r="143" spans="1:10" x14ac:dyDescent="0.3">
      <c r="A143" s="50">
        <f t="shared" si="2"/>
        <v>6</v>
      </c>
      <c r="B143" s="50">
        <v>142</v>
      </c>
      <c r="C143" s="49" t="s">
        <v>34</v>
      </c>
      <c r="D143" s="34" t="s">
        <v>35</v>
      </c>
      <c r="E143" s="34" t="s">
        <v>36</v>
      </c>
      <c r="F143" s="34" t="s">
        <v>178</v>
      </c>
      <c r="G143" s="35">
        <v>14516</v>
      </c>
      <c r="H143" s="35">
        <v>31562</v>
      </c>
      <c r="I143" s="35">
        <v>787</v>
      </c>
      <c r="J143" s="35">
        <v>544005</v>
      </c>
    </row>
    <row r="144" spans="1:10" x14ac:dyDescent="0.3">
      <c r="A144" s="50">
        <f t="shared" si="2"/>
        <v>6</v>
      </c>
      <c r="B144" s="50">
        <v>143</v>
      </c>
      <c r="C144" s="49" t="s">
        <v>34</v>
      </c>
      <c r="D144" s="34" t="s">
        <v>35</v>
      </c>
      <c r="E144" s="34" t="s">
        <v>36</v>
      </c>
      <c r="F144" s="34" t="s">
        <v>179</v>
      </c>
      <c r="G144" s="35">
        <v>15403</v>
      </c>
      <c r="H144" s="35">
        <v>32270</v>
      </c>
      <c r="I144" s="35">
        <v>619</v>
      </c>
      <c r="J144" s="35">
        <v>476122</v>
      </c>
    </row>
    <row r="145" spans="1:10" x14ac:dyDescent="0.3">
      <c r="A145" s="50">
        <f t="shared" si="2"/>
        <v>6</v>
      </c>
      <c r="B145" s="50">
        <v>144</v>
      </c>
      <c r="C145" s="49" t="s">
        <v>34</v>
      </c>
      <c r="D145" s="34" t="s">
        <v>35</v>
      </c>
      <c r="E145" s="34" t="s">
        <v>36</v>
      </c>
      <c r="F145" s="34" t="s">
        <v>180</v>
      </c>
      <c r="G145" s="35">
        <v>14831</v>
      </c>
      <c r="H145" s="35">
        <v>25148</v>
      </c>
      <c r="I145" s="35">
        <v>343</v>
      </c>
      <c r="J145" s="35">
        <v>386104</v>
      </c>
    </row>
    <row r="146" spans="1:10" x14ac:dyDescent="0.3">
      <c r="A146" s="50">
        <f t="shared" si="2"/>
        <v>6</v>
      </c>
      <c r="B146" s="50">
        <v>145</v>
      </c>
      <c r="C146" s="49" t="s">
        <v>34</v>
      </c>
      <c r="D146" s="34" t="s">
        <v>35</v>
      </c>
      <c r="E146" s="34" t="s">
        <v>36</v>
      </c>
      <c r="F146" s="34" t="s">
        <v>181</v>
      </c>
      <c r="G146" s="35">
        <v>14933</v>
      </c>
      <c r="H146" s="35">
        <v>32152</v>
      </c>
      <c r="I146" s="35">
        <v>142</v>
      </c>
      <c r="J146" s="35">
        <v>421180</v>
      </c>
    </row>
    <row r="147" spans="1:10" x14ac:dyDescent="0.3">
      <c r="A147" s="50">
        <f t="shared" si="2"/>
        <v>6</v>
      </c>
      <c r="B147" s="50">
        <v>146</v>
      </c>
      <c r="C147" s="49" t="s">
        <v>34</v>
      </c>
      <c r="D147" s="34" t="s">
        <v>35</v>
      </c>
      <c r="E147" s="34" t="s">
        <v>36</v>
      </c>
      <c r="F147" s="34" t="s">
        <v>182</v>
      </c>
      <c r="G147" s="35">
        <v>15968</v>
      </c>
      <c r="H147" s="35">
        <v>37075</v>
      </c>
      <c r="I147" s="35">
        <v>698</v>
      </c>
      <c r="J147" s="35">
        <v>505112</v>
      </c>
    </row>
    <row r="148" spans="1:10" x14ac:dyDescent="0.3">
      <c r="A148" s="50">
        <f t="shared" si="2"/>
        <v>6</v>
      </c>
      <c r="B148" s="50">
        <v>147</v>
      </c>
      <c r="C148" s="49" t="s">
        <v>34</v>
      </c>
      <c r="D148" s="34" t="s">
        <v>35</v>
      </c>
      <c r="E148" s="34" t="s">
        <v>36</v>
      </c>
      <c r="F148" s="34" t="s">
        <v>183</v>
      </c>
      <c r="G148" s="35">
        <v>16922</v>
      </c>
      <c r="H148" s="35">
        <v>35876</v>
      </c>
      <c r="I148" s="35">
        <v>268</v>
      </c>
      <c r="J148" s="35">
        <v>522641</v>
      </c>
    </row>
    <row r="149" spans="1:10" x14ac:dyDescent="0.3">
      <c r="A149" s="50">
        <f t="shared" si="2"/>
        <v>6</v>
      </c>
      <c r="B149" s="50">
        <v>148</v>
      </c>
      <c r="C149" s="49" t="s">
        <v>34</v>
      </c>
      <c r="D149" s="34" t="s">
        <v>35</v>
      </c>
      <c r="E149" s="34" t="s">
        <v>36</v>
      </c>
      <c r="F149" s="34" t="s">
        <v>184</v>
      </c>
      <c r="G149" s="35">
        <v>17296</v>
      </c>
      <c r="H149" s="35">
        <v>40317</v>
      </c>
      <c r="I149" s="35">
        <v>255</v>
      </c>
      <c r="J149" s="35">
        <v>539647</v>
      </c>
    </row>
    <row r="150" spans="1:10" x14ac:dyDescent="0.3">
      <c r="A150" s="50">
        <f t="shared" si="2"/>
        <v>6</v>
      </c>
      <c r="B150" s="50">
        <v>149</v>
      </c>
      <c r="C150" s="49" t="s">
        <v>34</v>
      </c>
      <c r="D150" s="34" t="s">
        <v>35</v>
      </c>
      <c r="E150" s="34" t="s">
        <v>36</v>
      </c>
      <c r="F150" s="34" t="s">
        <v>185</v>
      </c>
      <c r="G150" s="35">
        <v>18552</v>
      </c>
      <c r="H150" s="35">
        <v>45994</v>
      </c>
      <c r="I150" s="35">
        <v>1263</v>
      </c>
      <c r="J150" s="35">
        <v>580444</v>
      </c>
    </row>
    <row r="151" spans="1:10" x14ac:dyDescent="0.3">
      <c r="A151" s="50">
        <f t="shared" si="2"/>
        <v>6</v>
      </c>
      <c r="B151" s="50">
        <v>150</v>
      </c>
      <c r="C151" s="49" t="s">
        <v>34</v>
      </c>
      <c r="D151" s="34" t="s">
        <v>35</v>
      </c>
      <c r="E151" s="34" t="s">
        <v>36</v>
      </c>
      <c r="F151" s="34" t="s">
        <v>186</v>
      </c>
      <c r="G151" s="35">
        <v>19906</v>
      </c>
      <c r="H151" s="35">
        <v>41346</v>
      </c>
      <c r="I151" s="35">
        <v>448</v>
      </c>
      <c r="J151" s="35">
        <v>538565</v>
      </c>
    </row>
    <row r="152" spans="1:10" x14ac:dyDescent="0.3">
      <c r="A152" s="50">
        <f t="shared" si="2"/>
        <v>6</v>
      </c>
      <c r="B152" s="50">
        <v>151</v>
      </c>
      <c r="C152" s="49" t="s">
        <v>34</v>
      </c>
      <c r="D152" s="34" t="s">
        <v>35</v>
      </c>
      <c r="E152" s="34" t="s">
        <v>36</v>
      </c>
      <c r="F152" s="34" t="s">
        <v>187</v>
      </c>
      <c r="G152" s="35">
        <v>19459</v>
      </c>
      <c r="H152" s="35">
        <v>40730</v>
      </c>
      <c r="I152" s="35">
        <v>-406</v>
      </c>
      <c r="J152" s="35">
        <v>494010</v>
      </c>
    </row>
    <row r="153" spans="1:10" x14ac:dyDescent="0.3">
      <c r="A153" s="50">
        <f t="shared" si="2"/>
        <v>6</v>
      </c>
      <c r="B153" s="50">
        <v>152</v>
      </c>
      <c r="C153" s="49" t="s">
        <v>34</v>
      </c>
      <c r="D153" s="34" t="s">
        <v>35</v>
      </c>
      <c r="E153" s="34" t="s">
        <v>36</v>
      </c>
      <c r="F153" s="34" t="s">
        <v>188</v>
      </c>
      <c r="G153" s="35">
        <v>18522</v>
      </c>
      <c r="H153" s="35">
        <v>41283</v>
      </c>
      <c r="I153" s="35">
        <v>645</v>
      </c>
      <c r="J153" s="35">
        <v>469609</v>
      </c>
    </row>
    <row r="154" spans="1:10" x14ac:dyDescent="0.3">
      <c r="A154" s="50">
        <f t="shared" si="2"/>
        <v>6</v>
      </c>
      <c r="B154" s="50">
        <v>153</v>
      </c>
      <c r="C154" s="49" t="s">
        <v>34</v>
      </c>
      <c r="D154" s="34" t="s">
        <v>35</v>
      </c>
      <c r="E154" s="34" t="s">
        <v>36</v>
      </c>
      <c r="F154" s="34" t="s">
        <v>189</v>
      </c>
      <c r="G154" s="35">
        <v>18641</v>
      </c>
      <c r="H154" s="35">
        <v>46430</v>
      </c>
      <c r="I154" s="35">
        <v>441</v>
      </c>
      <c r="J154" s="35">
        <v>527193</v>
      </c>
    </row>
    <row r="155" spans="1:10" x14ac:dyDescent="0.3">
      <c r="A155" s="50">
        <f t="shared" si="2"/>
        <v>7</v>
      </c>
      <c r="B155" s="50">
        <v>154</v>
      </c>
      <c r="C155" s="49" t="s">
        <v>34</v>
      </c>
      <c r="D155" s="34" t="s">
        <v>35</v>
      </c>
      <c r="E155" s="34" t="s">
        <v>36</v>
      </c>
      <c r="F155" s="34" t="s">
        <v>190</v>
      </c>
      <c r="G155" s="35">
        <v>19160</v>
      </c>
      <c r="H155" s="35">
        <v>51819</v>
      </c>
      <c r="I155" s="35">
        <v>990</v>
      </c>
      <c r="J155" s="35">
        <v>657285</v>
      </c>
    </row>
    <row r="156" spans="1:10" x14ac:dyDescent="0.3">
      <c r="A156" s="50">
        <f t="shared" si="2"/>
        <v>7</v>
      </c>
      <c r="B156" s="50">
        <v>155</v>
      </c>
      <c r="C156" s="49" t="s">
        <v>34</v>
      </c>
      <c r="D156" s="34" t="s">
        <v>35</v>
      </c>
      <c r="E156" s="34" t="s">
        <v>36</v>
      </c>
      <c r="F156" s="34" t="s">
        <v>191</v>
      </c>
      <c r="G156" s="35">
        <v>20903</v>
      </c>
      <c r="H156" s="35">
        <v>56629</v>
      </c>
      <c r="I156" s="35">
        <v>539</v>
      </c>
      <c r="J156" s="35">
        <v>634109</v>
      </c>
    </row>
    <row r="157" spans="1:10" x14ac:dyDescent="0.3">
      <c r="A157" s="50">
        <f t="shared" si="2"/>
        <v>7</v>
      </c>
      <c r="B157" s="50">
        <v>156</v>
      </c>
      <c r="C157" s="49" t="s">
        <v>34</v>
      </c>
      <c r="D157" s="34" t="s">
        <v>35</v>
      </c>
      <c r="E157" s="34" t="s">
        <v>36</v>
      </c>
      <c r="F157" s="34" t="s">
        <v>192</v>
      </c>
      <c r="G157" s="35">
        <v>22771</v>
      </c>
      <c r="H157" s="35">
        <v>51361</v>
      </c>
      <c r="I157" s="35">
        <v>539</v>
      </c>
      <c r="J157" s="35">
        <v>608407</v>
      </c>
    </row>
    <row r="158" spans="1:10" x14ac:dyDescent="0.3">
      <c r="A158" s="50">
        <f t="shared" si="2"/>
        <v>7</v>
      </c>
      <c r="B158" s="50">
        <v>157</v>
      </c>
      <c r="C158" s="49" t="s">
        <v>34</v>
      </c>
      <c r="D158" s="34" t="s">
        <v>35</v>
      </c>
      <c r="E158" s="34" t="s">
        <v>36</v>
      </c>
      <c r="F158" s="34" t="s">
        <v>193</v>
      </c>
      <c r="G158" s="35">
        <v>24850</v>
      </c>
      <c r="H158" s="35">
        <v>45681</v>
      </c>
      <c r="I158" s="35">
        <v>358</v>
      </c>
      <c r="J158" s="35">
        <v>584767</v>
      </c>
    </row>
    <row r="159" spans="1:10" x14ac:dyDescent="0.3">
      <c r="A159" s="50">
        <f t="shared" si="2"/>
        <v>7</v>
      </c>
      <c r="B159" s="50">
        <v>158</v>
      </c>
      <c r="C159" s="49" t="s">
        <v>34</v>
      </c>
      <c r="D159" s="34" t="s">
        <v>35</v>
      </c>
      <c r="E159" s="34" t="s">
        <v>36</v>
      </c>
      <c r="F159" s="34" t="s">
        <v>194</v>
      </c>
      <c r="G159" s="35">
        <v>24248</v>
      </c>
      <c r="H159" s="35">
        <v>50768</v>
      </c>
      <c r="I159" s="35">
        <v>11</v>
      </c>
      <c r="J159" s="35">
        <v>554493</v>
      </c>
    </row>
    <row r="160" spans="1:10" x14ac:dyDescent="0.3">
      <c r="A160" s="50">
        <f t="shared" si="2"/>
        <v>7</v>
      </c>
      <c r="B160" s="50">
        <v>159</v>
      </c>
      <c r="C160" s="49" t="s">
        <v>34</v>
      </c>
      <c r="D160" s="34" t="s">
        <v>35</v>
      </c>
      <c r="E160" s="34" t="s">
        <v>36</v>
      </c>
      <c r="F160" s="34" t="s">
        <v>195</v>
      </c>
      <c r="G160" s="35">
        <v>22251</v>
      </c>
      <c r="H160" s="35">
        <v>43085</v>
      </c>
      <c r="I160" s="35">
        <v>1018</v>
      </c>
      <c r="J160" s="35">
        <v>496481</v>
      </c>
    </row>
    <row r="161" spans="1:10" x14ac:dyDescent="0.3">
      <c r="A161" s="50">
        <f t="shared" si="2"/>
        <v>7</v>
      </c>
      <c r="B161" s="50">
        <v>160</v>
      </c>
      <c r="C161" s="49" t="s">
        <v>34</v>
      </c>
      <c r="D161" s="34" t="s">
        <v>35</v>
      </c>
      <c r="E161" s="34" t="s">
        <v>36</v>
      </c>
      <c r="F161" s="34" t="s">
        <v>196</v>
      </c>
      <c r="G161" s="35">
        <v>22753</v>
      </c>
      <c r="H161" s="35">
        <v>60654</v>
      </c>
      <c r="I161" s="35">
        <v>454</v>
      </c>
      <c r="J161" s="35">
        <v>637132</v>
      </c>
    </row>
    <row r="162" spans="1:10" x14ac:dyDescent="0.3">
      <c r="A162" s="50">
        <f t="shared" si="2"/>
        <v>7</v>
      </c>
      <c r="B162" s="50">
        <v>161</v>
      </c>
      <c r="C162" s="49" t="s">
        <v>34</v>
      </c>
      <c r="D162" s="34" t="s">
        <v>35</v>
      </c>
      <c r="E162" s="34" t="s">
        <v>36</v>
      </c>
      <c r="F162" s="34" t="s">
        <v>197</v>
      </c>
      <c r="G162" s="35">
        <v>24879</v>
      </c>
      <c r="H162" s="35">
        <v>60119</v>
      </c>
      <c r="I162" s="35">
        <v>822</v>
      </c>
      <c r="J162" s="35">
        <v>646861</v>
      </c>
    </row>
    <row r="163" spans="1:10" x14ac:dyDescent="0.3">
      <c r="A163" s="50">
        <f t="shared" si="2"/>
        <v>7</v>
      </c>
      <c r="B163" s="50">
        <v>162</v>
      </c>
      <c r="C163" s="49" t="s">
        <v>34</v>
      </c>
      <c r="D163" s="34" t="s">
        <v>35</v>
      </c>
      <c r="E163" s="34" t="s">
        <v>36</v>
      </c>
      <c r="F163" s="34" t="s">
        <v>198</v>
      </c>
      <c r="G163" s="35">
        <v>26506</v>
      </c>
      <c r="H163" s="35">
        <v>62496</v>
      </c>
      <c r="I163" s="35">
        <v>444</v>
      </c>
      <c r="J163" s="35">
        <v>684651</v>
      </c>
    </row>
    <row r="164" spans="1:10" x14ac:dyDescent="0.3">
      <c r="A164" s="50">
        <f t="shared" si="2"/>
        <v>7</v>
      </c>
      <c r="B164" s="50">
        <v>163</v>
      </c>
      <c r="C164" s="49" t="s">
        <v>34</v>
      </c>
      <c r="D164" s="34" t="s">
        <v>35</v>
      </c>
      <c r="E164" s="34" t="s">
        <v>36</v>
      </c>
      <c r="F164" s="34" t="s">
        <v>199</v>
      </c>
      <c r="G164" s="35">
        <v>27114</v>
      </c>
      <c r="H164" s="35">
        <v>68055</v>
      </c>
      <c r="I164" s="35">
        <v>715</v>
      </c>
      <c r="J164" s="35">
        <v>702842</v>
      </c>
    </row>
    <row r="165" spans="1:10" x14ac:dyDescent="0.3">
      <c r="A165" s="50">
        <f t="shared" si="2"/>
        <v>7</v>
      </c>
      <c r="B165" s="50">
        <v>164</v>
      </c>
      <c r="C165" s="49" t="s">
        <v>34</v>
      </c>
      <c r="D165" s="34" t="s">
        <v>35</v>
      </c>
      <c r="E165" s="34" t="s">
        <v>36</v>
      </c>
      <c r="F165" s="34" t="s">
        <v>200</v>
      </c>
      <c r="G165" s="35">
        <v>28606</v>
      </c>
      <c r="H165" s="35">
        <v>60033</v>
      </c>
      <c r="I165" s="35">
        <v>251</v>
      </c>
      <c r="J165" s="35">
        <v>653069</v>
      </c>
    </row>
    <row r="166" spans="1:10" x14ac:dyDescent="0.3">
      <c r="A166" s="50">
        <f t="shared" si="2"/>
        <v>7</v>
      </c>
      <c r="B166" s="50">
        <v>165</v>
      </c>
      <c r="C166" s="49" t="s">
        <v>34</v>
      </c>
      <c r="D166" s="34" t="s">
        <v>35</v>
      </c>
      <c r="E166" s="34" t="s">
        <v>36</v>
      </c>
      <c r="F166" s="34" t="s">
        <v>201</v>
      </c>
      <c r="G166" s="35">
        <v>28732</v>
      </c>
      <c r="H166" s="35">
        <v>58438</v>
      </c>
      <c r="I166" s="35">
        <v>16</v>
      </c>
      <c r="J166" s="35">
        <v>579316</v>
      </c>
    </row>
    <row r="167" spans="1:10" x14ac:dyDescent="0.3">
      <c r="A167" s="50">
        <f t="shared" si="2"/>
        <v>7</v>
      </c>
      <c r="B167" s="50">
        <v>166</v>
      </c>
      <c r="C167" s="49" t="s">
        <v>34</v>
      </c>
      <c r="D167" s="34" t="s">
        <v>35</v>
      </c>
      <c r="E167" s="34" t="s">
        <v>36</v>
      </c>
      <c r="F167" s="34" t="s">
        <v>202</v>
      </c>
      <c r="G167" s="35">
        <v>28498</v>
      </c>
      <c r="H167" s="35">
        <v>58896</v>
      </c>
      <c r="I167" s="35">
        <v>1423</v>
      </c>
      <c r="J167" s="35">
        <v>580001</v>
      </c>
    </row>
    <row r="168" spans="1:10" x14ac:dyDescent="0.3">
      <c r="A168" s="50">
        <f t="shared" si="2"/>
        <v>7</v>
      </c>
      <c r="B168" s="50">
        <v>167</v>
      </c>
      <c r="C168" s="49" t="s">
        <v>34</v>
      </c>
      <c r="D168" s="34" t="s">
        <v>35</v>
      </c>
      <c r="E168" s="34" t="s">
        <v>36</v>
      </c>
      <c r="F168" s="34" t="s">
        <v>203</v>
      </c>
      <c r="G168" s="35">
        <v>29429</v>
      </c>
      <c r="H168" s="35">
        <v>68036</v>
      </c>
      <c r="I168" s="35">
        <v>62</v>
      </c>
      <c r="J168" s="35">
        <v>669973</v>
      </c>
    </row>
    <row r="169" spans="1:10" x14ac:dyDescent="0.3">
      <c r="A169" s="50">
        <f t="shared" si="2"/>
        <v>7</v>
      </c>
      <c r="B169" s="50">
        <v>168</v>
      </c>
      <c r="C169" s="49" t="s">
        <v>34</v>
      </c>
      <c r="D169" s="34" t="s">
        <v>35</v>
      </c>
      <c r="E169" s="34" t="s">
        <v>36</v>
      </c>
      <c r="F169" s="34" t="s">
        <v>204</v>
      </c>
      <c r="G169" s="35">
        <v>32676</v>
      </c>
      <c r="H169" s="35">
        <v>68120</v>
      </c>
      <c r="I169" s="35">
        <v>727</v>
      </c>
      <c r="J169" s="35">
        <v>699209</v>
      </c>
    </row>
    <row r="170" spans="1:10" x14ac:dyDescent="0.3">
      <c r="A170" s="50">
        <f t="shared" si="2"/>
        <v>7</v>
      </c>
      <c r="B170" s="50">
        <v>169</v>
      </c>
      <c r="C170" s="49" t="s">
        <v>34</v>
      </c>
      <c r="D170" s="34" t="s">
        <v>35</v>
      </c>
      <c r="E170" s="34" t="s">
        <v>36</v>
      </c>
      <c r="F170" s="34" t="s">
        <v>205</v>
      </c>
      <c r="G170" s="35">
        <v>34975</v>
      </c>
      <c r="H170" s="35">
        <v>75820</v>
      </c>
      <c r="I170" s="35">
        <v>569</v>
      </c>
      <c r="J170" s="35">
        <v>759759</v>
      </c>
    </row>
    <row r="171" spans="1:10" x14ac:dyDescent="0.3">
      <c r="A171" s="50">
        <f t="shared" si="2"/>
        <v>7</v>
      </c>
      <c r="B171" s="50">
        <v>170</v>
      </c>
      <c r="C171" s="49" t="s">
        <v>34</v>
      </c>
      <c r="D171" s="34" t="s">
        <v>35</v>
      </c>
      <c r="E171" s="34" t="s">
        <v>36</v>
      </c>
      <c r="F171" s="34" t="s">
        <v>206</v>
      </c>
      <c r="G171" s="35">
        <v>35252</v>
      </c>
      <c r="H171" s="35">
        <v>72261</v>
      </c>
      <c r="I171" s="35">
        <v>829</v>
      </c>
      <c r="J171" s="35">
        <v>734413</v>
      </c>
    </row>
    <row r="172" spans="1:10" x14ac:dyDescent="0.3">
      <c r="A172" s="50">
        <f t="shared" si="2"/>
        <v>7</v>
      </c>
      <c r="B172" s="50">
        <v>171</v>
      </c>
      <c r="C172" s="49" t="s">
        <v>34</v>
      </c>
      <c r="D172" s="34" t="s">
        <v>35</v>
      </c>
      <c r="E172" s="34" t="s">
        <v>36</v>
      </c>
      <c r="F172" s="34" t="s">
        <v>207</v>
      </c>
      <c r="G172" s="35">
        <v>38697</v>
      </c>
      <c r="H172" s="35">
        <v>62535</v>
      </c>
      <c r="I172" s="35">
        <v>163</v>
      </c>
      <c r="J172" s="35">
        <v>712165</v>
      </c>
    </row>
    <row r="173" spans="1:10" x14ac:dyDescent="0.3">
      <c r="A173" s="50">
        <f t="shared" si="2"/>
        <v>7</v>
      </c>
      <c r="B173" s="50">
        <v>172</v>
      </c>
      <c r="C173" s="49" t="s">
        <v>34</v>
      </c>
      <c r="D173" s="34" t="s">
        <v>35</v>
      </c>
      <c r="E173" s="34" t="s">
        <v>36</v>
      </c>
      <c r="F173" s="34" t="s">
        <v>208</v>
      </c>
      <c r="G173" s="35">
        <v>40425</v>
      </c>
      <c r="H173" s="35">
        <v>60476</v>
      </c>
      <c r="I173" s="35">
        <v>4</v>
      </c>
      <c r="J173" s="35">
        <v>643046</v>
      </c>
    </row>
    <row r="174" spans="1:10" x14ac:dyDescent="0.3">
      <c r="A174" s="50">
        <f t="shared" si="2"/>
        <v>7</v>
      </c>
      <c r="B174" s="50">
        <v>173</v>
      </c>
      <c r="C174" s="49" t="s">
        <v>34</v>
      </c>
      <c r="D174" s="34" t="s">
        <v>35</v>
      </c>
      <c r="E174" s="34" t="s">
        <v>36</v>
      </c>
      <c r="F174" s="34" t="s">
        <v>209</v>
      </c>
      <c r="G174" s="35">
        <v>37132</v>
      </c>
      <c r="H174" s="35">
        <v>62090</v>
      </c>
      <c r="I174" s="35">
        <v>1911</v>
      </c>
      <c r="J174" s="35">
        <v>631050</v>
      </c>
    </row>
    <row r="175" spans="1:10" x14ac:dyDescent="0.3">
      <c r="A175" s="50">
        <f t="shared" si="2"/>
        <v>7</v>
      </c>
      <c r="B175" s="50">
        <v>174</v>
      </c>
      <c r="C175" s="49" t="s">
        <v>34</v>
      </c>
      <c r="D175" s="34" t="s">
        <v>35</v>
      </c>
      <c r="E175" s="34" t="s">
        <v>36</v>
      </c>
      <c r="F175" s="34" t="s">
        <v>210</v>
      </c>
      <c r="G175" s="35">
        <v>37740</v>
      </c>
      <c r="H175" s="35">
        <v>64520</v>
      </c>
      <c r="I175" s="35">
        <v>595</v>
      </c>
      <c r="J175" s="35">
        <v>706566</v>
      </c>
    </row>
    <row r="176" spans="1:10" x14ac:dyDescent="0.3">
      <c r="A176" s="50">
        <f t="shared" si="2"/>
        <v>7</v>
      </c>
      <c r="B176" s="50">
        <v>175</v>
      </c>
      <c r="C176" s="49" t="s">
        <v>34</v>
      </c>
      <c r="D176" s="34" t="s">
        <v>35</v>
      </c>
      <c r="E176" s="34" t="s">
        <v>36</v>
      </c>
      <c r="F176" s="34" t="s">
        <v>211</v>
      </c>
      <c r="G176" s="35">
        <v>45720</v>
      </c>
      <c r="H176" s="35">
        <v>70564</v>
      </c>
      <c r="I176" s="35">
        <v>921</v>
      </c>
      <c r="J176" s="35">
        <v>846333</v>
      </c>
    </row>
    <row r="177" spans="1:10" x14ac:dyDescent="0.3">
      <c r="A177" s="50">
        <f t="shared" si="2"/>
        <v>7</v>
      </c>
      <c r="B177" s="50">
        <v>176</v>
      </c>
      <c r="C177" s="49" t="s">
        <v>34</v>
      </c>
      <c r="D177" s="34" t="s">
        <v>35</v>
      </c>
      <c r="E177" s="34" t="s">
        <v>36</v>
      </c>
      <c r="F177" s="34" t="s">
        <v>212</v>
      </c>
      <c r="G177" s="35">
        <v>49310</v>
      </c>
      <c r="H177" s="35">
        <v>68440</v>
      </c>
      <c r="I177" s="35">
        <v>1236</v>
      </c>
      <c r="J177" s="35">
        <v>856745</v>
      </c>
    </row>
    <row r="178" spans="1:10" x14ac:dyDescent="0.3">
      <c r="A178" s="50">
        <f t="shared" si="2"/>
        <v>7</v>
      </c>
      <c r="B178" s="50">
        <v>177</v>
      </c>
      <c r="C178" s="49" t="s">
        <v>34</v>
      </c>
      <c r="D178" s="34" t="s">
        <v>35</v>
      </c>
      <c r="E178" s="34" t="s">
        <v>36</v>
      </c>
      <c r="F178" s="34" t="s">
        <v>213</v>
      </c>
      <c r="G178" s="35">
        <v>48916</v>
      </c>
      <c r="H178" s="35">
        <v>73323</v>
      </c>
      <c r="I178" s="35">
        <v>1091</v>
      </c>
      <c r="J178" s="35">
        <v>851317</v>
      </c>
    </row>
    <row r="179" spans="1:10" x14ac:dyDescent="0.3">
      <c r="A179" s="50">
        <f t="shared" si="2"/>
        <v>7</v>
      </c>
      <c r="B179" s="50">
        <v>178</v>
      </c>
      <c r="C179" s="49" t="s">
        <v>34</v>
      </c>
      <c r="D179" s="34" t="s">
        <v>35</v>
      </c>
      <c r="E179" s="34" t="s">
        <v>36</v>
      </c>
      <c r="F179" s="34" t="s">
        <v>214</v>
      </c>
      <c r="G179" s="35">
        <v>48611</v>
      </c>
      <c r="H179" s="35">
        <v>64915</v>
      </c>
      <c r="I179" s="35">
        <v>88</v>
      </c>
      <c r="J179" s="35">
        <v>766930</v>
      </c>
    </row>
    <row r="180" spans="1:10" x14ac:dyDescent="0.3">
      <c r="A180" s="50">
        <f t="shared" si="2"/>
        <v>7</v>
      </c>
      <c r="B180" s="50">
        <v>179</v>
      </c>
      <c r="C180" s="49" t="s">
        <v>34</v>
      </c>
      <c r="D180" s="34" t="s">
        <v>35</v>
      </c>
      <c r="E180" s="34" t="s">
        <v>36</v>
      </c>
      <c r="F180" s="34" t="s">
        <v>215</v>
      </c>
      <c r="G180" s="35">
        <v>49981</v>
      </c>
      <c r="H180" s="35">
        <v>54775</v>
      </c>
      <c r="I180" s="35">
        <v>0</v>
      </c>
      <c r="J180" s="35">
        <v>642837</v>
      </c>
    </row>
    <row r="181" spans="1:10" x14ac:dyDescent="0.3">
      <c r="A181" s="50">
        <f t="shared" si="2"/>
        <v>7</v>
      </c>
      <c r="B181" s="50">
        <v>180</v>
      </c>
      <c r="C181" s="49" t="s">
        <v>34</v>
      </c>
      <c r="D181" s="34" t="s">
        <v>35</v>
      </c>
      <c r="E181" s="34" t="s">
        <v>36</v>
      </c>
      <c r="F181" s="34" t="s">
        <v>216</v>
      </c>
      <c r="G181" s="35">
        <v>44457</v>
      </c>
      <c r="H181" s="35">
        <v>56851</v>
      </c>
      <c r="I181" s="35">
        <v>2488</v>
      </c>
      <c r="J181" s="35">
        <v>691987</v>
      </c>
    </row>
    <row r="182" spans="1:10" x14ac:dyDescent="0.3">
      <c r="A182" s="50">
        <f t="shared" si="2"/>
        <v>7</v>
      </c>
      <c r="B182" s="50">
        <v>181</v>
      </c>
      <c r="C182" s="49" t="s">
        <v>34</v>
      </c>
      <c r="D182" s="34" t="s">
        <v>35</v>
      </c>
      <c r="E182" s="34" t="s">
        <v>36</v>
      </c>
      <c r="F182" s="34" t="s">
        <v>217</v>
      </c>
      <c r="G182" s="35">
        <v>51596</v>
      </c>
      <c r="H182" s="35">
        <v>66457</v>
      </c>
      <c r="I182" s="35">
        <v>564</v>
      </c>
      <c r="J182" s="35">
        <v>764999</v>
      </c>
    </row>
    <row r="183" spans="1:10" x14ac:dyDescent="0.3">
      <c r="A183" s="50">
        <f t="shared" si="2"/>
        <v>7</v>
      </c>
      <c r="B183" s="50">
        <v>182</v>
      </c>
      <c r="C183" s="49" t="s">
        <v>34</v>
      </c>
      <c r="D183" s="34" t="s">
        <v>35</v>
      </c>
      <c r="E183" s="34" t="s">
        <v>36</v>
      </c>
      <c r="F183" s="34" t="s">
        <v>218</v>
      </c>
      <c r="G183" s="35">
        <v>50294</v>
      </c>
      <c r="H183" s="35">
        <v>71853</v>
      </c>
      <c r="I183" s="35">
        <v>1470</v>
      </c>
      <c r="J183" s="35">
        <v>884159</v>
      </c>
    </row>
    <row r="184" spans="1:10" x14ac:dyDescent="0.3">
      <c r="A184" s="50">
        <f t="shared" si="2"/>
        <v>7</v>
      </c>
      <c r="B184" s="50">
        <v>183</v>
      </c>
      <c r="C184" s="49" t="s">
        <v>34</v>
      </c>
      <c r="D184" s="34" t="s">
        <v>35</v>
      </c>
      <c r="E184" s="34" t="s">
        <v>36</v>
      </c>
      <c r="F184" s="34" t="s">
        <v>219</v>
      </c>
      <c r="G184" s="35">
        <v>52783</v>
      </c>
      <c r="H184" s="35">
        <v>67457</v>
      </c>
      <c r="I184" s="35">
        <v>1389</v>
      </c>
      <c r="J184" s="35">
        <v>850665</v>
      </c>
    </row>
    <row r="185" spans="1:10" x14ac:dyDescent="0.3">
      <c r="A185" s="50">
        <f t="shared" si="2"/>
        <v>7</v>
      </c>
      <c r="B185" s="50">
        <v>184</v>
      </c>
      <c r="C185" s="49" t="s">
        <v>34</v>
      </c>
      <c r="D185" s="34" t="s">
        <v>35</v>
      </c>
      <c r="E185" s="34" t="s">
        <v>36</v>
      </c>
      <c r="F185" s="34" t="s">
        <v>220</v>
      </c>
      <c r="G185" s="35">
        <v>61242</v>
      </c>
      <c r="H185" s="35">
        <v>68719</v>
      </c>
      <c r="I185" s="35">
        <v>1308</v>
      </c>
      <c r="J185" s="35">
        <v>882485</v>
      </c>
    </row>
    <row r="186" spans="1:10" x14ac:dyDescent="0.3">
      <c r="A186" s="50">
        <f t="shared" si="2"/>
        <v>8</v>
      </c>
      <c r="B186" s="50">
        <v>185</v>
      </c>
      <c r="C186" s="49" t="s">
        <v>34</v>
      </c>
      <c r="D186" s="34" t="s">
        <v>35</v>
      </c>
      <c r="E186" s="34" t="s">
        <v>36</v>
      </c>
      <c r="F186" s="34" t="s">
        <v>221</v>
      </c>
      <c r="G186" s="35">
        <v>54735</v>
      </c>
      <c r="H186" s="35">
        <v>56184</v>
      </c>
      <c r="I186" s="35">
        <v>63</v>
      </c>
      <c r="J186" s="35">
        <v>750330</v>
      </c>
    </row>
    <row r="187" spans="1:10" x14ac:dyDescent="0.3">
      <c r="A187" s="50">
        <f t="shared" si="2"/>
        <v>8</v>
      </c>
      <c r="B187" s="50">
        <v>186</v>
      </c>
      <c r="C187" s="49" t="s">
        <v>34</v>
      </c>
      <c r="D187" s="34" t="s">
        <v>35</v>
      </c>
      <c r="E187" s="34" t="s">
        <v>36</v>
      </c>
      <c r="F187" s="34" t="s">
        <v>222</v>
      </c>
      <c r="G187" s="35">
        <v>52972</v>
      </c>
      <c r="H187" s="35">
        <v>45545</v>
      </c>
      <c r="I187" s="35">
        <v>3</v>
      </c>
      <c r="J187" s="35">
        <v>696723</v>
      </c>
    </row>
    <row r="188" spans="1:10" x14ac:dyDescent="0.3">
      <c r="A188" s="50">
        <f t="shared" si="2"/>
        <v>8</v>
      </c>
      <c r="B188" s="50">
        <v>187</v>
      </c>
      <c r="C188" s="49" t="s">
        <v>34</v>
      </c>
      <c r="D188" s="34" t="s">
        <v>35</v>
      </c>
      <c r="E188" s="34" t="s">
        <v>36</v>
      </c>
      <c r="F188" s="34" t="s">
        <v>223</v>
      </c>
      <c r="G188" s="35">
        <v>52050</v>
      </c>
      <c r="H188" s="35">
        <v>45529</v>
      </c>
      <c r="I188" s="35">
        <v>3360</v>
      </c>
      <c r="J188" s="35">
        <v>635809</v>
      </c>
    </row>
    <row r="189" spans="1:10" x14ac:dyDescent="0.3">
      <c r="A189" s="50">
        <f t="shared" si="2"/>
        <v>8</v>
      </c>
      <c r="B189" s="50">
        <v>188</v>
      </c>
      <c r="C189" s="49" t="s">
        <v>34</v>
      </c>
      <c r="D189" s="34" t="s">
        <v>35</v>
      </c>
      <c r="E189" s="34" t="s">
        <v>36</v>
      </c>
      <c r="F189" s="34" t="s">
        <v>224</v>
      </c>
      <c r="G189" s="35">
        <v>52509</v>
      </c>
      <c r="H189" s="35">
        <v>58801</v>
      </c>
      <c r="I189" s="35">
        <v>971</v>
      </c>
      <c r="J189" s="35">
        <v>785718</v>
      </c>
    </row>
    <row r="190" spans="1:10" x14ac:dyDescent="0.3">
      <c r="A190" s="50">
        <f t="shared" si="2"/>
        <v>8</v>
      </c>
      <c r="B190" s="50">
        <v>189</v>
      </c>
      <c r="C190" s="49" t="s">
        <v>34</v>
      </c>
      <c r="D190" s="34" t="s">
        <v>35</v>
      </c>
      <c r="E190" s="34" t="s">
        <v>36</v>
      </c>
      <c r="F190" s="34" t="s">
        <v>225</v>
      </c>
      <c r="G190" s="35">
        <v>56282</v>
      </c>
      <c r="H190" s="35">
        <v>54457</v>
      </c>
      <c r="I190" s="35">
        <v>1708</v>
      </c>
      <c r="J190" s="35">
        <v>840849</v>
      </c>
    </row>
    <row r="191" spans="1:10" x14ac:dyDescent="0.3">
      <c r="A191" s="50">
        <f t="shared" si="2"/>
        <v>8</v>
      </c>
      <c r="B191" s="50">
        <v>190</v>
      </c>
      <c r="C191" s="49" t="s">
        <v>34</v>
      </c>
      <c r="D191" s="34" t="s">
        <v>35</v>
      </c>
      <c r="E191" s="34" t="s">
        <v>36</v>
      </c>
      <c r="F191" s="34" t="s">
        <v>226</v>
      </c>
      <c r="G191" s="35">
        <v>62538</v>
      </c>
      <c r="H191" s="35">
        <v>59357</v>
      </c>
      <c r="I191" s="35">
        <v>1601</v>
      </c>
      <c r="J191" s="35">
        <v>868161</v>
      </c>
    </row>
    <row r="192" spans="1:10" x14ac:dyDescent="0.3">
      <c r="A192" s="50">
        <f t="shared" si="2"/>
        <v>8</v>
      </c>
      <c r="B192" s="50">
        <v>191</v>
      </c>
      <c r="C192" s="49" t="s">
        <v>34</v>
      </c>
      <c r="D192" s="34" t="s">
        <v>35</v>
      </c>
      <c r="E192" s="34" t="s">
        <v>36</v>
      </c>
      <c r="F192" s="34" t="s">
        <v>227</v>
      </c>
      <c r="G192" s="35">
        <v>61537</v>
      </c>
      <c r="H192" s="35">
        <v>59297</v>
      </c>
      <c r="I192" s="35">
        <v>2387</v>
      </c>
      <c r="J192" s="35">
        <v>860971</v>
      </c>
    </row>
    <row r="193" spans="1:10" x14ac:dyDescent="0.3">
      <c r="A193" s="50">
        <f t="shared" si="2"/>
        <v>8</v>
      </c>
      <c r="B193" s="50">
        <v>192</v>
      </c>
      <c r="C193" s="49" t="s">
        <v>34</v>
      </c>
      <c r="D193" s="34" t="s">
        <v>35</v>
      </c>
      <c r="E193" s="34" t="s">
        <v>36</v>
      </c>
      <c r="F193" s="34" t="s">
        <v>228</v>
      </c>
      <c r="G193" s="35">
        <v>64399</v>
      </c>
      <c r="H193" s="35">
        <v>54119</v>
      </c>
      <c r="I193" s="35">
        <v>70</v>
      </c>
      <c r="J193" s="35">
        <v>781598</v>
      </c>
    </row>
    <row r="194" spans="1:10" x14ac:dyDescent="0.3">
      <c r="A194" s="50">
        <f t="shared" si="2"/>
        <v>8</v>
      </c>
      <c r="B194" s="50">
        <v>193</v>
      </c>
      <c r="C194" s="49" t="s">
        <v>34</v>
      </c>
      <c r="D194" s="34" t="s">
        <v>35</v>
      </c>
      <c r="E194" s="34" t="s">
        <v>36</v>
      </c>
      <c r="F194" s="34" t="s">
        <v>229</v>
      </c>
      <c r="G194" s="35">
        <v>62064</v>
      </c>
      <c r="H194" s="35">
        <v>45754</v>
      </c>
      <c r="I194" s="35">
        <v>35</v>
      </c>
      <c r="J194" s="35">
        <v>679142</v>
      </c>
    </row>
    <row r="195" spans="1:10" x14ac:dyDescent="0.3">
      <c r="A195" s="50">
        <f t="shared" ref="A195:A258" si="3">MONTH(F195)</f>
        <v>8</v>
      </c>
      <c r="B195" s="50">
        <v>194</v>
      </c>
      <c r="C195" s="49" t="s">
        <v>34</v>
      </c>
      <c r="D195" s="34" t="s">
        <v>35</v>
      </c>
      <c r="E195" s="34" t="s">
        <v>36</v>
      </c>
      <c r="F195" s="34" t="s">
        <v>230</v>
      </c>
      <c r="G195" s="35">
        <v>53601</v>
      </c>
      <c r="H195" s="35">
        <v>47624</v>
      </c>
      <c r="I195" s="35">
        <v>4731</v>
      </c>
      <c r="J195" s="35">
        <v>696888</v>
      </c>
    </row>
    <row r="196" spans="1:10" x14ac:dyDescent="0.3">
      <c r="A196" s="50">
        <f t="shared" si="3"/>
        <v>8</v>
      </c>
      <c r="B196" s="50">
        <v>195</v>
      </c>
      <c r="C196" s="49" t="s">
        <v>34</v>
      </c>
      <c r="D196" s="34" t="s">
        <v>35</v>
      </c>
      <c r="E196" s="34" t="s">
        <v>36</v>
      </c>
      <c r="F196" s="34" t="s">
        <v>231</v>
      </c>
      <c r="G196" s="35">
        <v>60963</v>
      </c>
      <c r="H196" s="35">
        <v>48001</v>
      </c>
      <c r="I196" s="35">
        <v>1414</v>
      </c>
      <c r="J196" s="35">
        <v>783515</v>
      </c>
    </row>
    <row r="197" spans="1:10" x14ac:dyDescent="0.3">
      <c r="A197" s="50">
        <f t="shared" si="3"/>
        <v>8</v>
      </c>
      <c r="B197" s="50">
        <v>196</v>
      </c>
      <c r="C197" s="49" t="s">
        <v>34</v>
      </c>
      <c r="D197" s="34" t="s">
        <v>35</v>
      </c>
      <c r="E197" s="34" t="s">
        <v>36</v>
      </c>
      <c r="F197" s="34" t="s">
        <v>232</v>
      </c>
      <c r="G197" s="35">
        <v>66999</v>
      </c>
      <c r="H197" s="35">
        <v>56049</v>
      </c>
      <c r="I197" s="35">
        <v>2598</v>
      </c>
      <c r="J197" s="35">
        <v>843826</v>
      </c>
    </row>
    <row r="198" spans="1:10" x14ac:dyDescent="0.3">
      <c r="A198" s="50">
        <f t="shared" si="3"/>
        <v>8</v>
      </c>
      <c r="B198" s="50">
        <v>197</v>
      </c>
      <c r="C198" s="49" t="s">
        <v>34</v>
      </c>
      <c r="D198" s="34" t="s">
        <v>35</v>
      </c>
      <c r="E198" s="34" t="s">
        <v>36</v>
      </c>
      <c r="F198" s="34" t="s">
        <v>233</v>
      </c>
      <c r="G198" s="35">
        <v>64553</v>
      </c>
      <c r="H198" s="35">
        <v>51314</v>
      </c>
      <c r="I198" s="35">
        <v>2678</v>
      </c>
      <c r="J198" s="35">
        <v>885453</v>
      </c>
    </row>
    <row r="199" spans="1:10" x14ac:dyDescent="0.3">
      <c r="A199" s="50">
        <f t="shared" si="3"/>
        <v>8</v>
      </c>
      <c r="B199" s="50">
        <v>198</v>
      </c>
      <c r="C199" s="49" t="s">
        <v>34</v>
      </c>
      <c r="D199" s="34" t="s">
        <v>35</v>
      </c>
      <c r="E199" s="34" t="s">
        <v>36</v>
      </c>
      <c r="F199" s="34" t="s">
        <v>234</v>
      </c>
      <c r="G199" s="35">
        <v>64732</v>
      </c>
      <c r="H199" s="35">
        <v>65340</v>
      </c>
      <c r="I199" s="35">
        <v>2923</v>
      </c>
      <c r="J199" s="35">
        <v>928079</v>
      </c>
    </row>
    <row r="200" spans="1:10" x14ac:dyDescent="0.3">
      <c r="A200" s="50">
        <f t="shared" si="3"/>
        <v>8</v>
      </c>
      <c r="B200" s="50">
        <v>199</v>
      </c>
      <c r="C200" s="49" t="s">
        <v>34</v>
      </c>
      <c r="D200" s="34" t="s">
        <v>35</v>
      </c>
      <c r="E200" s="34" t="s">
        <v>36</v>
      </c>
      <c r="F200" s="34" t="s">
        <v>235</v>
      </c>
      <c r="G200" s="35">
        <v>64030</v>
      </c>
      <c r="H200" s="35">
        <v>46921</v>
      </c>
      <c r="I200" s="35">
        <v>3210</v>
      </c>
      <c r="J200" s="35">
        <v>753282</v>
      </c>
    </row>
    <row r="201" spans="1:10" x14ac:dyDescent="0.3">
      <c r="A201" s="50">
        <f t="shared" si="3"/>
        <v>8</v>
      </c>
      <c r="B201" s="50">
        <v>200</v>
      </c>
      <c r="C201" s="49" t="s">
        <v>34</v>
      </c>
      <c r="D201" s="34" t="s">
        <v>35</v>
      </c>
      <c r="E201" s="34" t="s">
        <v>36</v>
      </c>
      <c r="F201" s="34" t="s">
        <v>236</v>
      </c>
      <c r="G201" s="35">
        <v>57711</v>
      </c>
      <c r="H201" s="35">
        <v>39192</v>
      </c>
      <c r="I201" s="35">
        <v>3003</v>
      </c>
      <c r="J201" s="35">
        <v>651360</v>
      </c>
    </row>
    <row r="202" spans="1:10" x14ac:dyDescent="0.3">
      <c r="A202" s="50">
        <f t="shared" si="3"/>
        <v>8</v>
      </c>
      <c r="B202" s="50">
        <v>201</v>
      </c>
      <c r="C202" s="49" t="s">
        <v>34</v>
      </c>
      <c r="D202" s="34" t="s">
        <v>35</v>
      </c>
      <c r="E202" s="34" t="s">
        <v>36</v>
      </c>
      <c r="F202" s="34" t="s">
        <v>237</v>
      </c>
      <c r="G202" s="35">
        <v>55018</v>
      </c>
      <c r="H202" s="35">
        <v>36676</v>
      </c>
      <c r="I202" s="35">
        <v>650</v>
      </c>
      <c r="J202" s="35">
        <v>645571</v>
      </c>
    </row>
    <row r="203" spans="1:10" x14ac:dyDescent="0.3">
      <c r="A203" s="50">
        <f t="shared" si="3"/>
        <v>8</v>
      </c>
      <c r="B203" s="50">
        <v>202</v>
      </c>
      <c r="C203" s="49" t="s">
        <v>34</v>
      </c>
      <c r="D203" s="34" t="s">
        <v>35</v>
      </c>
      <c r="E203" s="34" t="s">
        <v>36</v>
      </c>
      <c r="F203" s="34" t="s">
        <v>238</v>
      </c>
      <c r="G203" s="35">
        <v>64572</v>
      </c>
      <c r="H203" s="35">
        <v>45034</v>
      </c>
      <c r="I203" s="35">
        <v>2119</v>
      </c>
      <c r="J203" s="35">
        <v>788624</v>
      </c>
    </row>
    <row r="204" spans="1:10" x14ac:dyDescent="0.3">
      <c r="A204" s="50">
        <f t="shared" si="3"/>
        <v>8</v>
      </c>
      <c r="B204" s="50">
        <v>203</v>
      </c>
      <c r="C204" s="49" t="s">
        <v>34</v>
      </c>
      <c r="D204" s="34" t="s">
        <v>35</v>
      </c>
      <c r="E204" s="34" t="s">
        <v>36</v>
      </c>
      <c r="F204" s="34" t="s">
        <v>239</v>
      </c>
      <c r="G204" s="35">
        <v>69672</v>
      </c>
      <c r="H204" s="35">
        <v>47359</v>
      </c>
      <c r="I204" s="35">
        <v>3772</v>
      </c>
      <c r="J204" s="35">
        <v>857089</v>
      </c>
    </row>
    <row r="205" spans="1:10" x14ac:dyDescent="0.3">
      <c r="A205" s="50">
        <f t="shared" si="3"/>
        <v>8</v>
      </c>
      <c r="B205" s="50">
        <v>204</v>
      </c>
      <c r="C205" s="49" t="s">
        <v>34</v>
      </c>
      <c r="D205" s="34" t="s">
        <v>35</v>
      </c>
      <c r="E205" s="34" t="s">
        <v>36</v>
      </c>
      <c r="F205" s="34" t="s">
        <v>240</v>
      </c>
      <c r="G205" s="35">
        <v>68900</v>
      </c>
      <c r="H205" s="35">
        <v>44040</v>
      </c>
      <c r="I205" s="35">
        <v>4800</v>
      </c>
      <c r="J205" s="35">
        <v>837853</v>
      </c>
    </row>
    <row r="206" spans="1:10" x14ac:dyDescent="0.3">
      <c r="A206" s="50">
        <f t="shared" si="3"/>
        <v>8</v>
      </c>
      <c r="B206" s="50">
        <v>205</v>
      </c>
      <c r="C206" s="49" t="s">
        <v>34</v>
      </c>
      <c r="D206" s="34" t="s">
        <v>35</v>
      </c>
      <c r="E206" s="34" t="s">
        <v>36</v>
      </c>
      <c r="F206" s="34" t="s">
        <v>241</v>
      </c>
      <c r="G206" s="35">
        <v>69876</v>
      </c>
      <c r="H206" s="35">
        <v>48829</v>
      </c>
      <c r="I206" s="35">
        <v>5009</v>
      </c>
      <c r="J206" s="35">
        <v>805636</v>
      </c>
    </row>
    <row r="207" spans="1:10" x14ac:dyDescent="0.3">
      <c r="A207" s="50">
        <f t="shared" si="3"/>
        <v>8</v>
      </c>
      <c r="B207" s="50">
        <v>206</v>
      </c>
      <c r="C207" s="49" t="s">
        <v>34</v>
      </c>
      <c r="D207" s="34" t="s">
        <v>35</v>
      </c>
      <c r="E207" s="34" t="s">
        <v>36</v>
      </c>
      <c r="F207" s="34" t="s">
        <v>242</v>
      </c>
      <c r="G207" s="35">
        <v>69239</v>
      </c>
      <c r="H207" s="35">
        <v>43045</v>
      </c>
      <c r="I207" s="35">
        <v>3474</v>
      </c>
      <c r="J207" s="35">
        <v>803500</v>
      </c>
    </row>
    <row r="208" spans="1:10" x14ac:dyDescent="0.3">
      <c r="A208" s="50">
        <f t="shared" si="3"/>
        <v>8</v>
      </c>
      <c r="B208" s="50">
        <v>207</v>
      </c>
      <c r="C208" s="49" t="s">
        <v>34</v>
      </c>
      <c r="D208" s="34" t="s">
        <v>35</v>
      </c>
      <c r="E208" s="34" t="s">
        <v>36</v>
      </c>
      <c r="F208" s="34" t="s">
        <v>243</v>
      </c>
      <c r="G208" s="35">
        <v>61408</v>
      </c>
      <c r="H208" s="35">
        <v>34232</v>
      </c>
      <c r="I208" s="35">
        <v>4680</v>
      </c>
      <c r="J208" s="35">
        <v>629091</v>
      </c>
    </row>
    <row r="209" spans="1:10" x14ac:dyDescent="0.3">
      <c r="A209" s="50">
        <f t="shared" si="3"/>
        <v>8</v>
      </c>
      <c r="B209" s="50">
        <v>208</v>
      </c>
      <c r="C209" s="49" t="s">
        <v>34</v>
      </c>
      <c r="D209" s="34" t="s">
        <v>35</v>
      </c>
      <c r="E209" s="34" t="s">
        <v>36</v>
      </c>
      <c r="F209" s="34" t="s">
        <v>244</v>
      </c>
      <c r="G209" s="35">
        <v>60975</v>
      </c>
      <c r="H209" s="35">
        <v>36522</v>
      </c>
      <c r="I209" s="35">
        <v>1976</v>
      </c>
      <c r="J209" s="35">
        <v>703655</v>
      </c>
    </row>
    <row r="210" spans="1:10" x14ac:dyDescent="0.3">
      <c r="A210" s="50">
        <f t="shared" si="3"/>
        <v>8</v>
      </c>
      <c r="B210" s="50">
        <v>209</v>
      </c>
      <c r="C210" s="49" t="s">
        <v>34</v>
      </c>
      <c r="D210" s="34" t="s">
        <v>35</v>
      </c>
      <c r="E210" s="34" t="s">
        <v>36</v>
      </c>
      <c r="F210" s="34" t="s">
        <v>245</v>
      </c>
      <c r="G210" s="35">
        <v>57224</v>
      </c>
      <c r="H210" s="35">
        <v>40360</v>
      </c>
      <c r="I210" s="35">
        <v>3616</v>
      </c>
      <c r="J210" s="35">
        <v>749730</v>
      </c>
    </row>
    <row r="211" spans="1:10" x14ac:dyDescent="0.3">
      <c r="A211" s="50">
        <f t="shared" si="3"/>
        <v>8</v>
      </c>
      <c r="B211" s="50">
        <v>210</v>
      </c>
      <c r="C211" s="49" t="s">
        <v>34</v>
      </c>
      <c r="D211" s="34" t="s">
        <v>35</v>
      </c>
      <c r="E211" s="34" t="s">
        <v>36</v>
      </c>
      <c r="F211" s="34" t="s">
        <v>246</v>
      </c>
      <c r="G211" s="35">
        <v>85687</v>
      </c>
      <c r="H211" s="35">
        <v>45166</v>
      </c>
      <c r="I211" s="35">
        <v>287</v>
      </c>
      <c r="J211" s="35">
        <v>867819</v>
      </c>
    </row>
    <row r="212" spans="1:10" x14ac:dyDescent="0.3">
      <c r="A212" s="50">
        <f t="shared" si="3"/>
        <v>8</v>
      </c>
      <c r="B212" s="50">
        <v>211</v>
      </c>
      <c r="C212" s="49" t="s">
        <v>34</v>
      </c>
      <c r="D212" s="34" t="s">
        <v>35</v>
      </c>
      <c r="E212" s="34" t="s">
        <v>36</v>
      </c>
      <c r="F212" s="34" t="s">
        <v>247</v>
      </c>
      <c r="G212" s="35">
        <v>77266</v>
      </c>
      <c r="H212" s="35">
        <v>45380</v>
      </c>
      <c r="I212" s="35">
        <v>11203</v>
      </c>
      <c r="J212" s="35">
        <v>881257</v>
      </c>
    </row>
    <row r="213" spans="1:10" x14ac:dyDescent="0.3">
      <c r="A213" s="50">
        <f t="shared" si="3"/>
        <v>8</v>
      </c>
      <c r="B213" s="50">
        <v>212</v>
      </c>
      <c r="C213" s="49" t="s">
        <v>34</v>
      </c>
      <c r="D213" s="34" t="s">
        <v>35</v>
      </c>
      <c r="E213" s="34" t="s">
        <v>36</v>
      </c>
      <c r="F213" s="34" t="s">
        <v>248</v>
      </c>
      <c r="G213" s="35">
        <v>76472</v>
      </c>
      <c r="H213" s="35">
        <v>46848</v>
      </c>
      <c r="I213" s="35">
        <v>7641</v>
      </c>
      <c r="J213" s="35">
        <v>875741</v>
      </c>
    </row>
    <row r="214" spans="1:10" x14ac:dyDescent="0.3">
      <c r="A214" s="50">
        <f t="shared" si="3"/>
        <v>8</v>
      </c>
      <c r="B214" s="50">
        <v>213</v>
      </c>
      <c r="C214" s="49" t="s">
        <v>34</v>
      </c>
      <c r="D214" s="34" t="s">
        <v>35</v>
      </c>
      <c r="E214" s="34" t="s">
        <v>36</v>
      </c>
      <c r="F214" s="34" t="s">
        <v>249</v>
      </c>
      <c r="G214" s="35">
        <v>78761</v>
      </c>
      <c r="H214" s="35">
        <v>42731</v>
      </c>
      <c r="I214" s="35">
        <v>5460</v>
      </c>
      <c r="J214" s="35">
        <v>804674</v>
      </c>
    </row>
    <row r="215" spans="1:10" x14ac:dyDescent="0.3">
      <c r="A215" s="50">
        <f t="shared" si="3"/>
        <v>8</v>
      </c>
      <c r="B215" s="50">
        <v>214</v>
      </c>
      <c r="C215" s="49" t="s">
        <v>34</v>
      </c>
      <c r="D215" s="34" t="s">
        <v>35</v>
      </c>
      <c r="E215" s="34" t="s">
        <v>36</v>
      </c>
      <c r="F215" s="34" t="s">
        <v>250</v>
      </c>
      <c r="G215" s="35">
        <v>78512</v>
      </c>
      <c r="H215" s="35">
        <v>34381</v>
      </c>
      <c r="I215" s="35">
        <v>5366</v>
      </c>
      <c r="J215" s="35">
        <v>674505</v>
      </c>
    </row>
    <row r="216" spans="1:10" x14ac:dyDescent="0.3">
      <c r="A216" s="50">
        <f t="shared" si="3"/>
        <v>8</v>
      </c>
      <c r="B216" s="50">
        <v>215</v>
      </c>
      <c r="C216" s="49" t="s">
        <v>34</v>
      </c>
      <c r="D216" s="34" t="s">
        <v>35</v>
      </c>
      <c r="E216" s="34" t="s">
        <v>36</v>
      </c>
      <c r="F216" s="34" t="s">
        <v>251</v>
      </c>
      <c r="G216" s="35">
        <v>69921</v>
      </c>
      <c r="H216" s="35">
        <v>35388</v>
      </c>
      <c r="I216" s="35">
        <v>3113</v>
      </c>
      <c r="J216" s="35">
        <v>821898</v>
      </c>
    </row>
    <row r="217" spans="1:10" x14ac:dyDescent="0.3">
      <c r="A217" s="50">
        <f t="shared" si="3"/>
        <v>9</v>
      </c>
      <c r="B217" s="50">
        <v>216</v>
      </c>
      <c r="C217" s="49" t="s">
        <v>34</v>
      </c>
      <c r="D217" s="34" t="s">
        <v>35</v>
      </c>
      <c r="E217" s="34" t="s">
        <v>36</v>
      </c>
      <c r="F217" s="34" t="s">
        <v>252</v>
      </c>
      <c r="G217" s="35">
        <v>78357</v>
      </c>
      <c r="H217" s="35">
        <v>41864</v>
      </c>
      <c r="I217" s="35">
        <v>5104</v>
      </c>
      <c r="J217" s="35">
        <v>814901</v>
      </c>
    </row>
    <row r="218" spans="1:10" x14ac:dyDescent="0.3">
      <c r="A218" s="50">
        <f t="shared" si="3"/>
        <v>9</v>
      </c>
      <c r="B218" s="50">
        <v>217</v>
      </c>
      <c r="C218" s="49" t="s">
        <v>34</v>
      </c>
      <c r="D218" s="34" t="s">
        <v>35</v>
      </c>
      <c r="E218" s="34" t="s">
        <v>36</v>
      </c>
      <c r="F218" s="34" t="s">
        <v>253</v>
      </c>
      <c r="G218" s="35">
        <v>83883</v>
      </c>
      <c r="H218" s="35">
        <v>41014</v>
      </c>
      <c r="I218" s="35">
        <v>7113</v>
      </c>
      <c r="J218" s="35">
        <v>875084</v>
      </c>
    </row>
    <row r="219" spans="1:10" x14ac:dyDescent="0.3">
      <c r="A219" s="50">
        <f t="shared" si="3"/>
        <v>9</v>
      </c>
      <c r="B219" s="50">
        <v>218</v>
      </c>
      <c r="C219" s="49" t="s">
        <v>34</v>
      </c>
      <c r="D219" s="34" t="s">
        <v>35</v>
      </c>
      <c r="E219" s="34" t="s">
        <v>36</v>
      </c>
      <c r="F219" s="34" t="s">
        <v>254</v>
      </c>
      <c r="G219" s="35">
        <v>83341</v>
      </c>
      <c r="H219" s="35">
        <v>44210</v>
      </c>
      <c r="I219" s="35">
        <v>7122</v>
      </c>
      <c r="J219" s="35">
        <v>869874</v>
      </c>
    </row>
    <row r="220" spans="1:10" x14ac:dyDescent="0.3">
      <c r="A220" s="50">
        <f t="shared" si="3"/>
        <v>9</v>
      </c>
      <c r="B220" s="50">
        <v>219</v>
      </c>
      <c r="C220" s="49" t="s">
        <v>34</v>
      </c>
      <c r="D220" s="34" t="s">
        <v>35</v>
      </c>
      <c r="E220" s="34" t="s">
        <v>36</v>
      </c>
      <c r="F220" s="34" t="s">
        <v>255</v>
      </c>
      <c r="G220" s="35">
        <v>86432</v>
      </c>
      <c r="H220" s="35">
        <v>50393</v>
      </c>
      <c r="I220" s="35">
        <v>8834</v>
      </c>
      <c r="J220" s="35">
        <v>971593</v>
      </c>
    </row>
    <row r="221" spans="1:10" x14ac:dyDescent="0.3">
      <c r="A221" s="50">
        <f t="shared" si="3"/>
        <v>9</v>
      </c>
      <c r="B221" s="50">
        <v>220</v>
      </c>
      <c r="C221" s="49" t="s">
        <v>34</v>
      </c>
      <c r="D221" s="34" t="s">
        <v>35</v>
      </c>
      <c r="E221" s="34" t="s">
        <v>36</v>
      </c>
      <c r="F221" s="34" t="s">
        <v>256</v>
      </c>
      <c r="G221" s="35">
        <v>90632</v>
      </c>
      <c r="H221" s="35">
        <v>43088</v>
      </c>
      <c r="I221" s="35">
        <v>8594</v>
      </c>
      <c r="J221" s="35">
        <v>827589</v>
      </c>
    </row>
    <row r="222" spans="1:10" x14ac:dyDescent="0.3">
      <c r="A222" s="50">
        <f t="shared" si="3"/>
        <v>9</v>
      </c>
      <c r="B222" s="50">
        <v>221</v>
      </c>
      <c r="C222" s="49" t="s">
        <v>34</v>
      </c>
      <c r="D222" s="34" t="s">
        <v>35</v>
      </c>
      <c r="E222" s="34" t="s">
        <v>36</v>
      </c>
      <c r="F222" s="34" t="s">
        <v>257</v>
      </c>
      <c r="G222" s="35">
        <v>90802</v>
      </c>
      <c r="H222" s="35">
        <v>31169</v>
      </c>
      <c r="I222" s="35">
        <v>7016</v>
      </c>
      <c r="J222" s="35">
        <v>705854</v>
      </c>
    </row>
    <row r="223" spans="1:10" x14ac:dyDescent="0.3">
      <c r="A223" s="50">
        <f t="shared" si="3"/>
        <v>9</v>
      </c>
      <c r="B223" s="50">
        <v>222</v>
      </c>
      <c r="C223" s="49" t="s">
        <v>34</v>
      </c>
      <c r="D223" s="34" t="s">
        <v>35</v>
      </c>
      <c r="E223" s="34" t="s">
        <v>36</v>
      </c>
      <c r="F223" s="34" t="s">
        <v>258</v>
      </c>
      <c r="G223" s="35">
        <v>75809</v>
      </c>
      <c r="H223" s="35">
        <v>23567</v>
      </c>
      <c r="I223" s="35">
        <v>4266</v>
      </c>
      <c r="J223" s="35">
        <v>693010</v>
      </c>
    </row>
    <row r="224" spans="1:10" x14ac:dyDescent="0.3">
      <c r="A224" s="50">
        <f t="shared" si="3"/>
        <v>9</v>
      </c>
      <c r="B224" s="50">
        <v>223</v>
      </c>
      <c r="C224" s="49" t="s">
        <v>34</v>
      </c>
      <c r="D224" s="34" t="s">
        <v>35</v>
      </c>
      <c r="E224" s="34" t="s">
        <v>36</v>
      </c>
      <c r="F224" s="34" t="s">
        <v>259</v>
      </c>
      <c r="G224" s="35">
        <v>89706</v>
      </c>
      <c r="H224" s="35">
        <v>27393</v>
      </c>
      <c r="I224" s="35">
        <v>6738</v>
      </c>
      <c r="J224" s="35">
        <v>751894</v>
      </c>
    </row>
    <row r="225" spans="1:10" x14ac:dyDescent="0.3">
      <c r="A225" s="50">
        <f t="shared" si="3"/>
        <v>9</v>
      </c>
      <c r="B225" s="50">
        <v>224</v>
      </c>
      <c r="C225" s="49" t="s">
        <v>34</v>
      </c>
      <c r="D225" s="34" t="s">
        <v>35</v>
      </c>
      <c r="E225" s="34" t="s">
        <v>36</v>
      </c>
      <c r="F225" s="34" t="s">
        <v>260</v>
      </c>
      <c r="G225" s="35">
        <v>95735</v>
      </c>
      <c r="H225" s="35">
        <v>34057</v>
      </c>
      <c r="I225" s="35">
        <v>8619</v>
      </c>
      <c r="J225" s="35">
        <v>882843</v>
      </c>
    </row>
    <row r="226" spans="1:10" x14ac:dyDescent="0.3">
      <c r="A226" s="50">
        <f t="shared" si="3"/>
        <v>9</v>
      </c>
      <c r="B226" s="50">
        <v>225</v>
      </c>
      <c r="C226" s="49" t="s">
        <v>34</v>
      </c>
      <c r="D226" s="34" t="s">
        <v>35</v>
      </c>
      <c r="E226" s="34" t="s">
        <v>36</v>
      </c>
      <c r="F226" s="34" t="s">
        <v>261</v>
      </c>
      <c r="G226" s="35">
        <v>96551</v>
      </c>
      <c r="H226" s="35">
        <v>36073</v>
      </c>
      <c r="I226" s="35">
        <v>9762</v>
      </c>
      <c r="J226" s="35">
        <v>932376</v>
      </c>
    </row>
    <row r="227" spans="1:10" x14ac:dyDescent="0.3">
      <c r="A227" s="50">
        <f t="shared" si="3"/>
        <v>9</v>
      </c>
      <c r="B227" s="50">
        <v>226</v>
      </c>
      <c r="C227" s="49" t="s">
        <v>34</v>
      </c>
      <c r="D227" s="34" t="s">
        <v>35</v>
      </c>
      <c r="E227" s="34" t="s">
        <v>36</v>
      </c>
      <c r="F227" s="34" t="s">
        <v>262</v>
      </c>
      <c r="G227" s="35">
        <v>97570</v>
      </c>
      <c r="H227" s="35">
        <v>47778</v>
      </c>
      <c r="I227" s="35">
        <v>9509</v>
      </c>
      <c r="J227" s="35">
        <v>998702</v>
      </c>
    </row>
    <row r="228" spans="1:10" x14ac:dyDescent="0.3">
      <c r="A228" s="50">
        <f t="shared" si="3"/>
        <v>9</v>
      </c>
      <c r="B228" s="50">
        <v>227</v>
      </c>
      <c r="C228" s="49" t="s">
        <v>34</v>
      </c>
      <c r="D228" s="34" t="s">
        <v>35</v>
      </c>
      <c r="E228" s="34" t="s">
        <v>36</v>
      </c>
      <c r="F228" s="34" t="s">
        <v>263</v>
      </c>
      <c r="G228" s="35">
        <v>94372</v>
      </c>
      <c r="H228" s="35">
        <v>41062</v>
      </c>
      <c r="I228" s="35">
        <v>11337</v>
      </c>
      <c r="J228" s="35">
        <v>883362</v>
      </c>
    </row>
    <row r="229" spans="1:10" x14ac:dyDescent="0.3">
      <c r="A229" s="50">
        <f t="shared" si="3"/>
        <v>9</v>
      </c>
      <c r="B229" s="50">
        <v>228</v>
      </c>
      <c r="C229" s="49" t="s">
        <v>34</v>
      </c>
      <c r="D229" s="34" t="s">
        <v>35</v>
      </c>
      <c r="E229" s="34" t="s">
        <v>36</v>
      </c>
      <c r="F229" s="34" t="s">
        <v>264</v>
      </c>
      <c r="G229" s="35">
        <v>92071</v>
      </c>
      <c r="H229" s="35">
        <v>34351</v>
      </c>
      <c r="I229" s="35">
        <v>6345</v>
      </c>
      <c r="J229" s="35">
        <v>744381</v>
      </c>
    </row>
    <row r="230" spans="1:10" x14ac:dyDescent="0.3">
      <c r="A230" s="50">
        <f t="shared" si="3"/>
        <v>9</v>
      </c>
      <c r="B230" s="50">
        <v>229</v>
      </c>
      <c r="C230" s="49" t="s">
        <v>34</v>
      </c>
      <c r="D230" s="34" t="s">
        <v>35</v>
      </c>
      <c r="E230" s="34" t="s">
        <v>36</v>
      </c>
      <c r="F230" s="34" t="s">
        <v>265</v>
      </c>
      <c r="G230" s="35">
        <v>83809</v>
      </c>
      <c r="H230" s="35">
        <v>34428</v>
      </c>
      <c r="I230" s="35">
        <v>6396</v>
      </c>
      <c r="J230" s="35">
        <v>834966</v>
      </c>
    </row>
    <row r="231" spans="1:10" x14ac:dyDescent="0.3">
      <c r="A231" s="50">
        <f t="shared" si="3"/>
        <v>9</v>
      </c>
      <c r="B231" s="50">
        <v>230</v>
      </c>
      <c r="C231" s="49" t="s">
        <v>34</v>
      </c>
      <c r="D231" s="34" t="s">
        <v>35</v>
      </c>
      <c r="E231" s="34" t="s">
        <v>36</v>
      </c>
      <c r="F231" s="34" t="s">
        <v>266</v>
      </c>
      <c r="G231" s="35">
        <v>90123</v>
      </c>
      <c r="H231" s="35">
        <v>39507</v>
      </c>
      <c r="I231" s="35">
        <v>7826</v>
      </c>
      <c r="J231" s="35">
        <v>886598</v>
      </c>
    </row>
    <row r="232" spans="1:10" x14ac:dyDescent="0.3">
      <c r="A232" s="50">
        <f t="shared" si="3"/>
        <v>9</v>
      </c>
      <c r="B232" s="50">
        <v>231</v>
      </c>
      <c r="C232" s="49" t="s">
        <v>34</v>
      </c>
      <c r="D232" s="34" t="s">
        <v>35</v>
      </c>
      <c r="E232" s="34" t="s">
        <v>36</v>
      </c>
      <c r="F232" s="34" t="s">
        <v>267</v>
      </c>
      <c r="G232" s="35">
        <v>97894</v>
      </c>
      <c r="H232" s="35">
        <v>39018</v>
      </c>
      <c r="I232" s="35">
        <v>10191</v>
      </c>
      <c r="J232" s="35">
        <v>949396</v>
      </c>
    </row>
    <row r="233" spans="1:10" x14ac:dyDescent="0.3">
      <c r="A233" s="50">
        <f t="shared" si="3"/>
        <v>9</v>
      </c>
      <c r="B233" s="50">
        <v>232</v>
      </c>
      <c r="C233" s="49" t="s">
        <v>34</v>
      </c>
      <c r="D233" s="34" t="s">
        <v>35</v>
      </c>
      <c r="E233" s="34" t="s">
        <v>36</v>
      </c>
      <c r="F233" s="34" t="s">
        <v>268</v>
      </c>
      <c r="G233" s="35">
        <v>96424</v>
      </c>
      <c r="H233" s="35">
        <v>45137</v>
      </c>
      <c r="I233" s="35">
        <v>10239</v>
      </c>
      <c r="J233" s="35">
        <v>984432</v>
      </c>
    </row>
    <row r="234" spans="1:10" x14ac:dyDescent="0.3">
      <c r="A234" s="50">
        <f t="shared" si="3"/>
        <v>9</v>
      </c>
      <c r="B234" s="50">
        <v>233</v>
      </c>
      <c r="C234" s="49" t="s">
        <v>34</v>
      </c>
      <c r="D234" s="34" t="s">
        <v>35</v>
      </c>
      <c r="E234" s="34" t="s">
        <v>36</v>
      </c>
      <c r="F234" s="34" t="s">
        <v>269</v>
      </c>
      <c r="G234" s="35">
        <v>93337</v>
      </c>
      <c r="H234" s="35">
        <v>49284</v>
      </c>
      <c r="I234" s="35">
        <v>13233</v>
      </c>
      <c r="J234" s="35">
        <v>1022738</v>
      </c>
    </row>
    <row r="235" spans="1:10" x14ac:dyDescent="0.3">
      <c r="A235" s="50">
        <f t="shared" si="3"/>
        <v>9</v>
      </c>
      <c r="B235" s="50">
        <v>234</v>
      </c>
      <c r="C235" s="49" t="s">
        <v>34</v>
      </c>
      <c r="D235" s="34" t="s">
        <v>35</v>
      </c>
      <c r="E235" s="34" t="s">
        <v>36</v>
      </c>
      <c r="F235" s="34" t="s">
        <v>270</v>
      </c>
      <c r="G235" s="35">
        <v>92605</v>
      </c>
      <c r="H235" s="35">
        <v>42159</v>
      </c>
      <c r="I235" s="35">
        <v>13560</v>
      </c>
      <c r="J235" s="35">
        <v>905234</v>
      </c>
    </row>
    <row r="236" spans="1:10" x14ac:dyDescent="0.3">
      <c r="A236" s="50">
        <f t="shared" si="3"/>
        <v>9</v>
      </c>
      <c r="B236" s="50">
        <v>235</v>
      </c>
      <c r="C236" s="49" t="s">
        <v>34</v>
      </c>
      <c r="D236" s="34" t="s">
        <v>35</v>
      </c>
      <c r="E236" s="34" t="s">
        <v>36</v>
      </c>
      <c r="F236" s="34" t="s">
        <v>271</v>
      </c>
      <c r="G236" s="35">
        <v>86961</v>
      </c>
      <c r="H236" s="35">
        <v>38415</v>
      </c>
      <c r="I236" s="35">
        <v>10536</v>
      </c>
      <c r="J236" s="35">
        <v>780122</v>
      </c>
    </row>
    <row r="237" spans="1:10" x14ac:dyDescent="0.3">
      <c r="A237" s="50">
        <f t="shared" si="3"/>
        <v>9</v>
      </c>
      <c r="B237" s="50">
        <v>236</v>
      </c>
      <c r="C237" s="49" t="s">
        <v>34</v>
      </c>
      <c r="D237" s="34" t="s">
        <v>35</v>
      </c>
      <c r="E237" s="34" t="s">
        <v>36</v>
      </c>
      <c r="F237" s="34" t="s">
        <v>272</v>
      </c>
      <c r="G237" s="35">
        <v>75083</v>
      </c>
      <c r="H237" s="35">
        <v>51972</v>
      </c>
      <c r="I237" s="35">
        <v>5539</v>
      </c>
      <c r="J237" s="35">
        <v>878445</v>
      </c>
    </row>
    <row r="238" spans="1:10" x14ac:dyDescent="0.3">
      <c r="A238" s="50">
        <f t="shared" si="3"/>
        <v>9</v>
      </c>
      <c r="B238" s="50">
        <v>237</v>
      </c>
      <c r="C238" s="49" t="s">
        <v>34</v>
      </c>
      <c r="D238" s="34" t="s">
        <v>35</v>
      </c>
      <c r="E238" s="34" t="s">
        <v>36</v>
      </c>
      <c r="F238" s="34" t="s">
        <v>273</v>
      </c>
      <c r="G238" s="35">
        <v>83347</v>
      </c>
      <c r="H238" s="35">
        <v>39862</v>
      </c>
      <c r="I238" s="35">
        <v>10084</v>
      </c>
      <c r="J238" s="35">
        <v>891034</v>
      </c>
    </row>
    <row r="239" spans="1:10" x14ac:dyDescent="0.3">
      <c r="A239" s="50">
        <f t="shared" si="3"/>
        <v>9</v>
      </c>
      <c r="B239" s="50">
        <v>238</v>
      </c>
      <c r="C239" s="49" t="s">
        <v>34</v>
      </c>
      <c r="D239" s="34" t="s">
        <v>35</v>
      </c>
      <c r="E239" s="34" t="s">
        <v>36</v>
      </c>
      <c r="F239" s="34" t="s">
        <v>274</v>
      </c>
      <c r="G239" s="35">
        <v>86508</v>
      </c>
      <c r="H239" s="35">
        <v>39062</v>
      </c>
      <c r="I239" s="35">
        <v>13291</v>
      </c>
      <c r="J239" s="35">
        <v>870406</v>
      </c>
    </row>
    <row r="240" spans="1:10" x14ac:dyDescent="0.3">
      <c r="A240" s="50">
        <f t="shared" si="3"/>
        <v>9</v>
      </c>
      <c r="B240" s="50">
        <v>239</v>
      </c>
      <c r="C240" s="49" t="s">
        <v>34</v>
      </c>
      <c r="D240" s="34" t="s">
        <v>35</v>
      </c>
      <c r="E240" s="34" t="s">
        <v>36</v>
      </c>
      <c r="F240" s="34" t="s">
        <v>275</v>
      </c>
      <c r="G240" s="35">
        <v>86052</v>
      </c>
      <c r="H240" s="35">
        <v>47111</v>
      </c>
      <c r="I240" s="35">
        <v>15850</v>
      </c>
      <c r="J240" s="35">
        <v>1105328</v>
      </c>
    </row>
    <row r="241" spans="1:10" x14ac:dyDescent="0.3">
      <c r="A241" s="50">
        <f t="shared" si="3"/>
        <v>9</v>
      </c>
      <c r="B241" s="50">
        <v>240</v>
      </c>
      <c r="C241" s="49" t="s">
        <v>34</v>
      </c>
      <c r="D241" s="34" t="s">
        <v>35</v>
      </c>
      <c r="E241" s="34" t="s">
        <v>36</v>
      </c>
      <c r="F241" s="34" t="s">
        <v>276</v>
      </c>
      <c r="G241" s="35">
        <v>85362</v>
      </c>
      <c r="H241" s="35">
        <v>48282</v>
      </c>
      <c r="I241" s="35">
        <v>16104</v>
      </c>
      <c r="J241" s="35">
        <v>1042417</v>
      </c>
    </row>
    <row r="242" spans="1:10" x14ac:dyDescent="0.3">
      <c r="A242" s="50">
        <f t="shared" si="3"/>
        <v>9</v>
      </c>
      <c r="B242" s="50">
        <v>241</v>
      </c>
      <c r="C242" s="49" t="s">
        <v>34</v>
      </c>
      <c r="D242" s="34" t="s">
        <v>35</v>
      </c>
      <c r="E242" s="34" t="s">
        <v>36</v>
      </c>
      <c r="F242" s="34" t="s">
        <v>277</v>
      </c>
      <c r="G242" s="35">
        <v>88600</v>
      </c>
      <c r="H242" s="35">
        <v>44652</v>
      </c>
      <c r="I242" s="35">
        <v>14220</v>
      </c>
      <c r="J242" s="35">
        <v>897596</v>
      </c>
    </row>
    <row r="243" spans="1:10" x14ac:dyDescent="0.3">
      <c r="A243" s="50">
        <f t="shared" si="3"/>
        <v>9</v>
      </c>
      <c r="B243" s="50">
        <v>242</v>
      </c>
      <c r="C243" s="49" t="s">
        <v>34</v>
      </c>
      <c r="D243" s="34" t="s">
        <v>35</v>
      </c>
      <c r="E243" s="34" t="s">
        <v>36</v>
      </c>
      <c r="F243" s="34" t="s">
        <v>278</v>
      </c>
      <c r="G243" s="35">
        <v>82170</v>
      </c>
      <c r="H243" s="35">
        <v>37508</v>
      </c>
      <c r="I243" s="35">
        <v>10635</v>
      </c>
      <c r="J243" s="35">
        <v>780900</v>
      </c>
    </row>
    <row r="244" spans="1:10" x14ac:dyDescent="0.3">
      <c r="A244" s="50">
        <f t="shared" si="3"/>
        <v>9</v>
      </c>
      <c r="B244" s="50">
        <v>243</v>
      </c>
      <c r="C244" s="49" t="s">
        <v>34</v>
      </c>
      <c r="D244" s="34" t="s">
        <v>35</v>
      </c>
      <c r="E244" s="34" t="s">
        <v>36</v>
      </c>
      <c r="F244" s="34" t="s">
        <v>279</v>
      </c>
      <c r="G244" s="35">
        <v>70589</v>
      </c>
      <c r="H244" s="35">
        <v>33235</v>
      </c>
      <c r="I244" s="35">
        <v>4299</v>
      </c>
      <c r="J244" s="35">
        <v>815972</v>
      </c>
    </row>
    <row r="245" spans="1:10" x14ac:dyDescent="0.3">
      <c r="A245" s="50">
        <f t="shared" si="3"/>
        <v>9</v>
      </c>
      <c r="B245" s="50">
        <v>244</v>
      </c>
      <c r="C245" s="49" t="s">
        <v>34</v>
      </c>
      <c r="D245" s="34" t="s">
        <v>35</v>
      </c>
      <c r="E245" s="34" t="s">
        <v>36</v>
      </c>
      <c r="F245" s="34" t="s">
        <v>280</v>
      </c>
      <c r="G245" s="35">
        <v>80472</v>
      </c>
      <c r="H245" s="35">
        <v>43448</v>
      </c>
      <c r="I245" s="35">
        <v>8005</v>
      </c>
      <c r="J245" s="35">
        <v>875162</v>
      </c>
    </row>
    <row r="246" spans="1:10" x14ac:dyDescent="0.3">
      <c r="A246" s="50">
        <f t="shared" si="3"/>
        <v>9</v>
      </c>
      <c r="B246" s="50">
        <v>245</v>
      </c>
      <c r="C246" s="49" t="s">
        <v>34</v>
      </c>
      <c r="D246" s="34" t="s">
        <v>35</v>
      </c>
      <c r="E246" s="34" t="s">
        <v>36</v>
      </c>
      <c r="F246" s="34" t="s">
        <v>281</v>
      </c>
      <c r="G246" s="35">
        <v>86821</v>
      </c>
      <c r="H246" s="35">
        <v>39434</v>
      </c>
      <c r="I246" s="35">
        <v>14366</v>
      </c>
      <c r="J246" s="35">
        <v>1035486</v>
      </c>
    </row>
    <row r="247" spans="1:10" x14ac:dyDescent="0.3">
      <c r="A247" s="50">
        <f t="shared" si="3"/>
        <v>10</v>
      </c>
      <c r="B247" s="50">
        <v>246</v>
      </c>
      <c r="C247" s="49" t="s">
        <v>34</v>
      </c>
      <c r="D247" s="34" t="s">
        <v>35</v>
      </c>
      <c r="E247" s="34" t="s">
        <v>36</v>
      </c>
      <c r="F247" s="34" t="s">
        <v>282</v>
      </c>
      <c r="G247" s="35">
        <v>81484</v>
      </c>
      <c r="H247" s="35">
        <v>45653</v>
      </c>
      <c r="I247" s="35">
        <v>13051</v>
      </c>
      <c r="J247" s="35">
        <v>1002254</v>
      </c>
    </row>
    <row r="248" spans="1:10" x14ac:dyDescent="0.3">
      <c r="A248" s="50">
        <f t="shared" si="3"/>
        <v>10</v>
      </c>
      <c r="B248" s="50">
        <v>247</v>
      </c>
      <c r="C248" s="49" t="s">
        <v>34</v>
      </c>
      <c r="D248" s="34" t="s">
        <v>35</v>
      </c>
      <c r="E248" s="34" t="s">
        <v>36</v>
      </c>
      <c r="F248" s="34" t="s">
        <v>283</v>
      </c>
      <c r="G248" s="35">
        <v>79476</v>
      </c>
      <c r="H248" s="35">
        <v>54962</v>
      </c>
      <c r="I248" s="35">
        <v>12436</v>
      </c>
      <c r="J248" s="35">
        <v>945584</v>
      </c>
    </row>
    <row r="249" spans="1:10" x14ac:dyDescent="0.3">
      <c r="A249" s="50">
        <f t="shared" si="3"/>
        <v>10</v>
      </c>
      <c r="B249" s="50">
        <v>248</v>
      </c>
      <c r="C249" s="49" t="s">
        <v>34</v>
      </c>
      <c r="D249" s="34" t="s">
        <v>35</v>
      </c>
      <c r="E249" s="34" t="s">
        <v>36</v>
      </c>
      <c r="F249" s="34" t="s">
        <v>284</v>
      </c>
      <c r="G249" s="35">
        <v>75829</v>
      </c>
      <c r="H249" s="35">
        <v>48535</v>
      </c>
      <c r="I249" s="35">
        <v>16488</v>
      </c>
      <c r="J249" s="35">
        <v>1037725</v>
      </c>
    </row>
    <row r="250" spans="1:10" x14ac:dyDescent="0.3">
      <c r="A250" s="50">
        <f t="shared" si="3"/>
        <v>10</v>
      </c>
      <c r="B250" s="50">
        <v>249</v>
      </c>
      <c r="C250" s="49" t="s">
        <v>34</v>
      </c>
      <c r="D250" s="34" t="s">
        <v>35</v>
      </c>
      <c r="E250" s="34" t="s">
        <v>36</v>
      </c>
      <c r="F250" s="34" t="s">
        <v>285</v>
      </c>
      <c r="G250" s="35">
        <v>74442</v>
      </c>
      <c r="H250" s="35">
        <v>35715</v>
      </c>
      <c r="I250" s="35">
        <v>12504</v>
      </c>
      <c r="J250" s="35">
        <v>818262</v>
      </c>
    </row>
    <row r="251" spans="1:10" x14ac:dyDescent="0.3">
      <c r="A251" s="50">
        <f t="shared" si="3"/>
        <v>10</v>
      </c>
      <c r="B251" s="50">
        <v>250</v>
      </c>
      <c r="C251" s="49" t="s">
        <v>34</v>
      </c>
      <c r="D251" s="34" t="s">
        <v>35</v>
      </c>
      <c r="E251" s="34" t="s">
        <v>36</v>
      </c>
      <c r="F251" s="34" t="s">
        <v>286</v>
      </c>
      <c r="G251" s="35">
        <v>61267</v>
      </c>
      <c r="H251" s="35">
        <v>39449</v>
      </c>
      <c r="I251" s="35">
        <v>5639</v>
      </c>
      <c r="J251" s="35">
        <v>955983</v>
      </c>
    </row>
    <row r="252" spans="1:10" x14ac:dyDescent="0.3">
      <c r="A252" s="50">
        <f t="shared" si="3"/>
        <v>10</v>
      </c>
      <c r="B252" s="50">
        <v>251</v>
      </c>
      <c r="C252" s="49" t="s">
        <v>34</v>
      </c>
      <c r="D252" s="34" t="s">
        <v>35</v>
      </c>
      <c r="E252" s="34" t="s">
        <v>36</v>
      </c>
      <c r="F252" s="34" t="s">
        <v>287</v>
      </c>
      <c r="G252" s="35">
        <v>72049</v>
      </c>
      <c r="H252" s="35">
        <v>45256</v>
      </c>
      <c r="I252" s="35">
        <v>11310</v>
      </c>
      <c r="J252" s="35">
        <v>1030329</v>
      </c>
    </row>
    <row r="253" spans="1:10" x14ac:dyDescent="0.3">
      <c r="A253" s="50">
        <f t="shared" si="3"/>
        <v>10</v>
      </c>
      <c r="B253" s="50">
        <v>252</v>
      </c>
      <c r="C253" s="49" t="s">
        <v>34</v>
      </c>
      <c r="D253" s="34" t="s">
        <v>35</v>
      </c>
      <c r="E253" s="34" t="s">
        <v>36</v>
      </c>
      <c r="F253" s="34" t="s">
        <v>288</v>
      </c>
      <c r="G253" s="35">
        <v>78524</v>
      </c>
      <c r="H253" s="35">
        <v>51062</v>
      </c>
      <c r="I253" s="35">
        <v>18953</v>
      </c>
      <c r="J253" s="35">
        <v>1117341</v>
      </c>
    </row>
    <row r="254" spans="1:10" x14ac:dyDescent="0.3">
      <c r="A254" s="50">
        <f t="shared" si="3"/>
        <v>10</v>
      </c>
      <c r="B254" s="50">
        <v>253</v>
      </c>
      <c r="C254" s="49" t="s">
        <v>34</v>
      </c>
      <c r="D254" s="34" t="s">
        <v>35</v>
      </c>
      <c r="E254" s="34" t="s">
        <v>36</v>
      </c>
      <c r="F254" s="34" t="s">
        <v>289</v>
      </c>
      <c r="G254" s="35">
        <v>70496</v>
      </c>
      <c r="H254" s="35">
        <v>58593</v>
      </c>
      <c r="I254" s="35">
        <v>17402</v>
      </c>
      <c r="J254" s="35">
        <v>1156386</v>
      </c>
    </row>
    <row r="255" spans="1:10" x14ac:dyDescent="0.3">
      <c r="A255" s="50">
        <f t="shared" si="3"/>
        <v>10</v>
      </c>
      <c r="B255" s="50">
        <v>254</v>
      </c>
      <c r="C255" s="49" t="s">
        <v>34</v>
      </c>
      <c r="D255" s="34" t="s">
        <v>35</v>
      </c>
      <c r="E255" s="34" t="s">
        <v>36</v>
      </c>
      <c r="F255" s="34" t="s">
        <v>290</v>
      </c>
      <c r="G255" s="35">
        <v>73272</v>
      </c>
      <c r="H255" s="35">
        <v>56381</v>
      </c>
      <c r="I255" s="35">
        <v>21088</v>
      </c>
      <c r="J255" s="35">
        <v>1163968</v>
      </c>
    </row>
    <row r="256" spans="1:10" x14ac:dyDescent="0.3">
      <c r="A256" s="50">
        <f t="shared" si="3"/>
        <v>10</v>
      </c>
      <c r="B256" s="50">
        <v>255</v>
      </c>
      <c r="C256" s="49" t="s">
        <v>34</v>
      </c>
      <c r="D256" s="34" t="s">
        <v>35</v>
      </c>
      <c r="E256" s="34" t="s">
        <v>36</v>
      </c>
      <c r="F256" s="34" t="s">
        <v>291</v>
      </c>
      <c r="G256" s="35">
        <v>74383</v>
      </c>
      <c r="H256" s="35">
        <v>54918</v>
      </c>
      <c r="I256" s="35">
        <v>26677</v>
      </c>
      <c r="J256" s="35">
        <v>1144721</v>
      </c>
    </row>
    <row r="257" spans="1:10" x14ac:dyDescent="0.3">
      <c r="A257" s="50">
        <f t="shared" si="3"/>
        <v>10</v>
      </c>
      <c r="B257" s="50">
        <v>256</v>
      </c>
      <c r="C257" s="49" t="s">
        <v>34</v>
      </c>
      <c r="D257" s="34" t="s">
        <v>35</v>
      </c>
      <c r="E257" s="34" t="s">
        <v>36</v>
      </c>
      <c r="F257" s="34" t="s">
        <v>292</v>
      </c>
      <c r="G257" s="35">
        <v>66732</v>
      </c>
      <c r="H257" s="35">
        <v>45941</v>
      </c>
      <c r="I257" s="35">
        <v>15937</v>
      </c>
      <c r="J257" s="35">
        <v>914128</v>
      </c>
    </row>
    <row r="258" spans="1:10" x14ac:dyDescent="0.3">
      <c r="A258" s="50">
        <f t="shared" si="3"/>
        <v>10</v>
      </c>
      <c r="B258" s="50">
        <v>257</v>
      </c>
      <c r="C258" s="49" t="s">
        <v>34</v>
      </c>
      <c r="D258" s="34" t="s">
        <v>35</v>
      </c>
      <c r="E258" s="34" t="s">
        <v>36</v>
      </c>
      <c r="F258" s="34" t="s">
        <v>293</v>
      </c>
      <c r="G258" s="35">
        <v>55342</v>
      </c>
      <c r="H258" s="35">
        <v>41842</v>
      </c>
      <c r="I258" s="35">
        <v>9212</v>
      </c>
      <c r="J258" s="35">
        <v>951691</v>
      </c>
    </row>
    <row r="259" spans="1:10" x14ac:dyDescent="0.3">
      <c r="A259" s="50">
        <f t="shared" ref="A259:A322" si="4">MONTH(F259)</f>
        <v>10</v>
      </c>
      <c r="B259" s="50">
        <v>258</v>
      </c>
      <c r="C259" s="49" t="s">
        <v>34</v>
      </c>
      <c r="D259" s="34" t="s">
        <v>35</v>
      </c>
      <c r="E259" s="34" t="s">
        <v>36</v>
      </c>
      <c r="F259" s="34" t="s">
        <v>294</v>
      </c>
      <c r="G259" s="35">
        <v>63509</v>
      </c>
      <c r="H259" s="35">
        <v>52248</v>
      </c>
      <c r="I259" s="35">
        <v>13626</v>
      </c>
      <c r="J259" s="35">
        <v>1030046</v>
      </c>
    </row>
    <row r="260" spans="1:10" x14ac:dyDescent="0.3">
      <c r="A260" s="50">
        <f t="shared" si="4"/>
        <v>10</v>
      </c>
      <c r="B260" s="50">
        <v>259</v>
      </c>
      <c r="C260" s="49" t="s">
        <v>34</v>
      </c>
      <c r="D260" s="34" t="s">
        <v>35</v>
      </c>
      <c r="E260" s="34" t="s">
        <v>36</v>
      </c>
      <c r="F260" s="34" t="s">
        <v>295</v>
      </c>
      <c r="G260" s="35">
        <v>67708</v>
      </c>
      <c r="H260" s="35">
        <v>59765</v>
      </c>
      <c r="I260" s="35">
        <v>23002</v>
      </c>
      <c r="J260" s="35">
        <v>1243732</v>
      </c>
    </row>
    <row r="261" spans="1:10" x14ac:dyDescent="0.3">
      <c r="A261" s="50">
        <f t="shared" si="4"/>
        <v>10</v>
      </c>
      <c r="B261" s="50">
        <v>260</v>
      </c>
      <c r="C261" s="49" t="s">
        <v>34</v>
      </c>
      <c r="D261" s="34" t="s">
        <v>35</v>
      </c>
      <c r="E261" s="34" t="s">
        <v>36</v>
      </c>
      <c r="F261" s="34" t="s">
        <v>296</v>
      </c>
      <c r="G261" s="35">
        <v>63371</v>
      </c>
      <c r="H261" s="35">
        <v>64888</v>
      </c>
      <c r="I261" s="35">
        <v>29757</v>
      </c>
      <c r="J261" s="35">
        <v>1333789</v>
      </c>
    </row>
    <row r="262" spans="1:10" x14ac:dyDescent="0.3">
      <c r="A262" s="50">
        <f t="shared" si="4"/>
        <v>10</v>
      </c>
      <c r="B262" s="50">
        <v>261</v>
      </c>
      <c r="C262" s="49" t="s">
        <v>34</v>
      </c>
      <c r="D262" s="34" t="s">
        <v>35</v>
      </c>
      <c r="E262" s="34" t="s">
        <v>36</v>
      </c>
      <c r="F262" s="34" t="s">
        <v>297</v>
      </c>
      <c r="G262" s="35">
        <v>62212</v>
      </c>
      <c r="H262" s="35">
        <v>69146</v>
      </c>
      <c r="I262" s="35">
        <v>25632</v>
      </c>
      <c r="J262" s="35">
        <v>1348796</v>
      </c>
    </row>
    <row r="263" spans="1:10" x14ac:dyDescent="0.3">
      <c r="A263" s="50">
        <f t="shared" si="4"/>
        <v>10</v>
      </c>
      <c r="B263" s="50">
        <v>262</v>
      </c>
      <c r="C263" s="49" t="s">
        <v>34</v>
      </c>
      <c r="D263" s="34" t="s">
        <v>35</v>
      </c>
      <c r="E263" s="34" t="s">
        <v>36</v>
      </c>
      <c r="F263" s="34" t="s">
        <v>298</v>
      </c>
      <c r="G263" s="35">
        <v>61871</v>
      </c>
      <c r="H263" s="35">
        <v>56736</v>
      </c>
      <c r="I263" s="35">
        <v>32104</v>
      </c>
      <c r="J263" s="35">
        <v>1220772</v>
      </c>
    </row>
    <row r="264" spans="1:10" x14ac:dyDescent="0.3">
      <c r="A264" s="50">
        <f t="shared" si="4"/>
        <v>10</v>
      </c>
      <c r="B264" s="50">
        <v>263</v>
      </c>
      <c r="C264" s="49" t="s">
        <v>34</v>
      </c>
      <c r="D264" s="34" t="s">
        <v>35</v>
      </c>
      <c r="E264" s="34" t="s">
        <v>36</v>
      </c>
      <c r="F264" s="34" t="s">
        <v>299</v>
      </c>
      <c r="G264" s="35">
        <v>55722</v>
      </c>
      <c r="H264" s="35">
        <v>49340</v>
      </c>
      <c r="I264" s="35">
        <v>29837</v>
      </c>
      <c r="J264" s="35">
        <v>1041897</v>
      </c>
    </row>
    <row r="265" spans="1:10" x14ac:dyDescent="0.3">
      <c r="A265" s="50">
        <f t="shared" si="4"/>
        <v>10</v>
      </c>
      <c r="B265" s="50">
        <v>264</v>
      </c>
      <c r="C265" s="49" t="s">
        <v>34</v>
      </c>
      <c r="D265" s="34" t="s">
        <v>35</v>
      </c>
      <c r="E265" s="34" t="s">
        <v>36</v>
      </c>
      <c r="F265" s="34" t="s">
        <v>300</v>
      </c>
      <c r="G265" s="35">
        <v>46790</v>
      </c>
      <c r="H265" s="35">
        <v>67752</v>
      </c>
      <c r="I265" s="35">
        <v>14289</v>
      </c>
      <c r="J265" s="35">
        <v>1275748</v>
      </c>
    </row>
    <row r="266" spans="1:10" x14ac:dyDescent="0.3">
      <c r="A266" s="50">
        <f t="shared" si="4"/>
        <v>10</v>
      </c>
      <c r="B266" s="50">
        <v>265</v>
      </c>
      <c r="C266" s="49" t="s">
        <v>34</v>
      </c>
      <c r="D266" s="34" t="s">
        <v>35</v>
      </c>
      <c r="E266" s="34" t="s">
        <v>36</v>
      </c>
      <c r="F266" s="34" t="s">
        <v>301</v>
      </c>
      <c r="G266" s="35">
        <v>54044</v>
      </c>
      <c r="H266" s="35">
        <v>61971</v>
      </c>
      <c r="I266" s="35">
        <v>20376</v>
      </c>
      <c r="J266" s="35">
        <v>1278124</v>
      </c>
    </row>
    <row r="267" spans="1:10" x14ac:dyDescent="0.3">
      <c r="A267" s="50">
        <f t="shared" si="4"/>
        <v>10</v>
      </c>
      <c r="B267" s="50">
        <v>266</v>
      </c>
      <c r="C267" s="49" t="s">
        <v>34</v>
      </c>
      <c r="D267" s="34" t="s">
        <v>35</v>
      </c>
      <c r="E267" s="34" t="s">
        <v>36</v>
      </c>
      <c r="F267" s="34" t="s">
        <v>302</v>
      </c>
      <c r="G267" s="35">
        <v>55839</v>
      </c>
      <c r="H267" s="35">
        <v>63283</v>
      </c>
      <c r="I267" s="35">
        <v>27422</v>
      </c>
      <c r="J267" s="35">
        <v>1476113</v>
      </c>
    </row>
    <row r="268" spans="1:10" x14ac:dyDescent="0.3">
      <c r="A268" s="50">
        <f t="shared" si="4"/>
        <v>10</v>
      </c>
      <c r="B268" s="50">
        <v>267</v>
      </c>
      <c r="C268" s="49" t="s">
        <v>34</v>
      </c>
      <c r="D268" s="34" t="s">
        <v>35</v>
      </c>
      <c r="E268" s="34" t="s">
        <v>36</v>
      </c>
      <c r="F268" s="34" t="s">
        <v>303</v>
      </c>
      <c r="G268" s="35">
        <v>54366</v>
      </c>
      <c r="H268" s="35">
        <v>76300</v>
      </c>
      <c r="I268" s="35">
        <v>40813</v>
      </c>
      <c r="J268" s="35">
        <v>1579610</v>
      </c>
    </row>
    <row r="269" spans="1:10" x14ac:dyDescent="0.3">
      <c r="A269" s="50">
        <f t="shared" si="4"/>
        <v>10</v>
      </c>
      <c r="B269" s="50">
        <v>268</v>
      </c>
      <c r="C269" s="49" t="s">
        <v>34</v>
      </c>
      <c r="D269" s="34" t="s">
        <v>35</v>
      </c>
      <c r="E269" s="34" t="s">
        <v>36</v>
      </c>
      <c r="F269" s="34" t="s">
        <v>304</v>
      </c>
      <c r="G269" s="35">
        <v>53370</v>
      </c>
      <c r="H269" s="35">
        <v>81949</v>
      </c>
      <c r="I269" s="35">
        <v>42837</v>
      </c>
      <c r="J269" s="35">
        <v>1668326</v>
      </c>
    </row>
    <row r="270" spans="1:10" x14ac:dyDescent="0.3">
      <c r="A270" s="50">
        <f t="shared" si="4"/>
        <v>10</v>
      </c>
      <c r="B270" s="50">
        <v>269</v>
      </c>
      <c r="C270" s="49" t="s">
        <v>34</v>
      </c>
      <c r="D270" s="34" t="s">
        <v>35</v>
      </c>
      <c r="E270" s="34" t="s">
        <v>36</v>
      </c>
      <c r="F270" s="34" t="s">
        <v>305</v>
      </c>
      <c r="G270" s="35">
        <v>50129</v>
      </c>
      <c r="H270" s="35">
        <v>82729</v>
      </c>
      <c r="I270" s="35">
        <v>45265</v>
      </c>
      <c r="J270" s="35">
        <v>1523999</v>
      </c>
    </row>
    <row r="271" spans="1:10" x14ac:dyDescent="0.3">
      <c r="A271" s="50">
        <f t="shared" si="4"/>
        <v>10</v>
      </c>
      <c r="B271" s="50">
        <v>270</v>
      </c>
      <c r="C271" s="49" t="s">
        <v>34</v>
      </c>
      <c r="D271" s="34" t="s">
        <v>35</v>
      </c>
      <c r="E271" s="34" t="s">
        <v>36</v>
      </c>
      <c r="F271" s="34" t="s">
        <v>306</v>
      </c>
      <c r="G271" s="35">
        <v>45148</v>
      </c>
      <c r="H271" s="35">
        <v>62140</v>
      </c>
      <c r="I271" s="35">
        <v>6616</v>
      </c>
      <c r="J271" s="35">
        <v>1188513</v>
      </c>
    </row>
    <row r="272" spans="1:10" x14ac:dyDescent="0.3">
      <c r="A272" s="50">
        <f t="shared" si="4"/>
        <v>10</v>
      </c>
      <c r="B272" s="50">
        <v>271</v>
      </c>
      <c r="C272" s="49" t="s">
        <v>34</v>
      </c>
      <c r="D272" s="34" t="s">
        <v>35</v>
      </c>
      <c r="E272" s="34" t="s">
        <v>36</v>
      </c>
      <c r="F272" s="34" t="s">
        <v>307</v>
      </c>
      <c r="G272" s="35">
        <v>36470</v>
      </c>
      <c r="H272" s="35">
        <v>67403</v>
      </c>
      <c r="I272" s="35">
        <v>73010</v>
      </c>
      <c r="J272" s="35">
        <v>1678551</v>
      </c>
    </row>
    <row r="273" spans="1:10" x14ac:dyDescent="0.3">
      <c r="A273" s="50">
        <f t="shared" si="4"/>
        <v>10</v>
      </c>
      <c r="B273" s="50">
        <v>272</v>
      </c>
      <c r="C273" s="49" t="s">
        <v>34</v>
      </c>
      <c r="D273" s="34" t="s">
        <v>35</v>
      </c>
      <c r="E273" s="34" t="s">
        <v>36</v>
      </c>
      <c r="F273" s="34" t="s">
        <v>308</v>
      </c>
      <c r="G273" s="35">
        <v>43893</v>
      </c>
      <c r="H273" s="35">
        <v>76843</v>
      </c>
      <c r="I273" s="35">
        <v>34482</v>
      </c>
      <c r="J273" s="35">
        <v>1583405</v>
      </c>
    </row>
    <row r="274" spans="1:10" x14ac:dyDescent="0.3">
      <c r="A274" s="50">
        <f t="shared" si="4"/>
        <v>10</v>
      </c>
      <c r="B274" s="50">
        <v>273</v>
      </c>
      <c r="C274" s="49" t="s">
        <v>34</v>
      </c>
      <c r="D274" s="34" t="s">
        <v>35</v>
      </c>
      <c r="E274" s="34" t="s">
        <v>36</v>
      </c>
      <c r="F274" s="34" t="s">
        <v>309</v>
      </c>
      <c r="G274" s="35">
        <v>49881</v>
      </c>
      <c r="H274" s="35">
        <v>79404</v>
      </c>
      <c r="I274" s="35">
        <v>37550</v>
      </c>
      <c r="J274" s="35">
        <v>1728434</v>
      </c>
    </row>
    <row r="275" spans="1:10" x14ac:dyDescent="0.3">
      <c r="A275" s="50">
        <f t="shared" si="4"/>
        <v>10</v>
      </c>
      <c r="B275" s="50">
        <v>274</v>
      </c>
      <c r="C275" s="49" t="s">
        <v>34</v>
      </c>
      <c r="D275" s="34" t="s">
        <v>35</v>
      </c>
      <c r="E275" s="34" t="s">
        <v>36</v>
      </c>
      <c r="F275" s="34" t="s">
        <v>310</v>
      </c>
      <c r="G275" s="35">
        <v>48648</v>
      </c>
      <c r="H275" s="35">
        <v>91052</v>
      </c>
      <c r="I275" s="35">
        <v>46612</v>
      </c>
      <c r="J275" s="35">
        <v>1871124</v>
      </c>
    </row>
    <row r="276" spans="1:10" x14ac:dyDescent="0.3">
      <c r="A276" s="50">
        <f t="shared" si="4"/>
        <v>10</v>
      </c>
      <c r="B276" s="50">
        <v>275</v>
      </c>
      <c r="C276" s="49" t="s">
        <v>34</v>
      </c>
      <c r="D276" s="34" t="s">
        <v>35</v>
      </c>
      <c r="E276" s="34" t="s">
        <v>36</v>
      </c>
      <c r="F276" s="34" t="s">
        <v>311</v>
      </c>
      <c r="G276" s="35">
        <v>48268</v>
      </c>
      <c r="H276" s="35">
        <v>99240</v>
      </c>
      <c r="I276" s="35">
        <v>49474</v>
      </c>
      <c r="J276" s="35">
        <v>1945396</v>
      </c>
    </row>
    <row r="277" spans="1:10" x14ac:dyDescent="0.3">
      <c r="A277" s="50">
        <f t="shared" si="4"/>
        <v>10</v>
      </c>
      <c r="B277" s="50">
        <v>276</v>
      </c>
      <c r="C277" s="49" t="s">
        <v>34</v>
      </c>
      <c r="D277" s="34" t="s">
        <v>35</v>
      </c>
      <c r="E277" s="34" t="s">
        <v>36</v>
      </c>
      <c r="F277" s="34" t="s">
        <v>312</v>
      </c>
      <c r="G277" s="35">
        <v>46963</v>
      </c>
      <c r="H277" s="35">
        <v>89695</v>
      </c>
      <c r="I277" s="35">
        <v>35070</v>
      </c>
      <c r="J277" s="35">
        <v>1604601</v>
      </c>
    </row>
    <row r="278" spans="1:10" x14ac:dyDescent="0.3">
      <c r="A278" s="50">
        <f t="shared" si="4"/>
        <v>11</v>
      </c>
      <c r="B278" s="50">
        <v>277</v>
      </c>
      <c r="C278" s="49" t="s">
        <v>34</v>
      </c>
      <c r="D278" s="34" t="s">
        <v>35</v>
      </c>
      <c r="E278" s="34" t="s">
        <v>36</v>
      </c>
      <c r="F278" s="34" t="s">
        <v>313</v>
      </c>
      <c r="G278" s="35">
        <v>45231</v>
      </c>
      <c r="H278" s="35">
        <v>104848</v>
      </c>
      <c r="I278" s="35">
        <v>46179</v>
      </c>
      <c r="J278" s="35">
        <v>1549145</v>
      </c>
    </row>
    <row r="279" spans="1:10" x14ac:dyDescent="0.3">
      <c r="A279" s="50">
        <f t="shared" si="4"/>
        <v>11</v>
      </c>
      <c r="B279" s="50">
        <v>278</v>
      </c>
      <c r="C279" s="49" t="s">
        <v>34</v>
      </c>
      <c r="D279" s="34" t="s">
        <v>35</v>
      </c>
      <c r="E279" s="34" t="s">
        <v>36</v>
      </c>
      <c r="F279" s="34" t="s">
        <v>314</v>
      </c>
      <c r="G279" s="35">
        <v>38310</v>
      </c>
      <c r="H279" s="35">
        <v>85308</v>
      </c>
      <c r="I279" s="35">
        <v>106091</v>
      </c>
      <c r="J279" s="35">
        <v>1964129</v>
      </c>
    </row>
    <row r="280" spans="1:10" x14ac:dyDescent="0.3">
      <c r="A280" s="50">
        <f t="shared" si="4"/>
        <v>11</v>
      </c>
      <c r="B280" s="50">
        <v>279</v>
      </c>
      <c r="C280" s="49" t="s">
        <v>34</v>
      </c>
      <c r="D280" s="34" t="s">
        <v>35</v>
      </c>
      <c r="E280" s="34" t="s">
        <v>36</v>
      </c>
      <c r="F280" s="34" t="s">
        <v>315</v>
      </c>
      <c r="G280" s="35">
        <v>46253</v>
      </c>
      <c r="H280" s="35">
        <v>127116</v>
      </c>
      <c r="I280" s="35">
        <v>72601</v>
      </c>
      <c r="J280" s="35">
        <v>1875753</v>
      </c>
    </row>
    <row r="281" spans="1:10" x14ac:dyDescent="0.3">
      <c r="A281" s="50">
        <f t="shared" si="4"/>
        <v>11</v>
      </c>
      <c r="B281" s="50">
        <v>280</v>
      </c>
      <c r="C281" s="49" t="s">
        <v>34</v>
      </c>
      <c r="D281" s="34" t="s">
        <v>35</v>
      </c>
      <c r="E281" s="34" t="s">
        <v>36</v>
      </c>
      <c r="F281" s="34" t="s">
        <v>316</v>
      </c>
      <c r="G281" s="35">
        <v>50210</v>
      </c>
      <c r="H281" s="35">
        <v>104608</v>
      </c>
      <c r="I281" s="35">
        <v>-46076</v>
      </c>
      <c r="J281" s="35">
        <v>1688111</v>
      </c>
    </row>
    <row r="282" spans="1:10" x14ac:dyDescent="0.3">
      <c r="A282" s="50">
        <f t="shared" si="4"/>
        <v>11</v>
      </c>
      <c r="B282" s="50">
        <v>281</v>
      </c>
      <c r="C282" s="49" t="s">
        <v>34</v>
      </c>
      <c r="D282" s="34" t="s">
        <v>35</v>
      </c>
      <c r="E282" s="34" t="s">
        <v>36</v>
      </c>
      <c r="F282" s="34" t="s">
        <v>317</v>
      </c>
      <c r="G282" s="35">
        <v>47638</v>
      </c>
      <c r="H282" s="35">
        <v>129354</v>
      </c>
      <c r="I282" s="35">
        <v>57806</v>
      </c>
      <c r="J282" s="35">
        <v>2032285</v>
      </c>
    </row>
    <row r="283" spans="1:10" x14ac:dyDescent="0.3">
      <c r="A283" s="50">
        <f t="shared" si="4"/>
        <v>11</v>
      </c>
      <c r="B283" s="50">
        <v>282</v>
      </c>
      <c r="C283" s="49" t="s">
        <v>34</v>
      </c>
      <c r="D283" s="34" t="s">
        <v>35</v>
      </c>
      <c r="E283" s="34" t="s">
        <v>36</v>
      </c>
      <c r="F283" s="34" t="s">
        <v>318</v>
      </c>
      <c r="G283" s="35">
        <v>50356</v>
      </c>
      <c r="H283" s="35">
        <v>128005</v>
      </c>
      <c r="I283" s="35">
        <v>60952</v>
      </c>
      <c r="J283" s="35">
        <v>2183492</v>
      </c>
    </row>
    <row r="284" spans="1:10" x14ac:dyDescent="0.3">
      <c r="A284" s="50">
        <f t="shared" si="4"/>
        <v>11</v>
      </c>
      <c r="B284" s="50">
        <v>283</v>
      </c>
      <c r="C284" s="49" t="s">
        <v>34</v>
      </c>
      <c r="D284" s="34" t="s">
        <v>35</v>
      </c>
      <c r="E284" s="34" t="s">
        <v>36</v>
      </c>
      <c r="F284" s="34" t="s">
        <v>319</v>
      </c>
      <c r="G284" s="35">
        <v>45674</v>
      </c>
      <c r="H284" s="35">
        <v>127450</v>
      </c>
      <c r="I284" s="35">
        <v>86655</v>
      </c>
      <c r="J284" s="35">
        <v>2025680</v>
      </c>
    </row>
    <row r="285" spans="1:10" x14ac:dyDescent="0.3">
      <c r="A285" s="50">
        <f t="shared" si="4"/>
        <v>11</v>
      </c>
      <c r="B285" s="50">
        <v>284</v>
      </c>
      <c r="C285" s="49" t="s">
        <v>34</v>
      </c>
      <c r="D285" s="34" t="s">
        <v>35</v>
      </c>
      <c r="E285" s="34" t="s">
        <v>36</v>
      </c>
      <c r="F285" s="34" t="s">
        <v>320</v>
      </c>
      <c r="G285" s="35">
        <v>45903</v>
      </c>
      <c r="H285" s="35">
        <v>115072</v>
      </c>
      <c r="I285" s="35">
        <v>38562</v>
      </c>
      <c r="J285" s="35">
        <v>1613734</v>
      </c>
    </row>
    <row r="286" spans="1:10" x14ac:dyDescent="0.3">
      <c r="A286" s="50">
        <f t="shared" si="4"/>
        <v>11</v>
      </c>
      <c r="B286" s="50">
        <v>285</v>
      </c>
      <c r="C286" s="49" t="s">
        <v>34</v>
      </c>
      <c r="D286" s="34" t="s">
        <v>35</v>
      </c>
      <c r="E286" s="34" t="s">
        <v>36</v>
      </c>
      <c r="F286" s="34" t="s">
        <v>321</v>
      </c>
      <c r="G286" s="35">
        <v>38073</v>
      </c>
      <c r="H286" s="35">
        <v>120573</v>
      </c>
      <c r="I286" s="35">
        <v>21424</v>
      </c>
      <c r="J286" s="35">
        <v>1671334</v>
      </c>
    </row>
    <row r="287" spans="1:10" x14ac:dyDescent="0.3">
      <c r="A287" s="50">
        <f t="shared" si="4"/>
        <v>11</v>
      </c>
      <c r="B287" s="50">
        <v>286</v>
      </c>
      <c r="C287" s="49" t="s">
        <v>34</v>
      </c>
      <c r="D287" s="34" t="s">
        <v>35</v>
      </c>
      <c r="E287" s="34" t="s">
        <v>36</v>
      </c>
      <c r="F287" s="34" t="s">
        <v>322</v>
      </c>
      <c r="G287" s="35">
        <v>44281</v>
      </c>
      <c r="H287" s="35">
        <v>140496</v>
      </c>
      <c r="I287" s="35">
        <v>22613</v>
      </c>
      <c r="J287" s="35">
        <v>1860886</v>
      </c>
    </row>
    <row r="288" spans="1:10" x14ac:dyDescent="0.3">
      <c r="A288" s="50">
        <f t="shared" si="4"/>
        <v>11</v>
      </c>
      <c r="B288" s="50">
        <v>287</v>
      </c>
      <c r="C288" s="49" t="s">
        <v>34</v>
      </c>
      <c r="D288" s="34" t="s">
        <v>35</v>
      </c>
      <c r="E288" s="34" t="s">
        <v>36</v>
      </c>
      <c r="F288" s="34" t="s">
        <v>323</v>
      </c>
      <c r="G288" s="35">
        <v>47905</v>
      </c>
      <c r="H288" s="35">
        <v>146626</v>
      </c>
      <c r="I288" s="35">
        <v>36406</v>
      </c>
      <c r="J288" s="35">
        <v>2169755</v>
      </c>
    </row>
    <row r="289" spans="1:10" x14ac:dyDescent="0.3">
      <c r="A289" s="50">
        <f t="shared" si="4"/>
        <v>11</v>
      </c>
      <c r="B289" s="50">
        <v>288</v>
      </c>
      <c r="C289" s="49" t="s">
        <v>34</v>
      </c>
      <c r="D289" s="34" t="s">
        <v>35</v>
      </c>
      <c r="E289" s="34" t="s">
        <v>36</v>
      </c>
      <c r="F289" s="34" t="s">
        <v>324</v>
      </c>
      <c r="G289" s="35">
        <v>44879</v>
      </c>
      <c r="H289" s="35">
        <v>164839</v>
      </c>
      <c r="I289" s="35">
        <v>32628</v>
      </c>
      <c r="J289" s="35">
        <v>2158736</v>
      </c>
    </row>
    <row r="290" spans="1:10" x14ac:dyDescent="0.3">
      <c r="A290" s="50">
        <f t="shared" si="4"/>
        <v>11</v>
      </c>
      <c r="B290" s="50">
        <v>289</v>
      </c>
      <c r="C290" s="49" t="s">
        <v>34</v>
      </c>
      <c r="D290" s="34" t="s">
        <v>35</v>
      </c>
      <c r="E290" s="34" t="s">
        <v>36</v>
      </c>
      <c r="F290" s="34" t="s">
        <v>325</v>
      </c>
      <c r="G290" s="35">
        <v>44684</v>
      </c>
      <c r="H290" s="35">
        <v>180389</v>
      </c>
      <c r="I290" s="35">
        <v>24065</v>
      </c>
      <c r="J290" s="35">
        <v>2163329</v>
      </c>
    </row>
    <row r="291" spans="1:10" x14ac:dyDescent="0.3">
      <c r="A291" s="50">
        <f t="shared" si="4"/>
        <v>11</v>
      </c>
      <c r="B291" s="50">
        <v>290</v>
      </c>
      <c r="C291" s="49" t="s">
        <v>34</v>
      </c>
      <c r="D291" s="34" t="s">
        <v>35</v>
      </c>
      <c r="E291" s="34" t="s">
        <v>36</v>
      </c>
      <c r="F291" s="34" t="s">
        <v>326</v>
      </c>
      <c r="G291" s="35">
        <v>41100</v>
      </c>
      <c r="H291" s="35">
        <v>167761</v>
      </c>
      <c r="I291" s="35">
        <v>31957</v>
      </c>
      <c r="J291" s="35">
        <v>1954682</v>
      </c>
    </row>
    <row r="292" spans="1:10" x14ac:dyDescent="0.3">
      <c r="A292" s="50">
        <f t="shared" si="4"/>
        <v>11</v>
      </c>
      <c r="B292" s="50">
        <v>291</v>
      </c>
      <c r="C292" s="49" t="s">
        <v>34</v>
      </c>
      <c r="D292" s="34" t="s">
        <v>35</v>
      </c>
      <c r="E292" s="34" t="s">
        <v>36</v>
      </c>
      <c r="F292" s="34" t="s">
        <v>327</v>
      </c>
      <c r="G292" s="35">
        <v>30548</v>
      </c>
      <c r="H292" s="35">
        <v>136224</v>
      </c>
      <c r="I292" s="35">
        <v>27192</v>
      </c>
      <c r="J292" s="35">
        <v>1553903</v>
      </c>
    </row>
    <row r="293" spans="1:10" x14ac:dyDescent="0.3">
      <c r="A293" s="50">
        <f t="shared" si="4"/>
        <v>11</v>
      </c>
      <c r="B293" s="50">
        <v>292</v>
      </c>
      <c r="C293" s="49" t="s">
        <v>34</v>
      </c>
      <c r="D293" s="34" t="s">
        <v>35</v>
      </c>
      <c r="E293" s="34" t="s">
        <v>36</v>
      </c>
      <c r="F293" s="34" t="s">
        <v>328</v>
      </c>
      <c r="G293" s="35">
        <v>29163</v>
      </c>
      <c r="H293" s="35">
        <v>162945</v>
      </c>
      <c r="I293" s="35">
        <v>10050</v>
      </c>
      <c r="J293" s="35">
        <v>1763887</v>
      </c>
    </row>
    <row r="294" spans="1:10" x14ac:dyDescent="0.3">
      <c r="A294" s="50">
        <f t="shared" si="4"/>
        <v>11</v>
      </c>
      <c r="B294" s="50">
        <v>293</v>
      </c>
      <c r="C294" s="49" t="s">
        <v>34</v>
      </c>
      <c r="D294" s="34" t="s">
        <v>35</v>
      </c>
      <c r="E294" s="34" t="s">
        <v>36</v>
      </c>
      <c r="F294" s="34" t="s">
        <v>329</v>
      </c>
      <c r="G294" s="35">
        <v>38617</v>
      </c>
      <c r="H294" s="35">
        <v>163922</v>
      </c>
      <c r="I294" s="35">
        <v>45602</v>
      </c>
      <c r="J294" s="35">
        <v>2036212</v>
      </c>
    </row>
    <row r="295" spans="1:10" x14ac:dyDescent="0.3">
      <c r="A295" s="50">
        <f t="shared" si="4"/>
        <v>11</v>
      </c>
      <c r="B295" s="50">
        <v>294</v>
      </c>
      <c r="C295" s="49" t="s">
        <v>34</v>
      </c>
      <c r="D295" s="34" t="s">
        <v>35</v>
      </c>
      <c r="E295" s="34" t="s">
        <v>36</v>
      </c>
      <c r="F295" s="34" t="s">
        <v>330</v>
      </c>
      <c r="G295" s="35">
        <v>45576</v>
      </c>
      <c r="H295" s="35">
        <v>173177</v>
      </c>
      <c r="I295" s="35">
        <v>28897</v>
      </c>
      <c r="J295" s="35">
        <v>2069924</v>
      </c>
    </row>
    <row r="296" spans="1:10" x14ac:dyDescent="0.3">
      <c r="A296" s="50">
        <f t="shared" si="4"/>
        <v>11</v>
      </c>
      <c r="B296" s="50">
        <v>295</v>
      </c>
      <c r="C296" s="49" t="s">
        <v>34</v>
      </c>
      <c r="D296" s="34" t="s">
        <v>35</v>
      </c>
      <c r="E296" s="34" t="s">
        <v>36</v>
      </c>
      <c r="F296" s="34" t="s">
        <v>331</v>
      </c>
      <c r="G296" s="35">
        <v>45882</v>
      </c>
      <c r="H296" s="35">
        <v>191548</v>
      </c>
      <c r="I296" s="35">
        <v>20736</v>
      </c>
      <c r="J296" s="35">
        <v>2151435</v>
      </c>
    </row>
    <row r="297" spans="1:10" x14ac:dyDescent="0.3">
      <c r="A297" s="50">
        <f t="shared" si="4"/>
        <v>11</v>
      </c>
      <c r="B297" s="50">
        <v>296</v>
      </c>
      <c r="C297" s="49" t="s">
        <v>34</v>
      </c>
      <c r="D297" s="34" t="s">
        <v>35</v>
      </c>
      <c r="E297" s="34" t="s">
        <v>36</v>
      </c>
      <c r="F297" s="34" t="s">
        <v>332</v>
      </c>
      <c r="G297" s="35">
        <v>46232</v>
      </c>
      <c r="H297" s="35">
        <v>198297</v>
      </c>
      <c r="I297" s="35">
        <v>23264</v>
      </c>
      <c r="J297" s="35">
        <v>2195074</v>
      </c>
    </row>
    <row r="298" spans="1:10" x14ac:dyDescent="0.3">
      <c r="A298" s="50">
        <f t="shared" si="4"/>
        <v>11</v>
      </c>
      <c r="B298" s="50">
        <v>297</v>
      </c>
      <c r="C298" s="49" t="s">
        <v>34</v>
      </c>
      <c r="D298" s="34" t="s">
        <v>35</v>
      </c>
      <c r="E298" s="34" t="s">
        <v>36</v>
      </c>
      <c r="F298" s="34" t="s">
        <v>333</v>
      </c>
      <c r="G298" s="35">
        <v>45209</v>
      </c>
      <c r="H298" s="35">
        <v>179274</v>
      </c>
      <c r="I298" s="35">
        <v>17670</v>
      </c>
      <c r="J298" s="35">
        <v>1910073</v>
      </c>
    </row>
    <row r="299" spans="1:10" x14ac:dyDescent="0.3">
      <c r="A299" s="50">
        <f t="shared" si="4"/>
        <v>11</v>
      </c>
      <c r="B299" s="50">
        <v>298</v>
      </c>
      <c r="C299" s="49" t="s">
        <v>34</v>
      </c>
      <c r="D299" s="34" t="s">
        <v>35</v>
      </c>
      <c r="E299" s="34" t="s">
        <v>36</v>
      </c>
      <c r="F299" s="34" t="s">
        <v>334</v>
      </c>
      <c r="G299" s="35">
        <v>44059</v>
      </c>
      <c r="H299" s="35">
        <v>146784</v>
      </c>
      <c r="I299" s="35">
        <v>13130</v>
      </c>
      <c r="J299" s="35">
        <v>1569527</v>
      </c>
    </row>
    <row r="300" spans="1:10" x14ac:dyDescent="0.3">
      <c r="A300" s="50">
        <f t="shared" si="4"/>
        <v>11</v>
      </c>
      <c r="B300" s="50">
        <v>299</v>
      </c>
      <c r="C300" s="49" t="s">
        <v>34</v>
      </c>
      <c r="D300" s="34" t="s">
        <v>35</v>
      </c>
      <c r="E300" s="34" t="s">
        <v>36</v>
      </c>
      <c r="F300" s="34" t="s">
        <v>335</v>
      </c>
      <c r="G300" s="35">
        <v>37975</v>
      </c>
      <c r="H300" s="35">
        <v>174449</v>
      </c>
      <c r="I300" s="35">
        <v>5062</v>
      </c>
      <c r="J300" s="35">
        <v>1696918</v>
      </c>
    </row>
    <row r="301" spans="1:10" x14ac:dyDescent="0.3">
      <c r="A301" s="50">
        <f t="shared" si="4"/>
        <v>11</v>
      </c>
      <c r="B301" s="50">
        <v>300</v>
      </c>
      <c r="C301" s="49" t="s">
        <v>34</v>
      </c>
      <c r="D301" s="34" t="s">
        <v>35</v>
      </c>
      <c r="E301" s="34" t="s">
        <v>36</v>
      </c>
      <c r="F301" s="34" t="s">
        <v>336</v>
      </c>
      <c r="G301" s="35">
        <v>44376</v>
      </c>
      <c r="H301" s="35">
        <v>175514</v>
      </c>
      <c r="I301" s="35">
        <v>9921</v>
      </c>
      <c r="J301" s="35">
        <v>1929991</v>
      </c>
    </row>
    <row r="302" spans="1:10" x14ac:dyDescent="0.3">
      <c r="A302" s="50">
        <f t="shared" si="4"/>
        <v>11</v>
      </c>
      <c r="B302" s="50">
        <v>301</v>
      </c>
      <c r="C302" s="49" t="s">
        <v>34</v>
      </c>
      <c r="D302" s="34" t="s">
        <v>35</v>
      </c>
      <c r="E302" s="34" t="s">
        <v>36</v>
      </c>
      <c r="F302" s="34" t="s">
        <v>337</v>
      </c>
      <c r="G302" s="35">
        <v>44489</v>
      </c>
      <c r="H302" s="35">
        <v>183287</v>
      </c>
      <c r="I302" s="35">
        <v>16754</v>
      </c>
      <c r="J302" s="35">
        <v>2069575</v>
      </c>
    </row>
    <row r="303" spans="1:10" x14ac:dyDescent="0.3">
      <c r="A303" s="50">
        <f t="shared" si="4"/>
        <v>11</v>
      </c>
      <c r="B303" s="50">
        <v>302</v>
      </c>
      <c r="C303" s="49" t="s">
        <v>34</v>
      </c>
      <c r="D303" s="34" t="s">
        <v>35</v>
      </c>
      <c r="E303" s="34" t="s">
        <v>36</v>
      </c>
      <c r="F303" s="34" t="s">
        <v>338</v>
      </c>
      <c r="G303" s="35">
        <v>43082</v>
      </c>
      <c r="H303" s="35">
        <v>112322</v>
      </c>
      <c r="I303" s="35">
        <v>13001</v>
      </c>
      <c r="J303" s="35">
        <v>1906812</v>
      </c>
    </row>
    <row r="304" spans="1:10" x14ac:dyDescent="0.3">
      <c r="A304" s="50">
        <f t="shared" si="4"/>
        <v>11</v>
      </c>
      <c r="B304" s="50">
        <v>303</v>
      </c>
      <c r="C304" s="49" t="s">
        <v>34</v>
      </c>
      <c r="D304" s="34" t="s">
        <v>35</v>
      </c>
      <c r="E304" s="34" t="s">
        <v>36</v>
      </c>
      <c r="F304" s="34" t="s">
        <v>339</v>
      </c>
      <c r="G304" s="35">
        <v>41322</v>
      </c>
      <c r="H304" s="35">
        <v>208188</v>
      </c>
      <c r="I304" s="35">
        <v>12774</v>
      </c>
      <c r="J304" s="35">
        <v>2216505</v>
      </c>
    </row>
    <row r="305" spans="1:10" x14ac:dyDescent="0.3">
      <c r="A305" s="50">
        <f t="shared" si="4"/>
        <v>11</v>
      </c>
      <c r="B305" s="50">
        <v>304</v>
      </c>
      <c r="C305" s="49" t="s">
        <v>34</v>
      </c>
      <c r="D305" s="34" t="s">
        <v>35</v>
      </c>
      <c r="E305" s="34" t="s">
        <v>36</v>
      </c>
      <c r="F305" s="34" t="s">
        <v>340</v>
      </c>
      <c r="G305" s="35">
        <v>41810</v>
      </c>
      <c r="H305" s="35">
        <v>155533</v>
      </c>
      <c r="I305" s="35">
        <v>12477</v>
      </c>
      <c r="J305" s="35">
        <v>1877391</v>
      </c>
    </row>
    <row r="306" spans="1:10" x14ac:dyDescent="0.3">
      <c r="A306" s="50">
        <f t="shared" si="4"/>
        <v>11</v>
      </c>
      <c r="B306" s="50">
        <v>305</v>
      </c>
      <c r="C306" s="49" t="s">
        <v>34</v>
      </c>
      <c r="D306" s="34" t="s">
        <v>35</v>
      </c>
      <c r="E306" s="34" t="s">
        <v>36</v>
      </c>
      <c r="F306" s="34" t="s">
        <v>341</v>
      </c>
      <c r="G306" s="35">
        <v>38772</v>
      </c>
      <c r="H306" s="35">
        <v>140234</v>
      </c>
      <c r="I306" s="35">
        <v>9763</v>
      </c>
      <c r="J306" s="35">
        <v>1551995</v>
      </c>
    </row>
    <row r="307" spans="1:10" x14ac:dyDescent="0.3">
      <c r="A307" s="50">
        <f t="shared" si="4"/>
        <v>11</v>
      </c>
      <c r="B307" s="50">
        <v>306</v>
      </c>
      <c r="C307" s="49" t="s">
        <v>34</v>
      </c>
      <c r="D307" s="34" t="s">
        <v>35</v>
      </c>
      <c r="E307" s="34" t="s">
        <v>36</v>
      </c>
      <c r="F307" s="34" t="s">
        <v>342</v>
      </c>
      <c r="G307" s="35">
        <v>31118</v>
      </c>
      <c r="H307" s="35">
        <v>160570</v>
      </c>
      <c r="I307" s="35">
        <v>4354</v>
      </c>
      <c r="J307" s="35">
        <v>1622031</v>
      </c>
    </row>
    <row r="308" spans="1:10" x14ac:dyDescent="0.3">
      <c r="A308" s="50">
        <f t="shared" si="4"/>
        <v>12</v>
      </c>
      <c r="B308" s="50">
        <v>307</v>
      </c>
      <c r="C308" s="49" t="s">
        <v>34</v>
      </c>
      <c r="D308" s="34" t="s">
        <v>35</v>
      </c>
      <c r="E308" s="34" t="s">
        <v>36</v>
      </c>
      <c r="F308" s="34" t="s">
        <v>343</v>
      </c>
      <c r="G308" s="35">
        <v>36604</v>
      </c>
      <c r="H308" s="35">
        <v>188219</v>
      </c>
      <c r="I308" s="35">
        <v>8364</v>
      </c>
      <c r="J308" s="35">
        <v>1964959</v>
      </c>
    </row>
    <row r="309" spans="1:10" x14ac:dyDescent="0.3">
      <c r="A309" s="50">
        <f t="shared" si="4"/>
        <v>12</v>
      </c>
      <c r="B309" s="50">
        <v>308</v>
      </c>
      <c r="C309" s="49" t="s">
        <v>34</v>
      </c>
      <c r="D309" s="34" t="s">
        <v>35</v>
      </c>
      <c r="E309" s="34" t="s">
        <v>36</v>
      </c>
      <c r="F309" s="34" t="s">
        <v>344</v>
      </c>
      <c r="G309" s="35">
        <v>35551</v>
      </c>
      <c r="H309" s="35">
        <v>202557</v>
      </c>
      <c r="I309" s="35">
        <v>14228</v>
      </c>
      <c r="J309" s="35">
        <v>2090108</v>
      </c>
    </row>
    <row r="310" spans="1:10" x14ac:dyDescent="0.3">
      <c r="A310" s="50">
        <f t="shared" si="4"/>
        <v>12</v>
      </c>
      <c r="B310" s="50">
        <v>309</v>
      </c>
      <c r="C310" s="49" t="s">
        <v>34</v>
      </c>
      <c r="D310" s="34" t="s">
        <v>35</v>
      </c>
      <c r="E310" s="34" t="s">
        <v>36</v>
      </c>
      <c r="F310" s="34" t="s">
        <v>345</v>
      </c>
      <c r="G310" s="35">
        <v>36595</v>
      </c>
      <c r="H310" s="35">
        <v>223613</v>
      </c>
      <c r="I310" s="35">
        <v>12787</v>
      </c>
      <c r="J310" s="35">
        <v>2229744</v>
      </c>
    </row>
    <row r="311" spans="1:10" x14ac:dyDescent="0.3">
      <c r="A311" s="50">
        <f t="shared" si="4"/>
        <v>12</v>
      </c>
      <c r="B311" s="50">
        <v>310</v>
      </c>
      <c r="C311" s="49" t="s">
        <v>34</v>
      </c>
      <c r="D311" s="34" t="s">
        <v>35</v>
      </c>
      <c r="E311" s="34" t="s">
        <v>36</v>
      </c>
      <c r="F311" s="34" t="s">
        <v>346</v>
      </c>
      <c r="G311" s="35">
        <v>36652</v>
      </c>
      <c r="H311" s="35">
        <v>232785</v>
      </c>
      <c r="I311" s="35">
        <v>11511</v>
      </c>
      <c r="J311" s="35">
        <v>2186138</v>
      </c>
    </row>
    <row r="312" spans="1:10" x14ac:dyDescent="0.3">
      <c r="A312" s="50">
        <f t="shared" si="4"/>
        <v>12</v>
      </c>
      <c r="B312" s="50">
        <v>311</v>
      </c>
      <c r="C312" s="49" t="s">
        <v>34</v>
      </c>
      <c r="D312" s="34" t="s">
        <v>35</v>
      </c>
      <c r="E312" s="34" t="s">
        <v>36</v>
      </c>
      <c r="F312" s="34" t="s">
        <v>347</v>
      </c>
      <c r="G312" s="35">
        <v>36011</v>
      </c>
      <c r="H312" s="35">
        <v>215542</v>
      </c>
      <c r="I312" s="35">
        <v>12882</v>
      </c>
      <c r="J312" s="35">
        <v>2051995</v>
      </c>
    </row>
    <row r="313" spans="1:10" x14ac:dyDescent="0.3">
      <c r="A313" s="50">
        <f t="shared" si="4"/>
        <v>12</v>
      </c>
      <c r="B313" s="50">
        <v>312</v>
      </c>
      <c r="C313" s="49" t="s">
        <v>34</v>
      </c>
      <c r="D313" s="34" t="s">
        <v>35</v>
      </c>
      <c r="E313" s="34" t="s">
        <v>36</v>
      </c>
      <c r="F313" s="34" t="s">
        <v>348</v>
      </c>
      <c r="G313" s="35">
        <v>32981</v>
      </c>
      <c r="H313" s="35">
        <v>181012</v>
      </c>
      <c r="I313" s="35">
        <v>10949</v>
      </c>
      <c r="J313" s="35">
        <v>1708793</v>
      </c>
    </row>
    <row r="314" spans="1:10" x14ac:dyDescent="0.3">
      <c r="A314" s="50">
        <f t="shared" si="4"/>
        <v>12</v>
      </c>
      <c r="B314" s="50">
        <v>313</v>
      </c>
      <c r="C314" s="49" t="s">
        <v>34</v>
      </c>
      <c r="D314" s="34" t="s">
        <v>35</v>
      </c>
      <c r="E314" s="34" t="s">
        <v>36</v>
      </c>
      <c r="F314" s="34" t="s">
        <v>349</v>
      </c>
      <c r="G314" s="35">
        <v>26567</v>
      </c>
      <c r="H314" s="35">
        <v>194858</v>
      </c>
      <c r="I314" s="35">
        <v>3411</v>
      </c>
      <c r="J314" s="35">
        <v>1638389</v>
      </c>
    </row>
    <row r="315" spans="1:10" x14ac:dyDescent="0.3">
      <c r="A315" s="50">
        <f t="shared" si="4"/>
        <v>12</v>
      </c>
      <c r="B315" s="50">
        <v>314</v>
      </c>
      <c r="C315" s="49" t="s">
        <v>34</v>
      </c>
      <c r="D315" s="34" t="s">
        <v>35</v>
      </c>
      <c r="E315" s="34" t="s">
        <v>36</v>
      </c>
      <c r="F315" s="34" t="s">
        <v>350</v>
      </c>
      <c r="G315" s="35">
        <v>32080</v>
      </c>
      <c r="H315" s="35">
        <v>224492</v>
      </c>
      <c r="I315" s="35">
        <v>14037</v>
      </c>
      <c r="J315" s="35">
        <v>2060208</v>
      </c>
    </row>
    <row r="316" spans="1:10" x14ac:dyDescent="0.3">
      <c r="A316" s="50">
        <f t="shared" si="4"/>
        <v>12</v>
      </c>
      <c r="B316" s="50">
        <v>315</v>
      </c>
      <c r="C316" s="49" t="s">
        <v>34</v>
      </c>
      <c r="D316" s="34" t="s">
        <v>35</v>
      </c>
      <c r="E316" s="34" t="s">
        <v>36</v>
      </c>
      <c r="F316" s="34" t="s">
        <v>351</v>
      </c>
      <c r="G316" s="35">
        <v>31521</v>
      </c>
      <c r="H316" s="35">
        <v>222539</v>
      </c>
      <c r="I316" s="35">
        <v>14675</v>
      </c>
      <c r="J316" s="35">
        <v>2146412</v>
      </c>
    </row>
    <row r="317" spans="1:10" x14ac:dyDescent="0.3">
      <c r="A317" s="50">
        <f t="shared" si="4"/>
        <v>12</v>
      </c>
      <c r="B317" s="50">
        <v>316</v>
      </c>
      <c r="C317" s="49" t="s">
        <v>34</v>
      </c>
      <c r="D317" s="34" t="s">
        <v>35</v>
      </c>
      <c r="E317" s="34" t="s">
        <v>36</v>
      </c>
      <c r="F317" s="34" t="s">
        <v>352</v>
      </c>
      <c r="G317" s="35">
        <v>29373</v>
      </c>
      <c r="H317" s="35">
        <v>231515</v>
      </c>
      <c r="I317" s="35">
        <v>13872</v>
      </c>
      <c r="J317" s="35">
        <v>2179783</v>
      </c>
    </row>
    <row r="318" spans="1:10" x14ac:dyDescent="0.3">
      <c r="A318" s="50">
        <f t="shared" si="4"/>
        <v>12</v>
      </c>
      <c r="B318" s="50">
        <v>317</v>
      </c>
      <c r="C318" s="49" t="s">
        <v>34</v>
      </c>
      <c r="D318" s="34" t="s">
        <v>35</v>
      </c>
      <c r="E318" s="34" t="s">
        <v>36</v>
      </c>
      <c r="F318" s="34" t="s">
        <v>353</v>
      </c>
      <c r="G318" s="35">
        <v>30031</v>
      </c>
      <c r="H318" s="35">
        <v>239977</v>
      </c>
      <c r="I318" s="35">
        <v>13489</v>
      </c>
      <c r="J318" s="35">
        <v>2261107</v>
      </c>
    </row>
    <row r="319" spans="1:10" x14ac:dyDescent="0.3">
      <c r="A319" s="50">
        <f t="shared" si="4"/>
        <v>12</v>
      </c>
      <c r="B319" s="50">
        <v>318</v>
      </c>
      <c r="C319" s="49" t="s">
        <v>34</v>
      </c>
      <c r="D319" s="34" t="s">
        <v>35</v>
      </c>
      <c r="E319" s="34" t="s">
        <v>36</v>
      </c>
      <c r="F319" s="34" t="s">
        <v>354</v>
      </c>
      <c r="G319" s="35">
        <v>30254</v>
      </c>
      <c r="H319" s="35">
        <v>217585</v>
      </c>
      <c r="I319" s="35">
        <v>13947</v>
      </c>
      <c r="J319" s="35">
        <v>2030842</v>
      </c>
    </row>
    <row r="320" spans="1:10" x14ac:dyDescent="0.3">
      <c r="A320" s="50">
        <f t="shared" si="4"/>
        <v>12</v>
      </c>
      <c r="B320" s="50">
        <v>319</v>
      </c>
      <c r="C320" s="49" t="s">
        <v>34</v>
      </c>
      <c r="D320" s="34" t="s">
        <v>35</v>
      </c>
      <c r="E320" s="34" t="s">
        <v>36</v>
      </c>
      <c r="F320" s="34" t="s">
        <v>355</v>
      </c>
      <c r="G320" s="35">
        <v>27071</v>
      </c>
      <c r="H320" s="35">
        <v>187703</v>
      </c>
      <c r="I320" s="35">
        <v>11533</v>
      </c>
      <c r="J320" s="35">
        <v>1695014</v>
      </c>
    </row>
    <row r="321" spans="1:10" x14ac:dyDescent="0.3">
      <c r="A321" s="50">
        <f t="shared" si="4"/>
        <v>12</v>
      </c>
      <c r="B321" s="50">
        <v>320</v>
      </c>
      <c r="C321" s="49" t="s">
        <v>34</v>
      </c>
      <c r="D321" s="34" t="s">
        <v>35</v>
      </c>
      <c r="E321" s="34" t="s">
        <v>36</v>
      </c>
      <c r="F321" s="34" t="s">
        <v>356</v>
      </c>
      <c r="G321" s="35">
        <v>22065</v>
      </c>
      <c r="H321" s="35">
        <v>194821</v>
      </c>
      <c r="I321" s="35">
        <v>3192</v>
      </c>
      <c r="J321" s="35">
        <v>1660231</v>
      </c>
    </row>
    <row r="322" spans="1:10" x14ac:dyDescent="0.3">
      <c r="A322" s="50">
        <f t="shared" si="4"/>
        <v>12</v>
      </c>
      <c r="B322" s="50">
        <v>321</v>
      </c>
      <c r="C322" s="49" t="s">
        <v>34</v>
      </c>
      <c r="D322" s="34" t="s">
        <v>35</v>
      </c>
      <c r="E322" s="34" t="s">
        <v>36</v>
      </c>
      <c r="F322" s="34" t="s">
        <v>357</v>
      </c>
      <c r="G322" s="35">
        <v>26382</v>
      </c>
      <c r="H322" s="35">
        <v>209006</v>
      </c>
      <c r="I322" s="35">
        <v>11655</v>
      </c>
      <c r="J322" s="35">
        <v>2051179</v>
      </c>
    </row>
    <row r="323" spans="1:10" x14ac:dyDescent="0.3">
      <c r="A323" s="50">
        <f t="shared" ref="A323:A386" si="5">MONTH(F323)</f>
        <v>12</v>
      </c>
      <c r="B323" s="50">
        <v>322</v>
      </c>
      <c r="C323" s="49" t="s">
        <v>34</v>
      </c>
      <c r="D323" s="34" t="s">
        <v>35</v>
      </c>
      <c r="E323" s="34" t="s">
        <v>36</v>
      </c>
      <c r="F323" s="34" t="s">
        <v>358</v>
      </c>
      <c r="G323" s="35">
        <v>24010</v>
      </c>
      <c r="H323" s="35">
        <v>246700</v>
      </c>
      <c r="I323" s="35">
        <v>17720</v>
      </c>
      <c r="J323" s="35">
        <v>2362163</v>
      </c>
    </row>
    <row r="324" spans="1:10" x14ac:dyDescent="0.3">
      <c r="A324" s="50">
        <f t="shared" si="5"/>
        <v>12</v>
      </c>
      <c r="B324" s="50">
        <v>323</v>
      </c>
      <c r="C324" s="49" t="s">
        <v>34</v>
      </c>
      <c r="D324" s="34" t="s">
        <v>35</v>
      </c>
      <c r="E324" s="34" t="s">
        <v>36</v>
      </c>
      <c r="F324" s="34" t="s">
        <v>359</v>
      </c>
      <c r="G324" s="35">
        <v>22890</v>
      </c>
      <c r="H324" s="35">
        <v>239725</v>
      </c>
      <c r="I324" s="35">
        <v>18398</v>
      </c>
      <c r="J324" s="35">
        <v>2380445</v>
      </c>
    </row>
    <row r="325" spans="1:10" x14ac:dyDescent="0.3">
      <c r="A325" s="50">
        <f t="shared" si="5"/>
        <v>12</v>
      </c>
      <c r="B325" s="50">
        <v>324</v>
      </c>
      <c r="C325" s="49" t="s">
        <v>34</v>
      </c>
      <c r="D325" s="34" t="s">
        <v>35</v>
      </c>
      <c r="E325" s="34" t="s">
        <v>36</v>
      </c>
      <c r="F325" s="34" t="s">
        <v>360</v>
      </c>
      <c r="G325" s="35">
        <v>25152</v>
      </c>
      <c r="H325" s="35">
        <v>251969</v>
      </c>
      <c r="I325" s="35">
        <v>16005</v>
      </c>
      <c r="J325" s="35">
        <v>2319370</v>
      </c>
    </row>
    <row r="326" spans="1:10" x14ac:dyDescent="0.3">
      <c r="A326" s="50">
        <f t="shared" si="5"/>
        <v>12</v>
      </c>
      <c r="B326" s="50">
        <v>325</v>
      </c>
      <c r="C326" s="49" t="s">
        <v>34</v>
      </c>
      <c r="D326" s="34" t="s">
        <v>35</v>
      </c>
      <c r="E326" s="34" t="s">
        <v>36</v>
      </c>
      <c r="F326" s="34" t="s">
        <v>361</v>
      </c>
      <c r="G326" s="35">
        <v>26624</v>
      </c>
      <c r="H326" s="35">
        <v>191906</v>
      </c>
      <c r="I326" s="35">
        <v>17428</v>
      </c>
      <c r="J326" s="35">
        <v>1958588</v>
      </c>
    </row>
    <row r="327" spans="1:10" x14ac:dyDescent="0.3">
      <c r="A327" s="50">
        <f t="shared" si="5"/>
        <v>12</v>
      </c>
      <c r="B327" s="50">
        <v>326</v>
      </c>
      <c r="C327" s="49" t="s">
        <v>34</v>
      </c>
      <c r="D327" s="34" t="s">
        <v>35</v>
      </c>
      <c r="E327" s="34" t="s">
        <v>36</v>
      </c>
      <c r="F327" s="34" t="s">
        <v>362</v>
      </c>
      <c r="G327" s="35">
        <v>24337</v>
      </c>
      <c r="H327" s="35">
        <v>187819</v>
      </c>
      <c r="I327" s="35">
        <v>12799</v>
      </c>
      <c r="J327" s="35">
        <v>1689227</v>
      </c>
    </row>
    <row r="328" spans="1:10" x14ac:dyDescent="0.3">
      <c r="A328" s="50">
        <f t="shared" si="5"/>
        <v>12</v>
      </c>
      <c r="B328" s="50">
        <v>327</v>
      </c>
      <c r="C328" s="49" t="s">
        <v>34</v>
      </c>
      <c r="D328" s="34" t="s">
        <v>35</v>
      </c>
      <c r="E328" s="34" t="s">
        <v>36</v>
      </c>
      <c r="F328" s="34" t="s">
        <v>363</v>
      </c>
      <c r="G328" s="35">
        <v>19556</v>
      </c>
      <c r="H328" s="35">
        <v>199049</v>
      </c>
      <c r="I328" s="35">
        <v>5960</v>
      </c>
      <c r="J328" s="35">
        <v>1746893</v>
      </c>
    </row>
    <row r="329" spans="1:10" x14ac:dyDescent="0.3">
      <c r="A329" s="50">
        <f t="shared" si="5"/>
        <v>12</v>
      </c>
      <c r="B329" s="50">
        <v>328</v>
      </c>
      <c r="C329" s="49" t="s">
        <v>34</v>
      </c>
      <c r="D329" s="34" t="s">
        <v>35</v>
      </c>
      <c r="E329" s="34" t="s">
        <v>36</v>
      </c>
      <c r="F329" s="34" t="s">
        <v>364</v>
      </c>
      <c r="G329" s="35">
        <v>23950</v>
      </c>
      <c r="H329" s="35">
        <v>198011</v>
      </c>
      <c r="I329" s="35">
        <v>11861</v>
      </c>
      <c r="J329" s="35">
        <v>2098945</v>
      </c>
    </row>
    <row r="330" spans="1:10" x14ac:dyDescent="0.3">
      <c r="A330" s="50">
        <f t="shared" si="5"/>
        <v>12</v>
      </c>
      <c r="B330" s="50">
        <v>329</v>
      </c>
      <c r="C330" s="49" t="s">
        <v>34</v>
      </c>
      <c r="D330" s="34" t="s">
        <v>35</v>
      </c>
      <c r="E330" s="34" t="s">
        <v>36</v>
      </c>
      <c r="F330" s="34" t="s">
        <v>365</v>
      </c>
      <c r="G330" s="35">
        <v>24712</v>
      </c>
      <c r="H330" s="35">
        <v>229618</v>
      </c>
      <c r="I330" s="35">
        <v>15038</v>
      </c>
      <c r="J330" s="35">
        <v>2240790</v>
      </c>
    </row>
    <row r="331" spans="1:10" x14ac:dyDescent="0.3">
      <c r="A331" s="50">
        <f t="shared" si="5"/>
        <v>12</v>
      </c>
      <c r="B331" s="50">
        <v>330</v>
      </c>
      <c r="C331" s="49" t="s">
        <v>34</v>
      </c>
      <c r="D331" s="34" t="s">
        <v>35</v>
      </c>
      <c r="E331" s="34" t="s">
        <v>36</v>
      </c>
      <c r="F331" s="34" t="s">
        <v>366</v>
      </c>
      <c r="G331" s="35">
        <v>23067</v>
      </c>
      <c r="H331" s="35">
        <v>194204</v>
      </c>
      <c r="I331" s="35">
        <v>21718</v>
      </c>
      <c r="J331" s="35">
        <v>2154284</v>
      </c>
    </row>
    <row r="332" spans="1:10" x14ac:dyDescent="0.3">
      <c r="A332" s="50">
        <f t="shared" si="5"/>
        <v>12</v>
      </c>
      <c r="B332" s="50">
        <v>331</v>
      </c>
      <c r="C332" s="49" t="s">
        <v>34</v>
      </c>
      <c r="D332" s="34" t="s">
        <v>35</v>
      </c>
      <c r="E332" s="34" t="s">
        <v>36</v>
      </c>
      <c r="F332" s="34" t="s">
        <v>367</v>
      </c>
      <c r="G332" s="35">
        <v>22273</v>
      </c>
      <c r="H332" s="35">
        <v>97646</v>
      </c>
      <c r="I332" s="35">
        <v>20262</v>
      </c>
      <c r="J332" s="35">
        <v>1494490</v>
      </c>
    </row>
    <row r="333" spans="1:10" x14ac:dyDescent="0.3">
      <c r="A333" s="50">
        <f t="shared" si="5"/>
        <v>12</v>
      </c>
      <c r="B333" s="50">
        <v>332</v>
      </c>
      <c r="C333" s="49" t="s">
        <v>34</v>
      </c>
      <c r="D333" s="34" t="s">
        <v>35</v>
      </c>
      <c r="E333" s="34" t="s">
        <v>36</v>
      </c>
      <c r="F333" s="34" t="s">
        <v>368</v>
      </c>
      <c r="G333" s="35">
        <v>18732</v>
      </c>
      <c r="H333" s="35">
        <v>226288</v>
      </c>
      <c r="I333" s="35">
        <v>3093</v>
      </c>
      <c r="J333" s="35">
        <v>1597436</v>
      </c>
    </row>
    <row r="334" spans="1:10" x14ac:dyDescent="0.3">
      <c r="A334" s="50">
        <f t="shared" si="5"/>
        <v>12</v>
      </c>
      <c r="B334" s="50">
        <v>333</v>
      </c>
      <c r="C334" s="49" t="s">
        <v>34</v>
      </c>
      <c r="D334" s="34" t="s">
        <v>35</v>
      </c>
      <c r="E334" s="34" t="s">
        <v>36</v>
      </c>
      <c r="F334" s="34" t="s">
        <v>369</v>
      </c>
      <c r="G334" s="35">
        <v>20021</v>
      </c>
      <c r="H334" s="35">
        <v>155635</v>
      </c>
      <c r="I334" s="35">
        <v>8822</v>
      </c>
      <c r="J334" s="35">
        <v>1376850</v>
      </c>
    </row>
    <row r="335" spans="1:10" x14ac:dyDescent="0.3">
      <c r="A335" s="50">
        <f t="shared" si="5"/>
        <v>12</v>
      </c>
      <c r="B335" s="50">
        <v>334</v>
      </c>
      <c r="C335" s="49" t="s">
        <v>34</v>
      </c>
      <c r="D335" s="34" t="s">
        <v>35</v>
      </c>
      <c r="E335" s="34" t="s">
        <v>36</v>
      </c>
      <c r="F335" s="34" t="s">
        <v>370</v>
      </c>
      <c r="G335" s="35">
        <v>16432</v>
      </c>
      <c r="H335" s="35">
        <v>174634</v>
      </c>
      <c r="I335" s="35">
        <v>3106</v>
      </c>
      <c r="J335" s="35">
        <v>1571138</v>
      </c>
    </row>
    <row r="336" spans="1:10" x14ac:dyDescent="0.3">
      <c r="A336" s="50">
        <f t="shared" si="5"/>
        <v>12</v>
      </c>
      <c r="B336" s="50">
        <v>335</v>
      </c>
      <c r="C336" s="49" t="s">
        <v>34</v>
      </c>
      <c r="D336" s="34" t="s">
        <v>35</v>
      </c>
      <c r="E336" s="34" t="s">
        <v>36</v>
      </c>
      <c r="F336" s="34" t="s">
        <v>371</v>
      </c>
      <c r="G336" s="35">
        <v>20549</v>
      </c>
      <c r="H336" s="35">
        <v>200252</v>
      </c>
      <c r="I336" s="35">
        <v>11494</v>
      </c>
      <c r="J336" s="35">
        <v>2137582</v>
      </c>
    </row>
    <row r="337" spans="1:10" x14ac:dyDescent="0.3">
      <c r="A337" s="50">
        <f t="shared" si="5"/>
        <v>12</v>
      </c>
      <c r="B337" s="50">
        <v>336</v>
      </c>
      <c r="C337" s="49" t="s">
        <v>34</v>
      </c>
      <c r="D337" s="34" t="s">
        <v>35</v>
      </c>
      <c r="E337" s="34" t="s">
        <v>36</v>
      </c>
      <c r="F337" s="34" t="s">
        <v>372</v>
      </c>
      <c r="G337" s="35">
        <v>21822</v>
      </c>
      <c r="H337" s="35">
        <v>233684</v>
      </c>
      <c r="I337" s="35">
        <v>26514</v>
      </c>
      <c r="J337" s="35">
        <v>2480442</v>
      </c>
    </row>
    <row r="338" spans="1:10" x14ac:dyDescent="0.3">
      <c r="A338" s="50">
        <f t="shared" si="5"/>
        <v>12</v>
      </c>
      <c r="B338" s="50">
        <v>337</v>
      </c>
      <c r="C338" s="49" t="s">
        <v>34</v>
      </c>
      <c r="D338" s="34" t="s">
        <v>35</v>
      </c>
      <c r="E338" s="34" t="s">
        <v>36</v>
      </c>
      <c r="F338" s="34" t="s">
        <v>373</v>
      </c>
      <c r="G338" s="35">
        <v>0</v>
      </c>
      <c r="H338" s="35">
        <v>235667</v>
      </c>
      <c r="I338" s="35">
        <v>20042</v>
      </c>
      <c r="J338" s="35">
        <v>2338733</v>
      </c>
    </row>
    <row r="339" spans="1:10" x14ac:dyDescent="0.3">
      <c r="A339" s="50">
        <f t="shared" si="5"/>
        <v>1</v>
      </c>
      <c r="B339" s="50">
        <v>338</v>
      </c>
      <c r="C339" s="49" t="s">
        <v>34</v>
      </c>
      <c r="D339" s="34" t="s">
        <v>35</v>
      </c>
      <c r="E339" s="34" t="s">
        <v>36</v>
      </c>
      <c r="F339" s="34" t="s">
        <v>374</v>
      </c>
      <c r="G339" s="35">
        <v>20035</v>
      </c>
      <c r="H339" s="35">
        <v>153628</v>
      </c>
      <c r="I339" s="35">
        <v>19348</v>
      </c>
      <c r="J339" s="35">
        <v>1711602</v>
      </c>
    </row>
    <row r="340" spans="1:10" x14ac:dyDescent="0.3">
      <c r="A340" s="50">
        <f t="shared" si="5"/>
        <v>1</v>
      </c>
      <c r="B340" s="50">
        <v>339</v>
      </c>
      <c r="C340" s="49" t="s">
        <v>34</v>
      </c>
      <c r="D340" s="34" t="s">
        <v>35</v>
      </c>
      <c r="E340" s="34" t="s">
        <v>36</v>
      </c>
      <c r="F340" s="34" t="s">
        <v>375</v>
      </c>
      <c r="G340" s="35">
        <v>37256</v>
      </c>
      <c r="H340" s="35">
        <v>300310</v>
      </c>
      <c r="I340" s="35">
        <v>3466</v>
      </c>
      <c r="J340" s="35">
        <v>1943588</v>
      </c>
    </row>
    <row r="341" spans="1:10" x14ac:dyDescent="0.3">
      <c r="A341" s="50">
        <f t="shared" si="5"/>
        <v>1</v>
      </c>
      <c r="B341" s="50">
        <v>340</v>
      </c>
      <c r="C341" s="49" t="s">
        <v>34</v>
      </c>
      <c r="D341" s="34" t="s">
        <v>35</v>
      </c>
      <c r="E341" s="34" t="s">
        <v>36</v>
      </c>
      <c r="F341" s="34" t="s">
        <v>376</v>
      </c>
      <c r="G341" s="35">
        <v>16504</v>
      </c>
      <c r="H341" s="35">
        <v>208746</v>
      </c>
      <c r="I341" s="35">
        <v>12495</v>
      </c>
      <c r="J341" s="35">
        <v>1676077</v>
      </c>
    </row>
    <row r="342" spans="1:10" x14ac:dyDescent="0.3">
      <c r="A342" s="50">
        <f t="shared" si="5"/>
        <v>1</v>
      </c>
      <c r="B342" s="50">
        <v>341</v>
      </c>
      <c r="C342" s="49" t="s">
        <v>34</v>
      </c>
      <c r="D342" s="34" t="s">
        <v>35</v>
      </c>
      <c r="E342" s="34" t="s">
        <v>36</v>
      </c>
      <c r="F342" s="34" t="s">
        <v>377</v>
      </c>
      <c r="G342" s="35">
        <v>16375</v>
      </c>
      <c r="H342" s="35">
        <v>184282</v>
      </c>
      <c r="I342" s="35">
        <v>4084</v>
      </c>
      <c r="J342" s="35">
        <v>1763572</v>
      </c>
    </row>
    <row r="343" spans="1:10" x14ac:dyDescent="0.3">
      <c r="A343" s="50">
        <f t="shared" si="5"/>
        <v>1</v>
      </c>
      <c r="B343" s="50">
        <v>342</v>
      </c>
      <c r="C343" s="49" t="s">
        <v>34</v>
      </c>
      <c r="D343" s="34" t="s">
        <v>35</v>
      </c>
      <c r="E343" s="34" t="s">
        <v>36</v>
      </c>
      <c r="F343" s="34" t="s">
        <v>378</v>
      </c>
      <c r="G343" s="35">
        <v>18088</v>
      </c>
      <c r="H343" s="35">
        <v>235111</v>
      </c>
      <c r="I343" s="35">
        <v>20825</v>
      </c>
      <c r="J343" s="35">
        <v>2392935</v>
      </c>
    </row>
    <row r="344" spans="1:10" x14ac:dyDescent="0.3">
      <c r="A344" s="50">
        <f t="shared" si="5"/>
        <v>1</v>
      </c>
      <c r="B344" s="50">
        <v>343</v>
      </c>
      <c r="C344" s="49" t="s">
        <v>34</v>
      </c>
      <c r="D344" s="34" t="s">
        <v>35</v>
      </c>
      <c r="E344" s="34" t="s">
        <v>36</v>
      </c>
      <c r="F344" s="34" t="s">
        <v>379</v>
      </c>
      <c r="G344" s="35">
        <v>20346</v>
      </c>
      <c r="H344" s="35">
        <v>255444</v>
      </c>
      <c r="I344" s="35">
        <v>25232</v>
      </c>
      <c r="J344" s="35">
        <v>2512615</v>
      </c>
    </row>
    <row r="345" spans="1:10" x14ac:dyDescent="0.3">
      <c r="A345" s="50">
        <f t="shared" si="5"/>
        <v>1</v>
      </c>
      <c r="B345" s="50">
        <v>344</v>
      </c>
      <c r="C345" s="49" t="s">
        <v>34</v>
      </c>
      <c r="D345" s="34" t="s">
        <v>35</v>
      </c>
      <c r="E345" s="34" t="s">
        <v>36</v>
      </c>
      <c r="F345" s="34" t="s">
        <v>380</v>
      </c>
      <c r="G345" s="35">
        <v>18139</v>
      </c>
      <c r="H345" s="35">
        <v>278290</v>
      </c>
      <c r="I345" s="35">
        <v>21767</v>
      </c>
      <c r="J345" s="35">
        <v>2867056</v>
      </c>
    </row>
    <row r="346" spans="1:10" x14ac:dyDescent="0.3">
      <c r="A346" s="50">
        <f t="shared" si="5"/>
        <v>1</v>
      </c>
      <c r="B346" s="50">
        <v>345</v>
      </c>
      <c r="C346" s="49" t="s">
        <v>34</v>
      </c>
      <c r="D346" s="34" t="s">
        <v>35</v>
      </c>
      <c r="E346" s="34" t="s">
        <v>36</v>
      </c>
      <c r="F346" s="34" t="s">
        <v>381</v>
      </c>
      <c r="G346" s="35">
        <v>0</v>
      </c>
      <c r="H346" s="35">
        <v>295215</v>
      </c>
      <c r="I346" s="35">
        <v>19860</v>
      </c>
      <c r="J346" s="35">
        <v>2575400</v>
      </c>
    </row>
    <row r="347" spans="1:10" x14ac:dyDescent="0.3">
      <c r="A347" s="50">
        <f t="shared" si="5"/>
        <v>1</v>
      </c>
      <c r="B347" s="50">
        <v>346</v>
      </c>
      <c r="C347" s="49" t="s">
        <v>34</v>
      </c>
      <c r="D347" s="34" t="s">
        <v>35</v>
      </c>
      <c r="E347" s="34" t="s">
        <v>36</v>
      </c>
      <c r="F347" s="34" t="s">
        <v>382</v>
      </c>
      <c r="G347" s="35">
        <v>36867</v>
      </c>
      <c r="H347" s="35">
        <v>260695</v>
      </c>
      <c r="I347" s="35">
        <v>20177</v>
      </c>
      <c r="J347" s="35">
        <v>2417599</v>
      </c>
    </row>
    <row r="348" spans="1:10" x14ac:dyDescent="0.3">
      <c r="A348" s="50">
        <f t="shared" si="5"/>
        <v>1</v>
      </c>
      <c r="B348" s="50">
        <v>347</v>
      </c>
      <c r="C348" s="49" t="s">
        <v>34</v>
      </c>
      <c r="D348" s="34" t="s">
        <v>35</v>
      </c>
      <c r="E348" s="34" t="s">
        <v>36</v>
      </c>
      <c r="F348" s="34" t="s">
        <v>383</v>
      </c>
      <c r="G348" s="35">
        <v>16311</v>
      </c>
      <c r="H348" s="35">
        <v>213248</v>
      </c>
      <c r="I348" s="35">
        <v>15944</v>
      </c>
      <c r="J348" s="35">
        <v>1859069</v>
      </c>
    </row>
    <row r="349" spans="1:10" x14ac:dyDescent="0.3">
      <c r="A349" s="50">
        <f t="shared" si="5"/>
        <v>1</v>
      </c>
      <c r="B349" s="50">
        <v>348</v>
      </c>
      <c r="C349" s="49" t="s">
        <v>34</v>
      </c>
      <c r="D349" s="34" t="s">
        <v>35</v>
      </c>
      <c r="E349" s="34" t="s">
        <v>36</v>
      </c>
      <c r="F349" s="34" t="s">
        <v>384</v>
      </c>
      <c r="G349" s="35">
        <v>12584</v>
      </c>
      <c r="H349" s="35">
        <v>214994</v>
      </c>
      <c r="I349" s="35">
        <v>3816</v>
      </c>
      <c r="J349" s="35">
        <v>1986436</v>
      </c>
    </row>
    <row r="350" spans="1:10" x14ac:dyDescent="0.3">
      <c r="A350" s="50">
        <f t="shared" si="5"/>
        <v>1</v>
      </c>
      <c r="B350" s="50">
        <v>349</v>
      </c>
      <c r="C350" s="49" t="s">
        <v>34</v>
      </c>
      <c r="D350" s="34" t="s">
        <v>35</v>
      </c>
      <c r="E350" s="34" t="s">
        <v>36</v>
      </c>
      <c r="F350" s="34" t="s">
        <v>385</v>
      </c>
      <c r="G350" s="35">
        <v>15968</v>
      </c>
      <c r="H350" s="35">
        <v>226920</v>
      </c>
      <c r="I350" s="35">
        <v>19680</v>
      </c>
      <c r="J350" s="35">
        <v>2269390</v>
      </c>
    </row>
    <row r="351" spans="1:10" x14ac:dyDescent="0.3">
      <c r="A351" s="50">
        <f t="shared" si="5"/>
        <v>1</v>
      </c>
      <c r="B351" s="50">
        <v>350</v>
      </c>
      <c r="C351" s="49" t="s">
        <v>34</v>
      </c>
      <c r="D351" s="34" t="s">
        <v>35</v>
      </c>
      <c r="E351" s="34" t="s">
        <v>36</v>
      </c>
      <c r="F351" s="34" t="s">
        <v>386</v>
      </c>
      <c r="G351" s="35">
        <v>16946</v>
      </c>
      <c r="H351" s="35">
        <v>230362</v>
      </c>
      <c r="I351" s="35">
        <v>23932</v>
      </c>
      <c r="J351" s="35">
        <v>2419668</v>
      </c>
    </row>
    <row r="352" spans="1:10" x14ac:dyDescent="0.3">
      <c r="A352" s="50">
        <f t="shared" si="5"/>
        <v>1</v>
      </c>
      <c r="B352" s="50">
        <v>351</v>
      </c>
      <c r="C352" s="49" t="s">
        <v>34</v>
      </c>
      <c r="D352" s="34" t="s">
        <v>35</v>
      </c>
      <c r="E352" s="34" t="s">
        <v>36</v>
      </c>
      <c r="F352" s="34" t="s">
        <v>387</v>
      </c>
      <c r="G352" s="35">
        <v>15590</v>
      </c>
      <c r="H352" s="35">
        <v>235707</v>
      </c>
      <c r="I352" s="35">
        <v>21431</v>
      </c>
      <c r="J352" s="35">
        <v>2431658</v>
      </c>
    </row>
    <row r="353" spans="1:10" x14ac:dyDescent="0.3">
      <c r="A353" s="50">
        <f t="shared" si="5"/>
        <v>1</v>
      </c>
      <c r="B353" s="50">
        <v>352</v>
      </c>
      <c r="C353" s="49" t="s">
        <v>34</v>
      </c>
      <c r="D353" s="34" t="s">
        <v>35</v>
      </c>
      <c r="E353" s="34" t="s">
        <v>36</v>
      </c>
      <c r="F353" s="34" t="s">
        <v>388</v>
      </c>
      <c r="G353" s="35">
        <v>15158</v>
      </c>
      <c r="H353" s="35">
        <v>242731</v>
      </c>
      <c r="I353" s="35">
        <v>21317</v>
      </c>
      <c r="J353" s="35">
        <v>2449591</v>
      </c>
    </row>
    <row r="354" spans="1:10" x14ac:dyDescent="0.3">
      <c r="A354" s="50">
        <f t="shared" si="5"/>
        <v>1</v>
      </c>
      <c r="B354" s="50">
        <v>353</v>
      </c>
      <c r="C354" s="49" t="s">
        <v>34</v>
      </c>
      <c r="D354" s="34" t="s">
        <v>35</v>
      </c>
      <c r="E354" s="34" t="s">
        <v>36</v>
      </c>
      <c r="F354" s="34" t="s">
        <v>389</v>
      </c>
      <c r="G354" s="35">
        <v>15144</v>
      </c>
      <c r="H354" s="35">
        <v>201680</v>
      </c>
      <c r="I354" s="35">
        <v>21409</v>
      </c>
      <c r="J354" s="35">
        <v>2023961</v>
      </c>
    </row>
    <row r="355" spans="1:10" x14ac:dyDescent="0.3">
      <c r="A355" s="50">
        <f t="shared" si="5"/>
        <v>1</v>
      </c>
      <c r="B355" s="50">
        <v>354</v>
      </c>
      <c r="C355" s="49" t="s">
        <v>34</v>
      </c>
      <c r="D355" s="34" t="s">
        <v>35</v>
      </c>
      <c r="E355" s="34" t="s">
        <v>36</v>
      </c>
      <c r="F355" s="34" t="s">
        <v>390</v>
      </c>
      <c r="G355" s="35">
        <v>13788</v>
      </c>
      <c r="H355" s="35">
        <v>177782</v>
      </c>
      <c r="I355" s="35">
        <v>16642</v>
      </c>
      <c r="J355" s="35">
        <v>1669852</v>
      </c>
    </row>
    <row r="356" spans="1:10" x14ac:dyDescent="0.3">
      <c r="A356" s="50">
        <f t="shared" si="5"/>
        <v>1</v>
      </c>
      <c r="B356" s="50">
        <v>355</v>
      </c>
      <c r="C356" s="49" t="s">
        <v>34</v>
      </c>
      <c r="D356" s="34" t="s">
        <v>35</v>
      </c>
      <c r="E356" s="34" t="s">
        <v>36</v>
      </c>
      <c r="F356" s="34" t="s">
        <v>391</v>
      </c>
      <c r="G356" s="35">
        <v>10050</v>
      </c>
      <c r="H356" s="35">
        <v>143416</v>
      </c>
      <c r="I356" s="35">
        <v>3798</v>
      </c>
      <c r="J356" s="35">
        <v>1680432</v>
      </c>
    </row>
    <row r="357" spans="1:10" x14ac:dyDescent="0.3">
      <c r="A357" s="50">
        <f t="shared" si="5"/>
        <v>1</v>
      </c>
      <c r="B357" s="50">
        <v>356</v>
      </c>
      <c r="C357" s="49" t="s">
        <v>34</v>
      </c>
      <c r="D357" s="34" t="s">
        <v>35</v>
      </c>
      <c r="E357" s="34" t="s">
        <v>36</v>
      </c>
      <c r="F357" s="34" t="s">
        <v>392</v>
      </c>
      <c r="G357" s="35">
        <v>13816</v>
      </c>
      <c r="H357" s="35">
        <v>176706</v>
      </c>
      <c r="I357" s="35">
        <v>23895</v>
      </c>
      <c r="J357" s="35">
        <v>1960493</v>
      </c>
    </row>
    <row r="358" spans="1:10" x14ac:dyDescent="0.3">
      <c r="A358" s="50">
        <f t="shared" si="5"/>
        <v>1</v>
      </c>
      <c r="B358" s="50">
        <v>357</v>
      </c>
      <c r="C358" s="49" t="s">
        <v>34</v>
      </c>
      <c r="D358" s="34" t="s">
        <v>35</v>
      </c>
      <c r="E358" s="34" t="s">
        <v>36</v>
      </c>
      <c r="F358" s="34" t="s">
        <v>393</v>
      </c>
      <c r="G358" s="35">
        <v>15244</v>
      </c>
      <c r="H358" s="35">
        <v>183236</v>
      </c>
      <c r="I358" s="35">
        <v>26877</v>
      </c>
      <c r="J358" s="35">
        <v>2253438</v>
      </c>
    </row>
    <row r="359" spans="1:10" x14ac:dyDescent="0.3">
      <c r="A359" s="50">
        <f t="shared" si="5"/>
        <v>1</v>
      </c>
      <c r="B359" s="50">
        <v>358</v>
      </c>
      <c r="C359" s="49" t="s">
        <v>34</v>
      </c>
      <c r="D359" s="34" t="s">
        <v>35</v>
      </c>
      <c r="E359" s="34" t="s">
        <v>36</v>
      </c>
      <c r="F359" s="34" t="s">
        <v>394</v>
      </c>
      <c r="G359" s="35">
        <v>14545</v>
      </c>
      <c r="H359" s="35">
        <v>193818</v>
      </c>
      <c r="I359" s="35">
        <v>22710</v>
      </c>
      <c r="J359" s="35">
        <v>2119226</v>
      </c>
    </row>
    <row r="360" spans="1:10" x14ac:dyDescent="0.3">
      <c r="A360" s="50">
        <f t="shared" si="5"/>
        <v>1</v>
      </c>
      <c r="B360" s="50">
        <v>359</v>
      </c>
      <c r="C360" s="49" t="s">
        <v>34</v>
      </c>
      <c r="D360" s="34" t="s">
        <v>35</v>
      </c>
      <c r="E360" s="34" t="s">
        <v>36</v>
      </c>
      <c r="F360" s="34" t="s">
        <v>395</v>
      </c>
      <c r="G360" s="35">
        <v>14256</v>
      </c>
      <c r="H360" s="35">
        <v>190753</v>
      </c>
      <c r="I360" s="35">
        <v>23324</v>
      </c>
      <c r="J360" s="35">
        <v>2131378</v>
      </c>
    </row>
    <row r="361" spans="1:10" x14ac:dyDescent="0.3">
      <c r="A361" s="50">
        <f t="shared" si="5"/>
        <v>1</v>
      </c>
      <c r="B361" s="50">
        <v>360</v>
      </c>
      <c r="C361" s="49" t="s">
        <v>34</v>
      </c>
      <c r="D361" s="34" t="s">
        <v>35</v>
      </c>
      <c r="E361" s="34" t="s">
        <v>36</v>
      </c>
      <c r="F361" s="34" t="s">
        <v>396</v>
      </c>
      <c r="G361" s="35">
        <v>14849</v>
      </c>
      <c r="H361" s="35">
        <v>170613</v>
      </c>
      <c r="I361" s="35">
        <v>23924</v>
      </c>
      <c r="J361" s="35">
        <v>1808479</v>
      </c>
    </row>
    <row r="362" spans="1:10" x14ac:dyDescent="0.3">
      <c r="A362" s="50">
        <f t="shared" si="5"/>
        <v>1</v>
      </c>
      <c r="B362" s="50">
        <v>361</v>
      </c>
      <c r="C362" s="49" t="s">
        <v>34</v>
      </c>
      <c r="D362" s="34" t="s">
        <v>35</v>
      </c>
      <c r="E362" s="34" t="s">
        <v>36</v>
      </c>
      <c r="F362" s="34" t="s">
        <v>397</v>
      </c>
      <c r="G362" s="35">
        <v>13203</v>
      </c>
      <c r="H362" s="35">
        <v>131062</v>
      </c>
      <c r="I362" s="35">
        <v>18436</v>
      </c>
      <c r="J362" s="35">
        <v>1416356</v>
      </c>
    </row>
    <row r="363" spans="1:10" x14ac:dyDescent="0.3">
      <c r="A363" s="50">
        <f t="shared" si="5"/>
        <v>1</v>
      </c>
      <c r="B363" s="50">
        <v>362</v>
      </c>
      <c r="C363" s="49" t="s">
        <v>34</v>
      </c>
      <c r="D363" s="34" t="s">
        <v>35</v>
      </c>
      <c r="E363" s="34" t="s">
        <v>36</v>
      </c>
      <c r="F363" s="34" t="s">
        <v>398</v>
      </c>
      <c r="G363" s="35">
        <v>9102</v>
      </c>
      <c r="H363" s="35">
        <v>151969</v>
      </c>
      <c r="I363" s="35">
        <v>4300</v>
      </c>
      <c r="J363" s="35">
        <v>1632232</v>
      </c>
    </row>
    <row r="364" spans="1:10" x14ac:dyDescent="0.3">
      <c r="A364" s="50">
        <f t="shared" si="5"/>
        <v>1</v>
      </c>
      <c r="B364" s="50">
        <v>363</v>
      </c>
      <c r="C364" s="49" t="s">
        <v>34</v>
      </c>
      <c r="D364" s="34" t="s">
        <v>35</v>
      </c>
      <c r="E364" s="34" t="s">
        <v>36</v>
      </c>
      <c r="F364" s="34" t="s">
        <v>399</v>
      </c>
      <c r="G364" s="35">
        <v>12689</v>
      </c>
      <c r="H364" s="35">
        <v>147540</v>
      </c>
      <c r="I364" s="35">
        <v>22143</v>
      </c>
      <c r="J364" s="35">
        <v>1798590</v>
      </c>
    </row>
    <row r="365" spans="1:10" x14ac:dyDescent="0.3">
      <c r="A365" s="50">
        <f t="shared" si="5"/>
        <v>1</v>
      </c>
      <c r="B365" s="50">
        <v>364</v>
      </c>
      <c r="C365" s="49" t="s">
        <v>34</v>
      </c>
      <c r="D365" s="34" t="s">
        <v>35</v>
      </c>
      <c r="E365" s="34" t="s">
        <v>36</v>
      </c>
      <c r="F365" s="34" t="s">
        <v>400</v>
      </c>
      <c r="G365" s="35">
        <v>11666</v>
      </c>
      <c r="H365" s="35">
        <v>153945</v>
      </c>
      <c r="I365" s="35">
        <v>26951</v>
      </c>
      <c r="J365" s="35">
        <v>1954992</v>
      </c>
    </row>
    <row r="366" spans="1:10" x14ac:dyDescent="0.3">
      <c r="A366" s="50">
        <f t="shared" si="5"/>
        <v>1</v>
      </c>
      <c r="B366" s="50">
        <v>365</v>
      </c>
      <c r="C366" s="49" t="s">
        <v>34</v>
      </c>
      <c r="D366" s="34" t="s">
        <v>35</v>
      </c>
      <c r="E366" s="34" t="s">
        <v>36</v>
      </c>
      <c r="F366" s="34" t="s">
        <v>401</v>
      </c>
      <c r="G366" s="35">
        <v>18855</v>
      </c>
      <c r="H366" s="35">
        <v>168610</v>
      </c>
      <c r="I366" s="35">
        <v>23956</v>
      </c>
      <c r="J366" s="35">
        <v>1991607</v>
      </c>
    </row>
    <row r="367" spans="1:10" x14ac:dyDescent="0.3">
      <c r="A367" s="50">
        <f t="shared" si="5"/>
        <v>1</v>
      </c>
      <c r="B367" s="50">
        <v>366</v>
      </c>
      <c r="C367" s="49" t="s">
        <v>34</v>
      </c>
      <c r="D367" s="34" t="s">
        <v>35</v>
      </c>
      <c r="E367" s="34" t="s">
        <v>36</v>
      </c>
      <c r="F367" s="34" t="s">
        <v>402</v>
      </c>
      <c r="G367" s="35">
        <v>13082</v>
      </c>
      <c r="H367" s="35">
        <v>166568</v>
      </c>
      <c r="I367" s="35">
        <v>23235</v>
      </c>
      <c r="J367" s="35">
        <v>1912620</v>
      </c>
    </row>
    <row r="368" spans="1:10" x14ac:dyDescent="0.3">
      <c r="A368" s="50">
        <f t="shared" si="5"/>
        <v>1</v>
      </c>
      <c r="B368" s="50">
        <v>367</v>
      </c>
      <c r="C368" s="49" t="s">
        <v>34</v>
      </c>
      <c r="D368" s="34" t="s">
        <v>35</v>
      </c>
      <c r="E368" s="34" t="s">
        <v>36</v>
      </c>
      <c r="F368" s="34" t="s">
        <v>403</v>
      </c>
      <c r="G368" s="35">
        <v>13044</v>
      </c>
      <c r="H368" s="35">
        <v>142312</v>
      </c>
      <c r="I368" s="35">
        <v>24045</v>
      </c>
      <c r="J368" s="35">
        <v>1648805</v>
      </c>
    </row>
    <row r="369" spans="1:10" x14ac:dyDescent="0.3">
      <c r="A369" s="50">
        <f t="shared" si="5"/>
        <v>1</v>
      </c>
      <c r="B369" s="50">
        <v>368</v>
      </c>
      <c r="C369" s="49" t="s">
        <v>34</v>
      </c>
      <c r="D369" s="34" t="s">
        <v>35</v>
      </c>
      <c r="E369" s="34" t="s">
        <v>36</v>
      </c>
      <c r="F369" s="34" t="s">
        <v>404</v>
      </c>
      <c r="G369" s="35">
        <v>11436</v>
      </c>
      <c r="H369" s="35">
        <v>111997</v>
      </c>
      <c r="I369" s="35">
        <v>19235</v>
      </c>
      <c r="J369" s="35">
        <v>1212113</v>
      </c>
    </row>
    <row r="370" spans="1:10" x14ac:dyDescent="0.3">
      <c r="A370" s="50">
        <f t="shared" si="5"/>
        <v>2</v>
      </c>
      <c r="B370" s="50">
        <v>369</v>
      </c>
      <c r="C370" s="49" t="s">
        <v>34</v>
      </c>
      <c r="D370" s="34" t="s">
        <v>35</v>
      </c>
      <c r="E370" s="34" t="s">
        <v>36</v>
      </c>
      <c r="F370" s="34" t="s">
        <v>405</v>
      </c>
      <c r="G370" s="35">
        <v>8635</v>
      </c>
      <c r="H370" s="35">
        <v>135202</v>
      </c>
      <c r="I370" s="35">
        <v>4388</v>
      </c>
      <c r="J370" s="35">
        <v>1463634</v>
      </c>
    </row>
    <row r="371" spans="1:10" x14ac:dyDescent="0.3">
      <c r="A371" s="50">
        <f t="shared" si="5"/>
        <v>2</v>
      </c>
      <c r="B371" s="50">
        <v>370</v>
      </c>
      <c r="C371" s="49" t="s">
        <v>34</v>
      </c>
      <c r="D371" s="34" t="s">
        <v>35</v>
      </c>
      <c r="E371" s="34" t="s">
        <v>36</v>
      </c>
      <c r="F371" s="34" t="s">
        <v>406</v>
      </c>
      <c r="G371" s="35">
        <v>11039</v>
      </c>
      <c r="H371" s="35">
        <v>115333</v>
      </c>
      <c r="I371" s="35">
        <v>23337</v>
      </c>
      <c r="J371" s="35">
        <v>1490001</v>
      </c>
    </row>
    <row r="372" spans="1:10" x14ac:dyDescent="0.3">
      <c r="A372" s="50">
        <f t="shared" si="5"/>
        <v>2</v>
      </c>
      <c r="B372" s="50">
        <v>371</v>
      </c>
      <c r="C372" s="49" t="s">
        <v>34</v>
      </c>
      <c r="D372" s="34" t="s">
        <v>35</v>
      </c>
      <c r="E372" s="34" t="s">
        <v>36</v>
      </c>
      <c r="F372" s="34" t="s">
        <v>407</v>
      </c>
      <c r="G372" s="35">
        <v>12899</v>
      </c>
      <c r="H372" s="35">
        <v>121641</v>
      </c>
      <c r="I372" s="35">
        <v>26406</v>
      </c>
      <c r="J372" s="35">
        <v>1703285</v>
      </c>
    </row>
    <row r="373" spans="1:10" x14ac:dyDescent="0.3">
      <c r="A373" s="50">
        <f t="shared" si="5"/>
        <v>2</v>
      </c>
      <c r="B373" s="50">
        <v>372</v>
      </c>
      <c r="C373" s="49" t="s">
        <v>34</v>
      </c>
      <c r="D373" s="34" t="s">
        <v>35</v>
      </c>
      <c r="E373" s="34" t="s">
        <v>36</v>
      </c>
      <c r="F373" s="34" t="s">
        <v>408</v>
      </c>
      <c r="G373" s="35">
        <v>12408</v>
      </c>
      <c r="H373" s="35">
        <v>123975</v>
      </c>
      <c r="I373" s="35">
        <v>20</v>
      </c>
      <c r="J373" s="35">
        <v>1508445</v>
      </c>
    </row>
    <row r="374" spans="1:10" x14ac:dyDescent="0.3">
      <c r="A374" s="50">
        <f t="shared" si="5"/>
        <v>2</v>
      </c>
      <c r="B374" s="50">
        <v>373</v>
      </c>
      <c r="C374" s="49" t="s">
        <v>34</v>
      </c>
      <c r="D374" s="34" t="s">
        <v>35</v>
      </c>
      <c r="E374" s="34" t="s">
        <v>36</v>
      </c>
      <c r="F374" s="34" t="s">
        <v>409</v>
      </c>
      <c r="G374" s="35">
        <v>11713</v>
      </c>
      <c r="H374" s="35">
        <v>134397</v>
      </c>
      <c r="I374" s="35">
        <v>45607</v>
      </c>
      <c r="J374" s="35">
        <v>1753053</v>
      </c>
    </row>
    <row r="375" spans="1:10" x14ac:dyDescent="0.3">
      <c r="A375" s="50">
        <f t="shared" si="5"/>
        <v>2</v>
      </c>
      <c r="B375" s="50">
        <v>374</v>
      </c>
      <c r="C375" s="49" t="s">
        <v>34</v>
      </c>
      <c r="D375" s="34" t="s">
        <v>35</v>
      </c>
      <c r="E375" s="34" t="s">
        <v>36</v>
      </c>
      <c r="F375" s="34" t="s">
        <v>410</v>
      </c>
      <c r="G375" s="35">
        <v>12059</v>
      </c>
      <c r="H375" s="35">
        <v>103987</v>
      </c>
      <c r="I375" s="35">
        <v>20588</v>
      </c>
      <c r="J375" s="35">
        <v>1201137</v>
      </c>
    </row>
    <row r="376" spans="1:10" x14ac:dyDescent="0.3">
      <c r="A376" s="50">
        <f t="shared" si="5"/>
        <v>2</v>
      </c>
      <c r="B376" s="50">
        <v>375</v>
      </c>
      <c r="C376" s="49" t="s">
        <v>34</v>
      </c>
      <c r="D376" s="34" t="s">
        <v>35</v>
      </c>
      <c r="E376" s="34" t="s">
        <v>36</v>
      </c>
      <c r="F376" s="34" t="s">
        <v>411</v>
      </c>
      <c r="G376" s="35">
        <v>11831</v>
      </c>
      <c r="H376" s="35">
        <v>89648</v>
      </c>
      <c r="I376" s="35">
        <v>19715</v>
      </c>
      <c r="J376" s="35">
        <v>1262377</v>
      </c>
    </row>
    <row r="377" spans="1:10" x14ac:dyDescent="0.3">
      <c r="A377" s="50">
        <f t="shared" si="5"/>
        <v>2</v>
      </c>
      <c r="B377" s="50">
        <v>376</v>
      </c>
      <c r="C377" s="49" t="s">
        <v>34</v>
      </c>
      <c r="D377" s="34" t="s">
        <v>35</v>
      </c>
      <c r="E377" s="34" t="s">
        <v>36</v>
      </c>
      <c r="F377" s="34" t="s">
        <v>412</v>
      </c>
      <c r="G377" s="35">
        <v>9110</v>
      </c>
      <c r="H377" s="35">
        <v>90315</v>
      </c>
      <c r="I377" s="35">
        <v>4343</v>
      </c>
      <c r="J377" s="35">
        <v>1031744</v>
      </c>
    </row>
    <row r="378" spans="1:10" x14ac:dyDescent="0.3">
      <c r="A378" s="50">
        <f t="shared" si="5"/>
        <v>2</v>
      </c>
      <c r="B378" s="50">
        <v>377</v>
      </c>
      <c r="C378" s="49" t="s">
        <v>34</v>
      </c>
      <c r="D378" s="34" t="s">
        <v>35</v>
      </c>
      <c r="E378" s="34" t="s">
        <v>36</v>
      </c>
      <c r="F378" s="34" t="s">
        <v>413</v>
      </c>
      <c r="G378" s="35">
        <v>11067</v>
      </c>
      <c r="H378" s="35">
        <v>95632</v>
      </c>
      <c r="I378" s="35">
        <v>18886</v>
      </c>
      <c r="J378" s="35">
        <v>1375453</v>
      </c>
    </row>
    <row r="379" spans="1:10" x14ac:dyDescent="0.3">
      <c r="A379" s="50">
        <f t="shared" si="5"/>
        <v>2</v>
      </c>
      <c r="B379" s="50">
        <v>378</v>
      </c>
      <c r="C379" s="49" t="s">
        <v>34</v>
      </c>
      <c r="D379" s="34" t="s">
        <v>35</v>
      </c>
      <c r="E379" s="34" t="s">
        <v>36</v>
      </c>
      <c r="F379" s="34" t="s">
        <v>414</v>
      </c>
      <c r="G379" s="35">
        <v>12923</v>
      </c>
      <c r="H379" s="35">
        <v>95177</v>
      </c>
      <c r="I379" s="35">
        <v>25678</v>
      </c>
      <c r="J379" s="35">
        <v>1422877</v>
      </c>
    </row>
    <row r="380" spans="1:10" x14ac:dyDescent="0.3">
      <c r="A380" s="50">
        <f t="shared" si="5"/>
        <v>2</v>
      </c>
      <c r="B380" s="50">
        <v>379</v>
      </c>
      <c r="C380" s="49" t="s">
        <v>34</v>
      </c>
      <c r="D380" s="34" t="s">
        <v>35</v>
      </c>
      <c r="E380" s="34" t="s">
        <v>36</v>
      </c>
      <c r="F380" s="34" t="s">
        <v>415</v>
      </c>
      <c r="G380" s="35">
        <v>9309</v>
      </c>
      <c r="H380" s="35">
        <v>105760</v>
      </c>
      <c r="I380" s="35">
        <v>21076</v>
      </c>
      <c r="J380" s="35">
        <v>1436697</v>
      </c>
    </row>
    <row r="381" spans="1:10" x14ac:dyDescent="0.3">
      <c r="A381" s="50">
        <f t="shared" si="5"/>
        <v>2</v>
      </c>
      <c r="B381" s="50">
        <v>380</v>
      </c>
      <c r="C381" s="49" t="s">
        <v>34</v>
      </c>
      <c r="D381" s="34" t="s">
        <v>35</v>
      </c>
      <c r="E381" s="34" t="s">
        <v>36</v>
      </c>
      <c r="F381" s="34" t="s">
        <v>416</v>
      </c>
      <c r="G381" s="35">
        <v>12143</v>
      </c>
      <c r="H381" s="35">
        <v>99638</v>
      </c>
      <c r="I381" s="35">
        <v>20709</v>
      </c>
      <c r="J381" s="35">
        <v>1389614</v>
      </c>
    </row>
    <row r="382" spans="1:10" x14ac:dyDescent="0.3">
      <c r="A382" s="50">
        <f t="shared" si="5"/>
        <v>2</v>
      </c>
      <c r="B382" s="50">
        <v>381</v>
      </c>
      <c r="C382" s="49" t="s">
        <v>34</v>
      </c>
      <c r="D382" s="34" t="s">
        <v>35</v>
      </c>
      <c r="E382" s="34" t="s">
        <v>36</v>
      </c>
      <c r="F382" s="34" t="s">
        <v>417</v>
      </c>
      <c r="G382" s="35">
        <v>12194</v>
      </c>
      <c r="H382" s="35">
        <v>87122</v>
      </c>
      <c r="I382" s="35">
        <v>21231</v>
      </c>
      <c r="J382" s="35">
        <v>1201055</v>
      </c>
    </row>
    <row r="383" spans="1:10" x14ac:dyDescent="0.3">
      <c r="A383" s="50">
        <f t="shared" si="5"/>
        <v>2</v>
      </c>
      <c r="B383" s="50">
        <v>382</v>
      </c>
      <c r="C383" s="49" t="s">
        <v>34</v>
      </c>
      <c r="D383" s="34" t="s">
        <v>35</v>
      </c>
      <c r="E383" s="34" t="s">
        <v>36</v>
      </c>
      <c r="F383" s="34" t="s">
        <v>418</v>
      </c>
      <c r="G383" s="35">
        <v>11649</v>
      </c>
      <c r="H383" s="35">
        <v>65021</v>
      </c>
      <c r="I383" s="35">
        <v>16546</v>
      </c>
      <c r="J383" s="35">
        <v>941943</v>
      </c>
    </row>
    <row r="384" spans="1:10" x14ac:dyDescent="0.3">
      <c r="A384" s="50">
        <f t="shared" si="5"/>
        <v>2</v>
      </c>
      <c r="B384" s="50">
        <v>383</v>
      </c>
      <c r="C384" s="49" t="s">
        <v>34</v>
      </c>
      <c r="D384" s="34" t="s">
        <v>35</v>
      </c>
      <c r="E384" s="34" t="s">
        <v>36</v>
      </c>
      <c r="F384" s="34" t="s">
        <v>419</v>
      </c>
      <c r="G384" s="35">
        <v>9121</v>
      </c>
      <c r="H384" s="35">
        <v>54186</v>
      </c>
      <c r="I384" s="35">
        <v>4406</v>
      </c>
      <c r="J384" s="35">
        <v>916779</v>
      </c>
    </row>
    <row r="385" spans="1:10" x14ac:dyDescent="0.3">
      <c r="A385" s="50">
        <f t="shared" si="5"/>
        <v>2</v>
      </c>
      <c r="B385" s="50">
        <v>384</v>
      </c>
      <c r="C385" s="49" t="s">
        <v>34</v>
      </c>
      <c r="D385" s="34" t="s">
        <v>35</v>
      </c>
      <c r="E385" s="34" t="s">
        <v>36</v>
      </c>
      <c r="F385" s="34" t="s">
        <v>420</v>
      </c>
      <c r="G385" s="35">
        <v>11610</v>
      </c>
      <c r="H385" s="35">
        <v>62719</v>
      </c>
      <c r="I385" s="35">
        <v>19596</v>
      </c>
      <c r="J385" s="35">
        <v>1141629</v>
      </c>
    </row>
    <row r="386" spans="1:10" x14ac:dyDescent="0.3">
      <c r="A386" s="50">
        <f t="shared" si="5"/>
        <v>2</v>
      </c>
      <c r="B386" s="50">
        <v>385</v>
      </c>
      <c r="C386" s="49" t="s">
        <v>34</v>
      </c>
      <c r="D386" s="34" t="s">
        <v>35</v>
      </c>
      <c r="E386" s="34" t="s">
        <v>36</v>
      </c>
      <c r="F386" s="34" t="s">
        <v>421</v>
      </c>
      <c r="G386" s="35">
        <v>12881</v>
      </c>
      <c r="H386" s="35">
        <v>70118</v>
      </c>
      <c r="I386" s="35">
        <v>25186</v>
      </c>
      <c r="J386" s="35">
        <v>1295769</v>
      </c>
    </row>
    <row r="387" spans="1:10" x14ac:dyDescent="0.3">
      <c r="A387" s="50">
        <f t="shared" ref="A387:A450" si="6">MONTH(F387)</f>
        <v>2</v>
      </c>
      <c r="B387" s="50">
        <v>386</v>
      </c>
      <c r="C387" s="49" t="s">
        <v>34</v>
      </c>
      <c r="D387" s="34" t="s">
        <v>35</v>
      </c>
      <c r="E387" s="34" t="s">
        <v>36</v>
      </c>
      <c r="F387" s="34" t="s">
        <v>422</v>
      </c>
      <c r="G387" s="35">
        <v>13193</v>
      </c>
      <c r="H387" s="35">
        <v>69924</v>
      </c>
      <c r="I387" s="35">
        <v>22518</v>
      </c>
      <c r="J387" s="35">
        <v>1323759</v>
      </c>
    </row>
    <row r="388" spans="1:10" x14ac:dyDescent="0.3">
      <c r="A388" s="50">
        <f t="shared" si="6"/>
        <v>2</v>
      </c>
      <c r="B388" s="50">
        <v>387</v>
      </c>
      <c r="C388" s="49" t="s">
        <v>34</v>
      </c>
      <c r="D388" s="34" t="s">
        <v>35</v>
      </c>
      <c r="E388" s="34" t="s">
        <v>36</v>
      </c>
      <c r="F388" s="34" t="s">
        <v>423</v>
      </c>
      <c r="G388" s="35">
        <v>13993</v>
      </c>
      <c r="H388" s="35">
        <v>79297</v>
      </c>
      <c r="I388" s="35">
        <v>24127</v>
      </c>
      <c r="J388" s="35">
        <v>1351245</v>
      </c>
    </row>
    <row r="389" spans="1:10" x14ac:dyDescent="0.3">
      <c r="A389" s="50">
        <f t="shared" si="6"/>
        <v>2</v>
      </c>
      <c r="B389" s="50">
        <v>388</v>
      </c>
      <c r="C389" s="49" t="s">
        <v>34</v>
      </c>
      <c r="D389" s="34" t="s">
        <v>35</v>
      </c>
      <c r="E389" s="34" t="s">
        <v>36</v>
      </c>
      <c r="F389" s="34" t="s">
        <v>424</v>
      </c>
      <c r="G389" s="35">
        <v>14264</v>
      </c>
      <c r="H389" s="35">
        <v>71525</v>
      </c>
      <c r="I389" s="35">
        <v>22371</v>
      </c>
      <c r="J389" s="35">
        <v>1202983</v>
      </c>
    </row>
    <row r="390" spans="1:10" x14ac:dyDescent="0.3">
      <c r="A390" s="50">
        <f t="shared" si="6"/>
        <v>2</v>
      </c>
      <c r="B390" s="50">
        <v>389</v>
      </c>
      <c r="C390" s="49" t="s">
        <v>34</v>
      </c>
      <c r="D390" s="34" t="s">
        <v>35</v>
      </c>
      <c r="E390" s="34" t="s">
        <v>36</v>
      </c>
      <c r="F390" s="34" t="s">
        <v>425</v>
      </c>
      <c r="G390" s="35">
        <v>14199</v>
      </c>
      <c r="H390" s="35">
        <v>57080</v>
      </c>
      <c r="I390" s="35">
        <v>22046</v>
      </c>
      <c r="J390" s="35">
        <v>1020779</v>
      </c>
    </row>
    <row r="391" spans="1:10" x14ac:dyDescent="0.3">
      <c r="A391" s="50">
        <f t="shared" si="6"/>
        <v>2</v>
      </c>
      <c r="B391" s="50">
        <v>390</v>
      </c>
      <c r="C391" s="49" t="s">
        <v>34</v>
      </c>
      <c r="D391" s="34" t="s">
        <v>35</v>
      </c>
      <c r="E391" s="34" t="s">
        <v>36</v>
      </c>
      <c r="F391" s="34" t="s">
        <v>426</v>
      </c>
      <c r="G391" s="35">
        <v>10584</v>
      </c>
      <c r="H391" s="35">
        <v>56220</v>
      </c>
      <c r="I391" s="35">
        <v>4654</v>
      </c>
      <c r="J391" s="35">
        <v>932117</v>
      </c>
    </row>
    <row r="392" spans="1:10" x14ac:dyDescent="0.3">
      <c r="A392" s="50">
        <f t="shared" si="6"/>
        <v>2</v>
      </c>
      <c r="B392" s="50">
        <v>391</v>
      </c>
      <c r="C392" s="49" t="s">
        <v>34</v>
      </c>
      <c r="D392" s="34" t="s">
        <v>35</v>
      </c>
      <c r="E392" s="34" t="s">
        <v>36</v>
      </c>
      <c r="F392" s="34" t="s">
        <v>427</v>
      </c>
      <c r="G392" s="35">
        <v>13742</v>
      </c>
      <c r="H392" s="35">
        <v>72263</v>
      </c>
      <c r="I392" s="35">
        <v>20180</v>
      </c>
      <c r="J392" s="35">
        <v>1266879</v>
      </c>
    </row>
    <row r="393" spans="1:10" x14ac:dyDescent="0.3">
      <c r="A393" s="50">
        <f t="shared" si="6"/>
        <v>2</v>
      </c>
      <c r="B393" s="50">
        <v>392</v>
      </c>
      <c r="C393" s="49" t="s">
        <v>34</v>
      </c>
      <c r="D393" s="34" t="s">
        <v>35</v>
      </c>
      <c r="E393" s="34" t="s">
        <v>36</v>
      </c>
      <c r="F393" s="34" t="s">
        <v>428</v>
      </c>
      <c r="G393" s="35">
        <v>16738</v>
      </c>
      <c r="H393" s="35">
        <v>74732</v>
      </c>
      <c r="I393" s="35">
        <v>31527</v>
      </c>
      <c r="J393" s="35">
        <v>1467311</v>
      </c>
    </row>
    <row r="394" spans="1:10" x14ac:dyDescent="0.3">
      <c r="A394" s="50">
        <f t="shared" si="6"/>
        <v>2</v>
      </c>
      <c r="B394" s="50">
        <v>393</v>
      </c>
      <c r="C394" s="49" t="s">
        <v>34</v>
      </c>
      <c r="D394" s="34" t="s">
        <v>35</v>
      </c>
      <c r="E394" s="34" t="s">
        <v>36</v>
      </c>
      <c r="F394" s="34" t="s">
        <v>429</v>
      </c>
      <c r="G394" s="35">
        <v>16577</v>
      </c>
      <c r="H394" s="35">
        <v>77501</v>
      </c>
      <c r="I394" s="35">
        <v>25414</v>
      </c>
      <c r="J394" s="35">
        <v>1471519</v>
      </c>
    </row>
    <row r="395" spans="1:10" x14ac:dyDescent="0.3">
      <c r="A395" s="50">
        <f t="shared" si="6"/>
        <v>2</v>
      </c>
      <c r="B395" s="50">
        <v>394</v>
      </c>
      <c r="C395" s="49" t="s">
        <v>34</v>
      </c>
      <c r="D395" s="34" t="s">
        <v>35</v>
      </c>
      <c r="E395" s="34" t="s">
        <v>36</v>
      </c>
      <c r="F395" s="34" t="s">
        <v>430</v>
      </c>
      <c r="G395" s="35">
        <v>16488</v>
      </c>
      <c r="H395" s="35">
        <v>77346</v>
      </c>
      <c r="I395" s="35">
        <v>25216</v>
      </c>
      <c r="J395" s="35">
        <v>1455916</v>
      </c>
    </row>
    <row r="396" spans="1:10" x14ac:dyDescent="0.3">
      <c r="A396" s="50">
        <f t="shared" si="6"/>
        <v>2</v>
      </c>
      <c r="B396" s="50">
        <v>395</v>
      </c>
      <c r="C396" s="49" t="s">
        <v>34</v>
      </c>
      <c r="D396" s="34" t="s">
        <v>35</v>
      </c>
      <c r="E396" s="34" t="s">
        <v>36</v>
      </c>
      <c r="F396" s="34" t="s">
        <v>431</v>
      </c>
      <c r="G396" s="35">
        <v>16752</v>
      </c>
      <c r="H396" s="35">
        <v>64575</v>
      </c>
      <c r="I396" s="35">
        <v>23996</v>
      </c>
      <c r="J396" s="35">
        <v>1277266</v>
      </c>
    </row>
    <row r="397" spans="1:10" x14ac:dyDescent="0.3">
      <c r="A397" s="50">
        <f t="shared" si="6"/>
        <v>2</v>
      </c>
      <c r="B397" s="50">
        <v>396</v>
      </c>
      <c r="C397" s="49" t="s">
        <v>34</v>
      </c>
      <c r="D397" s="34" t="s">
        <v>35</v>
      </c>
      <c r="E397" s="34" t="s">
        <v>36</v>
      </c>
      <c r="F397" s="34" t="s">
        <v>432</v>
      </c>
      <c r="G397" s="35">
        <v>15510</v>
      </c>
      <c r="H397" s="35">
        <v>51357</v>
      </c>
      <c r="I397" s="35">
        <v>19952</v>
      </c>
      <c r="J397" s="35">
        <v>998795</v>
      </c>
    </row>
    <row r="398" spans="1:10" x14ac:dyDescent="0.3">
      <c r="A398" s="50">
        <f t="shared" si="6"/>
        <v>3</v>
      </c>
      <c r="B398" s="50">
        <v>397</v>
      </c>
      <c r="C398" s="49" t="s">
        <v>34</v>
      </c>
      <c r="D398" s="34" t="s">
        <v>35</v>
      </c>
      <c r="E398" s="34" t="s">
        <v>36</v>
      </c>
      <c r="F398" s="34" t="s">
        <v>433</v>
      </c>
      <c r="G398" s="35">
        <v>12286</v>
      </c>
      <c r="H398" s="35">
        <v>58229</v>
      </c>
      <c r="I398" s="35">
        <v>4730</v>
      </c>
      <c r="J398" s="35">
        <v>987732</v>
      </c>
    </row>
    <row r="399" spans="1:10" x14ac:dyDescent="0.3">
      <c r="A399" s="50">
        <f t="shared" si="6"/>
        <v>3</v>
      </c>
      <c r="B399" s="50">
        <v>398</v>
      </c>
      <c r="C399" s="49" t="s">
        <v>34</v>
      </c>
      <c r="D399" s="34" t="s">
        <v>35</v>
      </c>
      <c r="E399" s="34" t="s">
        <v>36</v>
      </c>
      <c r="F399" s="34" t="s">
        <v>434</v>
      </c>
      <c r="G399" s="35">
        <v>14989</v>
      </c>
      <c r="H399" s="35">
        <v>57060</v>
      </c>
      <c r="I399" s="35">
        <v>22872</v>
      </c>
      <c r="J399" s="35">
        <v>962614</v>
      </c>
    </row>
    <row r="400" spans="1:10" x14ac:dyDescent="0.3">
      <c r="A400" s="50">
        <f t="shared" si="6"/>
        <v>3</v>
      </c>
      <c r="B400" s="50">
        <v>399</v>
      </c>
      <c r="C400" s="49" t="s">
        <v>34</v>
      </c>
      <c r="D400" s="34" t="s">
        <v>35</v>
      </c>
      <c r="E400" s="34" t="s">
        <v>36</v>
      </c>
      <c r="F400" s="34" t="s">
        <v>435</v>
      </c>
      <c r="G400" s="35">
        <v>17407</v>
      </c>
      <c r="H400" s="35">
        <v>67193</v>
      </c>
      <c r="I400" s="35">
        <v>26903</v>
      </c>
      <c r="J400" s="35">
        <v>1461996</v>
      </c>
    </row>
    <row r="401" spans="1:10" x14ac:dyDescent="0.3">
      <c r="A401" s="50">
        <f t="shared" si="6"/>
        <v>3</v>
      </c>
      <c r="B401" s="50">
        <v>400</v>
      </c>
      <c r="C401" s="49" t="s">
        <v>34</v>
      </c>
      <c r="D401" s="34" t="s">
        <v>35</v>
      </c>
      <c r="E401" s="34" t="s">
        <v>36</v>
      </c>
      <c r="F401" s="34" t="s">
        <v>436</v>
      </c>
      <c r="G401" s="35">
        <v>16838</v>
      </c>
      <c r="H401" s="35">
        <v>68051</v>
      </c>
      <c r="I401" s="35">
        <v>25286</v>
      </c>
      <c r="J401" s="35">
        <v>1494741</v>
      </c>
    </row>
    <row r="402" spans="1:10" x14ac:dyDescent="0.3">
      <c r="A402" s="50">
        <f t="shared" si="6"/>
        <v>3</v>
      </c>
      <c r="B402" s="50">
        <v>401</v>
      </c>
      <c r="C402" s="49" t="s">
        <v>34</v>
      </c>
      <c r="D402" s="34" t="s">
        <v>35</v>
      </c>
      <c r="E402" s="34" t="s">
        <v>36</v>
      </c>
      <c r="F402" s="34" t="s">
        <v>437</v>
      </c>
      <c r="G402" s="35">
        <v>18284</v>
      </c>
      <c r="H402" s="35">
        <v>66451</v>
      </c>
      <c r="I402" s="35">
        <v>23507</v>
      </c>
      <c r="J402" s="35">
        <v>1476485</v>
      </c>
    </row>
    <row r="403" spans="1:10" x14ac:dyDescent="0.3">
      <c r="A403" s="50">
        <f t="shared" si="6"/>
        <v>3</v>
      </c>
      <c r="B403" s="50">
        <v>402</v>
      </c>
      <c r="C403" s="49" t="s">
        <v>34</v>
      </c>
      <c r="D403" s="34" t="s">
        <v>35</v>
      </c>
      <c r="E403" s="34" t="s">
        <v>36</v>
      </c>
      <c r="F403" s="34" t="s">
        <v>438</v>
      </c>
      <c r="G403" s="35">
        <v>18754</v>
      </c>
      <c r="H403" s="35">
        <v>58203</v>
      </c>
      <c r="I403" s="35">
        <v>23306</v>
      </c>
      <c r="J403" s="35">
        <v>1350552</v>
      </c>
    </row>
    <row r="404" spans="1:10" x14ac:dyDescent="0.3">
      <c r="A404" s="50">
        <f t="shared" si="6"/>
        <v>3</v>
      </c>
      <c r="B404" s="50">
        <v>403</v>
      </c>
      <c r="C404" s="49" t="s">
        <v>34</v>
      </c>
      <c r="D404" s="34" t="s">
        <v>35</v>
      </c>
      <c r="E404" s="34" t="s">
        <v>36</v>
      </c>
      <c r="F404" s="34" t="s">
        <v>439</v>
      </c>
      <c r="G404" s="35">
        <v>18599</v>
      </c>
      <c r="H404" s="35">
        <v>41007</v>
      </c>
      <c r="I404" s="35">
        <v>21835</v>
      </c>
      <c r="J404" s="35">
        <v>1203537</v>
      </c>
    </row>
    <row r="405" spans="1:10" x14ac:dyDescent="0.3">
      <c r="A405" s="50">
        <f t="shared" si="6"/>
        <v>3</v>
      </c>
      <c r="B405" s="50">
        <v>404</v>
      </c>
      <c r="C405" s="49" t="s">
        <v>34</v>
      </c>
      <c r="D405" s="34" t="s">
        <v>35</v>
      </c>
      <c r="E405" s="34" t="s">
        <v>36</v>
      </c>
      <c r="F405" s="34" t="s">
        <v>440</v>
      </c>
      <c r="G405" s="35">
        <v>15388</v>
      </c>
      <c r="H405" s="35">
        <v>45036</v>
      </c>
      <c r="I405" s="35">
        <v>5534</v>
      </c>
      <c r="J405" s="35">
        <v>963711</v>
      </c>
    </row>
    <row r="406" spans="1:10" x14ac:dyDescent="0.3">
      <c r="A406" s="50">
        <f t="shared" si="6"/>
        <v>3</v>
      </c>
      <c r="B406" s="50">
        <v>405</v>
      </c>
      <c r="C406" s="49" t="s">
        <v>34</v>
      </c>
      <c r="D406" s="34" t="s">
        <v>35</v>
      </c>
      <c r="E406" s="34" t="s">
        <v>36</v>
      </c>
      <c r="F406" s="34" t="s">
        <v>441</v>
      </c>
      <c r="G406" s="35">
        <v>17921</v>
      </c>
      <c r="H406" s="35">
        <v>57642</v>
      </c>
      <c r="I406" s="35">
        <v>23143</v>
      </c>
      <c r="J406" s="35">
        <v>1365091</v>
      </c>
    </row>
    <row r="407" spans="1:10" x14ac:dyDescent="0.3">
      <c r="A407" s="50">
        <f t="shared" si="6"/>
        <v>3</v>
      </c>
      <c r="B407" s="50">
        <v>406</v>
      </c>
      <c r="C407" s="49" t="s">
        <v>34</v>
      </c>
      <c r="D407" s="34" t="s">
        <v>35</v>
      </c>
      <c r="E407" s="34" t="s">
        <v>36</v>
      </c>
      <c r="F407" s="34" t="s">
        <v>442</v>
      </c>
      <c r="G407" s="35">
        <v>22854</v>
      </c>
      <c r="H407" s="35">
        <v>57920</v>
      </c>
      <c r="I407" s="35">
        <v>29674</v>
      </c>
      <c r="J407" s="35">
        <v>1560319</v>
      </c>
    </row>
    <row r="408" spans="1:10" x14ac:dyDescent="0.3">
      <c r="A408" s="50">
        <f t="shared" si="6"/>
        <v>3</v>
      </c>
      <c r="B408" s="50">
        <v>407</v>
      </c>
      <c r="C408" s="49" t="s">
        <v>34</v>
      </c>
      <c r="D408" s="34" t="s">
        <v>35</v>
      </c>
      <c r="E408" s="34" t="s">
        <v>36</v>
      </c>
      <c r="F408" s="34" t="s">
        <v>443</v>
      </c>
      <c r="G408" s="35">
        <v>23285</v>
      </c>
      <c r="H408" s="35">
        <v>62474</v>
      </c>
      <c r="I408" s="35">
        <v>28129</v>
      </c>
      <c r="J408" s="35">
        <v>1578160</v>
      </c>
    </row>
    <row r="409" spans="1:10" x14ac:dyDescent="0.3">
      <c r="A409" s="50">
        <f t="shared" si="6"/>
        <v>3</v>
      </c>
      <c r="B409" s="50">
        <v>408</v>
      </c>
      <c r="C409" s="49" t="s">
        <v>34</v>
      </c>
      <c r="D409" s="34" t="s">
        <v>35</v>
      </c>
      <c r="E409" s="34" t="s">
        <v>36</v>
      </c>
      <c r="F409" s="34" t="s">
        <v>444</v>
      </c>
      <c r="G409" s="35">
        <v>24882</v>
      </c>
      <c r="H409" s="35">
        <v>61523</v>
      </c>
      <c r="I409" s="35">
        <v>25177</v>
      </c>
      <c r="J409" s="35">
        <v>1615662</v>
      </c>
    </row>
    <row r="410" spans="1:10" x14ac:dyDescent="0.3">
      <c r="A410" s="50">
        <f t="shared" si="6"/>
        <v>3</v>
      </c>
      <c r="B410" s="50">
        <v>409</v>
      </c>
      <c r="C410" s="49" t="s">
        <v>34</v>
      </c>
      <c r="D410" s="34" t="s">
        <v>35</v>
      </c>
      <c r="E410" s="34" t="s">
        <v>36</v>
      </c>
      <c r="F410" s="34" t="s">
        <v>445</v>
      </c>
      <c r="G410" s="35">
        <v>25320</v>
      </c>
      <c r="H410" s="35">
        <v>52932</v>
      </c>
      <c r="I410" s="35">
        <v>29792</v>
      </c>
      <c r="J410" s="35">
        <v>1506906</v>
      </c>
    </row>
    <row r="411" spans="1:10" x14ac:dyDescent="0.3">
      <c r="A411" s="50">
        <f t="shared" si="6"/>
        <v>3</v>
      </c>
      <c r="B411" s="50">
        <v>410</v>
      </c>
      <c r="C411" s="49" t="s">
        <v>34</v>
      </c>
      <c r="D411" s="34" t="s">
        <v>35</v>
      </c>
      <c r="E411" s="34" t="s">
        <v>36</v>
      </c>
      <c r="F411" s="34" t="s">
        <v>446</v>
      </c>
      <c r="G411" s="35">
        <v>26291</v>
      </c>
      <c r="H411" s="35">
        <v>38221</v>
      </c>
      <c r="I411" s="35">
        <v>26347</v>
      </c>
      <c r="J411" s="35">
        <v>1196077</v>
      </c>
    </row>
    <row r="412" spans="1:10" x14ac:dyDescent="0.3">
      <c r="A412" s="50">
        <f t="shared" si="6"/>
        <v>3</v>
      </c>
      <c r="B412" s="50">
        <v>411</v>
      </c>
      <c r="C412" s="49" t="s">
        <v>34</v>
      </c>
      <c r="D412" s="34" t="s">
        <v>35</v>
      </c>
      <c r="E412" s="34" t="s">
        <v>36</v>
      </c>
      <c r="F412" s="34" t="s">
        <v>447</v>
      </c>
      <c r="G412" s="35">
        <v>24492</v>
      </c>
      <c r="H412" s="35">
        <v>56666</v>
      </c>
      <c r="I412" s="35">
        <v>6471</v>
      </c>
      <c r="J412" s="35">
        <v>1131282</v>
      </c>
    </row>
    <row r="413" spans="1:10" x14ac:dyDescent="0.3">
      <c r="A413" s="50">
        <f t="shared" si="6"/>
        <v>3</v>
      </c>
      <c r="B413" s="50">
        <v>412</v>
      </c>
      <c r="C413" s="49" t="s">
        <v>34</v>
      </c>
      <c r="D413" s="34" t="s">
        <v>35</v>
      </c>
      <c r="E413" s="34" t="s">
        <v>36</v>
      </c>
      <c r="F413" s="34" t="s">
        <v>448</v>
      </c>
      <c r="G413" s="35">
        <v>28903</v>
      </c>
      <c r="H413" s="35">
        <v>53957</v>
      </c>
      <c r="I413" s="35">
        <v>30066</v>
      </c>
      <c r="J413" s="35">
        <v>1566332</v>
      </c>
    </row>
    <row r="414" spans="1:10" x14ac:dyDescent="0.3">
      <c r="A414" s="50">
        <f t="shared" si="6"/>
        <v>3</v>
      </c>
      <c r="B414" s="50">
        <v>413</v>
      </c>
      <c r="C414" s="49" t="s">
        <v>34</v>
      </c>
      <c r="D414" s="34" t="s">
        <v>35</v>
      </c>
      <c r="E414" s="34" t="s">
        <v>36</v>
      </c>
      <c r="F414" s="34" t="s">
        <v>449</v>
      </c>
      <c r="G414" s="35">
        <v>35871</v>
      </c>
      <c r="H414" s="35">
        <v>59136</v>
      </c>
      <c r="I414" s="35">
        <v>38501</v>
      </c>
      <c r="J414" s="35">
        <v>1783305</v>
      </c>
    </row>
    <row r="415" spans="1:10" x14ac:dyDescent="0.3">
      <c r="A415" s="50">
        <f t="shared" si="6"/>
        <v>3</v>
      </c>
      <c r="B415" s="50">
        <v>414</v>
      </c>
      <c r="C415" s="49" t="s">
        <v>34</v>
      </c>
      <c r="D415" s="34" t="s">
        <v>35</v>
      </c>
      <c r="E415" s="34" t="s">
        <v>36</v>
      </c>
      <c r="F415" s="34" t="s">
        <v>450</v>
      </c>
      <c r="G415" s="35">
        <v>39726</v>
      </c>
      <c r="H415" s="35">
        <v>60538</v>
      </c>
      <c r="I415" s="35">
        <v>35061</v>
      </c>
      <c r="J415" s="35">
        <v>1846233</v>
      </c>
    </row>
    <row r="416" spans="1:10" x14ac:dyDescent="0.3">
      <c r="A416" s="50">
        <f t="shared" si="6"/>
        <v>3</v>
      </c>
      <c r="B416" s="50">
        <v>415</v>
      </c>
      <c r="C416" s="49" t="s">
        <v>34</v>
      </c>
      <c r="D416" s="34" t="s">
        <v>35</v>
      </c>
      <c r="E416" s="34" t="s">
        <v>36</v>
      </c>
      <c r="F416" s="34" t="s">
        <v>451</v>
      </c>
      <c r="G416" s="35">
        <v>40953</v>
      </c>
      <c r="H416" s="35">
        <v>61629</v>
      </c>
      <c r="I416" s="35">
        <v>35198</v>
      </c>
      <c r="J416" s="35">
        <v>1853528</v>
      </c>
    </row>
    <row r="417" spans="1:10" x14ac:dyDescent="0.3">
      <c r="A417" s="50">
        <f t="shared" si="6"/>
        <v>3</v>
      </c>
      <c r="B417" s="50">
        <v>416</v>
      </c>
      <c r="C417" s="49" t="s">
        <v>34</v>
      </c>
      <c r="D417" s="34" t="s">
        <v>35</v>
      </c>
      <c r="E417" s="34" t="s">
        <v>36</v>
      </c>
      <c r="F417" s="34" t="s">
        <v>452</v>
      </c>
      <c r="G417" s="35">
        <v>43846</v>
      </c>
      <c r="H417" s="35">
        <v>55374</v>
      </c>
      <c r="I417" s="35">
        <v>35339</v>
      </c>
      <c r="J417" s="35">
        <v>1649375</v>
      </c>
    </row>
    <row r="418" spans="1:10" x14ac:dyDescent="0.3">
      <c r="A418" s="50">
        <f t="shared" si="6"/>
        <v>3</v>
      </c>
      <c r="B418" s="50">
        <v>417</v>
      </c>
      <c r="C418" s="49" t="s">
        <v>34</v>
      </c>
      <c r="D418" s="34" t="s">
        <v>35</v>
      </c>
      <c r="E418" s="34" t="s">
        <v>36</v>
      </c>
      <c r="F418" s="34" t="s">
        <v>453</v>
      </c>
      <c r="G418" s="35">
        <v>46951</v>
      </c>
      <c r="H418" s="35">
        <v>33768</v>
      </c>
      <c r="I418" s="35">
        <v>30587</v>
      </c>
      <c r="J418" s="35">
        <v>1396851</v>
      </c>
    </row>
    <row r="419" spans="1:10" x14ac:dyDescent="0.3">
      <c r="A419" s="50">
        <f t="shared" si="6"/>
        <v>3</v>
      </c>
      <c r="B419" s="50">
        <v>418</v>
      </c>
      <c r="C419" s="49" t="s">
        <v>34</v>
      </c>
      <c r="D419" s="34" t="s">
        <v>35</v>
      </c>
      <c r="E419" s="34" t="s">
        <v>36</v>
      </c>
      <c r="F419" s="34" t="s">
        <v>454</v>
      </c>
      <c r="G419" s="35">
        <v>40715</v>
      </c>
      <c r="H419" s="35">
        <v>51593</v>
      </c>
      <c r="I419" s="35">
        <v>15813</v>
      </c>
      <c r="J419" s="35">
        <v>1363770</v>
      </c>
    </row>
    <row r="420" spans="1:10" x14ac:dyDescent="0.3">
      <c r="A420" s="50">
        <f t="shared" si="6"/>
        <v>3</v>
      </c>
      <c r="B420" s="50">
        <v>419</v>
      </c>
      <c r="C420" s="49" t="s">
        <v>34</v>
      </c>
      <c r="D420" s="34" t="s">
        <v>35</v>
      </c>
      <c r="E420" s="34" t="s">
        <v>36</v>
      </c>
      <c r="F420" s="34" t="s">
        <v>455</v>
      </c>
      <c r="G420" s="35">
        <v>47262</v>
      </c>
      <c r="H420" s="35">
        <v>53603</v>
      </c>
      <c r="I420" s="35">
        <v>14697</v>
      </c>
      <c r="J420" s="35">
        <v>1682376</v>
      </c>
    </row>
    <row r="421" spans="1:10" x14ac:dyDescent="0.3">
      <c r="A421" s="50">
        <f t="shared" si="6"/>
        <v>3</v>
      </c>
      <c r="B421" s="50">
        <v>420</v>
      </c>
      <c r="C421" s="49" t="s">
        <v>34</v>
      </c>
      <c r="D421" s="34" t="s">
        <v>35</v>
      </c>
      <c r="E421" s="34" t="s">
        <v>36</v>
      </c>
      <c r="F421" s="34" t="s">
        <v>456</v>
      </c>
      <c r="G421" s="35">
        <v>53476</v>
      </c>
      <c r="H421" s="35">
        <v>86960</v>
      </c>
      <c r="I421" s="35">
        <v>65392</v>
      </c>
      <c r="J421" s="35">
        <v>2108230</v>
      </c>
    </row>
    <row r="422" spans="1:10" x14ac:dyDescent="0.3">
      <c r="A422" s="50">
        <f t="shared" si="6"/>
        <v>3</v>
      </c>
      <c r="B422" s="50">
        <v>421</v>
      </c>
      <c r="C422" s="49" t="s">
        <v>34</v>
      </c>
      <c r="D422" s="34" t="s">
        <v>35</v>
      </c>
      <c r="E422" s="34" t="s">
        <v>36</v>
      </c>
      <c r="F422" s="34" t="s">
        <v>457</v>
      </c>
      <c r="G422" s="35">
        <v>59118</v>
      </c>
      <c r="H422" s="35">
        <v>67465</v>
      </c>
      <c r="I422" s="35">
        <v>45660</v>
      </c>
      <c r="J422" s="35">
        <v>2159261</v>
      </c>
    </row>
    <row r="423" spans="1:10" x14ac:dyDescent="0.3">
      <c r="A423" s="50">
        <f t="shared" si="6"/>
        <v>3</v>
      </c>
      <c r="B423" s="50">
        <v>422</v>
      </c>
      <c r="C423" s="49" t="s">
        <v>34</v>
      </c>
      <c r="D423" s="34" t="s">
        <v>35</v>
      </c>
      <c r="E423" s="34" t="s">
        <v>36</v>
      </c>
      <c r="F423" s="34" t="s">
        <v>458</v>
      </c>
      <c r="G423" s="35">
        <v>62258</v>
      </c>
      <c r="H423" s="35">
        <v>77321</v>
      </c>
      <c r="I423" s="35">
        <v>41871</v>
      </c>
      <c r="J423" s="35">
        <v>2118976</v>
      </c>
    </row>
    <row r="424" spans="1:10" x14ac:dyDescent="0.3">
      <c r="A424" s="50">
        <f t="shared" si="6"/>
        <v>3</v>
      </c>
      <c r="B424" s="50">
        <v>423</v>
      </c>
      <c r="C424" s="49" t="s">
        <v>34</v>
      </c>
      <c r="D424" s="34" t="s">
        <v>35</v>
      </c>
      <c r="E424" s="34" t="s">
        <v>36</v>
      </c>
      <c r="F424" s="34" t="s">
        <v>459</v>
      </c>
      <c r="G424" s="35">
        <v>62714</v>
      </c>
      <c r="H424" s="35">
        <v>62700</v>
      </c>
      <c r="I424" s="35">
        <v>42634</v>
      </c>
      <c r="J424" s="35">
        <v>1926728</v>
      </c>
    </row>
    <row r="425" spans="1:10" x14ac:dyDescent="0.3">
      <c r="A425" s="50">
        <f t="shared" si="6"/>
        <v>3</v>
      </c>
      <c r="B425" s="50">
        <v>424</v>
      </c>
      <c r="C425" s="49" t="s">
        <v>34</v>
      </c>
      <c r="D425" s="34" t="s">
        <v>35</v>
      </c>
      <c r="E425" s="34" t="s">
        <v>36</v>
      </c>
      <c r="F425" s="34" t="s">
        <v>460</v>
      </c>
      <c r="G425" s="35">
        <v>68020</v>
      </c>
      <c r="H425" s="35">
        <v>43097</v>
      </c>
      <c r="I425" s="35">
        <v>37021</v>
      </c>
      <c r="J425" s="35">
        <v>1539894</v>
      </c>
    </row>
    <row r="426" spans="1:10" x14ac:dyDescent="0.3">
      <c r="A426" s="50">
        <f t="shared" si="6"/>
        <v>3</v>
      </c>
      <c r="B426" s="50">
        <v>425</v>
      </c>
      <c r="C426" s="49" t="s">
        <v>34</v>
      </c>
      <c r="D426" s="34" t="s">
        <v>35</v>
      </c>
      <c r="E426" s="34" t="s">
        <v>36</v>
      </c>
      <c r="F426" s="34" t="s">
        <v>461</v>
      </c>
      <c r="G426" s="35">
        <v>56211</v>
      </c>
      <c r="H426" s="35">
        <v>69429</v>
      </c>
      <c r="I426" s="35">
        <v>9110</v>
      </c>
      <c r="J426" s="35">
        <v>1476188</v>
      </c>
    </row>
    <row r="427" spans="1:10" x14ac:dyDescent="0.3">
      <c r="A427" s="50">
        <f t="shared" si="6"/>
        <v>3</v>
      </c>
      <c r="B427" s="50">
        <v>426</v>
      </c>
      <c r="C427" s="49" t="s">
        <v>34</v>
      </c>
      <c r="D427" s="34" t="s">
        <v>35</v>
      </c>
      <c r="E427" s="34" t="s">
        <v>36</v>
      </c>
      <c r="F427" s="34" t="s">
        <v>462</v>
      </c>
      <c r="G427" s="35">
        <v>53480</v>
      </c>
      <c r="H427" s="35">
        <v>61249</v>
      </c>
      <c r="I427" s="35">
        <v>30719</v>
      </c>
      <c r="J427" s="35">
        <v>1867157</v>
      </c>
    </row>
    <row r="428" spans="1:10" x14ac:dyDescent="0.3">
      <c r="A428" s="50">
        <f t="shared" si="6"/>
        <v>3</v>
      </c>
      <c r="B428" s="50">
        <v>427</v>
      </c>
      <c r="C428" s="49" t="s">
        <v>34</v>
      </c>
      <c r="D428" s="34" t="s">
        <v>35</v>
      </c>
      <c r="E428" s="34" t="s">
        <v>36</v>
      </c>
      <c r="F428" s="34" t="s">
        <v>463</v>
      </c>
      <c r="G428" s="35">
        <v>72330</v>
      </c>
      <c r="H428" s="35">
        <v>67039</v>
      </c>
      <c r="I428" s="35">
        <v>59054</v>
      </c>
      <c r="J428" s="35">
        <v>2266067</v>
      </c>
    </row>
    <row r="429" spans="1:10" x14ac:dyDescent="0.3">
      <c r="A429" s="50">
        <f t="shared" si="6"/>
        <v>4</v>
      </c>
      <c r="B429" s="50">
        <v>428</v>
      </c>
      <c r="C429" s="49" t="s">
        <v>34</v>
      </c>
      <c r="D429" s="34" t="s">
        <v>35</v>
      </c>
      <c r="E429" s="34" t="s">
        <v>36</v>
      </c>
      <c r="F429" s="34" t="s">
        <v>464</v>
      </c>
      <c r="G429" s="35">
        <v>81466</v>
      </c>
      <c r="H429" s="35">
        <v>79045</v>
      </c>
      <c r="I429" s="35">
        <v>50711</v>
      </c>
      <c r="J429" s="35">
        <v>2339220</v>
      </c>
    </row>
    <row r="430" spans="1:10" x14ac:dyDescent="0.3">
      <c r="A430" s="50">
        <f t="shared" si="6"/>
        <v>4</v>
      </c>
      <c r="B430" s="50">
        <v>429</v>
      </c>
      <c r="C430" s="49" t="s">
        <v>34</v>
      </c>
      <c r="D430" s="34" t="s">
        <v>35</v>
      </c>
      <c r="E430" s="34" t="s">
        <v>36</v>
      </c>
      <c r="F430" s="34" t="s">
        <v>465</v>
      </c>
      <c r="G430" s="35">
        <v>89129</v>
      </c>
      <c r="H430" s="35">
        <v>69831</v>
      </c>
      <c r="I430" s="35">
        <v>46678</v>
      </c>
      <c r="J430" s="35">
        <v>2070931</v>
      </c>
    </row>
    <row r="431" spans="1:10" x14ac:dyDescent="0.3">
      <c r="A431" s="50">
        <f t="shared" si="6"/>
        <v>4</v>
      </c>
      <c r="B431" s="50">
        <v>430</v>
      </c>
      <c r="C431" s="49" t="s">
        <v>34</v>
      </c>
      <c r="D431" s="34" t="s">
        <v>35</v>
      </c>
      <c r="E431" s="34" t="s">
        <v>36</v>
      </c>
      <c r="F431" s="34" t="s">
        <v>466</v>
      </c>
      <c r="G431" s="35">
        <v>93249</v>
      </c>
      <c r="H431" s="35">
        <v>63067</v>
      </c>
      <c r="I431" s="35">
        <v>88</v>
      </c>
      <c r="J431" s="35">
        <v>1698964</v>
      </c>
    </row>
    <row r="432" spans="1:10" x14ac:dyDescent="0.3">
      <c r="A432" s="50">
        <f t="shared" si="6"/>
        <v>4</v>
      </c>
      <c r="B432" s="50">
        <v>431</v>
      </c>
      <c r="C432" s="49" t="s">
        <v>34</v>
      </c>
      <c r="D432" s="34" t="s">
        <v>35</v>
      </c>
      <c r="E432" s="34" t="s">
        <v>36</v>
      </c>
      <c r="F432" s="34" t="s">
        <v>467</v>
      </c>
      <c r="G432" s="35">
        <v>103558</v>
      </c>
      <c r="H432" s="35">
        <v>34972</v>
      </c>
      <c r="I432" s="35">
        <v>80629</v>
      </c>
      <c r="J432" s="35">
        <v>1825419</v>
      </c>
    </row>
    <row r="433" spans="1:10" x14ac:dyDescent="0.3">
      <c r="A433" s="50">
        <f t="shared" si="6"/>
        <v>4</v>
      </c>
      <c r="B433" s="50">
        <v>432</v>
      </c>
      <c r="C433" s="49" t="s">
        <v>34</v>
      </c>
      <c r="D433" s="34" t="s">
        <v>35</v>
      </c>
      <c r="E433" s="34" t="s">
        <v>36</v>
      </c>
      <c r="F433" s="34" t="s">
        <v>468</v>
      </c>
      <c r="G433" s="35">
        <v>96982</v>
      </c>
      <c r="H433" s="35">
        <v>77679</v>
      </c>
      <c r="I433" s="35">
        <v>10797</v>
      </c>
      <c r="J433" s="35">
        <v>1544950</v>
      </c>
    </row>
    <row r="434" spans="1:10" x14ac:dyDescent="0.3">
      <c r="A434" s="50">
        <f t="shared" si="6"/>
        <v>4</v>
      </c>
      <c r="B434" s="50">
        <v>433</v>
      </c>
      <c r="C434" s="49" t="s">
        <v>34</v>
      </c>
      <c r="D434" s="34" t="s">
        <v>35</v>
      </c>
      <c r="E434" s="34" t="s">
        <v>36</v>
      </c>
      <c r="F434" s="34" t="s">
        <v>469</v>
      </c>
      <c r="G434" s="35">
        <v>115736</v>
      </c>
      <c r="H434" s="35">
        <v>60544</v>
      </c>
      <c r="I434" s="35">
        <v>8054</v>
      </c>
      <c r="J434" s="35">
        <v>1901123</v>
      </c>
    </row>
    <row r="435" spans="1:10" x14ac:dyDescent="0.3">
      <c r="A435" s="50">
        <f t="shared" si="6"/>
        <v>4</v>
      </c>
      <c r="B435" s="50">
        <v>434</v>
      </c>
      <c r="C435" s="49" t="s">
        <v>34</v>
      </c>
      <c r="D435" s="34" t="s">
        <v>35</v>
      </c>
      <c r="E435" s="34" t="s">
        <v>36</v>
      </c>
      <c r="F435" s="34" t="s">
        <v>470</v>
      </c>
      <c r="G435" s="35">
        <v>126789</v>
      </c>
      <c r="H435" s="35">
        <v>75038</v>
      </c>
      <c r="I435" s="35">
        <v>960</v>
      </c>
      <c r="J435" s="35">
        <v>2175072</v>
      </c>
    </row>
    <row r="436" spans="1:10" x14ac:dyDescent="0.3">
      <c r="A436" s="50">
        <f t="shared" si="6"/>
        <v>4</v>
      </c>
      <c r="B436" s="50">
        <v>435</v>
      </c>
      <c r="C436" s="49" t="s">
        <v>34</v>
      </c>
      <c r="D436" s="34" t="s">
        <v>35</v>
      </c>
      <c r="E436" s="34" t="s">
        <v>36</v>
      </c>
      <c r="F436" s="34" t="s">
        <v>471</v>
      </c>
      <c r="G436" s="35">
        <v>131968</v>
      </c>
      <c r="H436" s="35">
        <v>79878</v>
      </c>
      <c r="I436" s="35">
        <v>97170</v>
      </c>
      <c r="J436" s="35">
        <v>2757271</v>
      </c>
    </row>
    <row r="437" spans="1:10" x14ac:dyDescent="0.3">
      <c r="A437" s="50">
        <f t="shared" si="6"/>
        <v>4</v>
      </c>
      <c r="B437" s="50">
        <v>436</v>
      </c>
      <c r="C437" s="49" t="s">
        <v>34</v>
      </c>
      <c r="D437" s="34" t="s">
        <v>35</v>
      </c>
      <c r="E437" s="34" t="s">
        <v>36</v>
      </c>
      <c r="F437" s="34" t="s">
        <v>472</v>
      </c>
      <c r="G437" s="35">
        <v>145384</v>
      </c>
      <c r="H437" s="35">
        <v>82698</v>
      </c>
      <c r="I437" s="35">
        <v>159</v>
      </c>
      <c r="J437" s="35">
        <v>2383490</v>
      </c>
    </row>
    <row r="438" spans="1:10" x14ac:dyDescent="0.3">
      <c r="A438" s="50">
        <f t="shared" si="6"/>
        <v>4</v>
      </c>
      <c r="B438" s="50">
        <v>437</v>
      </c>
      <c r="C438" s="49" t="s">
        <v>34</v>
      </c>
      <c r="D438" s="34" t="s">
        <v>35</v>
      </c>
      <c r="E438" s="34" t="s">
        <v>36</v>
      </c>
      <c r="F438" s="34" t="s">
        <v>473</v>
      </c>
      <c r="G438" s="35">
        <v>152879</v>
      </c>
      <c r="H438" s="35">
        <v>66535</v>
      </c>
      <c r="I438" s="35">
        <v>1371</v>
      </c>
      <c r="J438" s="35">
        <v>2103018</v>
      </c>
    </row>
    <row r="439" spans="1:10" x14ac:dyDescent="0.3">
      <c r="A439" s="50">
        <f t="shared" si="6"/>
        <v>4</v>
      </c>
      <c r="B439" s="50">
        <v>438</v>
      </c>
      <c r="C439" s="49" t="s">
        <v>34</v>
      </c>
      <c r="D439" s="34" t="s">
        <v>35</v>
      </c>
      <c r="E439" s="34" t="s">
        <v>36</v>
      </c>
      <c r="F439" s="34" t="s">
        <v>474</v>
      </c>
      <c r="G439" s="35">
        <v>168912</v>
      </c>
      <c r="H439" s="35">
        <v>46380</v>
      </c>
      <c r="I439" s="35">
        <v>117900</v>
      </c>
      <c r="J439" s="35">
        <v>2264828</v>
      </c>
    </row>
    <row r="440" spans="1:10" x14ac:dyDescent="0.3">
      <c r="A440" s="50">
        <f t="shared" si="6"/>
        <v>4</v>
      </c>
      <c r="B440" s="50">
        <v>439</v>
      </c>
      <c r="C440" s="49" t="s">
        <v>34</v>
      </c>
      <c r="D440" s="34" t="s">
        <v>35</v>
      </c>
      <c r="E440" s="34" t="s">
        <v>36</v>
      </c>
      <c r="F440" s="34" t="s">
        <v>475</v>
      </c>
      <c r="G440" s="35">
        <v>161736</v>
      </c>
      <c r="H440" s="35">
        <v>70230</v>
      </c>
      <c r="I440" s="35">
        <v>8555</v>
      </c>
      <c r="J440" s="35">
        <v>1943253</v>
      </c>
    </row>
    <row r="441" spans="1:10" x14ac:dyDescent="0.3">
      <c r="A441" s="50">
        <f t="shared" si="6"/>
        <v>4</v>
      </c>
      <c r="B441" s="50">
        <v>440</v>
      </c>
      <c r="C441" s="49" t="s">
        <v>34</v>
      </c>
      <c r="D441" s="34" t="s">
        <v>35</v>
      </c>
      <c r="E441" s="34" t="s">
        <v>36</v>
      </c>
      <c r="F441" s="34" t="s">
        <v>476</v>
      </c>
      <c r="G441" s="35">
        <v>184372</v>
      </c>
      <c r="H441" s="35">
        <v>77878</v>
      </c>
      <c r="I441" s="35">
        <v>39125</v>
      </c>
      <c r="J441" s="35">
        <v>2497893</v>
      </c>
    </row>
    <row r="442" spans="1:10" x14ac:dyDescent="0.3">
      <c r="A442" s="50">
        <f t="shared" si="6"/>
        <v>4</v>
      </c>
      <c r="B442" s="50">
        <v>441</v>
      </c>
      <c r="C442" s="49" t="s">
        <v>34</v>
      </c>
      <c r="D442" s="34" t="s">
        <v>35</v>
      </c>
      <c r="E442" s="34" t="s">
        <v>36</v>
      </c>
      <c r="F442" s="34" t="s">
        <v>477</v>
      </c>
      <c r="G442" s="35">
        <v>200739</v>
      </c>
      <c r="H442" s="35">
        <v>75375</v>
      </c>
      <c r="I442" s="35">
        <v>43507</v>
      </c>
      <c r="J442" s="35">
        <v>2625235</v>
      </c>
    </row>
    <row r="443" spans="1:10" x14ac:dyDescent="0.3">
      <c r="A443" s="50">
        <f t="shared" si="6"/>
        <v>4</v>
      </c>
      <c r="B443" s="50">
        <v>442</v>
      </c>
      <c r="C443" s="49" t="s">
        <v>34</v>
      </c>
      <c r="D443" s="34" t="s">
        <v>35</v>
      </c>
      <c r="E443" s="34" t="s">
        <v>36</v>
      </c>
      <c r="F443" s="34" t="s">
        <v>478</v>
      </c>
      <c r="G443" s="35">
        <v>217353</v>
      </c>
      <c r="H443" s="35">
        <v>74289</v>
      </c>
      <c r="I443" s="35">
        <v>38081</v>
      </c>
      <c r="J443" s="35">
        <v>2612693</v>
      </c>
    </row>
    <row r="444" spans="1:10" x14ac:dyDescent="0.3">
      <c r="A444" s="50">
        <f t="shared" si="6"/>
        <v>4</v>
      </c>
      <c r="B444" s="50">
        <v>443</v>
      </c>
      <c r="C444" s="49" t="s">
        <v>34</v>
      </c>
      <c r="D444" s="34" t="s">
        <v>35</v>
      </c>
      <c r="E444" s="34" t="s">
        <v>36</v>
      </c>
      <c r="F444" s="34" t="s">
        <v>479</v>
      </c>
      <c r="G444" s="35">
        <v>234692</v>
      </c>
      <c r="H444" s="35">
        <v>79991</v>
      </c>
      <c r="I444" s="35">
        <v>36451</v>
      </c>
      <c r="J444" s="35">
        <v>2718497</v>
      </c>
    </row>
    <row r="445" spans="1:10" x14ac:dyDescent="0.3">
      <c r="A445" s="50">
        <f t="shared" si="6"/>
        <v>4</v>
      </c>
      <c r="B445" s="50">
        <v>444</v>
      </c>
      <c r="C445" s="49" t="s">
        <v>34</v>
      </c>
      <c r="D445" s="34" t="s">
        <v>35</v>
      </c>
      <c r="E445" s="34" t="s">
        <v>36</v>
      </c>
      <c r="F445" s="34" t="s">
        <v>480</v>
      </c>
      <c r="G445" s="35">
        <v>261394</v>
      </c>
      <c r="H445" s="35">
        <v>52373</v>
      </c>
      <c r="I445" s="35">
        <v>35872</v>
      </c>
      <c r="J445" s="35">
        <v>2489384</v>
      </c>
    </row>
    <row r="446" spans="1:10" x14ac:dyDescent="0.3">
      <c r="A446" s="50">
        <f t="shared" si="6"/>
        <v>4</v>
      </c>
      <c r="B446" s="50">
        <v>445</v>
      </c>
      <c r="C446" s="49" t="s">
        <v>34</v>
      </c>
      <c r="D446" s="34" t="s">
        <v>35</v>
      </c>
      <c r="E446" s="34" t="s">
        <v>36</v>
      </c>
      <c r="F446" s="34" t="s">
        <v>481</v>
      </c>
      <c r="G446" s="35">
        <v>273802</v>
      </c>
      <c r="H446" s="35">
        <v>42018</v>
      </c>
      <c r="I446" s="35">
        <v>29345</v>
      </c>
      <c r="J446" s="35">
        <v>2142650</v>
      </c>
    </row>
    <row r="447" spans="1:10" x14ac:dyDescent="0.3">
      <c r="A447" s="50">
        <f t="shared" si="6"/>
        <v>4</v>
      </c>
      <c r="B447" s="50">
        <v>446</v>
      </c>
      <c r="C447" s="49" t="s">
        <v>34</v>
      </c>
      <c r="D447" s="34" t="s">
        <v>35</v>
      </c>
      <c r="E447" s="34" t="s">
        <v>36</v>
      </c>
      <c r="F447" s="34" t="s">
        <v>482</v>
      </c>
      <c r="G447" s="35">
        <v>259167</v>
      </c>
      <c r="H447" s="35">
        <v>67933</v>
      </c>
      <c r="I447" s="35">
        <v>6708</v>
      </c>
      <c r="J447" s="35">
        <v>2160625</v>
      </c>
    </row>
    <row r="448" spans="1:10" x14ac:dyDescent="0.3">
      <c r="A448" s="50">
        <f t="shared" si="6"/>
        <v>4</v>
      </c>
      <c r="B448" s="50">
        <v>447</v>
      </c>
      <c r="C448" s="49" t="s">
        <v>34</v>
      </c>
      <c r="D448" s="34" t="s">
        <v>35</v>
      </c>
      <c r="E448" s="34" t="s">
        <v>36</v>
      </c>
      <c r="F448" s="34" t="s">
        <v>483</v>
      </c>
      <c r="G448" s="35">
        <v>295158</v>
      </c>
      <c r="H448" s="35">
        <v>61273</v>
      </c>
      <c r="I448" s="35">
        <v>44076</v>
      </c>
      <c r="J448" s="35">
        <v>2711517</v>
      </c>
    </row>
    <row r="449" spans="1:10" x14ac:dyDescent="0.3">
      <c r="A449" s="50">
        <f t="shared" si="6"/>
        <v>4</v>
      </c>
      <c r="B449" s="50">
        <v>448</v>
      </c>
      <c r="C449" s="49" t="s">
        <v>34</v>
      </c>
      <c r="D449" s="34" t="s">
        <v>35</v>
      </c>
      <c r="E449" s="34" t="s">
        <v>36</v>
      </c>
      <c r="F449" s="34" t="s">
        <v>484</v>
      </c>
      <c r="G449" s="35">
        <v>314644</v>
      </c>
      <c r="H449" s="35">
        <v>62857</v>
      </c>
      <c r="I449" s="35">
        <v>34924</v>
      </c>
      <c r="J449" s="35">
        <v>2823348</v>
      </c>
    </row>
    <row r="450" spans="1:10" x14ac:dyDescent="0.3">
      <c r="A450" s="50">
        <f t="shared" si="6"/>
        <v>4</v>
      </c>
      <c r="B450" s="50">
        <v>449</v>
      </c>
      <c r="C450" s="49" t="s">
        <v>34</v>
      </c>
      <c r="D450" s="34" t="s">
        <v>35</v>
      </c>
      <c r="E450" s="34" t="s">
        <v>36</v>
      </c>
      <c r="F450" s="34" t="s">
        <v>485</v>
      </c>
      <c r="G450" s="35">
        <v>332921</v>
      </c>
      <c r="H450" s="35">
        <v>67257</v>
      </c>
      <c r="I450" s="35">
        <v>33445</v>
      </c>
      <c r="J450" s="35">
        <v>2850880</v>
      </c>
    </row>
    <row r="451" spans="1:10" x14ac:dyDescent="0.3">
      <c r="A451" s="50">
        <f t="shared" ref="A451:A468" si="7">MONTH(F451)</f>
        <v>4</v>
      </c>
      <c r="B451" s="50">
        <v>450</v>
      </c>
      <c r="C451" s="49" t="s">
        <v>34</v>
      </c>
      <c r="D451" s="34" t="s">
        <v>35</v>
      </c>
      <c r="E451" s="34" t="s">
        <v>36</v>
      </c>
      <c r="F451" s="34" t="s">
        <v>486</v>
      </c>
      <c r="G451" s="35">
        <v>346786</v>
      </c>
      <c r="H451" s="35">
        <v>62399</v>
      </c>
      <c r="I451" s="35">
        <v>32340</v>
      </c>
      <c r="J451" s="35">
        <v>2848692</v>
      </c>
    </row>
    <row r="452" spans="1:10" x14ac:dyDescent="0.3">
      <c r="A452" s="50">
        <f t="shared" si="7"/>
        <v>4</v>
      </c>
      <c r="B452" s="50">
        <v>451</v>
      </c>
      <c r="C452" s="49" t="s">
        <v>34</v>
      </c>
      <c r="D452" s="34" t="s">
        <v>35</v>
      </c>
      <c r="E452" s="34" t="s">
        <v>36</v>
      </c>
      <c r="F452" s="34" t="s">
        <v>487</v>
      </c>
      <c r="G452" s="35">
        <v>349691</v>
      </c>
      <c r="H452" s="35">
        <v>53363</v>
      </c>
      <c r="I452" s="35">
        <v>32642</v>
      </c>
      <c r="J452" s="35">
        <v>2567769</v>
      </c>
    </row>
    <row r="453" spans="1:10" x14ac:dyDescent="0.3">
      <c r="A453" s="50">
        <f t="shared" si="7"/>
        <v>4</v>
      </c>
      <c r="B453" s="50">
        <v>452</v>
      </c>
      <c r="C453" s="49" t="s">
        <v>34</v>
      </c>
      <c r="D453" s="34" t="s">
        <v>35</v>
      </c>
      <c r="E453" s="34" t="s">
        <v>36</v>
      </c>
      <c r="F453" s="34" t="s">
        <v>488</v>
      </c>
      <c r="G453" s="35">
        <v>352991</v>
      </c>
      <c r="H453" s="35">
        <v>32065</v>
      </c>
      <c r="I453" s="35">
        <v>24465</v>
      </c>
      <c r="J453" s="35">
        <v>2252729</v>
      </c>
    </row>
    <row r="454" spans="1:10" x14ac:dyDescent="0.3">
      <c r="A454" s="50">
        <f t="shared" si="7"/>
        <v>4</v>
      </c>
      <c r="B454" s="50">
        <v>453</v>
      </c>
      <c r="C454" s="49" t="s">
        <v>34</v>
      </c>
      <c r="D454" s="34" t="s">
        <v>35</v>
      </c>
      <c r="E454" s="34" t="s">
        <v>36</v>
      </c>
      <c r="F454" s="34" t="s">
        <v>489</v>
      </c>
      <c r="G454" s="35">
        <v>323023</v>
      </c>
      <c r="H454" s="35">
        <v>47691</v>
      </c>
      <c r="I454" s="35">
        <v>5959</v>
      </c>
      <c r="J454" s="35">
        <v>2112700</v>
      </c>
    </row>
    <row r="455" spans="1:10" x14ac:dyDescent="0.3">
      <c r="A455" s="50">
        <f t="shared" si="7"/>
        <v>4</v>
      </c>
      <c r="B455" s="50">
        <v>454</v>
      </c>
      <c r="C455" s="49" t="s">
        <v>34</v>
      </c>
      <c r="D455" s="34" t="s">
        <v>35</v>
      </c>
      <c r="E455" s="34" t="s">
        <v>36</v>
      </c>
      <c r="F455" s="34" t="s">
        <v>490</v>
      </c>
      <c r="G455" s="35">
        <v>360927</v>
      </c>
      <c r="H455" s="35">
        <v>50856</v>
      </c>
      <c r="I455" s="35">
        <v>30323</v>
      </c>
      <c r="J455" s="35">
        <v>2657092</v>
      </c>
    </row>
    <row r="456" spans="1:10" x14ac:dyDescent="0.3">
      <c r="A456" s="50">
        <f t="shared" si="7"/>
        <v>4</v>
      </c>
      <c r="B456" s="50">
        <v>455</v>
      </c>
      <c r="C456" s="49" t="s">
        <v>34</v>
      </c>
      <c r="D456" s="34" t="s">
        <v>35</v>
      </c>
      <c r="E456" s="34" t="s">
        <v>36</v>
      </c>
      <c r="F456" s="34" t="s">
        <v>491</v>
      </c>
      <c r="G456" s="35">
        <v>379308</v>
      </c>
      <c r="H456" s="35">
        <v>55125</v>
      </c>
      <c r="I456" s="35">
        <v>31582</v>
      </c>
      <c r="J456" s="35">
        <v>2852389</v>
      </c>
    </row>
    <row r="457" spans="1:10" x14ac:dyDescent="0.3">
      <c r="A457" s="50">
        <f t="shared" si="7"/>
        <v>4</v>
      </c>
      <c r="B457" s="50">
        <v>456</v>
      </c>
      <c r="C457" s="49" t="s">
        <v>34</v>
      </c>
      <c r="D457" s="34" t="s">
        <v>35</v>
      </c>
      <c r="E457" s="34" t="s">
        <v>36</v>
      </c>
      <c r="F457" s="34" t="s">
        <v>492</v>
      </c>
      <c r="G457" s="35">
        <v>386555</v>
      </c>
      <c r="H457" s="35">
        <v>58199</v>
      </c>
      <c r="I457" s="35">
        <v>26548</v>
      </c>
      <c r="J457" s="35">
        <v>2817990</v>
      </c>
    </row>
    <row r="458" spans="1:10" x14ac:dyDescent="0.3">
      <c r="A458" s="50">
        <f t="shared" si="7"/>
        <v>4</v>
      </c>
      <c r="B458" s="50">
        <v>457</v>
      </c>
      <c r="C458" s="49" t="s">
        <v>34</v>
      </c>
      <c r="D458" s="34" t="s">
        <v>35</v>
      </c>
      <c r="E458" s="34" t="s">
        <v>36</v>
      </c>
      <c r="F458" s="34" t="s">
        <v>493</v>
      </c>
      <c r="G458" s="35">
        <v>401993</v>
      </c>
      <c r="H458" s="35">
        <v>57922</v>
      </c>
      <c r="I458" s="35">
        <v>24302</v>
      </c>
      <c r="J458" s="35">
        <v>2740812</v>
      </c>
    </row>
    <row r="459" spans="1:10" x14ac:dyDescent="0.3">
      <c r="A459" s="50">
        <f t="shared" si="7"/>
        <v>5</v>
      </c>
      <c r="B459" s="50">
        <v>458</v>
      </c>
      <c r="C459" s="49" t="s">
        <v>34</v>
      </c>
      <c r="D459" s="34" t="s">
        <v>35</v>
      </c>
      <c r="E459" s="34" t="s">
        <v>36</v>
      </c>
      <c r="F459" s="34" t="s">
        <v>494</v>
      </c>
      <c r="G459" s="35">
        <v>392488</v>
      </c>
      <c r="H459" s="35">
        <v>45303</v>
      </c>
      <c r="I459" s="35">
        <v>25670</v>
      </c>
      <c r="J459" s="35">
        <v>2481260</v>
      </c>
    </row>
    <row r="460" spans="1:10" x14ac:dyDescent="0.3">
      <c r="A460" s="50">
        <f t="shared" si="7"/>
        <v>5</v>
      </c>
      <c r="B460" s="50">
        <v>459</v>
      </c>
      <c r="C460" s="49" t="s">
        <v>34</v>
      </c>
      <c r="D460" s="34" t="s">
        <v>35</v>
      </c>
      <c r="E460" s="34" t="s">
        <v>36</v>
      </c>
      <c r="F460" s="34" t="s">
        <v>495</v>
      </c>
      <c r="G460" s="35">
        <v>368060</v>
      </c>
      <c r="H460" s="35">
        <v>29367</v>
      </c>
      <c r="I460" s="35">
        <v>9888</v>
      </c>
      <c r="J460" s="35">
        <v>2074469</v>
      </c>
    </row>
    <row r="461" spans="1:10" x14ac:dyDescent="0.3">
      <c r="A461" s="50">
        <f t="shared" si="7"/>
        <v>5</v>
      </c>
      <c r="B461" s="50">
        <v>460</v>
      </c>
      <c r="C461" s="49" t="s">
        <v>34</v>
      </c>
      <c r="D461" s="34" t="s">
        <v>35</v>
      </c>
      <c r="E461" s="34" t="s">
        <v>36</v>
      </c>
      <c r="F461" s="34" t="s">
        <v>496</v>
      </c>
      <c r="G461" s="35">
        <v>357316</v>
      </c>
      <c r="H461" s="35">
        <v>50560</v>
      </c>
      <c r="I461" s="35">
        <v>3767</v>
      </c>
      <c r="J461" s="35">
        <v>2099889</v>
      </c>
    </row>
    <row r="462" spans="1:10" x14ac:dyDescent="0.3">
      <c r="A462" s="50">
        <f t="shared" si="7"/>
        <v>5</v>
      </c>
      <c r="B462" s="50">
        <v>461</v>
      </c>
      <c r="C462" s="49" t="s">
        <v>34</v>
      </c>
      <c r="D462" s="34" t="s">
        <v>35</v>
      </c>
      <c r="E462" s="34" t="s">
        <v>36</v>
      </c>
      <c r="F462" s="34" t="s">
        <v>497</v>
      </c>
      <c r="G462" s="35">
        <v>382146</v>
      </c>
      <c r="H462" s="35">
        <v>40733</v>
      </c>
      <c r="I462" s="35">
        <v>24377</v>
      </c>
      <c r="J462" s="35">
        <v>2526148</v>
      </c>
    </row>
    <row r="463" spans="1:10" x14ac:dyDescent="0.3">
      <c r="A463" s="50">
        <f t="shared" si="7"/>
        <v>5</v>
      </c>
      <c r="B463" s="50">
        <v>462</v>
      </c>
      <c r="C463" s="49" t="s">
        <v>34</v>
      </c>
      <c r="D463" s="34" t="s">
        <v>35</v>
      </c>
      <c r="E463" s="34" t="s">
        <v>36</v>
      </c>
      <c r="F463" s="34" t="s">
        <v>498</v>
      </c>
      <c r="G463" s="35">
        <v>412431</v>
      </c>
      <c r="H463" s="35">
        <v>44510</v>
      </c>
      <c r="I463" s="35">
        <v>26004</v>
      </c>
      <c r="J463" s="35">
        <v>2629253</v>
      </c>
    </row>
    <row r="464" spans="1:10" x14ac:dyDescent="0.3">
      <c r="A464" s="50">
        <f t="shared" si="7"/>
        <v>5</v>
      </c>
      <c r="B464" s="50">
        <v>463</v>
      </c>
      <c r="C464" s="49" t="s">
        <v>34</v>
      </c>
      <c r="D464" s="34" t="s">
        <v>35</v>
      </c>
      <c r="E464" s="34" t="s">
        <v>36</v>
      </c>
      <c r="F464" s="34" t="s">
        <v>499</v>
      </c>
      <c r="G464" s="35">
        <v>414188</v>
      </c>
      <c r="H464" s="35">
        <v>47366</v>
      </c>
      <c r="I464" s="35">
        <v>21742</v>
      </c>
      <c r="J464" s="35">
        <v>2711585</v>
      </c>
    </row>
    <row r="465" spans="1:10" x14ac:dyDescent="0.3">
      <c r="A465" s="50">
        <f t="shared" si="7"/>
        <v>5</v>
      </c>
      <c r="B465" s="50">
        <v>464</v>
      </c>
      <c r="C465" s="49" t="s">
        <v>34</v>
      </c>
      <c r="D465" s="34" t="s">
        <v>35</v>
      </c>
      <c r="E465" s="34" t="s">
        <v>36</v>
      </c>
      <c r="F465" s="34" t="s">
        <v>500</v>
      </c>
      <c r="G465" s="35">
        <v>401078</v>
      </c>
      <c r="H465" s="35">
        <v>47055</v>
      </c>
      <c r="I465" s="35">
        <v>19138</v>
      </c>
      <c r="J465" s="35">
        <v>2587215</v>
      </c>
    </row>
    <row r="466" spans="1:10" x14ac:dyDescent="0.3">
      <c r="A466" s="50">
        <f t="shared" si="7"/>
        <v>5</v>
      </c>
      <c r="B466" s="50">
        <v>465</v>
      </c>
      <c r="C466" s="49" t="s">
        <v>34</v>
      </c>
      <c r="D466" s="34" t="s">
        <v>35</v>
      </c>
      <c r="E466" s="34" t="s">
        <v>36</v>
      </c>
      <c r="F466" s="34" t="s">
        <v>501</v>
      </c>
      <c r="G466" s="35">
        <v>403405</v>
      </c>
      <c r="H466" s="35">
        <v>34493</v>
      </c>
      <c r="I466" s="35">
        <v>20745</v>
      </c>
      <c r="J466" s="35">
        <v>2434879</v>
      </c>
    </row>
    <row r="467" spans="1:10" x14ac:dyDescent="0.3">
      <c r="A467" s="50">
        <f t="shared" si="7"/>
        <v>5</v>
      </c>
      <c r="B467" s="50">
        <v>466</v>
      </c>
      <c r="C467" s="49" t="s">
        <v>34</v>
      </c>
      <c r="D467" s="34" t="s">
        <v>35</v>
      </c>
      <c r="E467" s="34" t="s">
        <v>36</v>
      </c>
      <c r="F467" s="34" t="s">
        <v>502</v>
      </c>
      <c r="G467" s="35">
        <v>366494</v>
      </c>
      <c r="H467" s="35">
        <v>21392</v>
      </c>
      <c r="I467" s="35">
        <v>9128</v>
      </c>
      <c r="J467" s="35">
        <v>1954753</v>
      </c>
    </row>
    <row r="468" spans="1:10" x14ac:dyDescent="0.3">
      <c r="A468" s="50">
        <f t="shared" si="7"/>
        <v>5</v>
      </c>
      <c r="B468" s="53">
        <v>467</v>
      </c>
      <c r="C468" s="54" t="s">
        <v>34</v>
      </c>
      <c r="D468" s="55" t="s">
        <v>35</v>
      </c>
      <c r="E468" s="55" t="s">
        <v>36</v>
      </c>
      <c r="F468" s="55" t="s">
        <v>503</v>
      </c>
      <c r="G468" s="56">
        <v>329942</v>
      </c>
      <c r="H468" s="56">
        <v>36231</v>
      </c>
      <c r="I468" s="56">
        <v>3299</v>
      </c>
      <c r="J468" s="56">
        <v>1922698</v>
      </c>
    </row>
  </sheetData>
  <autoFilter ref="C1:J1" xr:uid="{7B1E632C-AC61-45CF-860C-74B915F58FDA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AF7C-1E00-4785-A845-6CFBDA63AE77}">
  <sheetPr>
    <tabColor theme="9" tint="-0.249977111117893"/>
  </sheetPr>
  <dimension ref="A1:K521"/>
  <sheetViews>
    <sheetView showGridLines="0" topLeftCell="F1" zoomScale="120" zoomScaleNormal="120" workbookViewId="0">
      <selection activeCell="G504" sqref="G504"/>
    </sheetView>
  </sheetViews>
  <sheetFormatPr defaultColWidth="11.5546875" defaultRowHeight="14.4" x14ac:dyDescent="0.3"/>
  <cols>
    <col min="1" max="3" width="11.44140625" style="33"/>
    <col min="4" max="4" width="14" customWidth="1"/>
    <col min="6" max="6" width="18.88671875" customWidth="1"/>
    <col min="7" max="7" width="37.33203125" customWidth="1"/>
    <col min="8" max="8" width="38" customWidth="1"/>
    <col min="10" max="10" width="12.6640625" customWidth="1"/>
    <col min="11" max="11" width="9" customWidth="1"/>
  </cols>
  <sheetData>
    <row r="1" spans="1:11" x14ac:dyDescent="0.3">
      <c r="A1" s="33" t="s">
        <v>522</v>
      </c>
      <c r="B1" s="33" t="s">
        <v>523</v>
      </c>
      <c r="C1" s="33" t="s">
        <v>519</v>
      </c>
      <c r="D1" t="s">
        <v>507</v>
      </c>
      <c r="E1" t="s">
        <v>530</v>
      </c>
      <c r="F1" t="s">
        <v>524</v>
      </c>
      <c r="G1" t="s">
        <v>528</v>
      </c>
      <c r="H1" t="s">
        <v>529</v>
      </c>
      <c r="J1" t="s">
        <v>508</v>
      </c>
      <c r="K1" t="s">
        <v>509</v>
      </c>
    </row>
    <row r="2" spans="1:11" x14ac:dyDescent="0.3">
      <c r="A2" s="33">
        <f>MONTH(C2)</f>
        <v>1</v>
      </c>
      <c r="B2" s="33">
        <f>WEEKNUM(C2)</f>
        <v>1</v>
      </c>
      <c r="C2" s="51">
        <v>43831</v>
      </c>
      <c r="D2">
        <v>1</v>
      </c>
      <c r="E2" s="43">
        <v>1</v>
      </c>
      <c r="J2" t="s">
        <v>510</v>
      </c>
      <c r="K2" s="46">
        <f>_xlfn.FORECAST.ETS.STAT($E$2:$E$468,$D$2:$D$468,1,7,1)</f>
        <v>0.5</v>
      </c>
    </row>
    <row r="3" spans="1:11" x14ac:dyDescent="0.3">
      <c r="A3" s="33">
        <f t="shared" ref="A3:A66" si="0">MONTH(C3)</f>
        <v>1</v>
      </c>
      <c r="B3" s="33">
        <f t="shared" ref="B3:B66" si="1">WEEKNUM(C3)</f>
        <v>1</v>
      </c>
      <c r="C3" s="51">
        <v>43832</v>
      </c>
      <c r="D3">
        <v>2</v>
      </c>
      <c r="E3" s="43">
        <v>0</v>
      </c>
      <c r="J3" t="s">
        <v>511</v>
      </c>
      <c r="K3" s="46">
        <f>_xlfn.FORECAST.ETS.STAT($E$2:$E$468,$D$2:$D$468,2,7,1)</f>
        <v>1E-3</v>
      </c>
    </row>
    <row r="4" spans="1:11" x14ac:dyDescent="0.3">
      <c r="A4" s="33">
        <f t="shared" si="0"/>
        <v>1</v>
      </c>
      <c r="B4" s="33">
        <f t="shared" si="1"/>
        <v>1</v>
      </c>
      <c r="C4" s="51">
        <v>43833</v>
      </c>
      <c r="D4">
        <v>3</v>
      </c>
      <c r="E4" s="43">
        <v>0</v>
      </c>
      <c r="J4" t="s">
        <v>512</v>
      </c>
      <c r="K4" s="46">
        <f>_xlfn.FORECAST.ETS.STAT($E$2:$E$468,$D$2:$D$468,3,7,1)</f>
        <v>0.25</v>
      </c>
    </row>
    <row r="5" spans="1:11" x14ac:dyDescent="0.3">
      <c r="A5" s="33">
        <f t="shared" si="0"/>
        <v>1</v>
      </c>
      <c r="B5" s="33">
        <f t="shared" si="1"/>
        <v>1</v>
      </c>
      <c r="C5" s="51">
        <v>43834</v>
      </c>
      <c r="D5">
        <v>4</v>
      </c>
      <c r="E5" s="43">
        <v>1</v>
      </c>
      <c r="J5" t="s">
        <v>513</v>
      </c>
      <c r="K5" s="46">
        <f>_xlfn.FORECAST.ETS.STAT($E$2:$E$468,$D$2:$D$468,4,7,1)</f>
        <v>2.2279291566827171</v>
      </c>
    </row>
    <row r="6" spans="1:11" x14ac:dyDescent="0.3">
      <c r="A6" s="33">
        <f t="shared" si="0"/>
        <v>1</v>
      </c>
      <c r="B6" s="33">
        <f t="shared" si="1"/>
        <v>2</v>
      </c>
      <c r="C6" s="51">
        <v>43835</v>
      </c>
      <c r="D6">
        <v>5</v>
      </c>
      <c r="E6" s="43">
        <v>1</v>
      </c>
      <c r="J6" t="s">
        <v>514</v>
      </c>
      <c r="K6" s="46">
        <f>_xlfn.FORECAST.ETS.STAT($E$2:$E$468,$D$2:$D$468,5,7,1)</f>
        <v>8.6392250620078034E-2</v>
      </c>
    </row>
    <row r="7" spans="1:11" x14ac:dyDescent="0.3">
      <c r="A7" s="33">
        <f t="shared" si="0"/>
        <v>1</v>
      </c>
      <c r="B7" s="33">
        <f t="shared" si="1"/>
        <v>2</v>
      </c>
      <c r="C7" s="51">
        <v>43836</v>
      </c>
      <c r="D7">
        <v>6</v>
      </c>
      <c r="E7" s="43">
        <v>0</v>
      </c>
      <c r="J7" t="s">
        <v>515</v>
      </c>
      <c r="K7" s="46">
        <f>_xlfn.FORECAST.ETS.STAT($E$2:$E$468,$D$2:$D$468,6,7,1)</f>
        <v>5837.2462591911926</v>
      </c>
    </row>
    <row r="8" spans="1:11" x14ac:dyDescent="0.3">
      <c r="A8" s="33">
        <f t="shared" si="0"/>
        <v>1</v>
      </c>
      <c r="B8" s="33">
        <f t="shared" si="1"/>
        <v>2</v>
      </c>
      <c r="C8" s="51">
        <v>43837</v>
      </c>
      <c r="D8">
        <v>7</v>
      </c>
      <c r="E8" s="43">
        <v>0</v>
      </c>
      <c r="J8" t="s">
        <v>516</v>
      </c>
      <c r="K8" s="46">
        <f>_xlfn.FORECAST.ETS.STAT($E$2:$E$468,$D$2:$D$468,7,7,1)</f>
        <v>9417.927681569945</v>
      </c>
    </row>
    <row r="9" spans="1:11" x14ac:dyDescent="0.3">
      <c r="A9" s="33">
        <f t="shared" si="0"/>
        <v>1</v>
      </c>
      <c r="B9" s="33">
        <f t="shared" si="1"/>
        <v>2</v>
      </c>
      <c r="C9" s="51">
        <v>43838</v>
      </c>
      <c r="D9">
        <v>8</v>
      </c>
      <c r="E9" s="43">
        <v>0</v>
      </c>
    </row>
    <row r="10" spans="1:11" x14ac:dyDescent="0.3">
      <c r="A10" s="33">
        <f t="shared" si="0"/>
        <v>1</v>
      </c>
      <c r="B10" s="33">
        <f t="shared" si="1"/>
        <v>2</v>
      </c>
      <c r="C10" s="51">
        <v>43839</v>
      </c>
      <c r="D10">
        <v>9</v>
      </c>
      <c r="E10" s="43">
        <v>0</v>
      </c>
    </row>
    <row r="11" spans="1:11" x14ac:dyDescent="0.3">
      <c r="A11" s="33">
        <f t="shared" si="0"/>
        <v>1</v>
      </c>
      <c r="B11" s="33">
        <f t="shared" si="1"/>
        <v>2</v>
      </c>
      <c r="C11" s="51">
        <v>43840</v>
      </c>
      <c r="D11">
        <v>10</v>
      </c>
      <c r="E11" s="43">
        <v>0</v>
      </c>
    </row>
    <row r="12" spans="1:11" x14ac:dyDescent="0.3">
      <c r="A12" s="33">
        <f t="shared" si="0"/>
        <v>1</v>
      </c>
      <c r="B12" s="33">
        <f t="shared" si="1"/>
        <v>2</v>
      </c>
      <c r="C12" s="51">
        <v>43841</v>
      </c>
      <c r="D12">
        <v>11</v>
      </c>
      <c r="E12" s="43">
        <v>0</v>
      </c>
    </row>
    <row r="13" spans="1:11" x14ac:dyDescent="0.3">
      <c r="A13" s="33">
        <f t="shared" si="0"/>
        <v>1</v>
      </c>
      <c r="B13" s="33">
        <f t="shared" si="1"/>
        <v>3</v>
      </c>
      <c r="C13" s="51">
        <v>43842</v>
      </c>
      <c r="D13">
        <v>12</v>
      </c>
      <c r="E13" s="43">
        <v>0</v>
      </c>
    </row>
    <row r="14" spans="1:11" x14ac:dyDescent="0.3">
      <c r="A14" s="33">
        <f t="shared" si="0"/>
        <v>1</v>
      </c>
      <c r="B14" s="33">
        <f t="shared" si="1"/>
        <v>3</v>
      </c>
      <c r="C14" s="51">
        <v>43843</v>
      </c>
      <c r="D14">
        <v>13</v>
      </c>
      <c r="E14" s="43">
        <v>0</v>
      </c>
    </row>
    <row r="15" spans="1:11" x14ac:dyDescent="0.3">
      <c r="A15" s="33">
        <f t="shared" si="0"/>
        <v>1</v>
      </c>
      <c r="B15" s="33">
        <f t="shared" si="1"/>
        <v>3</v>
      </c>
      <c r="C15" s="51">
        <v>43844</v>
      </c>
      <c r="D15">
        <v>14</v>
      </c>
      <c r="E15" s="43">
        <v>0</v>
      </c>
    </row>
    <row r="16" spans="1:11" x14ac:dyDescent="0.3">
      <c r="A16" s="33">
        <f t="shared" si="0"/>
        <v>1</v>
      </c>
      <c r="B16" s="33">
        <f t="shared" si="1"/>
        <v>3</v>
      </c>
      <c r="C16" s="51">
        <v>43845</v>
      </c>
      <c r="D16">
        <v>15</v>
      </c>
      <c r="E16" s="43">
        <v>0</v>
      </c>
    </row>
    <row r="17" spans="1:5" x14ac:dyDescent="0.3">
      <c r="A17" s="33">
        <f t="shared" si="0"/>
        <v>1</v>
      </c>
      <c r="B17" s="33">
        <f t="shared" si="1"/>
        <v>3</v>
      </c>
      <c r="C17" s="51">
        <v>43846</v>
      </c>
      <c r="D17">
        <v>16</v>
      </c>
      <c r="E17" s="43">
        <v>0</v>
      </c>
    </row>
    <row r="18" spans="1:5" x14ac:dyDescent="0.3">
      <c r="A18" s="33">
        <f t="shared" si="0"/>
        <v>1</v>
      </c>
      <c r="B18" s="33">
        <f t="shared" si="1"/>
        <v>3</v>
      </c>
      <c r="C18" s="51">
        <v>43847</v>
      </c>
      <c r="D18">
        <v>17</v>
      </c>
      <c r="E18" s="43">
        <v>0</v>
      </c>
    </row>
    <row r="19" spans="1:5" x14ac:dyDescent="0.3">
      <c r="A19" s="33">
        <f t="shared" si="0"/>
        <v>1</v>
      </c>
      <c r="B19" s="33">
        <f t="shared" si="1"/>
        <v>3</v>
      </c>
      <c r="C19" s="51">
        <v>43848</v>
      </c>
      <c r="D19">
        <v>18</v>
      </c>
      <c r="E19" s="43">
        <v>0</v>
      </c>
    </row>
    <row r="20" spans="1:5" x14ac:dyDescent="0.3">
      <c r="A20" s="33">
        <f t="shared" si="0"/>
        <v>1</v>
      </c>
      <c r="B20" s="33">
        <f t="shared" si="1"/>
        <v>4</v>
      </c>
      <c r="C20" s="51">
        <v>43849</v>
      </c>
      <c r="D20">
        <v>19</v>
      </c>
      <c r="E20" s="43">
        <v>0</v>
      </c>
    </row>
    <row r="21" spans="1:5" x14ac:dyDescent="0.3">
      <c r="A21" s="33">
        <f t="shared" si="0"/>
        <v>1</v>
      </c>
      <c r="B21" s="33">
        <f t="shared" si="1"/>
        <v>4</v>
      </c>
      <c r="C21" s="51">
        <v>43850</v>
      </c>
      <c r="D21">
        <v>20</v>
      </c>
      <c r="E21" s="43">
        <v>0</v>
      </c>
    </row>
    <row r="22" spans="1:5" x14ac:dyDescent="0.3">
      <c r="A22" s="33">
        <f t="shared" si="0"/>
        <v>1</v>
      </c>
      <c r="B22" s="33">
        <f t="shared" si="1"/>
        <v>4</v>
      </c>
      <c r="C22" s="51">
        <v>43851</v>
      </c>
      <c r="D22">
        <v>21</v>
      </c>
      <c r="E22" s="43">
        <v>0</v>
      </c>
    </row>
    <row r="23" spans="1:5" x14ac:dyDescent="0.3">
      <c r="A23" s="33">
        <f t="shared" si="0"/>
        <v>1</v>
      </c>
      <c r="B23" s="33">
        <f t="shared" si="1"/>
        <v>4</v>
      </c>
      <c r="C23" s="51">
        <v>43852</v>
      </c>
      <c r="D23">
        <v>22</v>
      </c>
      <c r="E23" s="43">
        <v>0</v>
      </c>
    </row>
    <row r="24" spans="1:5" x14ac:dyDescent="0.3">
      <c r="A24" s="33">
        <f t="shared" si="0"/>
        <v>1</v>
      </c>
      <c r="B24" s="33">
        <f t="shared" si="1"/>
        <v>4</v>
      </c>
      <c r="C24" s="51">
        <v>43853</v>
      </c>
      <c r="D24">
        <v>23</v>
      </c>
      <c r="E24" s="43">
        <v>0</v>
      </c>
    </row>
    <row r="25" spans="1:5" x14ac:dyDescent="0.3">
      <c r="A25" s="33">
        <f t="shared" si="0"/>
        <v>1</v>
      </c>
      <c r="B25" s="33">
        <f t="shared" si="1"/>
        <v>4</v>
      </c>
      <c r="C25" s="51">
        <v>43854</v>
      </c>
      <c r="D25">
        <v>24</v>
      </c>
      <c r="E25" s="43">
        <v>0</v>
      </c>
    </row>
    <row r="26" spans="1:5" x14ac:dyDescent="0.3">
      <c r="A26" s="33">
        <f t="shared" si="0"/>
        <v>1</v>
      </c>
      <c r="B26" s="33">
        <f t="shared" si="1"/>
        <v>4</v>
      </c>
      <c r="C26" s="51">
        <v>43855</v>
      </c>
      <c r="D26">
        <v>25</v>
      </c>
      <c r="E26" s="43">
        <v>0</v>
      </c>
    </row>
    <row r="27" spans="1:5" x14ac:dyDescent="0.3">
      <c r="A27" s="33">
        <f t="shared" si="0"/>
        <v>1</v>
      </c>
      <c r="B27" s="33">
        <f t="shared" si="1"/>
        <v>5</v>
      </c>
      <c r="C27" s="51">
        <v>43856</v>
      </c>
      <c r="D27">
        <v>26</v>
      </c>
      <c r="E27" s="43">
        <v>0</v>
      </c>
    </row>
    <row r="28" spans="1:5" x14ac:dyDescent="0.3">
      <c r="A28" s="33">
        <f t="shared" si="0"/>
        <v>1</v>
      </c>
      <c r="B28" s="33">
        <f t="shared" si="1"/>
        <v>5</v>
      </c>
      <c r="C28" s="51">
        <v>43857</v>
      </c>
      <c r="D28">
        <v>27</v>
      </c>
      <c r="E28" s="43">
        <v>0</v>
      </c>
    </row>
    <row r="29" spans="1:5" x14ac:dyDescent="0.3">
      <c r="A29" s="33">
        <f t="shared" si="0"/>
        <v>1</v>
      </c>
      <c r="B29" s="33">
        <f t="shared" si="1"/>
        <v>5</v>
      </c>
      <c r="C29" s="51">
        <v>43858</v>
      </c>
      <c r="D29">
        <v>28</v>
      </c>
      <c r="E29" s="43">
        <v>0</v>
      </c>
    </row>
    <row r="30" spans="1:5" x14ac:dyDescent="0.3">
      <c r="A30" s="33">
        <f t="shared" si="0"/>
        <v>1</v>
      </c>
      <c r="B30" s="33">
        <f t="shared" si="1"/>
        <v>5</v>
      </c>
      <c r="C30" s="51">
        <v>43859</v>
      </c>
      <c r="D30">
        <v>29</v>
      </c>
      <c r="E30" s="43">
        <v>0</v>
      </c>
    </row>
    <row r="31" spans="1:5" x14ac:dyDescent="0.3">
      <c r="A31" s="33">
        <f t="shared" si="0"/>
        <v>1</v>
      </c>
      <c r="B31" s="33">
        <f t="shared" si="1"/>
        <v>5</v>
      </c>
      <c r="C31" s="51">
        <v>43860</v>
      </c>
      <c r="D31">
        <v>30</v>
      </c>
      <c r="E31" s="43">
        <v>0</v>
      </c>
    </row>
    <row r="32" spans="1:5" x14ac:dyDescent="0.3">
      <c r="A32" s="33">
        <f t="shared" si="0"/>
        <v>1</v>
      </c>
      <c r="B32" s="33">
        <f t="shared" si="1"/>
        <v>5</v>
      </c>
      <c r="C32" s="51">
        <v>43861</v>
      </c>
      <c r="D32">
        <v>31</v>
      </c>
      <c r="E32" s="43">
        <v>0</v>
      </c>
    </row>
    <row r="33" spans="1:5" x14ac:dyDescent="0.3">
      <c r="A33" s="33">
        <f t="shared" si="0"/>
        <v>2</v>
      </c>
      <c r="B33" s="33">
        <f t="shared" si="1"/>
        <v>5</v>
      </c>
      <c r="C33" s="51">
        <v>43862</v>
      </c>
      <c r="D33">
        <v>32</v>
      </c>
      <c r="E33" s="43">
        <v>0</v>
      </c>
    </row>
    <row r="34" spans="1:5" x14ac:dyDescent="0.3">
      <c r="A34" s="33">
        <f t="shared" si="0"/>
        <v>2</v>
      </c>
      <c r="B34" s="33">
        <f t="shared" si="1"/>
        <v>6</v>
      </c>
      <c r="C34" s="51">
        <v>43863</v>
      </c>
      <c r="D34">
        <v>33</v>
      </c>
      <c r="E34" s="43">
        <v>2</v>
      </c>
    </row>
    <row r="35" spans="1:5" x14ac:dyDescent="0.3">
      <c r="A35" s="33">
        <f t="shared" si="0"/>
        <v>2</v>
      </c>
      <c r="B35" s="33">
        <f t="shared" si="1"/>
        <v>6</v>
      </c>
      <c r="C35" s="51">
        <v>43864</v>
      </c>
      <c r="D35">
        <v>34</v>
      </c>
      <c r="E35" s="43">
        <v>0</v>
      </c>
    </row>
    <row r="36" spans="1:5" x14ac:dyDescent="0.3">
      <c r="A36" s="33">
        <f t="shared" si="0"/>
        <v>2</v>
      </c>
      <c r="B36" s="33">
        <f t="shared" si="1"/>
        <v>6</v>
      </c>
      <c r="C36" s="51">
        <v>43865</v>
      </c>
      <c r="D36">
        <v>35</v>
      </c>
      <c r="E36" s="43">
        <v>23</v>
      </c>
    </row>
    <row r="37" spans="1:5" x14ac:dyDescent="0.3">
      <c r="A37" s="33">
        <f t="shared" si="0"/>
        <v>2</v>
      </c>
      <c r="B37" s="33">
        <f t="shared" si="1"/>
        <v>6</v>
      </c>
      <c r="C37" s="51">
        <v>43866</v>
      </c>
      <c r="D37">
        <v>36</v>
      </c>
      <c r="E37" s="43">
        <v>2</v>
      </c>
    </row>
    <row r="38" spans="1:5" x14ac:dyDescent="0.3">
      <c r="A38" s="33">
        <f t="shared" si="0"/>
        <v>2</v>
      </c>
      <c r="B38" s="33">
        <f t="shared" si="1"/>
        <v>6</v>
      </c>
      <c r="C38" s="51">
        <v>43867</v>
      </c>
      <c r="D38">
        <v>37</v>
      </c>
      <c r="E38" s="43">
        <v>1</v>
      </c>
    </row>
    <row r="39" spans="1:5" x14ac:dyDescent="0.3">
      <c r="A39" s="33">
        <f t="shared" si="0"/>
        <v>2</v>
      </c>
      <c r="B39" s="33">
        <f t="shared" si="1"/>
        <v>6</v>
      </c>
      <c r="C39" s="51">
        <v>43868</v>
      </c>
      <c r="D39">
        <v>38</v>
      </c>
      <c r="E39" s="43">
        <v>3</v>
      </c>
    </row>
    <row r="40" spans="1:5" x14ac:dyDescent="0.3">
      <c r="A40" s="33">
        <f t="shared" si="0"/>
        <v>2</v>
      </c>
      <c r="B40" s="33">
        <f t="shared" si="1"/>
        <v>6</v>
      </c>
      <c r="C40" s="51">
        <v>43869</v>
      </c>
      <c r="D40">
        <v>39</v>
      </c>
      <c r="E40" s="43">
        <v>5</v>
      </c>
    </row>
    <row r="41" spans="1:5" x14ac:dyDescent="0.3">
      <c r="A41" s="33">
        <f t="shared" si="0"/>
        <v>2</v>
      </c>
      <c r="B41" s="33">
        <f t="shared" si="1"/>
        <v>7</v>
      </c>
      <c r="C41" s="51">
        <v>43870</v>
      </c>
      <c r="D41">
        <v>40</v>
      </c>
      <c r="E41" s="43">
        <v>4</v>
      </c>
    </row>
    <row r="42" spans="1:5" x14ac:dyDescent="0.3">
      <c r="A42" s="33">
        <f t="shared" si="0"/>
        <v>2</v>
      </c>
      <c r="B42" s="33">
        <f t="shared" si="1"/>
        <v>7</v>
      </c>
      <c r="C42" s="51">
        <v>43871</v>
      </c>
      <c r="D42">
        <v>41</v>
      </c>
      <c r="E42" s="43">
        <v>13</v>
      </c>
    </row>
    <row r="43" spans="1:5" x14ac:dyDescent="0.3">
      <c r="A43" s="33">
        <f t="shared" si="0"/>
        <v>2</v>
      </c>
      <c r="B43" s="33">
        <f t="shared" si="1"/>
        <v>7</v>
      </c>
      <c r="C43" s="51">
        <v>43872</v>
      </c>
      <c r="D43">
        <v>42</v>
      </c>
      <c r="E43" s="43">
        <v>6</v>
      </c>
    </row>
    <row r="44" spans="1:5" x14ac:dyDescent="0.3">
      <c r="A44" s="33">
        <f t="shared" si="0"/>
        <v>2</v>
      </c>
      <c r="B44" s="33">
        <f t="shared" si="1"/>
        <v>7</v>
      </c>
      <c r="C44" s="51">
        <v>43873</v>
      </c>
      <c r="D44">
        <v>43</v>
      </c>
      <c r="E44" s="43">
        <v>11</v>
      </c>
    </row>
    <row r="45" spans="1:5" x14ac:dyDescent="0.3">
      <c r="A45" s="33">
        <f t="shared" si="0"/>
        <v>2</v>
      </c>
      <c r="B45" s="33">
        <f t="shared" si="1"/>
        <v>7</v>
      </c>
      <c r="C45" s="51">
        <v>43874</v>
      </c>
      <c r="D45">
        <v>44</v>
      </c>
      <c r="E45" s="43">
        <v>9</v>
      </c>
    </row>
    <row r="46" spans="1:5" x14ac:dyDescent="0.3">
      <c r="A46" s="33">
        <f t="shared" si="0"/>
        <v>2</v>
      </c>
      <c r="B46" s="33">
        <f t="shared" si="1"/>
        <v>7</v>
      </c>
      <c r="C46" s="51">
        <v>43875</v>
      </c>
      <c r="D46">
        <v>45</v>
      </c>
      <c r="E46" s="43">
        <v>20</v>
      </c>
    </row>
    <row r="47" spans="1:5" x14ac:dyDescent="0.3">
      <c r="A47" s="33">
        <f t="shared" si="0"/>
        <v>2</v>
      </c>
      <c r="B47" s="33">
        <f t="shared" si="1"/>
        <v>7</v>
      </c>
      <c r="C47" s="51">
        <v>43876</v>
      </c>
      <c r="D47">
        <v>46</v>
      </c>
      <c r="E47" s="43">
        <v>11</v>
      </c>
    </row>
    <row r="48" spans="1:5" x14ac:dyDescent="0.3">
      <c r="A48" s="33">
        <f t="shared" si="0"/>
        <v>2</v>
      </c>
      <c r="B48" s="33">
        <f t="shared" si="1"/>
        <v>8</v>
      </c>
      <c r="C48" s="51">
        <v>43877</v>
      </c>
      <c r="D48">
        <v>47</v>
      </c>
      <c r="E48" s="43">
        <v>6</v>
      </c>
    </row>
    <row r="49" spans="1:5" x14ac:dyDescent="0.3">
      <c r="A49" s="33">
        <f t="shared" si="0"/>
        <v>2</v>
      </c>
      <c r="B49" s="33">
        <f t="shared" si="1"/>
        <v>8</v>
      </c>
      <c r="C49" s="51">
        <v>43878</v>
      </c>
      <c r="D49">
        <v>48</v>
      </c>
      <c r="E49" s="43">
        <v>23</v>
      </c>
    </row>
    <row r="50" spans="1:5" x14ac:dyDescent="0.3">
      <c r="A50" s="33">
        <f t="shared" si="0"/>
        <v>2</v>
      </c>
      <c r="B50" s="33">
        <f t="shared" si="1"/>
        <v>8</v>
      </c>
      <c r="C50" s="51">
        <v>43879</v>
      </c>
      <c r="D50">
        <v>49</v>
      </c>
      <c r="E50" s="43">
        <v>14</v>
      </c>
    </row>
    <row r="51" spans="1:5" x14ac:dyDescent="0.3">
      <c r="A51" s="33">
        <f t="shared" si="0"/>
        <v>2</v>
      </c>
      <c r="B51" s="33">
        <f t="shared" si="1"/>
        <v>8</v>
      </c>
      <c r="C51" s="51">
        <v>43880</v>
      </c>
      <c r="D51">
        <v>50</v>
      </c>
      <c r="E51" s="43">
        <v>38</v>
      </c>
    </row>
    <row r="52" spans="1:5" x14ac:dyDescent="0.3">
      <c r="A52" s="33">
        <f t="shared" si="0"/>
        <v>2</v>
      </c>
      <c r="B52" s="33">
        <f t="shared" si="1"/>
        <v>8</v>
      </c>
      <c r="C52" s="51">
        <v>43881</v>
      </c>
      <c r="D52">
        <v>51</v>
      </c>
      <c r="E52" s="43">
        <v>50</v>
      </c>
    </row>
    <row r="53" spans="1:5" x14ac:dyDescent="0.3">
      <c r="A53" s="33">
        <f t="shared" si="0"/>
        <v>2</v>
      </c>
      <c r="B53" s="33">
        <f t="shared" si="1"/>
        <v>8</v>
      </c>
      <c r="C53" s="51">
        <v>43882</v>
      </c>
      <c r="D53">
        <v>52</v>
      </c>
      <c r="E53" s="43">
        <v>86</v>
      </c>
    </row>
    <row r="54" spans="1:5" x14ac:dyDescent="0.3">
      <c r="A54" s="33">
        <f t="shared" si="0"/>
        <v>2</v>
      </c>
      <c r="B54" s="33">
        <f t="shared" si="1"/>
        <v>8</v>
      </c>
      <c r="C54" s="51">
        <v>43883</v>
      </c>
      <c r="D54">
        <v>53</v>
      </c>
      <c r="E54" s="43">
        <v>66</v>
      </c>
    </row>
    <row r="55" spans="1:5" x14ac:dyDescent="0.3">
      <c r="A55" s="33">
        <f t="shared" si="0"/>
        <v>2</v>
      </c>
      <c r="B55" s="33">
        <f t="shared" si="1"/>
        <v>9</v>
      </c>
      <c r="C55" s="51">
        <v>43884</v>
      </c>
      <c r="D55">
        <v>54</v>
      </c>
      <c r="E55" s="43">
        <v>103</v>
      </c>
    </row>
    <row r="56" spans="1:5" x14ac:dyDescent="0.3">
      <c r="A56" s="33">
        <f t="shared" si="0"/>
        <v>2</v>
      </c>
      <c r="B56" s="33">
        <f t="shared" si="1"/>
        <v>9</v>
      </c>
      <c r="C56" s="51">
        <v>43885</v>
      </c>
      <c r="D56">
        <v>55</v>
      </c>
      <c r="E56" s="43">
        <v>37</v>
      </c>
    </row>
    <row r="57" spans="1:5" x14ac:dyDescent="0.3">
      <c r="A57" s="33">
        <f t="shared" si="0"/>
        <v>2</v>
      </c>
      <c r="B57" s="33">
        <f t="shared" si="1"/>
        <v>9</v>
      </c>
      <c r="C57" s="51">
        <v>43886</v>
      </c>
      <c r="D57">
        <v>56</v>
      </c>
      <c r="E57" s="43">
        <v>121</v>
      </c>
    </row>
    <row r="58" spans="1:5" x14ac:dyDescent="0.3">
      <c r="A58" s="33">
        <f t="shared" si="0"/>
        <v>2</v>
      </c>
      <c r="B58" s="33">
        <f t="shared" si="1"/>
        <v>9</v>
      </c>
      <c r="C58" s="51">
        <v>43887</v>
      </c>
      <c r="D58">
        <v>57</v>
      </c>
      <c r="E58" s="43">
        <v>70</v>
      </c>
    </row>
    <row r="59" spans="1:5" x14ac:dyDescent="0.3">
      <c r="A59" s="33">
        <f t="shared" si="0"/>
        <v>2</v>
      </c>
      <c r="B59" s="33">
        <f t="shared" si="1"/>
        <v>9</v>
      </c>
      <c r="C59" s="51">
        <v>43888</v>
      </c>
      <c r="D59">
        <v>58</v>
      </c>
      <c r="E59" s="43">
        <v>160</v>
      </c>
    </row>
    <row r="60" spans="1:5" x14ac:dyDescent="0.3">
      <c r="A60" s="33">
        <f t="shared" si="0"/>
        <v>2</v>
      </c>
      <c r="B60" s="33">
        <f t="shared" si="1"/>
        <v>9</v>
      </c>
      <c r="C60" s="51">
        <v>43889</v>
      </c>
      <c r="D60">
        <v>59</v>
      </c>
      <c r="E60" s="43">
        <v>100</v>
      </c>
    </row>
    <row r="61" spans="1:5" x14ac:dyDescent="0.3">
      <c r="A61" s="33">
        <f t="shared" si="0"/>
        <v>2</v>
      </c>
      <c r="B61" s="33">
        <f t="shared" si="1"/>
        <v>9</v>
      </c>
      <c r="C61" s="51">
        <v>43890</v>
      </c>
      <c r="D61">
        <v>60</v>
      </c>
      <c r="E61" s="43">
        <v>37</v>
      </c>
    </row>
    <row r="62" spans="1:5" x14ac:dyDescent="0.3">
      <c r="A62" s="33">
        <f t="shared" si="0"/>
        <v>3</v>
      </c>
      <c r="B62" s="33">
        <f t="shared" si="1"/>
        <v>10</v>
      </c>
      <c r="C62" s="51">
        <v>43891</v>
      </c>
      <c r="D62">
        <v>61</v>
      </c>
      <c r="E62" s="43">
        <v>227</v>
      </c>
    </row>
    <row r="63" spans="1:5" x14ac:dyDescent="0.3">
      <c r="A63" s="33">
        <f t="shared" si="0"/>
        <v>3</v>
      </c>
      <c r="B63" s="33">
        <f t="shared" si="1"/>
        <v>10</v>
      </c>
      <c r="C63" s="51">
        <v>43892</v>
      </c>
      <c r="D63">
        <v>62</v>
      </c>
      <c r="E63" s="43">
        <v>146</v>
      </c>
    </row>
    <row r="64" spans="1:5" x14ac:dyDescent="0.3">
      <c r="A64" s="33">
        <f t="shared" si="0"/>
        <v>3</v>
      </c>
      <c r="B64" s="33">
        <f t="shared" si="1"/>
        <v>10</v>
      </c>
      <c r="C64" s="51">
        <v>43893</v>
      </c>
      <c r="D64">
        <v>63</v>
      </c>
      <c r="E64" s="43">
        <v>601</v>
      </c>
    </row>
    <row r="65" spans="1:5" x14ac:dyDescent="0.3">
      <c r="A65" s="33">
        <f t="shared" si="0"/>
        <v>3</v>
      </c>
      <c r="B65" s="33">
        <f t="shared" si="1"/>
        <v>10</v>
      </c>
      <c r="C65" s="51">
        <v>43894</v>
      </c>
      <c r="D65">
        <v>64</v>
      </c>
      <c r="E65" s="43">
        <v>545</v>
      </c>
    </row>
    <row r="66" spans="1:5" x14ac:dyDescent="0.3">
      <c r="A66" s="33">
        <f t="shared" si="0"/>
        <v>3</v>
      </c>
      <c r="B66" s="33">
        <f t="shared" si="1"/>
        <v>10</v>
      </c>
      <c r="C66" s="51">
        <v>43895</v>
      </c>
      <c r="D66">
        <v>65</v>
      </c>
      <c r="E66" s="43">
        <v>24</v>
      </c>
    </row>
    <row r="67" spans="1:5" x14ac:dyDescent="0.3">
      <c r="A67" s="33">
        <f t="shared" ref="A67:A130" si="2">MONTH(C67)</f>
        <v>3</v>
      </c>
      <c r="B67" s="33">
        <f t="shared" ref="B67:B130" si="3">WEEKNUM(C67)</f>
        <v>10</v>
      </c>
      <c r="C67" s="51">
        <v>43896</v>
      </c>
      <c r="D67">
        <v>66</v>
      </c>
      <c r="E67" s="43">
        <v>515</v>
      </c>
    </row>
    <row r="68" spans="1:5" x14ac:dyDescent="0.3">
      <c r="A68" s="33">
        <f t="shared" si="2"/>
        <v>3</v>
      </c>
      <c r="B68" s="33">
        <f t="shared" si="3"/>
        <v>10</v>
      </c>
      <c r="C68" s="51">
        <v>43897</v>
      </c>
      <c r="D68">
        <v>67</v>
      </c>
      <c r="E68" s="43">
        <v>506</v>
      </c>
    </row>
    <row r="69" spans="1:5" x14ac:dyDescent="0.3">
      <c r="A69" s="33">
        <f t="shared" si="2"/>
        <v>3</v>
      </c>
      <c r="B69" s="33">
        <f t="shared" si="3"/>
        <v>11</v>
      </c>
      <c r="C69" s="51">
        <v>43898</v>
      </c>
      <c r="D69">
        <v>68</v>
      </c>
      <c r="E69" s="43">
        <v>1190</v>
      </c>
    </row>
    <row r="70" spans="1:5" x14ac:dyDescent="0.3">
      <c r="A70" s="33">
        <f t="shared" si="2"/>
        <v>3</v>
      </c>
      <c r="B70" s="33">
        <f t="shared" si="3"/>
        <v>11</v>
      </c>
      <c r="C70" s="51">
        <v>43899</v>
      </c>
      <c r="D70">
        <v>69</v>
      </c>
      <c r="E70" s="43">
        <v>533</v>
      </c>
    </row>
    <row r="71" spans="1:5" x14ac:dyDescent="0.3">
      <c r="A71" s="33">
        <f t="shared" si="2"/>
        <v>3</v>
      </c>
      <c r="B71" s="33">
        <f t="shared" si="3"/>
        <v>11</v>
      </c>
      <c r="C71" s="51">
        <v>43900</v>
      </c>
      <c r="D71">
        <v>70</v>
      </c>
      <c r="E71" s="43">
        <v>605</v>
      </c>
    </row>
    <row r="72" spans="1:5" x14ac:dyDescent="0.3">
      <c r="A72" s="33">
        <f t="shared" si="2"/>
        <v>3</v>
      </c>
      <c r="B72" s="33">
        <f t="shared" si="3"/>
        <v>11</v>
      </c>
      <c r="C72" s="51">
        <v>43901</v>
      </c>
      <c r="D72">
        <v>71</v>
      </c>
      <c r="E72" s="43">
        <v>809</v>
      </c>
    </row>
    <row r="73" spans="1:5" x14ac:dyDescent="0.3">
      <c r="A73" s="33">
        <f t="shared" si="2"/>
        <v>3</v>
      </c>
      <c r="B73" s="33">
        <f t="shared" si="3"/>
        <v>11</v>
      </c>
      <c r="C73" s="51">
        <v>43902</v>
      </c>
      <c r="D73">
        <v>72</v>
      </c>
      <c r="E73" s="43">
        <v>873</v>
      </c>
    </row>
    <row r="74" spans="1:5" x14ac:dyDescent="0.3">
      <c r="A74" s="33">
        <f t="shared" si="2"/>
        <v>3</v>
      </c>
      <c r="B74" s="33">
        <f t="shared" si="3"/>
        <v>11</v>
      </c>
      <c r="C74" s="51">
        <v>43903</v>
      </c>
      <c r="D74">
        <v>73</v>
      </c>
      <c r="E74" s="43">
        <v>848</v>
      </c>
    </row>
    <row r="75" spans="1:5" x14ac:dyDescent="0.3">
      <c r="A75" s="33">
        <f t="shared" si="2"/>
        <v>3</v>
      </c>
      <c r="B75" s="33">
        <f t="shared" si="3"/>
        <v>11</v>
      </c>
      <c r="C75" s="51">
        <v>43904</v>
      </c>
      <c r="D75">
        <v>74</v>
      </c>
      <c r="E75" s="43">
        <v>759</v>
      </c>
    </row>
    <row r="76" spans="1:5" x14ac:dyDescent="0.3">
      <c r="A76" s="33">
        <f t="shared" si="2"/>
        <v>3</v>
      </c>
      <c r="B76" s="33">
        <f t="shared" si="3"/>
        <v>12</v>
      </c>
      <c r="C76" s="51">
        <v>43905</v>
      </c>
      <c r="D76">
        <v>75</v>
      </c>
      <c r="E76" s="43">
        <v>1248</v>
      </c>
    </row>
    <row r="77" spans="1:5" x14ac:dyDescent="0.3">
      <c r="A77" s="33">
        <f t="shared" si="2"/>
        <v>3</v>
      </c>
      <c r="B77" s="33">
        <f t="shared" si="3"/>
        <v>12</v>
      </c>
      <c r="C77" s="51">
        <v>43906</v>
      </c>
      <c r="D77">
        <v>76</v>
      </c>
      <c r="E77" s="43">
        <v>1034</v>
      </c>
    </row>
    <row r="78" spans="1:5" x14ac:dyDescent="0.3">
      <c r="A78" s="33">
        <f t="shared" si="2"/>
        <v>3</v>
      </c>
      <c r="B78" s="33">
        <f t="shared" si="3"/>
        <v>12</v>
      </c>
      <c r="C78" s="51">
        <v>43907</v>
      </c>
      <c r="D78">
        <v>77</v>
      </c>
      <c r="E78" s="43">
        <v>835</v>
      </c>
    </row>
    <row r="79" spans="1:5" x14ac:dyDescent="0.3">
      <c r="A79" s="33">
        <f t="shared" si="2"/>
        <v>3</v>
      </c>
      <c r="B79" s="33">
        <f t="shared" si="3"/>
        <v>12</v>
      </c>
      <c r="C79" s="51">
        <v>43908</v>
      </c>
      <c r="D79">
        <v>78</v>
      </c>
      <c r="E79" s="43">
        <v>1108</v>
      </c>
    </row>
    <row r="80" spans="1:5" x14ac:dyDescent="0.3">
      <c r="A80" s="33">
        <f t="shared" si="2"/>
        <v>3</v>
      </c>
      <c r="B80" s="33">
        <f t="shared" si="3"/>
        <v>12</v>
      </c>
      <c r="C80" s="51">
        <v>43909</v>
      </c>
      <c r="D80">
        <v>79</v>
      </c>
      <c r="E80" s="43">
        <v>922</v>
      </c>
    </row>
    <row r="81" spans="1:5" x14ac:dyDescent="0.3">
      <c r="A81" s="33">
        <f t="shared" si="2"/>
        <v>3</v>
      </c>
      <c r="B81" s="33">
        <f t="shared" si="3"/>
        <v>12</v>
      </c>
      <c r="C81" s="51">
        <v>43910</v>
      </c>
      <c r="D81">
        <v>80</v>
      </c>
      <c r="E81" s="43">
        <v>1370</v>
      </c>
    </row>
    <row r="82" spans="1:5" x14ac:dyDescent="0.3">
      <c r="A82" s="33">
        <f t="shared" si="2"/>
        <v>3</v>
      </c>
      <c r="B82" s="33">
        <f t="shared" si="3"/>
        <v>12</v>
      </c>
      <c r="C82" s="51">
        <v>43911</v>
      </c>
      <c r="D82">
        <v>81</v>
      </c>
      <c r="E82" s="43">
        <v>1893</v>
      </c>
    </row>
    <row r="83" spans="1:5" x14ac:dyDescent="0.3">
      <c r="A83" s="33">
        <f t="shared" si="2"/>
        <v>3</v>
      </c>
      <c r="B83" s="33">
        <f t="shared" si="3"/>
        <v>13</v>
      </c>
      <c r="C83" s="51">
        <v>43912</v>
      </c>
      <c r="D83">
        <v>82</v>
      </c>
      <c r="E83" s="43">
        <v>924</v>
      </c>
    </row>
    <row r="84" spans="1:5" x14ac:dyDescent="0.3">
      <c r="A84" s="33">
        <f t="shared" si="2"/>
        <v>3</v>
      </c>
      <c r="B84" s="33">
        <f t="shared" si="3"/>
        <v>13</v>
      </c>
      <c r="C84" s="51">
        <v>43913</v>
      </c>
      <c r="D84">
        <v>83</v>
      </c>
      <c r="E84" s="43">
        <v>1541</v>
      </c>
    </row>
    <row r="85" spans="1:5" x14ac:dyDescent="0.3">
      <c r="A85" s="33">
        <f t="shared" si="2"/>
        <v>3</v>
      </c>
      <c r="B85" s="33">
        <f t="shared" si="3"/>
        <v>13</v>
      </c>
      <c r="C85" s="51">
        <v>43914</v>
      </c>
      <c r="D85">
        <v>84</v>
      </c>
      <c r="E85" s="43">
        <v>1290</v>
      </c>
    </row>
    <row r="86" spans="1:5" x14ac:dyDescent="0.3">
      <c r="A86" s="33">
        <f t="shared" si="2"/>
        <v>3</v>
      </c>
      <c r="B86" s="33">
        <f t="shared" si="3"/>
        <v>13</v>
      </c>
      <c r="C86" s="51">
        <v>43915</v>
      </c>
      <c r="D86">
        <v>85</v>
      </c>
      <c r="E86" s="43">
        <v>1707</v>
      </c>
    </row>
    <row r="87" spans="1:5" x14ac:dyDescent="0.3">
      <c r="A87" s="33">
        <f t="shared" si="2"/>
        <v>3</v>
      </c>
      <c r="B87" s="33">
        <f t="shared" si="3"/>
        <v>13</v>
      </c>
      <c r="C87" s="51">
        <v>43916</v>
      </c>
      <c r="D87">
        <v>86</v>
      </c>
      <c r="E87" s="43">
        <v>1453</v>
      </c>
    </row>
    <row r="88" spans="1:5" x14ac:dyDescent="0.3">
      <c r="A88" s="33">
        <f t="shared" si="2"/>
        <v>3</v>
      </c>
      <c r="B88" s="33">
        <f t="shared" si="3"/>
        <v>13</v>
      </c>
      <c r="C88" s="51">
        <v>43917</v>
      </c>
      <c r="D88">
        <v>87</v>
      </c>
      <c r="E88" s="43">
        <v>1753</v>
      </c>
    </row>
    <row r="89" spans="1:5" x14ac:dyDescent="0.3">
      <c r="A89" s="33">
        <f t="shared" si="2"/>
        <v>3</v>
      </c>
      <c r="B89" s="33">
        <f t="shared" si="3"/>
        <v>13</v>
      </c>
      <c r="C89" s="51">
        <v>43918</v>
      </c>
      <c r="D89">
        <v>88</v>
      </c>
      <c r="E89" s="43">
        <v>1607</v>
      </c>
    </row>
    <row r="90" spans="1:5" x14ac:dyDescent="0.3">
      <c r="A90" s="33">
        <f t="shared" si="2"/>
        <v>3</v>
      </c>
      <c r="B90" s="33">
        <f t="shared" si="3"/>
        <v>14</v>
      </c>
      <c r="C90" s="51">
        <v>43919</v>
      </c>
      <c r="D90">
        <v>89</v>
      </c>
      <c r="E90" s="43">
        <v>1561</v>
      </c>
    </row>
    <row r="91" spans="1:5" x14ac:dyDescent="0.3">
      <c r="A91" s="33">
        <f t="shared" si="2"/>
        <v>3</v>
      </c>
      <c r="B91" s="33">
        <f t="shared" si="3"/>
        <v>14</v>
      </c>
      <c r="C91" s="51">
        <v>43920</v>
      </c>
      <c r="D91">
        <v>90</v>
      </c>
      <c r="E91" s="43">
        <v>1873</v>
      </c>
    </row>
    <row r="92" spans="1:5" x14ac:dyDescent="0.3">
      <c r="A92" s="33">
        <f t="shared" si="2"/>
        <v>3</v>
      </c>
      <c r="B92" s="33">
        <f t="shared" si="3"/>
        <v>14</v>
      </c>
      <c r="C92" s="51">
        <v>43921</v>
      </c>
      <c r="D92">
        <v>91</v>
      </c>
      <c r="E92" s="43">
        <v>1738</v>
      </c>
    </row>
    <row r="93" spans="1:5" x14ac:dyDescent="0.3">
      <c r="A93" s="33">
        <f t="shared" si="2"/>
        <v>4</v>
      </c>
      <c r="B93" s="33">
        <f t="shared" si="3"/>
        <v>14</v>
      </c>
      <c r="C93" s="51">
        <v>43922</v>
      </c>
      <c r="D93">
        <v>92</v>
      </c>
      <c r="E93" s="43">
        <v>1801</v>
      </c>
    </row>
    <row r="94" spans="1:5" x14ac:dyDescent="0.3">
      <c r="A94" s="33">
        <f t="shared" si="2"/>
        <v>4</v>
      </c>
      <c r="B94" s="33">
        <f t="shared" si="3"/>
        <v>14</v>
      </c>
      <c r="C94" s="51">
        <v>43923</v>
      </c>
      <c r="D94">
        <v>93</v>
      </c>
      <c r="E94" s="43">
        <v>2394</v>
      </c>
    </row>
    <row r="95" spans="1:5" x14ac:dyDescent="0.3">
      <c r="A95" s="33">
        <f t="shared" si="2"/>
        <v>4</v>
      </c>
      <c r="B95" s="33">
        <f t="shared" si="3"/>
        <v>14</v>
      </c>
      <c r="C95" s="51">
        <v>43924</v>
      </c>
      <c r="D95">
        <v>94</v>
      </c>
      <c r="E95" s="43">
        <v>2442</v>
      </c>
    </row>
    <row r="96" spans="1:5" x14ac:dyDescent="0.3">
      <c r="A96" s="33">
        <f t="shared" si="2"/>
        <v>4</v>
      </c>
      <c r="B96" s="33">
        <f t="shared" si="3"/>
        <v>14</v>
      </c>
      <c r="C96" s="51">
        <v>43925</v>
      </c>
      <c r="D96">
        <v>95</v>
      </c>
      <c r="E96" s="43">
        <v>2806</v>
      </c>
    </row>
    <row r="97" spans="1:5" x14ac:dyDescent="0.3">
      <c r="A97" s="33">
        <f t="shared" si="2"/>
        <v>4</v>
      </c>
      <c r="B97" s="33">
        <f t="shared" si="3"/>
        <v>15</v>
      </c>
      <c r="C97" s="51">
        <v>43926</v>
      </c>
      <c r="D97">
        <v>96</v>
      </c>
      <c r="E97" s="43">
        <v>3932</v>
      </c>
    </row>
    <row r="98" spans="1:5" x14ac:dyDescent="0.3">
      <c r="A98" s="33">
        <f t="shared" si="2"/>
        <v>4</v>
      </c>
      <c r="B98" s="33">
        <f t="shared" si="3"/>
        <v>15</v>
      </c>
      <c r="C98" s="51">
        <v>43927</v>
      </c>
      <c r="D98">
        <v>97</v>
      </c>
      <c r="E98" s="43">
        <v>2963</v>
      </c>
    </row>
    <row r="99" spans="1:5" x14ac:dyDescent="0.3">
      <c r="A99" s="33">
        <f t="shared" si="2"/>
        <v>4</v>
      </c>
      <c r="B99" s="33">
        <f t="shared" si="3"/>
        <v>15</v>
      </c>
      <c r="C99" s="51">
        <v>43928</v>
      </c>
      <c r="D99">
        <v>98</v>
      </c>
      <c r="E99" s="43">
        <v>3587</v>
      </c>
    </row>
    <row r="100" spans="1:5" x14ac:dyDescent="0.3">
      <c r="A100" s="33">
        <f t="shared" si="2"/>
        <v>4</v>
      </c>
      <c r="B100" s="33">
        <f t="shared" si="3"/>
        <v>15</v>
      </c>
      <c r="C100" s="51">
        <v>43929</v>
      </c>
      <c r="D100">
        <v>99</v>
      </c>
      <c r="E100" s="43">
        <v>3364</v>
      </c>
    </row>
    <row r="101" spans="1:5" x14ac:dyDescent="0.3">
      <c r="A101" s="33">
        <f t="shared" si="2"/>
        <v>4</v>
      </c>
      <c r="B101" s="33">
        <f t="shared" si="3"/>
        <v>15</v>
      </c>
      <c r="C101" s="51">
        <v>43930</v>
      </c>
      <c r="D101">
        <v>100</v>
      </c>
      <c r="E101" s="43">
        <v>3344</v>
      </c>
    </row>
    <row r="102" spans="1:5" x14ac:dyDescent="0.3">
      <c r="A102" s="33">
        <f t="shared" si="2"/>
        <v>4</v>
      </c>
      <c r="B102" s="33">
        <f t="shared" si="3"/>
        <v>15</v>
      </c>
      <c r="C102" s="51">
        <v>43931</v>
      </c>
      <c r="D102">
        <v>101</v>
      </c>
      <c r="E102" s="43">
        <v>3113</v>
      </c>
    </row>
    <row r="103" spans="1:5" x14ac:dyDescent="0.3">
      <c r="A103" s="33">
        <f t="shared" si="2"/>
        <v>4</v>
      </c>
      <c r="B103" s="33">
        <f t="shared" si="3"/>
        <v>15</v>
      </c>
      <c r="C103" s="51">
        <v>43932</v>
      </c>
      <c r="D103">
        <v>102</v>
      </c>
      <c r="E103" s="43">
        <v>4353</v>
      </c>
    </row>
    <row r="104" spans="1:5" x14ac:dyDescent="0.3">
      <c r="A104" s="33">
        <f t="shared" si="2"/>
        <v>4</v>
      </c>
      <c r="B104" s="33">
        <f t="shared" si="3"/>
        <v>16</v>
      </c>
      <c r="C104" s="51">
        <v>43933</v>
      </c>
      <c r="D104">
        <v>103</v>
      </c>
      <c r="E104" s="43">
        <v>3607</v>
      </c>
    </row>
    <row r="105" spans="1:5" x14ac:dyDescent="0.3">
      <c r="A105" s="33">
        <f t="shared" si="2"/>
        <v>4</v>
      </c>
      <c r="B105" s="33">
        <f t="shared" si="3"/>
        <v>16</v>
      </c>
      <c r="C105" s="51">
        <v>43934</v>
      </c>
      <c r="D105">
        <v>104</v>
      </c>
      <c r="E105" s="43">
        <v>3524</v>
      </c>
    </row>
    <row r="106" spans="1:5" x14ac:dyDescent="0.3">
      <c r="A106" s="33">
        <f t="shared" si="2"/>
        <v>4</v>
      </c>
      <c r="B106" s="33">
        <f t="shared" si="3"/>
        <v>16</v>
      </c>
      <c r="C106" s="51">
        <v>43935</v>
      </c>
      <c r="D106">
        <v>105</v>
      </c>
      <c r="E106" s="43">
        <v>3763</v>
      </c>
    </row>
    <row r="107" spans="1:5" x14ac:dyDescent="0.3">
      <c r="A107" s="33">
        <f t="shared" si="2"/>
        <v>4</v>
      </c>
      <c r="B107" s="33">
        <f t="shared" si="3"/>
        <v>16</v>
      </c>
      <c r="C107" s="51">
        <v>43936</v>
      </c>
      <c r="D107">
        <v>106</v>
      </c>
      <c r="E107" s="43">
        <v>3942</v>
      </c>
    </row>
    <row r="108" spans="1:5" x14ac:dyDescent="0.3">
      <c r="A108" s="33">
        <f t="shared" si="2"/>
        <v>4</v>
      </c>
      <c r="B108" s="33">
        <f t="shared" si="3"/>
        <v>16</v>
      </c>
      <c r="C108" s="51">
        <v>43937</v>
      </c>
      <c r="D108">
        <v>107</v>
      </c>
      <c r="E108" s="43">
        <v>3787</v>
      </c>
    </row>
    <row r="109" spans="1:5" x14ac:dyDescent="0.3">
      <c r="A109" s="33">
        <f t="shared" si="2"/>
        <v>4</v>
      </c>
      <c r="B109" s="33">
        <f t="shared" si="3"/>
        <v>16</v>
      </c>
      <c r="C109" s="51">
        <v>43938</v>
      </c>
      <c r="D109">
        <v>108</v>
      </c>
      <c r="E109" s="43">
        <v>4864</v>
      </c>
    </row>
    <row r="110" spans="1:5" x14ac:dyDescent="0.3">
      <c r="A110" s="33">
        <f t="shared" si="2"/>
        <v>4</v>
      </c>
      <c r="B110" s="33">
        <f t="shared" si="3"/>
        <v>16</v>
      </c>
      <c r="C110" s="51">
        <v>43939</v>
      </c>
      <c r="D110">
        <v>109</v>
      </c>
      <c r="E110" s="43">
        <v>5050</v>
      </c>
    </row>
    <row r="111" spans="1:5" x14ac:dyDescent="0.3">
      <c r="A111" s="33">
        <f t="shared" si="2"/>
        <v>4</v>
      </c>
      <c r="B111" s="33">
        <f t="shared" si="3"/>
        <v>17</v>
      </c>
      <c r="C111" s="51">
        <v>43940</v>
      </c>
      <c r="D111">
        <v>110</v>
      </c>
      <c r="E111" s="43">
        <v>4630</v>
      </c>
    </row>
    <row r="112" spans="1:5" x14ac:dyDescent="0.3">
      <c r="A112" s="33">
        <f t="shared" si="2"/>
        <v>4</v>
      </c>
      <c r="B112" s="33">
        <f t="shared" si="3"/>
        <v>17</v>
      </c>
      <c r="C112" s="51">
        <v>43941</v>
      </c>
      <c r="D112">
        <v>111</v>
      </c>
      <c r="E112" s="43">
        <v>6147</v>
      </c>
    </row>
    <row r="113" spans="1:5" x14ac:dyDescent="0.3">
      <c r="A113" s="33">
        <f t="shared" si="2"/>
        <v>4</v>
      </c>
      <c r="B113" s="33">
        <f t="shared" si="3"/>
        <v>17</v>
      </c>
      <c r="C113" s="51">
        <v>43942</v>
      </c>
      <c r="D113">
        <v>112</v>
      </c>
      <c r="E113" s="43">
        <v>5553</v>
      </c>
    </row>
    <row r="114" spans="1:5" x14ac:dyDescent="0.3">
      <c r="A114" s="33">
        <f t="shared" si="2"/>
        <v>4</v>
      </c>
      <c r="B114" s="33">
        <f t="shared" si="3"/>
        <v>17</v>
      </c>
      <c r="C114" s="51">
        <v>43943</v>
      </c>
      <c r="D114">
        <v>113</v>
      </c>
      <c r="E114" s="43">
        <v>6198</v>
      </c>
    </row>
    <row r="115" spans="1:5" x14ac:dyDescent="0.3">
      <c r="A115" s="33">
        <f t="shared" si="2"/>
        <v>4</v>
      </c>
      <c r="B115" s="33">
        <f t="shared" si="3"/>
        <v>17</v>
      </c>
      <c r="C115" s="51">
        <v>43944</v>
      </c>
      <c r="D115">
        <v>114</v>
      </c>
      <c r="E115" s="43">
        <v>6568</v>
      </c>
    </row>
    <row r="116" spans="1:5" x14ac:dyDescent="0.3">
      <c r="A116" s="33">
        <f t="shared" si="2"/>
        <v>4</v>
      </c>
      <c r="B116" s="33">
        <f t="shared" si="3"/>
        <v>17</v>
      </c>
      <c r="C116" s="51">
        <v>43945</v>
      </c>
      <c r="D116">
        <v>115</v>
      </c>
      <c r="E116" s="43">
        <v>6629</v>
      </c>
    </row>
    <row r="117" spans="1:5" x14ac:dyDescent="0.3">
      <c r="A117" s="33">
        <f t="shared" si="2"/>
        <v>4</v>
      </c>
      <c r="B117" s="33">
        <f t="shared" si="3"/>
        <v>17</v>
      </c>
      <c r="C117" s="51">
        <v>43946</v>
      </c>
      <c r="D117">
        <v>116</v>
      </c>
      <c r="E117" s="43">
        <v>7113</v>
      </c>
    </row>
    <row r="118" spans="1:5" x14ac:dyDescent="0.3">
      <c r="A118" s="33">
        <f t="shared" si="2"/>
        <v>4</v>
      </c>
      <c r="B118" s="33">
        <f t="shared" si="3"/>
        <v>18</v>
      </c>
      <c r="C118" s="51">
        <v>43947</v>
      </c>
      <c r="D118">
        <v>117</v>
      </c>
      <c r="E118" s="43">
        <v>6414</v>
      </c>
    </row>
    <row r="119" spans="1:5" x14ac:dyDescent="0.3">
      <c r="A119" s="33">
        <f t="shared" si="2"/>
        <v>4</v>
      </c>
      <c r="B119" s="33">
        <f t="shared" si="3"/>
        <v>18</v>
      </c>
      <c r="C119" s="51">
        <v>43948</v>
      </c>
      <c r="D119">
        <v>118</v>
      </c>
      <c r="E119" s="43">
        <v>5843</v>
      </c>
    </row>
    <row r="120" spans="1:5" x14ac:dyDescent="0.3">
      <c r="A120" s="33">
        <f t="shared" si="2"/>
        <v>4</v>
      </c>
      <c r="B120" s="33">
        <f t="shared" si="3"/>
        <v>18</v>
      </c>
      <c r="C120" s="51">
        <v>43949</v>
      </c>
      <c r="D120">
        <v>119</v>
      </c>
      <c r="E120" s="43">
        <v>7293</v>
      </c>
    </row>
    <row r="121" spans="1:5" x14ac:dyDescent="0.3">
      <c r="A121" s="33">
        <f t="shared" si="2"/>
        <v>4</v>
      </c>
      <c r="B121" s="33">
        <f t="shared" si="3"/>
        <v>18</v>
      </c>
      <c r="C121" s="51">
        <v>43950</v>
      </c>
      <c r="D121">
        <v>120</v>
      </c>
      <c r="E121" s="43">
        <v>7300</v>
      </c>
    </row>
    <row r="122" spans="1:5" x14ac:dyDescent="0.3">
      <c r="A122" s="33">
        <f t="shared" si="2"/>
        <v>4</v>
      </c>
      <c r="B122" s="33">
        <f t="shared" si="3"/>
        <v>18</v>
      </c>
      <c r="C122" s="51">
        <v>43951</v>
      </c>
      <c r="D122">
        <v>121</v>
      </c>
      <c r="E122" s="43">
        <v>8105</v>
      </c>
    </row>
    <row r="123" spans="1:5" x14ac:dyDescent="0.3">
      <c r="A123" s="33">
        <f t="shared" si="2"/>
        <v>5</v>
      </c>
      <c r="B123" s="33">
        <f t="shared" si="3"/>
        <v>18</v>
      </c>
      <c r="C123" s="51">
        <v>43952</v>
      </c>
      <c r="D123">
        <v>122</v>
      </c>
      <c r="E123" s="43">
        <v>8336</v>
      </c>
    </row>
    <row r="124" spans="1:5" x14ac:dyDescent="0.3">
      <c r="A124" s="33">
        <f t="shared" si="2"/>
        <v>5</v>
      </c>
      <c r="B124" s="33">
        <f t="shared" si="3"/>
        <v>18</v>
      </c>
      <c r="C124" s="51">
        <v>43953</v>
      </c>
      <c r="D124">
        <v>123</v>
      </c>
      <c r="E124" s="43">
        <v>8782</v>
      </c>
    </row>
    <row r="125" spans="1:5" x14ac:dyDescent="0.3">
      <c r="A125" s="33">
        <f t="shared" si="2"/>
        <v>5</v>
      </c>
      <c r="B125" s="33">
        <f t="shared" si="3"/>
        <v>19</v>
      </c>
      <c r="C125" s="51">
        <v>43954</v>
      </c>
      <c r="D125">
        <v>124</v>
      </c>
      <c r="E125" s="43">
        <v>7761</v>
      </c>
    </row>
    <row r="126" spans="1:5" x14ac:dyDescent="0.3">
      <c r="A126" s="33">
        <f t="shared" si="2"/>
        <v>5</v>
      </c>
      <c r="B126" s="33">
        <f t="shared" si="3"/>
        <v>19</v>
      </c>
      <c r="C126" s="51">
        <v>43955</v>
      </c>
      <c r="D126">
        <v>125</v>
      </c>
      <c r="E126" s="43">
        <v>8821</v>
      </c>
    </row>
    <row r="127" spans="1:5" x14ac:dyDescent="0.3">
      <c r="A127" s="33">
        <f t="shared" si="2"/>
        <v>5</v>
      </c>
      <c r="B127" s="33">
        <f t="shared" si="3"/>
        <v>19</v>
      </c>
      <c r="C127" s="51">
        <v>43956</v>
      </c>
      <c r="D127">
        <v>126</v>
      </c>
      <c r="E127" s="43">
        <v>9633</v>
      </c>
    </row>
    <row r="128" spans="1:5" x14ac:dyDescent="0.3">
      <c r="A128" s="33">
        <f t="shared" si="2"/>
        <v>5</v>
      </c>
      <c r="B128" s="33">
        <f t="shared" si="3"/>
        <v>19</v>
      </c>
      <c r="C128" s="51">
        <v>43957</v>
      </c>
      <c r="D128">
        <v>127</v>
      </c>
      <c r="E128" s="43">
        <v>9889</v>
      </c>
    </row>
    <row r="129" spans="1:5" x14ac:dyDescent="0.3">
      <c r="A129" s="33">
        <f t="shared" si="2"/>
        <v>5</v>
      </c>
      <c r="B129" s="33">
        <f t="shared" si="3"/>
        <v>19</v>
      </c>
      <c r="C129" s="51">
        <v>43958</v>
      </c>
      <c r="D129">
        <v>128</v>
      </c>
      <c r="E129" s="43">
        <v>9471</v>
      </c>
    </row>
    <row r="130" spans="1:5" x14ac:dyDescent="0.3">
      <c r="A130" s="33">
        <f t="shared" si="2"/>
        <v>5</v>
      </c>
      <c r="B130" s="33">
        <f t="shared" si="3"/>
        <v>19</v>
      </c>
      <c r="C130" s="51">
        <v>43959</v>
      </c>
      <c r="D130">
        <v>129</v>
      </c>
      <c r="E130" s="43">
        <v>10438</v>
      </c>
    </row>
    <row r="131" spans="1:5" x14ac:dyDescent="0.3">
      <c r="A131" s="33">
        <f t="shared" ref="A131:A161" si="4">MONTH(C131)</f>
        <v>5</v>
      </c>
      <c r="B131" s="33">
        <f t="shared" ref="B131:B161" si="5">WEEKNUM(C131)</f>
        <v>19</v>
      </c>
      <c r="C131" s="51">
        <v>43960</v>
      </c>
      <c r="D131">
        <v>130</v>
      </c>
      <c r="E131" s="43">
        <v>10864</v>
      </c>
    </row>
    <row r="132" spans="1:5" x14ac:dyDescent="0.3">
      <c r="A132" s="33">
        <f t="shared" si="4"/>
        <v>5</v>
      </c>
      <c r="B132" s="33">
        <f t="shared" si="5"/>
        <v>20</v>
      </c>
      <c r="C132" s="51">
        <v>43961</v>
      </c>
      <c r="D132">
        <v>131</v>
      </c>
      <c r="E132" s="43">
        <v>8442</v>
      </c>
    </row>
    <row r="133" spans="1:5" x14ac:dyDescent="0.3">
      <c r="A133" s="33">
        <f t="shared" si="4"/>
        <v>5</v>
      </c>
      <c r="B133" s="33">
        <f t="shared" si="5"/>
        <v>20</v>
      </c>
      <c r="C133" s="51">
        <v>43962</v>
      </c>
      <c r="D133">
        <v>132</v>
      </c>
      <c r="E133" s="43">
        <v>10218</v>
      </c>
    </row>
    <row r="134" spans="1:5" x14ac:dyDescent="0.3">
      <c r="A134" s="33">
        <f t="shared" si="4"/>
        <v>5</v>
      </c>
      <c r="B134" s="33">
        <f t="shared" si="5"/>
        <v>20</v>
      </c>
      <c r="C134" s="51">
        <v>43963</v>
      </c>
      <c r="D134">
        <v>133</v>
      </c>
      <c r="E134" s="43">
        <v>10459</v>
      </c>
    </row>
    <row r="135" spans="1:5" x14ac:dyDescent="0.3">
      <c r="A135" s="33">
        <f t="shared" si="4"/>
        <v>5</v>
      </c>
      <c r="B135" s="33">
        <f t="shared" si="5"/>
        <v>20</v>
      </c>
      <c r="C135" s="51">
        <v>43964</v>
      </c>
      <c r="D135">
        <v>134</v>
      </c>
      <c r="E135" s="43">
        <v>10930</v>
      </c>
    </row>
    <row r="136" spans="1:5" x14ac:dyDescent="0.3">
      <c r="A136" s="33">
        <f t="shared" si="4"/>
        <v>5</v>
      </c>
      <c r="B136" s="33">
        <f t="shared" si="5"/>
        <v>20</v>
      </c>
      <c r="C136" s="51">
        <v>43965</v>
      </c>
      <c r="D136">
        <v>135</v>
      </c>
      <c r="E136" s="43">
        <v>11458</v>
      </c>
    </row>
    <row r="137" spans="1:5" x14ac:dyDescent="0.3">
      <c r="A137" s="33">
        <f t="shared" si="4"/>
        <v>5</v>
      </c>
      <c r="B137" s="33">
        <f t="shared" si="5"/>
        <v>20</v>
      </c>
      <c r="C137" s="51">
        <v>43966</v>
      </c>
      <c r="D137">
        <v>136</v>
      </c>
      <c r="E137" s="43">
        <v>11929</v>
      </c>
    </row>
    <row r="138" spans="1:5" x14ac:dyDescent="0.3">
      <c r="A138" s="33">
        <f t="shared" si="4"/>
        <v>5</v>
      </c>
      <c r="B138" s="33">
        <f t="shared" si="5"/>
        <v>20</v>
      </c>
      <c r="C138" s="51">
        <v>43967</v>
      </c>
      <c r="D138">
        <v>137</v>
      </c>
      <c r="E138" s="43">
        <v>11502</v>
      </c>
    </row>
    <row r="139" spans="1:5" x14ac:dyDescent="0.3">
      <c r="A139" s="33">
        <f t="shared" si="4"/>
        <v>5</v>
      </c>
      <c r="B139" s="33">
        <f t="shared" si="5"/>
        <v>21</v>
      </c>
      <c r="C139" s="51">
        <v>43968</v>
      </c>
      <c r="D139">
        <v>138</v>
      </c>
      <c r="E139" s="43">
        <v>10667</v>
      </c>
    </row>
    <row r="140" spans="1:5" x14ac:dyDescent="0.3">
      <c r="A140" s="33">
        <f t="shared" si="4"/>
        <v>5</v>
      </c>
      <c r="B140" s="33">
        <f t="shared" si="5"/>
        <v>21</v>
      </c>
      <c r="C140" s="51">
        <v>43969</v>
      </c>
      <c r="D140">
        <v>139</v>
      </c>
      <c r="E140" s="43">
        <v>10974</v>
      </c>
    </row>
    <row r="141" spans="1:5" x14ac:dyDescent="0.3">
      <c r="A141" s="33">
        <f t="shared" si="4"/>
        <v>5</v>
      </c>
      <c r="B141" s="33">
        <f t="shared" si="5"/>
        <v>21</v>
      </c>
      <c r="C141" s="51">
        <v>43970</v>
      </c>
      <c r="D141">
        <v>140</v>
      </c>
      <c r="E141" s="43">
        <v>12881</v>
      </c>
    </row>
    <row r="142" spans="1:5" x14ac:dyDescent="0.3">
      <c r="A142" s="33">
        <f t="shared" si="4"/>
        <v>5</v>
      </c>
      <c r="B142" s="33">
        <f t="shared" si="5"/>
        <v>21</v>
      </c>
      <c r="C142" s="51">
        <v>43971</v>
      </c>
      <c r="D142">
        <v>141</v>
      </c>
      <c r="E142" s="43">
        <v>13586</v>
      </c>
    </row>
    <row r="143" spans="1:5" x14ac:dyDescent="0.3">
      <c r="A143" s="33">
        <f t="shared" si="4"/>
        <v>5</v>
      </c>
      <c r="B143" s="33">
        <f t="shared" si="5"/>
        <v>21</v>
      </c>
      <c r="C143" s="51">
        <v>43972</v>
      </c>
      <c r="D143">
        <v>142</v>
      </c>
      <c r="E143" s="43">
        <v>14516</v>
      </c>
    </row>
    <row r="144" spans="1:5" x14ac:dyDescent="0.3">
      <c r="A144" s="33">
        <f t="shared" si="4"/>
        <v>5</v>
      </c>
      <c r="B144" s="33">
        <f t="shared" si="5"/>
        <v>21</v>
      </c>
      <c r="C144" s="51">
        <v>43973</v>
      </c>
      <c r="D144">
        <v>143</v>
      </c>
      <c r="E144" s="43">
        <v>15403</v>
      </c>
    </row>
    <row r="145" spans="1:5" x14ac:dyDescent="0.3">
      <c r="A145" s="33">
        <f t="shared" si="4"/>
        <v>5</v>
      </c>
      <c r="B145" s="33">
        <f t="shared" si="5"/>
        <v>21</v>
      </c>
      <c r="C145" s="51">
        <v>43974</v>
      </c>
      <c r="D145">
        <v>144</v>
      </c>
      <c r="E145" s="43">
        <v>14831</v>
      </c>
    </row>
    <row r="146" spans="1:5" x14ac:dyDescent="0.3">
      <c r="A146" s="33">
        <f t="shared" si="4"/>
        <v>5</v>
      </c>
      <c r="B146" s="33">
        <f t="shared" si="5"/>
        <v>22</v>
      </c>
      <c r="C146" s="51">
        <v>43975</v>
      </c>
      <c r="D146">
        <v>145</v>
      </c>
      <c r="E146" s="43">
        <v>14933</v>
      </c>
    </row>
    <row r="147" spans="1:5" x14ac:dyDescent="0.3">
      <c r="A147" s="33">
        <f t="shared" si="4"/>
        <v>5</v>
      </c>
      <c r="B147" s="33">
        <f t="shared" si="5"/>
        <v>22</v>
      </c>
      <c r="C147" s="51">
        <v>43976</v>
      </c>
      <c r="D147">
        <v>146</v>
      </c>
      <c r="E147" s="43">
        <v>15968</v>
      </c>
    </row>
    <row r="148" spans="1:5" x14ac:dyDescent="0.3">
      <c r="A148" s="33">
        <f t="shared" si="4"/>
        <v>5</v>
      </c>
      <c r="B148" s="33">
        <f t="shared" si="5"/>
        <v>22</v>
      </c>
      <c r="C148" s="51">
        <v>43977</v>
      </c>
      <c r="D148">
        <v>147</v>
      </c>
      <c r="E148" s="43">
        <v>16922</v>
      </c>
    </row>
    <row r="149" spans="1:5" x14ac:dyDescent="0.3">
      <c r="A149" s="33">
        <f t="shared" si="4"/>
        <v>5</v>
      </c>
      <c r="B149" s="33">
        <f t="shared" si="5"/>
        <v>22</v>
      </c>
      <c r="C149" s="51">
        <v>43978</v>
      </c>
      <c r="D149">
        <v>148</v>
      </c>
      <c r="E149" s="43">
        <v>17296</v>
      </c>
    </row>
    <row r="150" spans="1:5" x14ac:dyDescent="0.3">
      <c r="A150" s="33">
        <f t="shared" si="4"/>
        <v>5</v>
      </c>
      <c r="B150" s="33">
        <f t="shared" si="5"/>
        <v>22</v>
      </c>
      <c r="C150" s="51">
        <v>43979</v>
      </c>
      <c r="D150">
        <v>149</v>
      </c>
      <c r="E150" s="43">
        <v>18552</v>
      </c>
    </row>
    <row r="151" spans="1:5" x14ac:dyDescent="0.3">
      <c r="A151" s="33">
        <f t="shared" si="4"/>
        <v>5</v>
      </c>
      <c r="B151" s="33">
        <f t="shared" si="5"/>
        <v>22</v>
      </c>
      <c r="C151" s="51">
        <v>43980</v>
      </c>
      <c r="D151">
        <v>150</v>
      </c>
      <c r="E151" s="43">
        <v>19906</v>
      </c>
    </row>
    <row r="152" spans="1:5" x14ac:dyDescent="0.3">
      <c r="A152" s="33">
        <f t="shared" si="4"/>
        <v>5</v>
      </c>
      <c r="B152" s="33">
        <f t="shared" si="5"/>
        <v>22</v>
      </c>
      <c r="C152" s="51">
        <v>43981</v>
      </c>
      <c r="D152">
        <v>151</v>
      </c>
      <c r="E152" s="43">
        <v>19459</v>
      </c>
    </row>
    <row r="153" spans="1:5" x14ac:dyDescent="0.3">
      <c r="A153" s="33">
        <f t="shared" si="4"/>
        <v>5</v>
      </c>
      <c r="B153" s="33">
        <f t="shared" si="5"/>
        <v>23</v>
      </c>
      <c r="C153" s="51">
        <v>43982</v>
      </c>
      <c r="D153">
        <v>152</v>
      </c>
      <c r="E153" s="43">
        <v>18522</v>
      </c>
    </row>
    <row r="154" spans="1:5" x14ac:dyDescent="0.3">
      <c r="A154" s="33">
        <f t="shared" si="4"/>
        <v>6</v>
      </c>
      <c r="B154" s="33">
        <f t="shared" si="5"/>
        <v>23</v>
      </c>
      <c r="C154" s="51">
        <v>43983</v>
      </c>
      <c r="D154">
        <v>153</v>
      </c>
      <c r="E154" s="43">
        <v>18641</v>
      </c>
    </row>
    <row r="155" spans="1:5" x14ac:dyDescent="0.3">
      <c r="A155" s="33">
        <f t="shared" si="4"/>
        <v>6</v>
      </c>
      <c r="B155" s="33">
        <f t="shared" si="5"/>
        <v>23</v>
      </c>
      <c r="C155" s="51">
        <v>43984</v>
      </c>
      <c r="D155">
        <v>154</v>
      </c>
      <c r="E155" s="43">
        <v>19160</v>
      </c>
    </row>
    <row r="156" spans="1:5" x14ac:dyDescent="0.3">
      <c r="A156" s="33">
        <f t="shared" si="4"/>
        <v>6</v>
      </c>
      <c r="B156" s="33">
        <f t="shared" si="5"/>
        <v>23</v>
      </c>
      <c r="C156" s="51">
        <v>43985</v>
      </c>
      <c r="D156">
        <v>155</v>
      </c>
      <c r="E156" s="43">
        <v>20903</v>
      </c>
    </row>
    <row r="157" spans="1:5" x14ac:dyDescent="0.3">
      <c r="A157" s="33">
        <f t="shared" si="4"/>
        <v>6</v>
      </c>
      <c r="B157" s="33">
        <f t="shared" si="5"/>
        <v>23</v>
      </c>
      <c r="C157" s="51">
        <v>43986</v>
      </c>
      <c r="D157">
        <v>156</v>
      </c>
      <c r="E157" s="43">
        <v>22771</v>
      </c>
    </row>
    <row r="158" spans="1:5" x14ac:dyDescent="0.3">
      <c r="A158" s="33">
        <f t="shared" si="4"/>
        <v>6</v>
      </c>
      <c r="B158" s="33">
        <f t="shared" si="5"/>
        <v>23</v>
      </c>
      <c r="C158" s="51">
        <v>43987</v>
      </c>
      <c r="D158">
        <v>157</v>
      </c>
      <c r="E158" s="43">
        <v>24850</v>
      </c>
    </row>
    <row r="159" spans="1:5" x14ac:dyDescent="0.3">
      <c r="A159" s="33">
        <f t="shared" si="4"/>
        <v>6</v>
      </c>
      <c r="B159" s="33">
        <f t="shared" si="5"/>
        <v>23</v>
      </c>
      <c r="C159" s="51">
        <v>43988</v>
      </c>
      <c r="D159">
        <v>158</v>
      </c>
      <c r="E159" s="43">
        <v>24248</v>
      </c>
    </row>
    <row r="160" spans="1:5" x14ac:dyDescent="0.3">
      <c r="A160" s="33">
        <f t="shared" si="4"/>
        <v>6</v>
      </c>
      <c r="B160" s="33">
        <f t="shared" si="5"/>
        <v>24</v>
      </c>
      <c r="C160" s="51">
        <v>43989</v>
      </c>
      <c r="D160">
        <v>159</v>
      </c>
      <c r="E160" s="43">
        <v>22251</v>
      </c>
    </row>
    <row r="161" spans="1:5" x14ac:dyDescent="0.3">
      <c r="A161" s="33">
        <f t="shared" si="4"/>
        <v>6</v>
      </c>
      <c r="B161" s="33">
        <f t="shared" si="5"/>
        <v>24</v>
      </c>
      <c r="C161" s="51">
        <v>43990</v>
      </c>
      <c r="D161">
        <v>160</v>
      </c>
      <c r="E161" s="43">
        <v>22753</v>
      </c>
    </row>
    <row r="162" spans="1:5" x14ac:dyDescent="0.3">
      <c r="A162" s="33">
        <f t="shared" ref="A162" si="6">MONTH(C162)</f>
        <v>6</v>
      </c>
      <c r="B162" s="33">
        <f>WEEKNUM(C162)</f>
        <v>24</v>
      </c>
      <c r="C162" s="51">
        <f>C161+1</f>
        <v>43991</v>
      </c>
      <c r="D162">
        <v>161</v>
      </c>
      <c r="E162" s="43">
        <v>24879</v>
      </c>
    </row>
    <row r="163" spans="1:5" x14ac:dyDescent="0.3">
      <c r="A163" s="33">
        <f t="shared" ref="A163:A226" si="7">MONTH(C163)</f>
        <v>6</v>
      </c>
      <c r="B163" s="33">
        <f t="shared" ref="B163:B226" si="8">WEEKNUM(C163)</f>
        <v>24</v>
      </c>
      <c r="C163" s="51">
        <f t="shared" ref="C163:C226" si="9">C162+1</f>
        <v>43992</v>
      </c>
      <c r="D163">
        <v>162</v>
      </c>
      <c r="E163" s="43">
        <v>26506</v>
      </c>
    </row>
    <row r="164" spans="1:5" x14ac:dyDescent="0.3">
      <c r="A164" s="33">
        <f t="shared" si="7"/>
        <v>6</v>
      </c>
      <c r="B164" s="33">
        <f t="shared" si="8"/>
        <v>24</v>
      </c>
      <c r="C164" s="51">
        <f t="shared" si="9"/>
        <v>43993</v>
      </c>
      <c r="D164">
        <v>163</v>
      </c>
      <c r="E164" s="43">
        <v>27114</v>
      </c>
    </row>
    <row r="165" spans="1:5" x14ac:dyDescent="0.3">
      <c r="A165" s="33">
        <f t="shared" si="7"/>
        <v>6</v>
      </c>
      <c r="B165" s="33">
        <f t="shared" si="8"/>
        <v>24</v>
      </c>
      <c r="C165" s="51">
        <f t="shared" si="9"/>
        <v>43994</v>
      </c>
      <c r="D165">
        <v>164</v>
      </c>
      <c r="E165" s="43">
        <v>28606</v>
      </c>
    </row>
    <row r="166" spans="1:5" x14ac:dyDescent="0.3">
      <c r="A166" s="33">
        <f t="shared" si="7"/>
        <v>6</v>
      </c>
      <c r="B166" s="33">
        <f t="shared" si="8"/>
        <v>24</v>
      </c>
      <c r="C166" s="51">
        <f t="shared" si="9"/>
        <v>43995</v>
      </c>
      <c r="D166">
        <v>165</v>
      </c>
      <c r="E166" s="43">
        <v>28732</v>
      </c>
    </row>
    <row r="167" spans="1:5" x14ac:dyDescent="0.3">
      <c r="A167" s="33">
        <f t="shared" si="7"/>
        <v>6</v>
      </c>
      <c r="B167" s="33">
        <f t="shared" si="8"/>
        <v>25</v>
      </c>
      <c r="C167" s="51">
        <f t="shared" si="9"/>
        <v>43996</v>
      </c>
      <c r="D167">
        <v>166</v>
      </c>
      <c r="E167" s="43">
        <v>28498</v>
      </c>
    </row>
    <row r="168" spans="1:5" x14ac:dyDescent="0.3">
      <c r="A168" s="33">
        <f t="shared" si="7"/>
        <v>6</v>
      </c>
      <c r="B168" s="33">
        <f t="shared" si="8"/>
        <v>25</v>
      </c>
      <c r="C168" s="51">
        <f t="shared" si="9"/>
        <v>43997</v>
      </c>
      <c r="D168">
        <v>167</v>
      </c>
      <c r="E168" s="43">
        <v>29429</v>
      </c>
    </row>
    <row r="169" spans="1:5" x14ac:dyDescent="0.3">
      <c r="A169" s="33">
        <f t="shared" si="7"/>
        <v>6</v>
      </c>
      <c r="B169" s="33">
        <f t="shared" si="8"/>
        <v>25</v>
      </c>
      <c r="C169" s="51">
        <f t="shared" si="9"/>
        <v>43998</v>
      </c>
      <c r="D169">
        <v>168</v>
      </c>
      <c r="E169" s="43">
        <v>32676</v>
      </c>
    </row>
    <row r="170" spans="1:5" x14ac:dyDescent="0.3">
      <c r="A170" s="33">
        <f t="shared" si="7"/>
        <v>6</v>
      </c>
      <c r="B170" s="33">
        <f t="shared" si="8"/>
        <v>25</v>
      </c>
      <c r="C170" s="51">
        <f t="shared" si="9"/>
        <v>43999</v>
      </c>
      <c r="D170">
        <v>169</v>
      </c>
      <c r="E170" s="43">
        <v>34975</v>
      </c>
    </row>
    <row r="171" spans="1:5" x14ac:dyDescent="0.3">
      <c r="A171" s="33">
        <f t="shared" si="7"/>
        <v>6</v>
      </c>
      <c r="B171" s="33">
        <f t="shared" si="8"/>
        <v>25</v>
      </c>
      <c r="C171" s="51">
        <f t="shared" si="9"/>
        <v>44000</v>
      </c>
      <c r="D171">
        <v>170</v>
      </c>
      <c r="E171" s="43">
        <v>35252</v>
      </c>
    </row>
    <row r="172" spans="1:5" x14ac:dyDescent="0.3">
      <c r="A172" s="33">
        <f t="shared" si="7"/>
        <v>6</v>
      </c>
      <c r="B172" s="33">
        <f t="shared" si="8"/>
        <v>25</v>
      </c>
      <c r="C172" s="51">
        <f t="shared" si="9"/>
        <v>44001</v>
      </c>
      <c r="D172">
        <v>171</v>
      </c>
      <c r="E172" s="43">
        <v>38697</v>
      </c>
    </row>
    <row r="173" spans="1:5" x14ac:dyDescent="0.3">
      <c r="A173" s="33">
        <f t="shared" si="7"/>
        <v>6</v>
      </c>
      <c r="B173" s="33">
        <f t="shared" si="8"/>
        <v>25</v>
      </c>
      <c r="C173" s="51">
        <f t="shared" si="9"/>
        <v>44002</v>
      </c>
      <c r="D173">
        <v>172</v>
      </c>
      <c r="E173" s="43">
        <v>40425</v>
      </c>
    </row>
    <row r="174" spans="1:5" x14ac:dyDescent="0.3">
      <c r="A174" s="33">
        <f t="shared" si="7"/>
        <v>6</v>
      </c>
      <c r="B174" s="33">
        <f t="shared" si="8"/>
        <v>26</v>
      </c>
      <c r="C174" s="51">
        <f t="shared" si="9"/>
        <v>44003</v>
      </c>
      <c r="D174">
        <v>173</v>
      </c>
      <c r="E174" s="43">
        <v>37132</v>
      </c>
    </row>
    <row r="175" spans="1:5" x14ac:dyDescent="0.3">
      <c r="A175" s="33">
        <f t="shared" si="7"/>
        <v>6</v>
      </c>
      <c r="B175" s="33">
        <f t="shared" si="8"/>
        <v>26</v>
      </c>
      <c r="C175" s="51">
        <f t="shared" si="9"/>
        <v>44004</v>
      </c>
      <c r="D175">
        <v>174</v>
      </c>
      <c r="E175" s="43">
        <v>37740</v>
      </c>
    </row>
    <row r="176" spans="1:5" x14ac:dyDescent="0.3">
      <c r="A176" s="33">
        <f t="shared" si="7"/>
        <v>6</v>
      </c>
      <c r="B176" s="33">
        <f t="shared" si="8"/>
        <v>26</v>
      </c>
      <c r="C176" s="51">
        <f t="shared" si="9"/>
        <v>44005</v>
      </c>
      <c r="D176">
        <v>175</v>
      </c>
      <c r="E176" s="43">
        <v>45720</v>
      </c>
    </row>
    <row r="177" spans="1:5" x14ac:dyDescent="0.3">
      <c r="A177" s="33">
        <f t="shared" si="7"/>
        <v>6</v>
      </c>
      <c r="B177" s="33">
        <f t="shared" si="8"/>
        <v>26</v>
      </c>
      <c r="C177" s="51">
        <f t="shared" si="9"/>
        <v>44006</v>
      </c>
      <c r="D177">
        <v>176</v>
      </c>
      <c r="E177" s="43">
        <v>49310</v>
      </c>
    </row>
    <row r="178" spans="1:5" x14ac:dyDescent="0.3">
      <c r="A178" s="33">
        <f t="shared" si="7"/>
        <v>6</v>
      </c>
      <c r="B178" s="33">
        <f t="shared" si="8"/>
        <v>26</v>
      </c>
      <c r="C178" s="51">
        <f t="shared" si="9"/>
        <v>44007</v>
      </c>
      <c r="D178">
        <v>177</v>
      </c>
      <c r="E178" s="43">
        <v>48916</v>
      </c>
    </row>
    <row r="179" spans="1:5" x14ac:dyDescent="0.3">
      <c r="A179" s="33">
        <f t="shared" si="7"/>
        <v>6</v>
      </c>
      <c r="B179" s="33">
        <f t="shared" si="8"/>
        <v>26</v>
      </c>
      <c r="C179" s="51">
        <f t="shared" si="9"/>
        <v>44008</v>
      </c>
      <c r="D179">
        <v>178</v>
      </c>
      <c r="E179" s="43">
        <v>48611</v>
      </c>
    </row>
    <row r="180" spans="1:5" x14ac:dyDescent="0.3">
      <c r="A180" s="33">
        <f t="shared" si="7"/>
        <v>6</v>
      </c>
      <c r="B180" s="33">
        <f t="shared" si="8"/>
        <v>26</v>
      </c>
      <c r="C180" s="51">
        <f t="shared" si="9"/>
        <v>44009</v>
      </c>
      <c r="D180">
        <v>179</v>
      </c>
      <c r="E180" s="43">
        <v>49981</v>
      </c>
    </row>
    <row r="181" spans="1:5" x14ac:dyDescent="0.3">
      <c r="A181" s="33">
        <f t="shared" si="7"/>
        <v>6</v>
      </c>
      <c r="B181" s="33">
        <f t="shared" si="8"/>
        <v>27</v>
      </c>
      <c r="C181" s="51">
        <f t="shared" si="9"/>
        <v>44010</v>
      </c>
      <c r="D181">
        <v>180</v>
      </c>
      <c r="E181" s="43">
        <v>44457</v>
      </c>
    </row>
    <row r="182" spans="1:5" x14ac:dyDescent="0.3">
      <c r="A182" s="33">
        <f t="shared" si="7"/>
        <v>6</v>
      </c>
      <c r="B182" s="33">
        <f t="shared" si="8"/>
        <v>27</v>
      </c>
      <c r="C182" s="51">
        <f t="shared" si="9"/>
        <v>44011</v>
      </c>
      <c r="D182">
        <v>181</v>
      </c>
      <c r="E182" s="43">
        <v>51596</v>
      </c>
    </row>
    <row r="183" spans="1:5" x14ac:dyDescent="0.3">
      <c r="A183" s="33">
        <f t="shared" si="7"/>
        <v>6</v>
      </c>
      <c r="B183" s="33">
        <f t="shared" si="8"/>
        <v>27</v>
      </c>
      <c r="C183" s="51">
        <f t="shared" si="9"/>
        <v>44012</v>
      </c>
      <c r="D183">
        <v>182</v>
      </c>
      <c r="E183" s="43">
        <v>50294</v>
      </c>
    </row>
    <row r="184" spans="1:5" x14ac:dyDescent="0.3">
      <c r="A184" s="33">
        <f t="shared" si="7"/>
        <v>7</v>
      </c>
      <c r="B184" s="33">
        <f t="shared" si="8"/>
        <v>27</v>
      </c>
      <c r="C184" s="51">
        <f t="shared" si="9"/>
        <v>44013</v>
      </c>
      <c r="D184">
        <v>183</v>
      </c>
      <c r="E184" s="43">
        <v>52783</v>
      </c>
    </row>
    <row r="185" spans="1:5" x14ac:dyDescent="0.3">
      <c r="A185" s="33">
        <f t="shared" si="7"/>
        <v>7</v>
      </c>
      <c r="B185" s="33">
        <f t="shared" si="8"/>
        <v>27</v>
      </c>
      <c r="C185" s="51">
        <f t="shared" si="9"/>
        <v>44014</v>
      </c>
      <c r="D185">
        <v>184</v>
      </c>
      <c r="E185" s="43">
        <v>61242</v>
      </c>
    </row>
    <row r="186" spans="1:5" x14ac:dyDescent="0.3">
      <c r="A186" s="33">
        <f t="shared" si="7"/>
        <v>7</v>
      </c>
      <c r="B186" s="33">
        <f t="shared" si="8"/>
        <v>27</v>
      </c>
      <c r="C186" s="51">
        <f t="shared" si="9"/>
        <v>44015</v>
      </c>
      <c r="D186">
        <v>185</v>
      </c>
      <c r="E186" s="43">
        <v>54735</v>
      </c>
    </row>
    <row r="187" spans="1:5" x14ac:dyDescent="0.3">
      <c r="A187" s="33">
        <f t="shared" si="7"/>
        <v>7</v>
      </c>
      <c r="B187" s="33">
        <f t="shared" si="8"/>
        <v>27</v>
      </c>
      <c r="C187" s="51">
        <f t="shared" si="9"/>
        <v>44016</v>
      </c>
      <c r="D187">
        <v>186</v>
      </c>
      <c r="E187" s="43">
        <v>52972</v>
      </c>
    </row>
    <row r="188" spans="1:5" x14ac:dyDescent="0.3">
      <c r="A188" s="33">
        <f t="shared" si="7"/>
        <v>7</v>
      </c>
      <c r="B188" s="33">
        <f t="shared" si="8"/>
        <v>28</v>
      </c>
      <c r="C188" s="51">
        <f t="shared" si="9"/>
        <v>44017</v>
      </c>
      <c r="D188">
        <v>187</v>
      </c>
      <c r="E188" s="43">
        <v>52050</v>
      </c>
    </row>
    <row r="189" spans="1:5" x14ac:dyDescent="0.3">
      <c r="A189" s="33">
        <f t="shared" si="7"/>
        <v>7</v>
      </c>
      <c r="B189" s="33">
        <f t="shared" si="8"/>
        <v>28</v>
      </c>
      <c r="C189" s="51">
        <f t="shared" si="9"/>
        <v>44018</v>
      </c>
      <c r="D189">
        <v>188</v>
      </c>
      <c r="E189" s="43">
        <v>52509</v>
      </c>
    </row>
    <row r="190" spans="1:5" x14ac:dyDescent="0.3">
      <c r="A190" s="33">
        <f t="shared" si="7"/>
        <v>7</v>
      </c>
      <c r="B190" s="33">
        <f t="shared" si="8"/>
        <v>28</v>
      </c>
      <c r="C190" s="51">
        <f t="shared" si="9"/>
        <v>44019</v>
      </c>
      <c r="D190">
        <v>189</v>
      </c>
      <c r="E190" s="43">
        <v>56282</v>
      </c>
    </row>
    <row r="191" spans="1:5" x14ac:dyDescent="0.3">
      <c r="A191" s="33">
        <f t="shared" si="7"/>
        <v>7</v>
      </c>
      <c r="B191" s="33">
        <f t="shared" si="8"/>
        <v>28</v>
      </c>
      <c r="C191" s="51">
        <f t="shared" si="9"/>
        <v>44020</v>
      </c>
      <c r="D191">
        <v>190</v>
      </c>
      <c r="E191" s="43">
        <v>62538</v>
      </c>
    </row>
    <row r="192" spans="1:5" x14ac:dyDescent="0.3">
      <c r="A192" s="33">
        <f t="shared" si="7"/>
        <v>7</v>
      </c>
      <c r="B192" s="33">
        <f t="shared" si="8"/>
        <v>28</v>
      </c>
      <c r="C192" s="51">
        <f t="shared" si="9"/>
        <v>44021</v>
      </c>
      <c r="D192">
        <v>191</v>
      </c>
      <c r="E192" s="43">
        <v>61537</v>
      </c>
    </row>
    <row r="193" spans="1:5" x14ac:dyDescent="0.3">
      <c r="A193" s="33">
        <f t="shared" si="7"/>
        <v>7</v>
      </c>
      <c r="B193" s="33">
        <f t="shared" si="8"/>
        <v>28</v>
      </c>
      <c r="C193" s="51">
        <f t="shared" si="9"/>
        <v>44022</v>
      </c>
      <c r="D193">
        <v>192</v>
      </c>
      <c r="E193" s="43">
        <v>64399</v>
      </c>
    </row>
    <row r="194" spans="1:5" x14ac:dyDescent="0.3">
      <c r="A194" s="33">
        <f t="shared" si="7"/>
        <v>7</v>
      </c>
      <c r="B194" s="33">
        <f t="shared" si="8"/>
        <v>28</v>
      </c>
      <c r="C194" s="51">
        <f t="shared" si="9"/>
        <v>44023</v>
      </c>
      <c r="D194">
        <v>193</v>
      </c>
      <c r="E194" s="43">
        <v>62064</v>
      </c>
    </row>
    <row r="195" spans="1:5" x14ac:dyDescent="0.3">
      <c r="A195" s="33">
        <f t="shared" si="7"/>
        <v>7</v>
      </c>
      <c r="B195" s="33">
        <f t="shared" si="8"/>
        <v>29</v>
      </c>
      <c r="C195" s="51">
        <f t="shared" si="9"/>
        <v>44024</v>
      </c>
      <c r="D195">
        <v>194</v>
      </c>
      <c r="E195" s="43">
        <v>53601</v>
      </c>
    </row>
    <row r="196" spans="1:5" x14ac:dyDescent="0.3">
      <c r="A196" s="33">
        <f t="shared" si="7"/>
        <v>7</v>
      </c>
      <c r="B196" s="33">
        <f t="shared" si="8"/>
        <v>29</v>
      </c>
      <c r="C196" s="51">
        <f t="shared" si="9"/>
        <v>44025</v>
      </c>
      <c r="D196">
        <v>195</v>
      </c>
      <c r="E196" s="43">
        <v>60963</v>
      </c>
    </row>
    <row r="197" spans="1:5" x14ac:dyDescent="0.3">
      <c r="A197" s="33">
        <f t="shared" si="7"/>
        <v>7</v>
      </c>
      <c r="B197" s="33">
        <f t="shared" si="8"/>
        <v>29</v>
      </c>
      <c r="C197" s="51">
        <f t="shared" si="9"/>
        <v>44026</v>
      </c>
      <c r="D197">
        <v>196</v>
      </c>
      <c r="E197" s="43">
        <v>66999</v>
      </c>
    </row>
    <row r="198" spans="1:5" x14ac:dyDescent="0.3">
      <c r="A198" s="33">
        <f t="shared" si="7"/>
        <v>7</v>
      </c>
      <c r="B198" s="33">
        <f t="shared" si="8"/>
        <v>29</v>
      </c>
      <c r="C198" s="51">
        <f t="shared" si="9"/>
        <v>44027</v>
      </c>
      <c r="D198">
        <v>197</v>
      </c>
      <c r="E198" s="43">
        <v>64553</v>
      </c>
    </row>
    <row r="199" spans="1:5" x14ac:dyDescent="0.3">
      <c r="A199" s="33">
        <f t="shared" si="7"/>
        <v>7</v>
      </c>
      <c r="B199" s="33">
        <f t="shared" si="8"/>
        <v>29</v>
      </c>
      <c r="C199" s="51">
        <f t="shared" si="9"/>
        <v>44028</v>
      </c>
      <c r="D199">
        <v>198</v>
      </c>
      <c r="E199" s="43">
        <v>64732</v>
      </c>
    </row>
    <row r="200" spans="1:5" x14ac:dyDescent="0.3">
      <c r="A200" s="33">
        <f t="shared" si="7"/>
        <v>7</v>
      </c>
      <c r="B200" s="33">
        <f t="shared" si="8"/>
        <v>29</v>
      </c>
      <c r="C200" s="51">
        <f t="shared" si="9"/>
        <v>44029</v>
      </c>
      <c r="D200">
        <v>199</v>
      </c>
      <c r="E200" s="43">
        <v>64030</v>
      </c>
    </row>
    <row r="201" spans="1:5" x14ac:dyDescent="0.3">
      <c r="A201" s="33">
        <f t="shared" si="7"/>
        <v>7</v>
      </c>
      <c r="B201" s="33">
        <f t="shared" si="8"/>
        <v>29</v>
      </c>
      <c r="C201" s="51">
        <f t="shared" si="9"/>
        <v>44030</v>
      </c>
      <c r="D201">
        <v>200</v>
      </c>
      <c r="E201" s="43">
        <v>57711</v>
      </c>
    </row>
    <row r="202" spans="1:5" x14ac:dyDescent="0.3">
      <c r="A202" s="33">
        <f t="shared" si="7"/>
        <v>7</v>
      </c>
      <c r="B202" s="33">
        <f t="shared" si="8"/>
        <v>30</v>
      </c>
      <c r="C202" s="51">
        <f t="shared" si="9"/>
        <v>44031</v>
      </c>
      <c r="D202">
        <v>201</v>
      </c>
      <c r="E202" s="43">
        <v>55018</v>
      </c>
    </row>
    <row r="203" spans="1:5" x14ac:dyDescent="0.3">
      <c r="A203" s="33">
        <f t="shared" si="7"/>
        <v>7</v>
      </c>
      <c r="B203" s="33">
        <f t="shared" si="8"/>
        <v>30</v>
      </c>
      <c r="C203" s="51">
        <f t="shared" si="9"/>
        <v>44032</v>
      </c>
      <c r="D203">
        <v>202</v>
      </c>
      <c r="E203" s="43">
        <v>64572</v>
      </c>
    </row>
    <row r="204" spans="1:5" x14ac:dyDescent="0.3">
      <c r="A204" s="33">
        <f t="shared" si="7"/>
        <v>7</v>
      </c>
      <c r="B204" s="33">
        <f t="shared" si="8"/>
        <v>30</v>
      </c>
      <c r="C204" s="51">
        <f t="shared" si="9"/>
        <v>44033</v>
      </c>
      <c r="D204">
        <v>203</v>
      </c>
      <c r="E204" s="43">
        <v>69672</v>
      </c>
    </row>
    <row r="205" spans="1:5" x14ac:dyDescent="0.3">
      <c r="A205" s="33">
        <f t="shared" si="7"/>
        <v>7</v>
      </c>
      <c r="B205" s="33">
        <f t="shared" si="8"/>
        <v>30</v>
      </c>
      <c r="C205" s="51">
        <f t="shared" si="9"/>
        <v>44034</v>
      </c>
      <c r="D205">
        <v>204</v>
      </c>
      <c r="E205" s="43">
        <v>68900</v>
      </c>
    </row>
    <row r="206" spans="1:5" x14ac:dyDescent="0.3">
      <c r="A206" s="33">
        <f t="shared" si="7"/>
        <v>7</v>
      </c>
      <c r="B206" s="33">
        <f t="shared" si="8"/>
        <v>30</v>
      </c>
      <c r="C206" s="51">
        <f t="shared" si="9"/>
        <v>44035</v>
      </c>
      <c r="D206">
        <v>205</v>
      </c>
      <c r="E206" s="43">
        <v>69876</v>
      </c>
    </row>
    <row r="207" spans="1:5" x14ac:dyDescent="0.3">
      <c r="A207" s="33">
        <f t="shared" si="7"/>
        <v>7</v>
      </c>
      <c r="B207" s="33">
        <f t="shared" si="8"/>
        <v>30</v>
      </c>
      <c r="C207" s="51">
        <f t="shared" si="9"/>
        <v>44036</v>
      </c>
      <c r="D207">
        <v>206</v>
      </c>
      <c r="E207" s="43">
        <v>69239</v>
      </c>
    </row>
    <row r="208" spans="1:5" x14ac:dyDescent="0.3">
      <c r="A208" s="33">
        <f t="shared" si="7"/>
        <v>7</v>
      </c>
      <c r="B208" s="33">
        <f t="shared" si="8"/>
        <v>30</v>
      </c>
      <c r="C208" s="51">
        <f t="shared" si="9"/>
        <v>44037</v>
      </c>
      <c r="D208">
        <v>207</v>
      </c>
      <c r="E208" s="43">
        <v>61408</v>
      </c>
    </row>
    <row r="209" spans="1:5" x14ac:dyDescent="0.3">
      <c r="A209" s="33">
        <f t="shared" si="7"/>
        <v>7</v>
      </c>
      <c r="B209" s="33">
        <f t="shared" si="8"/>
        <v>31</v>
      </c>
      <c r="C209" s="51">
        <f t="shared" si="9"/>
        <v>44038</v>
      </c>
      <c r="D209">
        <v>208</v>
      </c>
      <c r="E209" s="43">
        <v>60975</v>
      </c>
    </row>
    <row r="210" spans="1:5" x14ac:dyDescent="0.3">
      <c r="A210" s="33">
        <f t="shared" si="7"/>
        <v>7</v>
      </c>
      <c r="B210" s="33">
        <f t="shared" si="8"/>
        <v>31</v>
      </c>
      <c r="C210" s="51">
        <f t="shared" si="9"/>
        <v>44039</v>
      </c>
      <c r="D210">
        <v>209</v>
      </c>
      <c r="E210" s="43">
        <v>57224</v>
      </c>
    </row>
    <row r="211" spans="1:5" x14ac:dyDescent="0.3">
      <c r="A211" s="33">
        <f t="shared" si="7"/>
        <v>7</v>
      </c>
      <c r="B211" s="33">
        <f t="shared" si="8"/>
        <v>31</v>
      </c>
      <c r="C211" s="51">
        <f t="shared" si="9"/>
        <v>44040</v>
      </c>
      <c r="D211">
        <v>210</v>
      </c>
      <c r="E211" s="43">
        <v>85687</v>
      </c>
    </row>
    <row r="212" spans="1:5" x14ac:dyDescent="0.3">
      <c r="A212" s="33">
        <f t="shared" si="7"/>
        <v>7</v>
      </c>
      <c r="B212" s="33">
        <f t="shared" si="8"/>
        <v>31</v>
      </c>
      <c r="C212" s="51">
        <f t="shared" si="9"/>
        <v>44041</v>
      </c>
      <c r="D212">
        <v>211</v>
      </c>
      <c r="E212" s="43">
        <v>77266</v>
      </c>
    </row>
    <row r="213" spans="1:5" x14ac:dyDescent="0.3">
      <c r="A213" s="33">
        <f t="shared" si="7"/>
        <v>7</v>
      </c>
      <c r="B213" s="33">
        <f t="shared" si="8"/>
        <v>31</v>
      </c>
      <c r="C213" s="51">
        <f t="shared" si="9"/>
        <v>44042</v>
      </c>
      <c r="D213">
        <v>212</v>
      </c>
      <c r="E213" s="43">
        <v>76472</v>
      </c>
    </row>
    <row r="214" spans="1:5" x14ac:dyDescent="0.3">
      <c r="A214" s="33">
        <f t="shared" si="7"/>
        <v>7</v>
      </c>
      <c r="B214" s="33">
        <f t="shared" si="8"/>
        <v>31</v>
      </c>
      <c r="C214" s="51">
        <f t="shared" si="9"/>
        <v>44043</v>
      </c>
      <c r="D214">
        <v>213</v>
      </c>
      <c r="E214" s="43">
        <v>78761</v>
      </c>
    </row>
    <row r="215" spans="1:5" x14ac:dyDescent="0.3">
      <c r="A215" s="33">
        <f t="shared" si="7"/>
        <v>8</v>
      </c>
      <c r="B215" s="33">
        <f t="shared" si="8"/>
        <v>31</v>
      </c>
      <c r="C215" s="51">
        <f t="shared" si="9"/>
        <v>44044</v>
      </c>
      <c r="D215">
        <v>214</v>
      </c>
      <c r="E215" s="43">
        <v>78512</v>
      </c>
    </row>
    <row r="216" spans="1:5" x14ac:dyDescent="0.3">
      <c r="A216" s="33">
        <f t="shared" si="7"/>
        <v>8</v>
      </c>
      <c r="B216" s="33">
        <f t="shared" si="8"/>
        <v>32</v>
      </c>
      <c r="C216" s="51">
        <f t="shared" si="9"/>
        <v>44045</v>
      </c>
      <c r="D216">
        <v>215</v>
      </c>
      <c r="E216" s="43">
        <v>69921</v>
      </c>
    </row>
    <row r="217" spans="1:5" x14ac:dyDescent="0.3">
      <c r="A217" s="33">
        <f t="shared" si="7"/>
        <v>8</v>
      </c>
      <c r="B217" s="33">
        <f t="shared" si="8"/>
        <v>32</v>
      </c>
      <c r="C217" s="51">
        <f t="shared" si="9"/>
        <v>44046</v>
      </c>
      <c r="D217">
        <v>216</v>
      </c>
      <c r="E217" s="43">
        <v>78357</v>
      </c>
    </row>
    <row r="218" spans="1:5" x14ac:dyDescent="0.3">
      <c r="A218" s="33">
        <f t="shared" si="7"/>
        <v>8</v>
      </c>
      <c r="B218" s="33">
        <f t="shared" si="8"/>
        <v>32</v>
      </c>
      <c r="C218" s="51">
        <f t="shared" si="9"/>
        <v>44047</v>
      </c>
      <c r="D218">
        <v>217</v>
      </c>
      <c r="E218" s="43">
        <v>83883</v>
      </c>
    </row>
    <row r="219" spans="1:5" x14ac:dyDescent="0.3">
      <c r="A219" s="33">
        <f t="shared" si="7"/>
        <v>8</v>
      </c>
      <c r="B219" s="33">
        <f t="shared" si="8"/>
        <v>32</v>
      </c>
      <c r="C219" s="51">
        <f t="shared" si="9"/>
        <v>44048</v>
      </c>
      <c r="D219">
        <v>218</v>
      </c>
      <c r="E219" s="43">
        <v>83341</v>
      </c>
    </row>
    <row r="220" spans="1:5" x14ac:dyDescent="0.3">
      <c r="A220" s="33">
        <f t="shared" si="7"/>
        <v>8</v>
      </c>
      <c r="B220" s="33">
        <f t="shared" si="8"/>
        <v>32</v>
      </c>
      <c r="C220" s="51">
        <f t="shared" si="9"/>
        <v>44049</v>
      </c>
      <c r="D220">
        <v>219</v>
      </c>
      <c r="E220" s="43">
        <v>86432</v>
      </c>
    </row>
    <row r="221" spans="1:5" x14ac:dyDescent="0.3">
      <c r="A221" s="33">
        <f t="shared" si="7"/>
        <v>8</v>
      </c>
      <c r="B221" s="33">
        <f t="shared" si="8"/>
        <v>32</v>
      </c>
      <c r="C221" s="51">
        <f t="shared" si="9"/>
        <v>44050</v>
      </c>
      <c r="D221">
        <v>220</v>
      </c>
      <c r="E221" s="43">
        <v>90632</v>
      </c>
    </row>
    <row r="222" spans="1:5" x14ac:dyDescent="0.3">
      <c r="A222" s="33">
        <f t="shared" si="7"/>
        <v>8</v>
      </c>
      <c r="B222" s="33">
        <f t="shared" si="8"/>
        <v>32</v>
      </c>
      <c r="C222" s="51">
        <f t="shared" si="9"/>
        <v>44051</v>
      </c>
      <c r="D222">
        <v>221</v>
      </c>
      <c r="E222" s="43">
        <v>90802</v>
      </c>
    </row>
    <row r="223" spans="1:5" x14ac:dyDescent="0.3">
      <c r="A223" s="33">
        <f t="shared" si="7"/>
        <v>8</v>
      </c>
      <c r="B223" s="33">
        <f t="shared" si="8"/>
        <v>33</v>
      </c>
      <c r="C223" s="51">
        <f t="shared" si="9"/>
        <v>44052</v>
      </c>
      <c r="D223">
        <v>222</v>
      </c>
      <c r="E223" s="43">
        <v>75809</v>
      </c>
    </row>
    <row r="224" spans="1:5" x14ac:dyDescent="0.3">
      <c r="A224" s="33">
        <f t="shared" si="7"/>
        <v>8</v>
      </c>
      <c r="B224" s="33">
        <f t="shared" si="8"/>
        <v>33</v>
      </c>
      <c r="C224" s="51">
        <f t="shared" si="9"/>
        <v>44053</v>
      </c>
      <c r="D224">
        <v>223</v>
      </c>
      <c r="E224" s="43">
        <v>89706</v>
      </c>
    </row>
    <row r="225" spans="1:5" x14ac:dyDescent="0.3">
      <c r="A225" s="33">
        <f t="shared" si="7"/>
        <v>8</v>
      </c>
      <c r="B225" s="33">
        <f t="shared" si="8"/>
        <v>33</v>
      </c>
      <c r="C225" s="51">
        <f t="shared" si="9"/>
        <v>44054</v>
      </c>
      <c r="D225">
        <v>224</v>
      </c>
      <c r="E225" s="43">
        <v>95735</v>
      </c>
    </row>
    <row r="226" spans="1:5" x14ac:dyDescent="0.3">
      <c r="A226" s="33">
        <f t="shared" si="7"/>
        <v>8</v>
      </c>
      <c r="B226" s="33">
        <f t="shared" si="8"/>
        <v>33</v>
      </c>
      <c r="C226" s="51">
        <f t="shared" si="9"/>
        <v>44055</v>
      </c>
      <c r="D226">
        <v>225</v>
      </c>
      <c r="E226" s="43">
        <v>96551</v>
      </c>
    </row>
    <row r="227" spans="1:5" x14ac:dyDescent="0.3">
      <c r="A227" s="33">
        <f t="shared" ref="A227:A290" si="10">MONTH(C227)</f>
        <v>8</v>
      </c>
      <c r="B227" s="33">
        <f t="shared" ref="B227:B290" si="11">WEEKNUM(C227)</f>
        <v>33</v>
      </c>
      <c r="C227" s="51">
        <f t="shared" ref="C227:C290" si="12">C226+1</f>
        <v>44056</v>
      </c>
      <c r="D227">
        <v>226</v>
      </c>
      <c r="E227" s="43">
        <v>97570</v>
      </c>
    </row>
    <row r="228" spans="1:5" x14ac:dyDescent="0.3">
      <c r="A228" s="33">
        <f t="shared" si="10"/>
        <v>8</v>
      </c>
      <c r="B228" s="33">
        <f t="shared" si="11"/>
        <v>33</v>
      </c>
      <c r="C228" s="51">
        <f t="shared" si="12"/>
        <v>44057</v>
      </c>
      <c r="D228">
        <v>227</v>
      </c>
      <c r="E228" s="43">
        <v>94372</v>
      </c>
    </row>
    <row r="229" spans="1:5" x14ac:dyDescent="0.3">
      <c r="A229" s="33">
        <f t="shared" si="10"/>
        <v>8</v>
      </c>
      <c r="B229" s="33">
        <f t="shared" si="11"/>
        <v>33</v>
      </c>
      <c r="C229" s="51">
        <f t="shared" si="12"/>
        <v>44058</v>
      </c>
      <c r="D229">
        <v>228</v>
      </c>
      <c r="E229" s="43">
        <v>92071</v>
      </c>
    </row>
    <row r="230" spans="1:5" x14ac:dyDescent="0.3">
      <c r="A230" s="33">
        <f t="shared" si="10"/>
        <v>8</v>
      </c>
      <c r="B230" s="33">
        <f t="shared" si="11"/>
        <v>34</v>
      </c>
      <c r="C230" s="51">
        <f t="shared" si="12"/>
        <v>44059</v>
      </c>
      <c r="D230">
        <v>229</v>
      </c>
      <c r="E230" s="43">
        <v>83809</v>
      </c>
    </row>
    <row r="231" spans="1:5" x14ac:dyDescent="0.3">
      <c r="A231" s="33">
        <f t="shared" si="10"/>
        <v>8</v>
      </c>
      <c r="B231" s="33">
        <f t="shared" si="11"/>
        <v>34</v>
      </c>
      <c r="C231" s="51">
        <f t="shared" si="12"/>
        <v>44060</v>
      </c>
      <c r="D231">
        <v>230</v>
      </c>
      <c r="E231" s="43">
        <v>90123</v>
      </c>
    </row>
    <row r="232" spans="1:5" x14ac:dyDescent="0.3">
      <c r="A232" s="33">
        <f t="shared" si="10"/>
        <v>8</v>
      </c>
      <c r="B232" s="33">
        <f t="shared" si="11"/>
        <v>34</v>
      </c>
      <c r="C232" s="51">
        <f t="shared" si="12"/>
        <v>44061</v>
      </c>
      <c r="D232">
        <v>231</v>
      </c>
      <c r="E232" s="43">
        <v>97894</v>
      </c>
    </row>
    <row r="233" spans="1:5" x14ac:dyDescent="0.3">
      <c r="A233" s="33">
        <f t="shared" si="10"/>
        <v>8</v>
      </c>
      <c r="B233" s="33">
        <f t="shared" si="11"/>
        <v>34</v>
      </c>
      <c r="C233" s="51">
        <f t="shared" si="12"/>
        <v>44062</v>
      </c>
      <c r="D233">
        <v>232</v>
      </c>
      <c r="E233" s="43">
        <v>96424</v>
      </c>
    </row>
    <row r="234" spans="1:5" x14ac:dyDescent="0.3">
      <c r="A234" s="33">
        <f t="shared" si="10"/>
        <v>8</v>
      </c>
      <c r="B234" s="33">
        <f t="shared" si="11"/>
        <v>34</v>
      </c>
      <c r="C234" s="51">
        <f t="shared" si="12"/>
        <v>44063</v>
      </c>
      <c r="D234">
        <v>233</v>
      </c>
      <c r="E234" s="43">
        <v>93337</v>
      </c>
    </row>
    <row r="235" spans="1:5" x14ac:dyDescent="0.3">
      <c r="A235" s="33">
        <f t="shared" si="10"/>
        <v>8</v>
      </c>
      <c r="B235" s="33">
        <f t="shared" si="11"/>
        <v>34</v>
      </c>
      <c r="C235" s="51">
        <f t="shared" si="12"/>
        <v>44064</v>
      </c>
      <c r="D235">
        <v>234</v>
      </c>
      <c r="E235" s="43">
        <v>92605</v>
      </c>
    </row>
    <row r="236" spans="1:5" x14ac:dyDescent="0.3">
      <c r="A236" s="33">
        <f t="shared" si="10"/>
        <v>8</v>
      </c>
      <c r="B236" s="33">
        <f t="shared" si="11"/>
        <v>34</v>
      </c>
      <c r="C236" s="51">
        <f t="shared" si="12"/>
        <v>44065</v>
      </c>
      <c r="D236">
        <v>235</v>
      </c>
      <c r="E236" s="43">
        <v>86961</v>
      </c>
    </row>
    <row r="237" spans="1:5" x14ac:dyDescent="0.3">
      <c r="A237" s="33">
        <f t="shared" si="10"/>
        <v>8</v>
      </c>
      <c r="B237" s="33">
        <f t="shared" si="11"/>
        <v>35</v>
      </c>
      <c r="C237" s="51">
        <f t="shared" si="12"/>
        <v>44066</v>
      </c>
      <c r="D237">
        <v>236</v>
      </c>
      <c r="E237" s="43">
        <v>75083</v>
      </c>
    </row>
    <row r="238" spans="1:5" x14ac:dyDescent="0.3">
      <c r="A238" s="33">
        <f t="shared" si="10"/>
        <v>8</v>
      </c>
      <c r="B238" s="33">
        <f t="shared" si="11"/>
        <v>35</v>
      </c>
      <c r="C238" s="51">
        <f t="shared" si="12"/>
        <v>44067</v>
      </c>
      <c r="D238">
        <v>237</v>
      </c>
      <c r="E238" s="43">
        <v>83347</v>
      </c>
    </row>
    <row r="239" spans="1:5" x14ac:dyDescent="0.3">
      <c r="A239" s="33">
        <f t="shared" si="10"/>
        <v>8</v>
      </c>
      <c r="B239" s="33">
        <f t="shared" si="11"/>
        <v>35</v>
      </c>
      <c r="C239" s="51">
        <f t="shared" si="12"/>
        <v>44068</v>
      </c>
      <c r="D239">
        <v>238</v>
      </c>
      <c r="E239" s="43">
        <v>86508</v>
      </c>
    </row>
    <row r="240" spans="1:5" x14ac:dyDescent="0.3">
      <c r="A240" s="33">
        <f t="shared" si="10"/>
        <v>8</v>
      </c>
      <c r="B240" s="33">
        <f t="shared" si="11"/>
        <v>35</v>
      </c>
      <c r="C240" s="51">
        <f t="shared" si="12"/>
        <v>44069</v>
      </c>
      <c r="D240">
        <v>239</v>
      </c>
      <c r="E240" s="43">
        <v>86052</v>
      </c>
    </row>
    <row r="241" spans="1:5" x14ac:dyDescent="0.3">
      <c r="A241" s="33">
        <f t="shared" si="10"/>
        <v>8</v>
      </c>
      <c r="B241" s="33">
        <f t="shared" si="11"/>
        <v>35</v>
      </c>
      <c r="C241" s="51">
        <f t="shared" si="12"/>
        <v>44070</v>
      </c>
      <c r="D241">
        <v>240</v>
      </c>
      <c r="E241" s="43">
        <v>85362</v>
      </c>
    </row>
    <row r="242" spans="1:5" x14ac:dyDescent="0.3">
      <c r="A242" s="33">
        <f t="shared" si="10"/>
        <v>8</v>
      </c>
      <c r="B242" s="33">
        <f t="shared" si="11"/>
        <v>35</v>
      </c>
      <c r="C242" s="51">
        <f t="shared" si="12"/>
        <v>44071</v>
      </c>
      <c r="D242">
        <v>241</v>
      </c>
      <c r="E242" s="43">
        <v>88600</v>
      </c>
    </row>
    <row r="243" spans="1:5" x14ac:dyDescent="0.3">
      <c r="A243" s="33">
        <f t="shared" si="10"/>
        <v>8</v>
      </c>
      <c r="B243" s="33">
        <f t="shared" si="11"/>
        <v>35</v>
      </c>
      <c r="C243" s="51">
        <f t="shared" si="12"/>
        <v>44072</v>
      </c>
      <c r="D243">
        <v>242</v>
      </c>
      <c r="E243" s="43">
        <v>82170</v>
      </c>
    </row>
    <row r="244" spans="1:5" x14ac:dyDescent="0.3">
      <c r="A244" s="33">
        <f t="shared" si="10"/>
        <v>8</v>
      </c>
      <c r="B244" s="33">
        <f t="shared" si="11"/>
        <v>36</v>
      </c>
      <c r="C244" s="51">
        <f t="shared" si="12"/>
        <v>44073</v>
      </c>
      <c r="D244">
        <v>243</v>
      </c>
      <c r="E244" s="43">
        <v>70589</v>
      </c>
    </row>
    <row r="245" spans="1:5" x14ac:dyDescent="0.3">
      <c r="A245" s="33">
        <f t="shared" si="10"/>
        <v>8</v>
      </c>
      <c r="B245" s="33">
        <f t="shared" si="11"/>
        <v>36</v>
      </c>
      <c r="C245" s="51">
        <f t="shared" si="12"/>
        <v>44074</v>
      </c>
      <c r="D245">
        <v>244</v>
      </c>
      <c r="E245" s="43">
        <v>80472</v>
      </c>
    </row>
    <row r="246" spans="1:5" x14ac:dyDescent="0.3">
      <c r="A246" s="33">
        <f t="shared" si="10"/>
        <v>9</v>
      </c>
      <c r="B246" s="33">
        <f t="shared" si="11"/>
        <v>36</v>
      </c>
      <c r="C246" s="51">
        <f t="shared" si="12"/>
        <v>44075</v>
      </c>
      <c r="D246">
        <v>245</v>
      </c>
      <c r="E246" s="43">
        <v>86821</v>
      </c>
    </row>
    <row r="247" spans="1:5" x14ac:dyDescent="0.3">
      <c r="A247" s="33">
        <f t="shared" si="10"/>
        <v>9</v>
      </c>
      <c r="B247" s="33">
        <f t="shared" si="11"/>
        <v>36</v>
      </c>
      <c r="C247" s="51">
        <f t="shared" si="12"/>
        <v>44076</v>
      </c>
      <c r="D247">
        <v>246</v>
      </c>
      <c r="E247" s="43">
        <v>81484</v>
      </c>
    </row>
    <row r="248" spans="1:5" x14ac:dyDescent="0.3">
      <c r="A248" s="33">
        <f t="shared" si="10"/>
        <v>9</v>
      </c>
      <c r="B248" s="33">
        <f t="shared" si="11"/>
        <v>36</v>
      </c>
      <c r="C248" s="51">
        <f t="shared" si="12"/>
        <v>44077</v>
      </c>
      <c r="D248">
        <v>247</v>
      </c>
      <c r="E248" s="43">
        <v>79476</v>
      </c>
    </row>
    <row r="249" spans="1:5" x14ac:dyDescent="0.3">
      <c r="A249" s="33">
        <f t="shared" si="10"/>
        <v>9</v>
      </c>
      <c r="B249" s="33">
        <f t="shared" si="11"/>
        <v>36</v>
      </c>
      <c r="C249" s="51">
        <f t="shared" si="12"/>
        <v>44078</v>
      </c>
      <c r="D249">
        <v>248</v>
      </c>
      <c r="E249" s="43">
        <v>75829</v>
      </c>
    </row>
    <row r="250" spans="1:5" x14ac:dyDescent="0.3">
      <c r="A250" s="33">
        <f t="shared" si="10"/>
        <v>9</v>
      </c>
      <c r="B250" s="33">
        <f t="shared" si="11"/>
        <v>36</v>
      </c>
      <c r="C250" s="51">
        <f t="shared" si="12"/>
        <v>44079</v>
      </c>
      <c r="D250">
        <v>249</v>
      </c>
      <c r="E250" s="43">
        <v>74442</v>
      </c>
    </row>
    <row r="251" spans="1:5" x14ac:dyDescent="0.3">
      <c r="A251" s="33">
        <f t="shared" si="10"/>
        <v>9</v>
      </c>
      <c r="B251" s="33">
        <f t="shared" si="11"/>
        <v>37</v>
      </c>
      <c r="C251" s="51">
        <f t="shared" si="12"/>
        <v>44080</v>
      </c>
      <c r="D251">
        <v>250</v>
      </c>
      <c r="E251" s="43">
        <v>61267</v>
      </c>
    </row>
    <row r="252" spans="1:5" x14ac:dyDescent="0.3">
      <c r="A252" s="33">
        <f t="shared" si="10"/>
        <v>9</v>
      </c>
      <c r="B252" s="33">
        <f t="shared" si="11"/>
        <v>37</v>
      </c>
      <c r="C252" s="51">
        <f t="shared" si="12"/>
        <v>44081</v>
      </c>
      <c r="D252">
        <v>251</v>
      </c>
      <c r="E252" s="43">
        <v>72049</v>
      </c>
    </row>
    <row r="253" spans="1:5" x14ac:dyDescent="0.3">
      <c r="A253" s="33">
        <f t="shared" si="10"/>
        <v>9</v>
      </c>
      <c r="B253" s="33">
        <f t="shared" si="11"/>
        <v>37</v>
      </c>
      <c r="C253" s="51">
        <f t="shared" si="12"/>
        <v>44082</v>
      </c>
      <c r="D253">
        <v>252</v>
      </c>
      <c r="E253" s="43">
        <v>78524</v>
      </c>
    </row>
    <row r="254" spans="1:5" x14ac:dyDescent="0.3">
      <c r="A254" s="33">
        <f t="shared" si="10"/>
        <v>9</v>
      </c>
      <c r="B254" s="33">
        <f t="shared" si="11"/>
        <v>37</v>
      </c>
      <c r="C254" s="51">
        <f t="shared" si="12"/>
        <v>44083</v>
      </c>
      <c r="D254">
        <v>253</v>
      </c>
      <c r="E254" s="43">
        <v>70496</v>
      </c>
    </row>
    <row r="255" spans="1:5" x14ac:dyDescent="0.3">
      <c r="A255" s="33">
        <f t="shared" si="10"/>
        <v>9</v>
      </c>
      <c r="B255" s="33">
        <f t="shared" si="11"/>
        <v>37</v>
      </c>
      <c r="C255" s="51">
        <f t="shared" si="12"/>
        <v>44084</v>
      </c>
      <c r="D255">
        <v>254</v>
      </c>
      <c r="E255" s="43">
        <v>73272</v>
      </c>
    </row>
    <row r="256" spans="1:5" x14ac:dyDescent="0.3">
      <c r="A256" s="33">
        <f t="shared" si="10"/>
        <v>9</v>
      </c>
      <c r="B256" s="33">
        <f t="shared" si="11"/>
        <v>37</v>
      </c>
      <c r="C256" s="51">
        <f t="shared" si="12"/>
        <v>44085</v>
      </c>
      <c r="D256">
        <v>255</v>
      </c>
      <c r="E256" s="43">
        <v>74383</v>
      </c>
    </row>
    <row r="257" spans="1:5" x14ac:dyDescent="0.3">
      <c r="A257" s="33">
        <f t="shared" si="10"/>
        <v>9</v>
      </c>
      <c r="B257" s="33">
        <f t="shared" si="11"/>
        <v>37</v>
      </c>
      <c r="C257" s="51">
        <f t="shared" si="12"/>
        <v>44086</v>
      </c>
      <c r="D257">
        <v>256</v>
      </c>
      <c r="E257" s="43">
        <v>66732</v>
      </c>
    </row>
    <row r="258" spans="1:5" x14ac:dyDescent="0.3">
      <c r="A258" s="33">
        <f t="shared" si="10"/>
        <v>9</v>
      </c>
      <c r="B258" s="33">
        <f t="shared" si="11"/>
        <v>38</v>
      </c>
      <c r="C258" s="51">
        <f t="shared" si="12"/>
        <v>44087</v>
      </c>
      <c r="D258">
        <v>257</v>
      </c>
      <c r="E258" s="43">
        <v>55342</v>
      </c>
    </row>
    <row r="259" spans="1:5" x14ac:dyDescent="0.3">
      <c r="A259" s="33">
        <f t="shared" si="10"/>
        <v>9</v>
      </c>
      <c r="B259" s="33">
        <f t="shared" si="11"/>
        <v>38</v>
      </c>
      <c r="C259" s="51">
        <f t="shared" si="12"/>
        <v>44088</v>
      </c>
      <c r="D259">
        <v>258</v>
      </c>
      <c r="E259" s="43">
        <v>63509</v>
      </c>
    </row>
    <row r="260" spans="1:5" x14ac:dyDescent="0.3">
      <c r="A260" s="33">
        <f t="shared" si="10"/>
        <v>9</v>
      </c>
      <c r="B260" s="33">
        <f t="shared" si="11"/>
        <v>38</v>
      </c>
      <c r="C260" s="51">
        <f t="shared" si="12"/>
        <v>44089</v>
      </c>
      <c r="D260">
        <v>259</v>
      </c>
      <c r="E260" s="43">
        <v>67708</v>
      </c>
    </row>
    <row r="261" spans="1:5" x14ac:dyDescent="0.3">
      <c r="A261" s="33">
        <f t="shared" si="10"/>
        <v>9</v>
      </c>
      <c r="B261" s="33">
        <f t="shared" si="11"/>
        <v>38</v>
      </c>
      <c r="C261" s="51">
        <f t="shared" si="12"/>
        <v>44090</v>
      </c>
      <c r="D261">
        <v>260</v>
      </c>
      <c r="E261" s="43">
        <v>63371</v>
      </c>
    </row>
    <row r="262" spans="1:5" x14ac:dyDescent="0.3">
      <c r="A262" s="33">
        <f t="shared" si="10"/>
        <v>9</v>
      </c>
      <c r="B262" s="33">
        <f t="shared" si="11"/>
        <v>38</v>
      </c>
      <c r="C262" s="51">
        <f t="shared" si="12"/>
        <v>44091</v>
      </c>
      <c r="D262">
        <v>261</v>
      </c>
      <c r="E262" s="43">
        <v>62212</v>
      </c>
    </row>
    <row r="263" spans="1:5" x14ac:dyDescent="0.3">
      <c r="A263" s="33">
        <f t="shared" si="10"/>
        <v>9</v>
      </c>
      <c r="B263" s="33">
        <f t="shared" si="11"/>
        <v>38</v>
      </c>
      <c r="C263" s="51">
        <f t="shared" si="12"/>
        <v>44092</v>
      </c>
      <c r="D263">
        <v>262</v>
      </c>
      <c r="E263" s="43">
        <v>61871</v>
      </c>
    </row>
    <row r="264" spans="1:5" x14ac:dyDescent="0.3">
      <c r="A264" s="33">
        <f t="shared" si="10"/>
        <v>9</v>
      </c>
      <c r="B264" s="33">
        <f t="shared" si="11"/>
        <v>38</v>
      </c>
      <c r="C264" s="51">
        <f t="shared" si="12"/>
        <v>44093</v>
      </c>
      <c r="D264">
        <v>263</v>
      </c>
      <c r="E264" s="43">
        <v>55722</v>
      </c>
    </row>
    <row r="265" spans="1:5" x14ac:dyDescent="0.3">
      <c r="A265" s="33">
        <f t="shared" si="10"/>
        <v>9</v>
      </c>
      <c r="B265" s="33">
        <f t="shared" si="11"/>
        <v>39</v>
      </c>
      <c r="C265" s="51">
        <f t="shared" si="12"/>
        <v>44094</v>
      </c>
      <c r="D265">
        <v>264</v>
      </c>
      <c r="E265" s="43">
        <v>46790</v>
      </c>
    </row>
    <row r="266" spans="1:5" x14ac:dyDescent="0.3">
      <c r="A266" s="33">
        <f t="shared" si="10"/>
        <v>9</v>
      </c>
      <c r="B266" s="33">
        <f t="shared" si="11"/>
        <v>39</v>
      </c>
      <c r="C266" s="51">
        <f t="shared" si="12"/>
        <v>44095</v>
      </c>
      <c r="D266">
        <v>265</v>
      </c>
      <c r="E266" s="43">
        <v>54044</v>
      </c>
    </row>
    <row r="267" spans="1:5" x14ac:dyDescent="0.3">
      <c r="A267" s="33">
        <f t="shared" si="10"/>
        <v>9</v>
      </c>
      <c r="B267" s="33">
        <f t="shared" si="11"/>
        <v>39</v>
      </c>
      <c r="C267" s="51">
        <f t="shared" si="12"/>
        <v>44096</v>
      </c>
      <c r="D267">
        <v>266</v>
      </c>
      <c r="E267" s="43">
        <v>55839</v>
      </c>
    </row>
    <row r="268" spans="1:5" x14ac:dyDescent="0.3">
      <c r="A268" s="33">
        <f t="shared" si="10"/>
        <v>9</v>
      </c>
      <c r="B268" s="33">
        <f t="shared" si="11"/>
        <v>39</v>
      </c>
      <c r="C268" s="51">
        <f t="shared" si="12"/>
        <v>44097</v>
      </c>
      <c r="D268">
        <v>267</v>
      </c>
      <c r="E268" s="43">
        <v>54366</v>
      </c>
    </row>
    <row r="269" spans="1:5" x14ac:dyDescent="0.3">
      <c r="A269" s="33">
        <f t="shared" si="10"/>
        <v>9</v>
      </c>
      <c r="B269" s="33">
        <f t="shared" si="11"/>
        <v>39</v>
      </c>
      <c r="C269" s="51">
        <f t="shared" si="12"/>
        <v>44098</v>
      </c>
      <c r="D269">
        <v>268</v>
      </c>
      <c r="E269" s="43">
        <v>53370</v>
      </c>
    </row>
    <row r="270" spans="1:5" x14ac:dyDescent="0.3">
      <c r="A270" s="33">
        <f t="shared" si="10"/>
        <v>9</v>
      </c>
      <c r="B270" s="33">
        <f t="shared" si="11"/>
        <v>39</v>
      </c>
      <c r="C270" s="51">
        <f t="shared" si="12"/>
        <v>44099</v>
      </c>
      <c r="D270">
        <v>269</v>
      </c>
      <c r="E270" s="43">
        <v>50129</v>
      </c>
    </row>
    <row r="271" spans="1:5" x14ac:dyDescent="0.3">
      <c r="A271" s="33">
        <f t="shared" si="10"/>
        <v>9</v>
      </c>
      <c r="B271" s="33">
        <f t="shared" si="11"/>
        <v>39</v>
      </c>
      <c r="C271" s="51">
        <f t="shared" si="12"/>
        <v>44100</v>
      </c>
      <c r="D271">
        <v>270</v>
      </c>
      <c r="E271" s="43">
        <v>45148</v>
      </c>
    </row>
    <row r="272" spans="1:5" x14ac:dyDescent="0.3">
      <c r="A272" s="33">
        <f t="shared" si="10"/>
        <v>9</v>
      </c>
      <c r="B272" s="33">
        <f t="shared" si="11"/>
        <v>40</v>
      </c>
      <c r="C272" s="51">
        <f t="shared" si="12"/>
        <v>44101</v>
      </c>
      <c r="D272">
        <v>271</v>
      </c>
      <c r="E272" s="43">
        <v>36470</v>
      </c>
    </row>
    <row r="273" spans="1:5" x14ac:dyDescent="0.3">
      <c r="A273" s="33">
        <f t="shared" si="10"/>
        <v>9</v>
      </c>
      <c r="B273" s="33">
        <f t="shared" si="11"/>
        <v>40</v>
      </c>
      <c r="C273" s="51">
        <f t="shared" si="12"/>
        <v>44102</v>
      </c>
      <c r="D273">
        <v>272</v>
      </c>
      <c r="E273" s="43">
        <v>43893</v>
      </c>
    </row>
    <row r="274" spans="1:5" x14ac:dyDescent="0.3">
      <c r="A274" s="33">
        <f t="shared" si="10"/>
        <v>9</v>
      </c>
      <c r="B274" s="33">
        <f t="shared" si="11"/>
        <v>40</v>
      </c>
      <c r="C274" s="51">
        <f t="shared" si="12"/>
        <v>44103</v>
      </c>
      <c r="D274">
        <v>273</v>
      </c>
      <c r="E274" s="43">
        <v>49881</v>
      </c>
    </row>
    <row r="275" spans="1:5" x14ac:dyDescent="0.3">
      <c r="A275" s="33">
        <f t="shared" si="10"/>
        <v>9</v>
      </c>
      <c r="B275" s="33">
        <f t="shared" si="11"/>
        <v>40</v>
      </c>
      <c r="C275" s="51">
        <f t="shared" si="12"/>
        <v>44104</v>
      </c>
      <c r="D275">
        <v>274</v>
      </c>
      <c r="E275" s="43">
        <v>48648</v>
      </c>
    </row>
    <row r="276" spans="1:5" x14ac:dyDescent="0.3">
      <c r="A276" s="33">
        <f t="shared" si="10"/>
        <v>10</v>
      </c>
      <c r="B276" s="33">
        <f t="shared" si="11"/>
        <v>40</v>
      </c>
      <c r="C276" s="51">
        <f t="shared" si="12"/>
        <v>44105</v>
      </c>
      <c r="D276">
        <v>275</v>
      </c>
      <c r="E276" s="43">
        <v>48268</v>
      </c>
    </row>
    <row r="277" spans="1:5" x14ac:dyDescent="0.3">
      <c r="A277" s="33">
        <f t="shared" si="10"/>
        <v>10</v>
      </c>
      <c r="B277" s="33">
        <f t="shared" si="11"/>
        <v>40</v>
      </c>
      <c r="C277" s="51">
        <f t="shared" si="12"/>
        <v>44106</v>
      </c>
      <c r="D277">
        <v>276</v>
      </c>
      <c r="E277" s="43">
        <v>46963</v>
      </c>
    </row>
    <row r="278" spans="1:5" x14ac:dyDescent="0.3">
      <c r="A278" s="33">
        <f t="shared" si="10"/>
        <v>10</v>
      </c>
      <c r="B278" s="33">
        <f t="shared" si="11"/>
        <v>40</v>
      </c>
      <c r="C278" s="51">
        <f t="shared" si="12"/>
        <v>44107</v>
      </c>
      <c r="D278">
        <v>277</v>
      </c>
      <c r="E278" s="43">
        <v>45231</v>
      </c>
    </row>
    <row r="279" spans="1:5" x14ac:dyDescent="0.3">
      <c r="A279" s="33">
        <f t="shared" si="10"/>
        <v>10</v>
      </c>
      <c r="B279" s="33">
        <f t="shared" si="11"/>
        <v>41</v>
      </c>
      <c r="C279" s="51">
        <f t="shared" si="12"/>
        <v>44108</v>
      </c>
      <c r="D279">
        <v>278</v>
      </c>
      <c r="E279" s="43">
        <v>38310</v>
      </c>
    </row>
    <row r="280" spans="1:5" x14ac:dyDescent="0.3">
      <c r="A280" s="33">
        <f t="shared" si="10"/>
        <v>10</v>
      </c>
      <c r="B280" s="33">
        <f t="shared" si="11"/>
        <v>41</v>
      </c>
      <c r="C280" s="51">
        <f t="shared" si="12"/>
        <v>44109</v>
      </c>
      <c r="D280">
        <v>279</v>
      </c>
      <c r="E280" s="43">
        <v>46253</v>
      </c>
    </row>
    <row r="281" spans="1:5" x14ac:dyDescent="0.3">
      <c r="A281" s="33">
        <f t="shared" si="10"/>
        <v>10</v>
      </c>
      <c r="B281" s="33">
        <f t="shared" si="11"/>
        <v>41</v>
      </c>
      <c r="C281" s="51">
        <f t="shared" si="12"/>
        <v>44110</v>
      </c>
      <c r="D281">
        <v>280</v>
      </c>
      <c r="E281" s="43">
        <v>50210</v>
      </c>
    </row>
    <row r="282" spans="1:5" x14ac:dyDescent="0.3">
      <c r="A282" s="33">
        <f t="shared" si="10"/>
        <v>10</v>
      </c>
      <c r="B282" s="33">
        <f t="shared" si="11"/>
        <v>41</v>
      </c>
      <c r="C282" s="51">
        <f t="shared" si="12"/>
        <v>44111</v>
      </c>
      <c r="D282">
        <v>281</v>
      </c>
      <c r="E282" s="43">
        <v>47638</v>
      </c>
    </row>
    <row r="283" spans="1:5" x14ac:dyDescent="0.3">
      <c r="A283" s="33">
        <f t="shared" si="10"/>
        <v>10</v>
      </c>
      <c r="B283" s="33">
        <f t="shared" si="11"/>
        <v>41</v>
      </c>
      <c r="C283" s="51">
        <f t="shared" si="12"/>
        <v>44112</v>
      </c>
      <c r="D283">
        <v>282</v>
      </c>
      <c r="E283" s="43">
        <v>50356</v>
      </c>
    </row>
    <row r="284" spans="1:5" x14ac:dyDescent="0.3">
      <c r="A284" s="33">
        <f t="shared" si="10"/>
        <v>10</v>
      </c>
      <c r="B284" s="33">
        <f t="shared" si="11"/>
        <v>41</v>
      </c>
      <c r="C284" s="51">
        <f t="shared" si="12"/>
        <v>44113</v>
      </c>
      <c r="D284">
        <v>283</v>
      </c>
      <c r="E284" s="43">
        <v>45674</v>
      </c>
    </row>
    <row r="285" spans="1:5" x14ac:dyDescent="0.3">
      <c r="A285" s="33">
        <f t="shared" si="10"/>
        <v>10</v>
      </c>
      <c r="B285" s="33">
        <f t="shared" si="11"/>
        <v>41</v>
      </c>
      <c r="C285" s="51">
        <f t="shared" si="12"/>
        <v>44114</v>
      </c>
      <c r="D285">
        <v>284</v>
      </c>
      <c r="E285" s="43">
        <v>45903</v>
      </c>
    </row>
    <row r="286" spans="1:5" x14ac:dyDescent="0.3">
      <c r="A286" s="33">
        <f t="shared" si="10"/>
        <v>10</v>
      </c>
      <c r="B286" s="33">
        <f t="shared" si="11"/>
        <v>42</v>
      </c>
      <c r="C286" s="51">
        <f t="shared" si="12"/>
        <v>44115</v>
      </c>
      <c r="D286">
        <v>285</v>
      </c>
      <c r="E286" s="43">
        <v>38073</v>
      </c>
    </row>
    <row r="287" spans="1:5" x14ac:dyDescent="0.3">
      <c r="A287" s="33">
        <f t="shared" si="10"/>
        <v>10</v>
      </c>
      <c r="B287" s="33">
        <f t="shared" si="11"/>
        <v>42</v>
      </c>
      <c r="C287" s="51">
        <f t="shared" si="12"/>
        <v>44116</v>
      </c>
      <c r="D287">
        <v>286</v>
      </c>
      <c r="E287" s="43">
        <v>44281</v>
      </c>
    </row>
    <row r="288" spans="1:5" x14ac:dyDescent="0.3">
      <c r="A288" s="33">
        <f t="shared" si="10"/>
        <v>10</v>
      </c>
      <c r="B288" s="33">
        <f t="shared" si="11"/>
        <v>42</v>
      </c>
      <c r="C288" s="51">
        <f t="shared" si="12"/>
        <v>44117</v>
      </c>
      <c r="D288">
        <v>287</v>
      </c>
      <c r="E288" s="43">
        <v>47905</v>
      </c>
    </row>
    <row r="289" spans="1:5" x14ac:dyDescent="0.3">
      <c r="A289" s="33">
        <f t="shared" si="10"/>
        <v>10</v>
      </c>
      <c r="B289" s="33">
        <f t="shared" si="11"/>
        <v>42</v>
      </c>
      <c r="C289" s="51">
        <f t="shared" si="12"/>
        <v>44118</v>
      </c>
      <c r="D289">
        <v>288</v>
      </c>
      <c r="E289" s="43">
        <v>44879</v>
      </c>
    </row>
    <row r="290" spans="1:5" x14ac:dyDescent="0.3">
      <c r="A290" s="33">
        <f t="shared" si="10"/>
        <v>10</v>
      </c>
      <c r="B290" s="33">
        <f t="shared" si="11"/>
        <v>42</v>
      </c>
      <c r="C290" s="51">
        <f t="shared" si="12"/>
        <v>44119</v>
      </c>
      <c r="D290">
        <v>289</v>
      </c>
      <c r="E290" s="43">
        <v>44684</v>
      </c>
    </row>
    <row r="291" spans="1:5" x14ac:dyDescent="0.3">
      <c r="A291" s="33">
        <f t="shared" ref="A291:A354" si="13">MONTH(C291)</f>
        <v>10</v>
      </c>
      <c r="B291" s="33">
        <f t="shared" ref="B291:B354" si="14">WEEKNUM(C291)</f>
        <v>42</v>
      </c>
      <c r="C291" s="51">
        <f t="shared" ref="C291:C354" si="15">C290+1</f>
        <v>44120</v>
      </c>
      <c r="D291">
        <v>290</v>
      </c>
      <c r="E291" s="43">
        <v>41100</v>
      </c>
    </row>
    <row r="292" spans="1:5" x14ac:dyDescent="0.3">
      <c r="A292" s="33">
        <f t="shared" si="13"/>
        <v>10</v>
      </c>
      <c r="B292" s="33">
        <f t="shared" si="14"/>
        <v>42</v>
      </c>
      <c r="C292" s="51">
        <f t="shared" si="15"/>
        <v>44121</v>
      </c>
      <c r="D292">
        <v>291</v>
      </c>
      <c r="E292" s="43">
        <v>30548</v>
      </c>
    </row>
    <row r="293" spans="1:5" x14ac:dyDescent="0.3">
      <c r="A293" s="33">
        <f t="shared" si="13"/>
        <v>10</v>
      </c>
      <c r="B293" s="33">
        <f t="shared" si="14"/>
        <v>43</v>
      </c>
      <c r="C293" s="51">
        <f t="shared" si="15"/>
        <v>44122</v>
      </c>
      <c r="D293">
        <v>292</v>
      </c>
      <c r="E293" s="43">
        <v>29163</v>
      </c>
    </row>
    <row r="294" spans="1:5" x14ac:dyDescent="0.3">
      <c r="A294" s="33">
        <f t="shared" si="13"/>
        <v>10</v>
      </c>
      <c r="B294" s="33">
        <f t="shared" si="14"/>
        <v>43</v>
      </c>
      <c r="C294" s="51">
        <f t="shared" si="15"/>
        <v>44123</v>
      </c>
      <c r="D294">
        <v>293</v>
      </c>
      <c r="E294" s="43">
        <v>38617</v>
      </c>
    </row>
    <row r="295" spans="1:5" x14ac:dyDescent="0.3">
      <c r="A295" s="33">
        <f t="shared" si="13"/>
        <v>10</v>
      </c>
      <c r="B295" s="33">
        <f t="shared" si="14"/>
        <v>43</v>
      </c>
      <c r="C295" s="51">
        <f t="shared" si="15"/>
        <v>44124</v>
      </c>
      <c r="D295">
        <v>294</v>
      </c>
      <c r="E295" s="43">
        <v>45576</v>
      </c>
    </row>
    <row r="296" spans="1:5" x14ac:dyDescent="0.3">
      <c r="A296" s="33">
        <f t="shared" si="13"/>
        <v>10</v>
      </c>
      <c r="B296" s="33">
        <f t="shared" si="14"/>
        <v>43</v>
      </c>
      <c r="C296" s="51">
        <f t="shared" si="15"/>
        <v>44125</v>
      </c>
      <c r="D296">
        <v>295</v>
      </c>
      <c r="E296" s="43">
        <v>45882</v>
      </c>
    </row>
    <row r="297" spans="1:5" x14ac:dyDescent="0.3">
      <c r="A297" s="33">
        <f t="shared" si="13"/>
        <v>10</v>
      </c>
      <c r="B297" s="33">
        <f t="shared" si="14"/>
        <v>43</v>
      </c>
      <c r="C297" s="51">
        <f t="shared" si="15"/>
        <v>44126</v>
      </c>
      <c r="D297">
        <v>296</v>
      </c>
      <c r="E297" s="43">
        <v>46232</v>
      </c>
    </row>
    <row r="298" spans="1:5" x14ac:dyDescent="0.3">
      <c r="A298" s="33">
        <f t="shared" si="13"/>
        <v>10</v>
      </c>
      <c r="B298" s="33">
        <f t="shared" si="14"/>
        <v>43</v>
      </c>
      <c r="C298" s="51">
        <f t="shared" si="15"/>
        <v>44127</v>
      </c>
      <c r="D298">
        <v>297</v>
      </c>
      <c r="E298" s="43">
        <v>45209</v>
      </c>
    </row>
    <row r="299" spans="1:5" x14ac:dyDescent="0.3">
      <c r="A299" s="33">
        <f t="shared" si="13"/>
        <v>10</v>
      </c>
      <c r="B299" s="33">
        <f t="shared" si="14"/>
        <v>43</v>
      </c>
      <c r="C299" s="51">
        <f t="shared" si="15"/>
        <v>44128</v>
      </c>
      <c r="D299">
        <v>298</v>
      </c>
      <c r="E299" s="43">
        <v>44059</v>
      </c>
    </row>
    <row r="300" spans="1:5" x14ac:dyDescent="0.3">
      <c r="A300" s="33">
        <f t="shared" si="13"/>
        <v>10</v>
      </c>
      <c r="B300" s="33">
        <f t="shared" si="14"/>
        <v>44</v>
      </c>
      <c r="C300" s="51">
        <f t="shared" si="15"/>
        <v>44129</v>
      </c>
      <c r="D300">
        <v>299</v>
      </c>
      <c r="E300" s="43">
        <v>37975</v>
      </c>
    </row>
    <row r="301" spans="1:5" x14ac:dyDescent="0.3">
      <c r="A301" s="33">
        <f t="shared" si="13"/>
        <v>10</v>
      </c>
      <c r="B301" s="33">
        <f t="shared" si="14"/>
        <v>44</v>
      </c>
      <c r="C301" s="51">
        <f t="shared" si="15"/>
        <v>44130</v>
      </c>
      <c r="D301">
        <v>300</v>
      </c>
      <c r="E301" s="43">
        <v>44376</v>
      </c>
    </row>
    <row r="302" spans="1:5" x14ac:dyDescent="0.3">
      <c r="A302" s="33">
        <f t="shared" si="13"/>
        <v>10</v>
      </c>
      <c r="B302" s="33">
        <f t="shared" si="14"/>
        <v>44</v>
      </c>
      <c r="C302" s="51">
        <f t="shared" si="15"/>
        <v>44131</v>
      </c>
      <c r="D302">
        <v>301</v>
      </c>
      <c r="E302" s="43">
        <v>44489</v>
      </c>
    </row>
    <row r="303" spans="1:5" x14ac:dyDescent="0.3">
      <c r="A303" s="33">
        <f t="shared" si="13"/>
        <v>10</v>
      </c>
      <c r="B303" s="33">
        <f t="shared" si="14"/>
        <v>44</v>
      </c>
      <c r="C303" s="51">
        <f t="shared" si="15"/>
        <v>44132</v>
      </c>
      <c r="D303">
        <v>302</v>
      </c>
      <c r="E303" s="43">
        <v>43082</v>
      </c>
    </row>
    <row r="304" spans="1:5" x14ac:dyDescent="0.3">
      <c r="A304" s="33">
        <f t="shared" si="13"/>
        <v>10</v>
      </c>
      <c r="B304" s="33">
        <f t="shared" si="14"/>
        <v>44</v>
      </c>
      <c r="C304" s="51">
        <f t="shared" si="15"/>
        <v>44133</v>
      </c>
      <c r="D304">
        <v>303</v>
      </c>
      <c r="E304" s="43">
        <v>41322</v>
      </c>
    </row>
    <row r="305" spans="1:5" x14ac:dyDescent="0.3">
      <c r="A305" s="33">
        <f t="shared" si="13"/>
        <v>10</v>
      </c>
      <c r="B305" s="33">
        <f t="shared" si="14"/>
        <v>44</v>
      </c>
      <c r="C305" s="51">
        <f t="shared" si="15"/>
        <v>44134</v>
      </c>
      <c r="D305">
        <v>304</v>
      </c>
      <c r="E305" s="43">
        <v>41810</v>
      </c>
    </row>
    <row r="306" spans="1:5" x14ac:dyDescent="0.3">
      <c r="A306" s="33">
        <f t="shared" si="13"/>
        <v>10</v>
      </c>
      <c r="B306" s="33">
        <f t="shared" si="14"/>
        <v>44</v>
      </c>
      <c r="C306" s="51">
        <f t="shared" si="15"/>
        <v>44135</v>
      </c>
      <c r="D306">
        <v>305</v>
      </c>
      <c r="E306" s="43">
        <v>38772</v>
      </c>
    </row>
    <row r="307" spans="1:5" x14ac:dyDescent="0.3">
      <c r="A307" s="33">
        <f t="shared" si="13"/>
        <v>11</v>
      </c>
      <c r="B307" s="33">
        <f t="shared" si="14"/>
        <v>45</v>
      </c>
      <c r="C307" s="51">
        <f t="shared" si="15"/>
        <v>44136</v>
      </c>
      <c r="D307">
        <v>306</v>
      </c>
      <c r="E307" s="43">
        <v>31118</v>
      </c>
    </row>
    <row r="308" spans="1:5" x14ac:dyDescent="0.3">
      <c r="A308" s="33">
        <f t="shared" si="13"/>
        <v>11</v>
      </c>
      <c r="B308" s="33">
        <f t="shared" si="14"/>
        <v>45</v>
      </c>
      <c r="C308" s="51">
        <f t="shared" si="15"/>
        <v>44137</v>
      </c>
      <c r="D308">
        <v>307</v>
      </c>
      <c r="E308" s="43">
        <v>36604</v>
      </c>
    </row>
    <row r="309" spans="1:5" x14ac:dyDescent="0.3">
      <c r="A309" s="33">
        <f t="shared" si="13"/>
        <v>11</v>
      </c>
      <c r="B309" s="33">
        <f t="shared" si="14"/>
        <v>45</v>
      </c>
      <c r="C309" s="51">
        <f t="shared" si="15"/>
        <v>44138</v>
      </c>
      <c r="D309">
        <v>308</v>
      </c>
      <c r="E309" s="43">
        <v>35551</v>
      </c>
    </row>
    <row r="310" spans="1:5" x14ac:dyDescent="0.3">
      <c r="A310" s="33">
        <f t="shared" si="13"/>
        <v>11</v>
      </c>
      <c r="B310" s="33">
        <f t="shared" si="14"/>
        <v>45</v>
      </c>
      <c r="C310" s="51">
        <f t="shared" si="15"/>
        <v>44139</v>
      </c>
      <c r="D310">
        <v>309</v>
      </c>
      <c r="E310" s="43">
        <v>36595</v>
      </c>
    </row>
    <row r="311" spans="1:5" x14ac:dyDescent="0.3">
      <c r="A311" s="33">
        <f t="shared" si="13"/>
        <v>11</v>
      </c>
      <c r="B311" s="33">
        <f t="shared" si="14"/>
        <v>45</v>
      </c>
      <c r="C311" s="51">
        <f t="shared" si="15"/>
        <v>44140</v>
      </c>
      <c r="D311">
        <v>310</v>
      </c>
      <c r="E311" s="43">
        <v>36652</v>
      </c>
    </row>
    <row r="312" spans="1:5" x14ac:dyDescent="0.3">
      <c r="A312" s="33">
        <f t="shared" si="13"/>
        <v>11</v>
      </c>
      <c r="B312" s="33">
        <f t="shared" si="14"/>
        <v>45</v>
      </c>
      <c r="C312" s="51">
        <f t="shared" si="15"/>
        <v>44141</v>
      </c>
      <c r="D312">
        <v>311</v>
      </c>
      <c r="E312" s="43">
        <v>36011</v>
      </c>
    </row>
    <row r="313" spans="1:5" x14ac:dyDescent="0.3">
      <c r="A313" s="33">
        <f t="shared" si="13"/>
        <v>11</v>
      </c>
      <c r="B313" s="33">
        <f t="shared" si="14"/>
        <v>45</v>
      </c>
      <c r="C313" s="51">
        <f t="shared" si="15"/>
        <v>44142</v>
      </c>
      <c r="D313">
        <v>312</v>
      </c>
      <c r="E313" s="43">
        <v>32981</v>
      </c>
    </row>
    <row r="314" spans="1:5" x14ac:dyDescent="0.3">
      <c r="A314" s="33">
        <f t="shared" si="13"/>
        <v>11</v>
      </c>
      <c r="B314" s="33">
        <f t="shared" si="14"/>
        <v>46</v>
      </c>
      <c r="C314" s="51">
        <f t="shared" si="15"/>
        <v>44143</v>
      </c>
      <c r="D314">
        <v>313</v>
      </c>
      <c r="E314" s="43">
        <v>26567</v>
      </c>
    </row>
    <row r="315" spans="1:5" x14ac:dyDescent="0.3">
      <c r="A315" s="33">
        <f t="shared" si="13"/>
        <v>11</v>
      </c>
      <c r="B315" s="33">
        <f t="shared" si="14"/>
        <v>46</v>
      </c>
      <c r="C315" s="51">
        <f t="shared" si="15"/>
        <v>44144</v>
      </c>
      <c r="D315">
        <v>314</v>
      </c>
      <c r="E315" s="43">
        <v>32080</v>
      </c>
    </row>
    <row r="316" spans="1:5" x14ac:dyDescent="0.3">
      <c r="A316" s="33">
        <f t="shared" si="13"/>
        <v>11</v>
      </c>
      <c r="B316" s="33">
        <f t="shared" si="14"/>
        <v>46</v>
      </c>
      <c r="C316" s="51">
        <f t="shared" si="15"/>
        <v>44145</v>
      </c>
      <c r="D316">
        <v>315</v>
      </c>
      <c r="E316" s="43">
        <v>31521</v>
      </c>
    </row>
    <row r="317" spans="1:5" x14ac:dyDescent="0.3">
      <c r="A317" s="33">
        <f t="shared" si="13"/>
        <v>11</v>
      </c>
      <c r="B317" s="33">
        <f t="shared" si="14"/>
        <v>46</v>
      </c>
      <c r="C317" s="51">
        <f t="shared" si="15"/>
        <v>44146</v>
      </c>
      <c r="D317">
        <v>316</v>
      </c>
      <c r="E317" s="43">
        <v>29373</v>
      </c>
    </row>
    <row r="318" spans="1:5" x14ac:dyDescent="0.3">
      <c r="A318" s="33">
        <f t="shared" si="13"/>
        <v>11</v>
      </c>
      <c r="B318" s="33">
        <f t="shared" si="14"/>
        <v>46</v>
      </c>
      <c r="C318" s="51">
        <f t="shared" si="15"/>
        <v>44147</v>
      </c>
      <c r="D318">
        <v>317</v>
      </c>
      <c r="E318" s="43">
        <v>30031</v>
      </c>
    </row>
    <row r="319" spans="1:5" x14ac:dyDescent="0.3">
      <c r="A319" s="33">
        <f t="shared" si="13"/>
        <v>11</v>
      </c>
      <c r="B319" s="33">
        <f t="shared" si="14"/>
        <v>46</v>
      </c>
      <c r="C319" s="51">
        <f t="shared" si="15"/>
        <v>44148</v>
      </c>
      <c r="D319">
        <v>318</v>
      </c>
      <c r="E319" s="43">
        <v>30254</v>
      </c>
    </row>
    <row r="320" spans="1:5" x14ac:dyDescent="0.3">
      <c r="A320" s="33">
        <f t="shared" si="13"/>
        <v>11</v>
      </c>
      <c r="B320" s="33">
        <f t="shared" si="14"/>
        <v>46</v>
      </c>
      <c r="C320" s="51">
        <f t="shared" si="15"/>
        <v>44149</v>
      </c>
      <c r="D320">
        <v>319</v>
      </c>
      <c r="E320" s="43">
        <v>27071</v>
      </c>
    </row>
    <row r="321" spans="1:5" x14ac:dyDescent="0.3">
      <c r="A321" s="33">
        <f t="shared" si="13"/>
        <v>11</v>
      </c>
      <c r="B321" s="33">
        <f t="shared" si="14"/>
        <v>47</v>
      </c>
      <c r="C321" s="51">
        <f t="shared" si="15"/>
        <v>44150</v>
      </c>
      <c r="D321">
        <v>320</v>
      </c>
      <c r="E321" s="43">
        <v>22065</v>
      </c>
    </row>
    <row r="322" spans="1:5" x14ac:dyDescent="0.3">
      <c r="A322" s="33">
        <f t="shared" si="13"/>
        <v>11</v>
      </c>
      <c r="B322" s="33">
        <f t="shared" si="14"/>
        <v>47</v>
      </c>
      <c r="C322" s="51">
        <f t="shared" si="15"/>
        <v>44151</v>
      </c>
      <c r="D322">
        <v>321</v>
      </c>
      <c r="E322" s="43">
        <v>26382</v>
      </c>
    </row>
    <row r="323" spans="1:5" x14ac:dyDescent="0.3">
      <c r="A323" s="33">
        <f t="shared" si="13"/>
        <v>11</v>
      </c>
      <c r="B323" s="33">
        <f t="shared" si="14"/>
        <v>47</v>
      </c>
      <c r="C323" s="51">
        <f t="shared" si="15"/>
        <v>44152</v>
      </c>
      <c r="D323">
        <v>322</v>
      </c>
      <c r="E323" s="43">
        <v>24010</v>
      </c>
    </row>
    <row r="324" spans="1:5" x14ac:dyDescent="0.3">
      <c r="A324" s="33">
        <f t="shared" si="13"/>
        <v>11</v>
      </c>
      <c r="B324" s="33">
        <f t="shared" si="14"/>
        <v>47</v>
      </c>
      <c r="C324" s="51">
        <f t="shared" si="15"/>
        <v>44153</v>
      </c>
      <c r="D324">
        <v>323</v>
      </c>
      <c r="E324" s="43">
        <v>22890</v>
      </c>
    </row>
    <row r="325" spans="1:5" x14ac:dyDescent="0.3">
      <c r="A325" s="33">
        <f t="shared" si="13"/>
        <v>11</v>
      </c>
      <c r="B325" s="33">
        <f t="shared" si="14"/>
        <v>47</v>
      </c>
      <c r="C325" s="51">
        <f t="shared" si="15"/>
        <v>44154</v>
      </c>
      <c r="D325">
        <v>324</v>
      </c>
      <c r="E325" s="43">
        <v>25152</v>
      </c>
    </row>
    <row r="326" spans="1:5" x14ac:dyDescent="0.3">
      <c r="A326" s="33">
        <f t="shared" si="13"/>
        <v>11</v>
      </c>
      <c r="B326" s="33">
        <f t="shared" si="14"/>
        <v>47</v>
      </c>
      <c r="C326" s="51">
        <f t="shared" si="15"/>
        <v>44155</v>
      </c>
      <c r="D326">
        <v>325</v>
      </c>
      <c r="E326" s="43">
        <v>26624</v>
      </c>
    </row>
    <row r="327" spans="1:5" x14ac:dyDescent="0.3">
      <c r="A327" s="33">
        <f t="shared" si="13"/>
        <v>11</v>
      </c>
      <c r="B327" s="33">
        <f t="shared" si="14"/>
        <v>47</v>
      </c>
      <c r="C327" s="51">
        <f t="shared" si="15"/>
        <v>44156</v>
      </c>
      <c r="D327">
        <v>326</v>
      </c>
      <c r="E327" s="43">
        <v>24337</v>
      </c>
    </row>
    <row r="328" spans="1:5" x14ac:dyDescent="0.3">
      <c r="A328" s="33">
        <f t="shared" si="13"/>
        <v>11</v>
      </c>
      <c r="B328" s="33">
        <f t="shared" si="14"/>
        <v>48</v>
      </c>
      <c r="C328" s="51">
        <f t="shared" si="15"/>
        <v>44157</v>
      </c>
      <c r="D328">
        <v>327</v>
      </c>
      <c r="E328" s="43">
        <v>19556</v>
      </c>
    </row>
    <row r="329" spans="1:5" x14ac:dyDescent="0.3">
      <c r="A329" s="33">
        <f t="shared" si="13"/>
        <v>11</v>
      </c>
      <c r="B329" s="33">
        <f t="shared" si="14"/>
        <v>48</v>
      </c>
      <c r="C329" s="51">
        <f t="shared" si="15"/>
        <v>44158</v>
      </c>
      <c r="D329">
        <v>328</v>
      </c>
      <c r="E329" s="43">
        <v>23950</v>
      </c>
    </row>
    <row r="330" spans="1:5" x14ac:dyDescent="0.3">
      <c r="A330" s="33">
        <f t="shared" si="13"/>
        <v>11</v>
      </c>
      <c r="B330" s="33">
        <f t="shared" si="14"/>
        <v>48</v>
      </c>
      <c r="C330" s="51">
        <f t="shared" si="15"/>
        <v>44159</v>
      </c>
      <c r="D330">
        <v>329</v>
      </c>
      <c r="E330" s="43">
        <v>24712</v>
      </c>
    </row>
    <row r="331" spans="1:5" x14ac:dyDescent="0.3">
      <c r="A331" s="33">
        <f t="shared" si="13"/>
        <v>11</v>
      </c>
      <c r="B331" s="33">
        <f t="shared" si="14"/>
        <v>48</v>
      </c>
      <c r="C331" s="51">
        <f t="shared" si="15"/>
        <v>44160</v>
      </c>
      <c r="D331">
        <v>330</v>
      </c>
      <c r="E331" s="43">
        <v>23067</v>
      </c>
    </row>
    <row r="332" spans="1:5" x14ac:dyDescent="0.3">
      <c r="A332" s="33">
        <f t="shared" si="13"/>
        <v>11</v>
      </c>
      <c r="B332" s="33">
        <f t="shared" si="14"/>
        <v>48</v>
      </c>
      <c r="C332" s="51">
        <f t="shared" si="15"/>
        <v>44161</v>
      </c>
      <c r="D332">
        <v>331</v>
      </c>
      <c r="E332" s="43">
        <v>22273</v>
      </c>
    </row>
    <row r="333" spans="1:5" x14ac:dyDescent="0.3">
      <c r="A333" s="33">
        <f t="shared" si="13"/>
        <v>11</v>
      </c>
      <c r="B333" s="33">
        <f t="shared" si="14"/>
        <v>48</v>
      </c>
      <c r="C333" s="51">
        <f t="shared" si="15"/>
        <v>44162</v>
      </c>
      <c r="D333">
        <v>332</v>
      </c>
      <c r="E333" s="43">
        <v>18732</v>
      </c>
    </row>
    <row r="334" spans="1:5" x14ac:dyDescent="0.3">
      <c r="A334" s="33">
        <f t="shared" si="13"/>
        <v>11</v>
      </c>
      <c r="B334" s="33">
        <f t="shared" si="14"/>
        <v>48</v>
      </c>
      <c r="C334" s="51">
        <f t="shared" si="15"/>
        <v>44163</v>
      </c>
      <c r="D334">
        <v>333</v>
      </c>
      <c r="E334" s="43">
        <v>20021</v>
      </c>
    </row>
    <row r="335" spans="1:5" x14ac:dyDescent="0.3">
      <c r="A335" s="33">
        <f t="shared" si="13"/>
        <v>11</v>
      </c>
      <c r="B335" s="33">
        <f t="shared" si="14"/>
        <v>49</v>
      </c>
      <c r="C335" s="51">
        <f t="shared" si="15"/>
        <v>44164</v>
      </c>
      <c r="D335">
        <v>334</v>
      </c>
      <c r="E335" s="43">
        <v>16432</v>
      </c>
    </row>
    <row r="336" spans="1:5" x14ac:dyDescent="0.3">
      <c r="A336" s="33">
        <f t="shared" si="13"/>
        <v>11</v>
      </c>
      <c r="B336" s="33">
        <f t="shared" si="14"/>
        <v>49</v>
      </c>
      <c r="C336" s="51">
        <f t="shared" si="15"/>
        <v>44165</v>
      </c>
      <c r="D336">
        <v>335</v>
      </c>
      <c r="E336" s="43">
        <v>20549</v>
      </c>
    </row>
    <row r="337" spans="1:5" x14ac:dyDescent="0.3">
      <c r="A337" s="33">
        <f t="shared" si="13"/>
        <v>12</v>
      </c>
      <c r="B337" s="33">
        <f t="shared" si="14"/>
        <v>49</v>
      </c>
      <c r="C337" s="51">
        <f t="shared" si="15"/>
        <v>44166</v>
      </c>
      <c r="D337">
        <v>336</v>
      </c>
      <c r="E337" s="43">
        <v>21822</v>
      </c>
    </row>
    <row r="338" spans="1:5" x14ac:dyDescent="0.3">
      <c r="A338" s="33">
        <f t="shared" si="13"/>
        <v>12</v>
      </c>
      <c r="B338" s="33">
        <f t="shared" si="14"/>
        <v>49</v>
      </c>
      <c r="C338" s="51">
        <f t="shared" si="15"/>
        <v>44167</v>
      </c>
      <c r="D338">
        <v>337</v>
      </c>
      <c r="E338" s="43">
        <v>0</v>
      </c>
    </row>
    <row r="339" spans="1:5" x14ac:dyDescent="0.3">
      <c r="A339" s="33">
        <f t="shared" si="13"/>
        <v>12</v>
      </c>
      <c r="B339" s="33">
        <f t="shared" si="14"/>
        <v>49</v>
      </c>
      <c r="C339" s="51">
        <f t="shared" si="15"/>
        <v>44168</v>
      </c>
      <c r="D339">
        <v>338</v>
      </c>
      <c r="E339" s="43">
        <v>20035</v>
      </c>
    </row>
    <row r="340" spans="1:5" x14ac:dyDescent="0.3">
      <c r="A340" s="33">
        <f t="shared" si="13"/>
        <v>12</v>
      </c>
      <c r="B340" s="33">
        <f t="shared" si="14"/>
        <v>49</v>
      </c>
      <c r="C340" s="51">
        <f t="shared" si="15"/>
        <v>44169</v>
      </c>
      <c r="D340">
        <v>339</v>
      </c>
      <c r="E340" s="43">
        <v>37256</v>
      </c>
    </row>
    <row r="341" spans="1:5" x14ac:dyDescent="0.3">
      <c r="A341" s="33">
        <f t="shared" si="13"/>
        <v>12</v>
      </c>
      <c r="B341" s="33">
        <f t="shared" si="14"/>
        <v>49</v>
      </c>
      <c r="C341" s="51">
        <f t="shared" si="15"/>
        <v>44170</v>
      </c>
      <c r="D341">
        <v>340</v>
      </c>
      <c r="E341" s="43">
        <v>16504</v>
      </c>
    </row>
    <row r="342" spans="1:5" x14ac:dyDescent="0.3">
      <c r="A342" s="33">
        <f t="shared" si="13"/>
        <v>12</v>
      </c>
      <c r="B342" s="33">
        <f t="shared" si="14"/>
        <v>50</v>
      </c>
      <c r="C342" s="51">
        <f t="shared" si="15"/>
        <v>44171</v>
      </c>
      <c r="D342">
        <v>341</v>
      </c>
      <c r="E342" s="43">
        <v>16375</v>
      </c>
    </row>
    <row r="343" spans="1:5" x14ac:dyDescent="0.3">
      <c r="A343" s="33">
        <f t="shared" si="13"/>
        <v>12</v>
      </c>
      <c r="B343" s="33">
        <f t="shared" si="14"/>
        <v>50</v>
      </c>
      <c r="C343" s="51">
        <f t="shared" si="15"/>
        <v>44172</v>
      </c>
      <c r="D343">
        <v>342</v>
      </c>
      <c r="E343" s="43">
        <v>18088</v>
      </c>
    </row>
    <row r="344" spans="1:5" x14ac:dyDescent="0.3">
      <c r="A344" s="33">
        <f t="shared" si="13"/>
        <v>12</v>
      </c>
      <c r="B344" s="33">
        <f t="shared" si="14"/>
        <v>50</v>
      </c>
      <c r="C344" s="51">
        <f t="shared" si="15"/>
        <v>44173</v>
      </c>
      <c r="D344">
        <v>343</v>
      </c>
      <c r="E344" s="43">
        <v>20346</v>
      </c>
    </row>
    <row r="345" spans="1:5" x14ac:dyDescent="0.3">
      <c r="A345" s="33">
        <f t="shared" si="13"/>
        <v>12</v>
      </c>
      <c r="B345" s="33">
        <f t="shared" si="14"/>
        <v>50</v>
      </c>
      <c r="C345" s="51">
        <f t="shared" si="15"/>
        <v>44174</v>
      </c>
      <c r="D345">
        <v>344</v>
      </c>
      <c r="E345" s="43">
        <v>18139</v>
      </c>
    </row>
    <row r="346" spans="1:5" x14ac:dyDescent="0.3">
      <c r="A346" s="33">
        <f t="shared" si="13"/>
        <v>12</v>
      </c>
      <c r="B346" s="33">
        <f t="shared" si="14"/>
        <v>50</v>
      </c>
      <c r="C346" s="51">
        <f t="shared" si="15"/>
        <v>44175</v>
      </c>
      <c r="D346">
        <v>345</v>
      </c>
      <c r="E346" s="43">
        <v>0</v>
      </c>
    </row>
    <row r="347" spans="1:5" x14ac:dyDescent="0.3">
      <c r="A347" s="33">
        <f t="shared" si="13"/>
        <v>12</v>
      </c>
      <c r="B347" s="33">
        <f t="shared" si="14"/>
        <v>50</v>
      </c>
      <c r="C347" s="51">
        <f t="shared" si="15"/>
        <v>44176</v>
      </c>
      <c r="D347">
        <v>346</v>
      </c>
      <c r="E347" s="43">
        <v>36867</v>
      </c>
    </row>
    <row r="348" spans="1:5" x14ac:dyDescent="0.3">
      <c r="A348" s="33">
        <f t="shared" si="13"/>
        <v>12</v>
      </c>
      <c r="B348" s="33">
        <f t="shared" si="14"/>
        <v>50</v>
      </c>
      <c r="C348" s="51">
        <f t="shared" si="15"/>
        <v>44177</v>
      </c>
      <c r="D348">
        <v>347</v>
      </c>
      <c r="E348" s="43">
        <v>16311</v>
      </c>
    </row>
    <row r="349" spans="1:5" x14ac:dyDescent="0.3">
      <c r="A349" s="33">
        <f t="shared" si="13"/>
        <v>12</v>
      </c>
      <c r="B349" s="33">
        <f t="shared" si="14"/>
        <v>51</v>
      </c>
      <c r="C349" s="51">
        <f t="shared" si="15"/>
        <v>44178</v>
      </c>
      <c r="D349">
        <v>348</v>
      </c>
      <c r="E349" s="43">
        <v>12584</v>
      </c>
    </row>
    <row r="350" spans="1:5" x14ac:dyDescent="0.3">
      <c r="A350" s="33">
        <f t="shared" si="13"/>
        <v>12</v>
      </c>
      <c r="B350" s="33">
        <f t="shared" si="14"/>
        <v>51</v>
      </c>
      <c r="C350" s="51">
        <f t="shared" si="15"/>
        <v>44179</v>
      </c>
      <c r="D350">
        <v>349</v>
      </c>
      <c r="E350" s="43">
        <v>15968</v>
      </c>
    </row>
    <row r="351" spans="1:5" x14ac:dyDescent="0.3">
      <c r="A351" s="33">
        <f t="shared" si="13"/>
        <v>12</v>
      </c>
      <c r="B351" s="33">
        <f t="shared" si="14"/>
        <v>51</v>
      </c>
      <c r="C351" s="51">
        <f t="shared" si="15"/>
        <v>44180</v>
      </c>
      <c r="D351">
        <v>350</v>
      </c>
      <c r="E351" s="43">
        <v>16946</v>
      </c>
    </row>
    <row r="352" spans="1:5" x14ac:dyDescent="0.3">
      <c r="A352" s="33">
        <f t="shared" si="13"/>
        <v>12</v>
      </c>
      <c r="B352" s="33">
        <f t="shared" si="14"/>
        <v>51</v>
      </c>
      <c r="C352" s="51">
        <f t="shared" si="15"/>
        <v>44181</v>
      </c>
      <c r="D352">
        <v>351</v>
      </c>
      <c r="E352" s="43">
        <v>15590</v>
      </c>
    </row>
    <row r="353" spans="1:5" x14ac:dyDescent="0.3">
      <c r="A353" s="33">
        <f t="shared" si="13"/>
        <v>12</v>
      </c>
      <c r="B353" s="33">
        <f t="shared" si="14"/>
        <v>51</v>
      </c>
      <c r="C353" s="51">
        <f t="shared" si="15"/>
        <v>44182</v>
      </c>
      <c r="D353">
        <v>352</v>
      </c>
      <c r="E353" s="43">
        <v>15158</v>
      </c>
    </row>
    <row r="354" spans="1:5" x14ac:dyDescent="0.3">
      <c r="A354" s="33">
        <f t="shared" si="13"/>
        <v>12</v>
      </c>
      <c r="B354" s="33">
        <f t="shared" si="14"/>
        <v>51</v>
      </c>
      <c r="C354" s="51">
        <f t="shared" si="15"/>
        <v>44183</v>
      </c>
      <c r="D354">
        <v>353</v>
      </c>
      <c r="E354" s="43">
        <v>15144</v>
      </c>
    </row>
    <row r="355" spans="1:5" x14ac:dyDescent="0.3">
      <c r="A355" s="33">
        <f t="shared" ref="A355:A418" si="16">MONTH(C355)</f>
        <v>12</v>
      </c>
      <c r="B355" s="33">
        <f t="shared" ref="B355:B418" si="17">WEEKNUM(C355)</f>
        <v>51</v>
      </c>
      <c r="C355" s="51">
        <f t="shared" ref="C355:C418" si="18">C354+1</f>
        <v>44184</v>
      </c>
      <c r="D355">
        <v>354</v>
      </c>
      <c r="E355" s="43">
        <v>13788</v>
      </c>
    </row>
    <row r="356" spans="1:5" x14ac:dyDescent="0.3">
      <c r="A356" s="33">
        <f t="shared" si="16"/>
        <v>12</v>
      </c>
      <c r="B356" s="33">
        <f t="shared" si="17"/>
        <v>52</v>
      </c>
      <c r="C356" s="51">
        <f t="shared" si="18"/>
        <v>44185</v>
      </c>
      <c r="D356">
        <v>355</v>
      </c>
      <c r="E356" s="43">
        <v>10050</v>
      </c>
    </row>
    <row r="357" spans="1:5" x14ac:dyDescent="0.3">
      <c r="A357" s="33">
        <f t="shared" si="16"/>
        <v>12</v>
      </c>
      <c r="B357" s="33">
        <f t="shared" si="17"/>
        <v>52</v>
      </c>
      <c r="C357" s="51">
        <f t="shared" si="18"/>
        <v>44186</v>
      </c>
      <c r="D357">
        <v>356</v>
      </c>
      <c r="E357" s="43">
        <v>13816</v>
      </c>
    </row>
    <row r="358" spans="1:5" x14ac:dyDescent="0.3">
      <c r="A358" s="33">
        <f t="shared" si="16"/>
        <v>12</v>
      </c>
      <c r="B358" s="33">
        <f t="shared" si="17"/>
        <v>52</v>
      </c>
      <c r="C358" s="51">
        <f t="shared" si="18"/>
        <v>44187</v>
      </c>
      <c r="D358">
        <v>357</v>
      </c>
      <c r="E358" s="43">
        <v>15244</v>
      </c>
    </row>
    <row r="359" spans="1:5" x14ac:dyDescent="0.3">
      <c r="A359" s="33">
        <f t="shared" si="16"/>
        <v>12</v>
      </c>
      <c r="B359" s="33">
        <f t="shared" si="17"/>
        <v>52</v>
      </c>
      <c r="C359" s="51">
        <f t="shared" si="18"/>
        <v>44188</v>
      </c>
      <c r="D359">
        <v>358</v>
      </c>
      <c r="E359" s="43">
        <v>14545</v>
      </c>
    </row>
    <row r="360" spans="1:5" x14ac:dyDescent="0.3">
      <c r="A360" s="33">
        <f t="shared" si="16"/>
        <v>12</v>
      </c>
      <c r="B360" s="33">
        <f t="shared" si="17"/>
        <v>52</v>
      </c>
      <c r="C360" s="51">
        <f t="shared" si="18"/>
        <v>44189</v>
      </c>
      <c r="D360">
        <v>359</v>
      </c>
      <c r="E360" s="43">
        <v>14256</v>
      </c>
    </row>
    <row r="361" spans="1:5" x14ac:dyDescent="0.3">
      <c r="A361" s="33">
        <f t="shared" si="16"/>
        <v>12</v>
      </c>
      <c r="B361" s="33">
        <f t="shared" si="17"/>
        <v>52</v>
      </c>
      <c r="C361" s="51">
        <f t="shared" si="18"/>
        <v>44190</v>
      </c>
      <c r="D361">
        <v>360</v>
      </c>
      <c r="E361" s="43">
        <v>14849</v>
      </c>
    </row>
    <row r="362" spans="1:5" x14ac:dyDescent="0.3">
      <c r="A362" s="33">
        <f t="shared" si="16"/>
        <v>12</v>
      </c>
      <c r="B362" s="33">
        <f t="shared" si="17"/>
        <v>52</v>
      </c>
      <c r="C362" s="51">
        <f t="shared" si="18"/>
        <v>44191</v>
      </c>
      <c r="D362">
        <v>361</v>
      </c>
      <c r="E362" s="43">
        <v>13203</v>
      </c>
    </row>
    <row r="363" spans="1:5" x14ac:dyDescent="0.3">
      <c r="A363" s="33">
        <f t="shared" si="16"/>
        <v>12</v>
      </c>
      <c r="B363" s="33">
        <f t="shared" si="17"/>
        <v>53</v>
      </c>
      <c r="C363" s="51">
        <f t="shared" si="18"/>
        <v>44192</v>
      </c>
      <c r="D363">
        <v>362</v>
      </c>
      <c r="E363" s="43">
        <v>9102</v>
      </c>
    </row>
    <row r="364" spans="1:5" x14ac:dyDescent="0.3">
      <c r="A364" s="33">
        <f t="shared" si="16"/>
        <v>12</v>
      </c>
      <c r="B364" s="33">
        <f t="shared" si="17"/>
        <v>53</v>
      </c>
      <c r="C364" s="51">
        <f t="shared" si="18"/>
        <v>44193</v>
      </c>
      <c r="D364">
        <v>363</v>
      </c>
      <c r="E364" s="43">
        <v>12689</v>
      </c>
    </row>
    <row r="365" spans="1:5" x14ac:dyDescent="0.3">
      <c r="A365" s="33">
        <f t="shared" si="16"/>
        <v>12</v>
      </c>
      <c r="B365" s="33">
        <f t="shared" si="17"/>
        <v>53</v>
      </c>
      <c r="C365" s="51">
        <f t="shared" si="18"/>
        <v>44194</v>
      </c>
      <c r="D365">
        <v>364</v>
      </c>
      <c r="E365" s="43">
        <v>11666</v>
      </c>
    </row>
    <row r="366" spans="1:5" x14ac:dyDescent="0.3">
      <c r="A366" s="33">
        <f t="shared" si="16"/>
        <v>12</v>
      </c>
      <c r="B366" s="33">
        <f t="shared" si="17"/>
        <v>53</v>
      </c>
      <c r="C366" s="51">
        <f t="shared" si="18"/>
        <v>44195</v>
      </c>
      <c r="D366">
        <v>365</v>
      </c>
      <c r="E366" s="43">
        <v>18855</v>
      </c>
    </row>
    <row r="367" spans="1:5" x14ac:dyDescent="0.3">
      <c r="A367" s="33">
        <f t="shared" si="16"/>
        <v>12</v>
      </c>
      <c r="B367" s="33">
        <f t="shared" si="17"/>
        <v>53</v>
      </c>
      <c r="C367" s="51">
        <f t="shared" si="18"/>
        <v>44196</v>
      </c>
      <c r="D367">
        <v>366</v>
      </c>
      <c r="E367" s="43">
        <v>13082</v>
      </c>
    </row>
    <row r="368" spans="1:5" x14ac:dyDescent="0.3">
      <c r="A368" s="33">
        <f t="shared" si="16"/>
        <v>1</v>
      </c>
      <c r="B368" s="33">
        <f t="shared" si="17"/>
        <v>1</v>
      </c>
      <c r="C368" s="51">
        <f t="shared" si="18"/>
        <v>44197</v>
      </c>
      <c r="D368">
        <v>367</v>
      </c>
      <c r="E368" s="43">
        <v>13044</v>
      </c>
    </row>
    <row r="369" spans="1:5" x14ac:dyDescent="0.3">
      <c r="A369" s="33">
        <f t="shared" si="16"/>
        <v>1</v>
      </c>
      <c r="B369" s="33">
        <f t="shared" si="17"/>
        <v>1</v>
      </c>
      <c r="C369" s="51">
        <f t="shared" si="18"/>
        <v>44198</v>
      </c>
      <c r="D369">
        <v>368</v>
      </c>
      <c r="E369" s="43">
        <v>11436</v>
      </c>
    </row>
    <row r="370" spans="1:5" x14ac:dyDescent="0.3">
      <c r="A370" s="33">
        <f t="shared" si="16"/>
        <v>1</v>
      </c>
      <c r="B370" s="33">
        <f t="shared" si="17"/>
        <v>2</v>
      </c>
      <c r="C370" s="51">
        <f t="shared" si="18"/>
        <v>44199</v>
      </c>
      <c r="D370">
        <v>369</v>
      </c>
      <c r="E370" s="43">
        <v>8635</v>
      </c>
    </row>
    <row r="371" spans="1:5" x14ac:dyDescent="0.3">
      <c r="A371" s="33">
        <f t="shared" si="16"/>
        <v>1</v>
      </c>
      <c r="B371" s="33">
        <f t="shared" si="17"/>
        <v>2</v>
      </c>
      <c r="C371" s="51">
        <f t="shared" si="18"/>
        <v>44200</v>
      </c>
      <c r="D371">
        <v>370</v>
      </c>
      <c r="E371" s="43">
        <v>11039</v>
      </c>
    </row>
    <row r="372" spans="1:5" x14ac:dyDescent="0.3">
      <c r="A372" s="33">
        <f t="shared" si="16"/>
        <v>1</v>
      </c>
      <c r="B372" s="33">
        <f t="shared" si="17"/>
        <v>2</v>
      </c>
      <c r="C372" s="51">
        <f t="shared" si="18"/>
        <v>44201</v>
      </c>
      <c r="D372">
        <v>371</v>
      </c>
      <c r="E372" s="43">
        <v>12899</v>
      </c>
    </row>
    <row r="373" spans="1:5" x14ac:dyDescent="0.3">
      <c r="A373" s="33">
        <f t="shared" si="16"/>
        <v>1</v>
      </c>
      <c r="B373" s="33">
        <f t="shared" si="17"/>
        <v>2</v>
      </c>
      <c r="C373" s="51">
        <f t="shared" si="18"/>
        <v>44202</v>
      </c>
      <c r="D373">
        <v>372</v>
      </c>
      <c r="E373" s="43">
        <v>12408</v>
      </c>
    </row>
    <row r="374" spans="1:5" x14ac:dyDescent="0.3">
      <c r="A374" s="33">
        <f t="shared" si="16"/>
        <v>1</v>
      </c>
      <c r="B374" s="33">
        <f t="shared" si="17"/>
        <v>2</v>
      </c>
      <c r="C374" s="51">
        <f t="shared" si="18"/>
        <v>44203</v>
      </c>
      <c r="D374">
        <v>373</v>
      </c>
      <c r="E374" s="43">
        <v>11713</v>
      </c>
    </row>
    <row r="375" spans="1:5" x14ac:dyDescent="0.3">
      <c r="A375" s="33">
        <f t="shared" si="16"/>
        <v>1</v>
      </c>
      <c r="B375" s="33">
        <f t="shared" si="17"/>
        <v>2</v>
      </c>
      <c r="C375" s="51">
        <f t="shared" si="18"/>
        <v>44204</v>
      </c>
      <c r="D375">
        <v>374</v>
      </c>
      <c r="E375" s="43">
        <v>12059</v>
      </c>
    </row>
    <row r="376" spans="1:5" x14ac:dyDescent="0.3">
      <c r="A376" s="33">
        <f t="shared" si="16"/>
        <v>1</v>
      </c>
      <c r="B376" s="33">
        <f t="shared" si="17"/>
        <v>2</v>
      </c>
      <c r="C376" s="51">
        <f t="shared" si="18"/>
        <v>44205</v>
      </c>
      <c r="D376">
        <v>375</v>
      </c>
      <c r="E376" s="43">
        <v>11831</v>
      </c>
    </row>
    <row r="377" spans="1:5" x14ac:dyDescent="0.3">
      <c r="A377" s="33">
        <f t="shared" si="16"/>
        <v>1</v>
      </c>
      <c r="B377" s="33">
        <f t="shared" si="17"/>
        <v>3</v>
      </c>
      <c r="C377" s="51">
        <f t="shared" si="18"/>
        <v>44206</v>
      </c>
      <c r="D377">
        <v>376</v>
      </c>
      <c r="E377" s="43">
        <v>9110</v>
      </c>
    </row>
    <row r="378" spans="1:5" x14ac:dyDescent="0.3">
      <c r="A378" s="33">
        <f t="shared" si="16"/>
        <v>1</v>
      </c>
      <c r="B378" s="33">
        <f t="shared" si="17"/>
        <v>3</v>
      </c>
      <c r="C378" s="51">
        <f t="shared" si="18"/>
        <v>44207</v>
      </c>
      <c r="D378">
        <v>377</v>
      </c>
      <c r="E378" s="43">
        <v>11067</v>
      </c>
    </row>
    <row r="379" spans="1:5" x14ac:dyDescent="0.3">
      <c r="A379" s="33">
        <f t="shared" si="16"/>
        <v>1</v>
      </c>
      <c r="B379" s="33">
        <f t="shared" si="17"/>
        <v>3</v>
      </c>
      <c r="C379" s="51">
        <f t="shared" si="18"/>
        <v>44208</v>
      </c>
      <c r="D379">
        <v>378</v>
      </c>
      <c r="E379" s="43">
        <v>12923</v>
      </c>
    </row>
    <row r="380" spans="1:5" x14ac:dyDescent="0.3">
      <c r="A380" s="33">
        <f t="shared" si="16"/>
        <v>1</v>
      </c>
      <c r="B380" s="33">
        <f t="shared" si="17"/>
        <v>3</v>
      </c>
      <c r="C380" s="51">
        <f t="shared" si="18"/>
        <v>44209</v>
      </c>
      <c r="D380">
        <v>379</v>
      </c>
      <c r="E380" s="43">
        <v>9309</v>
      </c>
    </row>
    <row r="381" spans="1:5" x14ac:dyDescent="0.3">
      <c r="A381" s="33">
        <f t="shared" si="16"/>
        <v>1</v>
      </c>
      <c r="B381" s="33">
        <f t="shared" si="17"/>
        <v>3</v>
      </c>
      <c r="C381" s="51">
        <f t="shared" si="18"/>
        <v>44210</v>
      </c>
      <c r="D381">
        <v>380</v>
      </c>
      <c r="E381" s="43">
        <v>12143</v>
      </c>
    </row>
    <row r="382" spans="1:5" x14ac:dyDescent="0.3">
      <c r="A382" s="33">
        <f t="shared" si="16"/>
        <v>1</v>
      </c>
      <c r="B382" s="33">
        <f t="shared" si="17"/>
        <v>3</v>
      </c>
      <c r="C382" s="51">
        <f t="shared" si="18"/>
        <v>44211</v>
      </c>
      <c r="D382">
        <v>381</v>
      </c>
      <c r="E382" s="43">
        <v>12194</v>
      </c>
    </row>
    <row r="383" spans="1:5" x14ac:dyDescent="0.3">
      <c r="A383" s="33">
        <f t="shared" si="16"/>
        <v>1</v>
      </c>
      <c r="B383" s="33">
        <f t="shared" si="17"/>
        <v>3</v>
      </c>
      <c r="C383" s="51">
        <f t="shared" si="18"/>
        <v>44212</v>
      </c>
      <c r="D383">
        <v>382</v>
      </c>
      <c r="E383" s="43">
        <v>11649</v>
      </c>
    </row>
    <row r="384" spans="1:5" x14ac:dyDescent="0.3">
      <c r="A384" s="33">
        <f t="shared" si="16"/>
        <v>1</v>
      </c>
      <c r="B384" s="33">
        <f t="shared" si="17"/>
        <v>4</v>
      </c>
      <c r="C384" s="51">
        <f t="shared" si="18"/>
        <v>44213</v>
      </c>
      <c r="D384">
        <v>383</v>
      </c>
      <c r="E384" s="43">
        <v>9121</v>
      </c>
    </row>
    <row r="385" spans="1:5" x14ac:dyDescent="0.3">
      <c r="A385" s="33">
        <f t="shared" si="16"/>
        <v>1</v>
      </c>
      <c r="B385" s="33">
        <f t="shared" si="17"/>
        <v>4</v>
      </c>
      <c r="C385" s="51">
        <f t="shared" si="18"/>
        <v>44214</v>
      </c>
      <c r="D385">
        <v>384</v>
      </c>
      <c r="E385" s="43">
        <v>11610</v>
      </c>
    </row>
    <row r="386" spans="1:5" x14ac:dyDescent="0.3">
      <c r="A386" s="33">
        <f t="shared" si="16"/>
        <v>1</v>
      </c>
      <c r="B386" s="33">
        <f t="shared" si="17"/>
        <v>4</v>
      </c>
      <c r="C386" s="51">
        <f t="shared" si="18"/>
        <v>44215</v>
      </c>
      <c r="D386">
        <v>385</v>
      </c>
      <c r="E386" s="43">
        <v>12881</v>
      </c>
    </row>
    <row r="387" spans="1:5" x14ac:dyDescent="0.3">
      <c r="A387" s="33">
        <f t="shared" si="16"/>
        <v>1</v>
      </c>
      <c r="B387" s="33">
        <f t="shared" si="17"/>
        <v>4</v>
      </c>
      <c r="C387" s="51">
        <f t="shared" si="18"/>
        <v>44216</v>
      </c>
      <c r="D387">
        <v>386</v>
      </c>
      <c r="E387" s="43">
        <v>13193</v>
      </c>
    </row>
    <row r="388" spans="1:5" x14ac:dyDescent="0.3">
      <c r="A388" s="33">
        <f t="shared" si="16"/>
        <v>1</v>
      </c>
      <c r="B388" s="33">
        <f t="shared" si="17"/>
        <v>4</v>
      </c>
      <c r="C388" s="51">
        <f t="shared" si="18"/>
        <v>44217</v>
      </c>
      <c r="D388">
        <v>387</v>
      </c>
      <c r="E388" s="43">
        <v>13993</v>
      </c>
    </row>
    <row r="389" spans="1:5" x14ac:dyDescent="0.3">
      <c r="A389" s="33">
        <f t="shared" si="16"/>
        <v>1</v>
      </c>
      <c r="B389" s="33">
        <f t="shared" si="17"/>
        <v>4</v>
      </c>
      <c r="C389" s="51">
        <f t="shared" si="18"/>
        <v>44218</v>
      </c>
      <c r="D389">
        <v>388</v>
      </c>
      <c r="E389" s="43">
        <v>14264</v>
      </c>
    </row>
    <row r="390" spans="1:5" x14ac:dyDescent="0.3">
      <c r="A390" s="33">
        <f t="shared" si="16"/>
        <v>1</v>
      </c>
      <c r="B390" s="33">
        <f t="shared" si="17"/>
        <v>4</v>
      </c>
      <c r="C390" s="51">
        <f t="shared" si="18"/>
        <v>44219</v>
      </c>
      <c r="D390">
        <v>389</v>
      </c>
      <c r="E390" s="43">
        <v>14199</v>
      </c>
    </row>
    <row r="391" spans="1:5" x14ac:dyDescent="0.3">
      <c r="A391" s="33">
        <f t="shared" si="16"/>
        <v>1</v>
      </c>
      <c r="B391" s="33">
        <f t="shared" si="17"/>
        <v>5</v>
      </c>
      <c r="C391" s="51">
        <f t="shared" si="18"/>
        <v>44220</v>
      </c>
      <c r="D391">
        <v>390</v>
      </c>
      <c r="E391" s="43">
        <v>10584</v>
      </c>
    </row>
    <row r="392" spans="1:5" x14ac:dyDescent="0.3">
      <c r="A392" s="33">
        <f t="shared" si="16"/>
        <v>1</v>
      </c>
      <c r="B392" s="33">
        <f t="shared" si="17"/>
        <v>5</v>
      </c>
      <c r="C392" s="51">
        <f t="shared" si="18"/>
        <v>44221</v>
      </c>
      <c r="D392">
        <v>391</v>
      </c>
      <c r="E392" s="43">
        <v>13742</v>
      </c>
    </row>
    <row r="393" spans="1:5" x14ac:dyDescent="0.3">
      <c r="A393" s="33">
        <f t="shared" si="16"/>
        <v>1</v>
      </c>
      <c r="B393" s="33">
        <f t="shared" si="17"/>
        <v>5</v>
      </c>
      <c r="C393" s="51">
        <f t="shared" si="18"/>
        <v>44222</v>
      </c>
      <c r="D393">
        <v>392</v>
      </c>
      <c r="E393" s="43">
        <v>16738</v>
      </c>
    </row>
    <row r="394" spans="1:5" x14ac:dyDescent="0.3">
      <c r="A394" s="33">
        <f t="shared" si="16"/>
        <v>1</v>
      </c>
      <c r="B394" s="33">
        <f t="shared" si="17"/>
        <v>5</v>
      </c>
      <c r="C394" s="51">
        <f t="shared" si="18"/>
        <v>44223</v>
      </c>
      <c r="D394">
        <v>393</v>
      </c>
      <c r="E394" s="43">
        <v>16577</v>
      </c>
    </row>
    <row r="395" spans="1:5" x14ac:dyDescent="0.3">
      <c r="A395" s="33">
        <f t="shared" si="16"/>
        <v>1</v>
      </c>
      <c r="B395" s="33">
        <f t="shared" si="17"/>
        <v>5</v>
      </c>
      <c r="C395" s="51">
        <f t="shared" si="18"/>
        <v>44224</v>
      </c>
      <c r="D395">
        <v>394</v>
      </c>
      <c r="E395" s="43">
        <v>16488</v>
      </c>
    </row>
    <row r="396" spans="1:5" x14ac:dyDescent="0.3">
      <c r="A396" s="33">
        <f t="shared" si="16"/>
        <v>1</v>
      </c>
      <c r="B396" s="33">
        <f t="shared" si="17"/>
        <v>5</v>
      </c>
      <c r="C396" s="51">
        <f t="shared" si="18"/>
        <v>44225</v>
      </c>
      <c r="D396">
        <v>395</v>
      </c>
      <c r="E396" s="43">
        <v>16752</v>
      </c>
    </row>
    <row r="397" spans="1:5" x14ac:dyDescent="0.3">
      <c r="A397" s="33">
        <f t="shared" si="16"/>
        <v>1</v>
      </c>
      <c r="B397" s="33">
        <f t="shared" si="17"/>
        <v>5</v>
      </c>
      <c r="C397" s="51">
        <f t="shared" si="18"/>
        <v>44226</v>
      </c>
      <c r="D397">
        <v>396</v>
      </c>
      <c r="E397" s="43">
        <v>15510</v>
      </c>
    </row>
    <row r="398" spans="1:5" x14ac:dyDescent="0.3">
      <c r="A398" s="33">
        <f t="shared" si="16"/>
        <v>1</v>
      </c>
      <c r="B398" s="33">
        <f t="shared" si="17"/>
        <v>6</v>
      </c>
      <c r="C398" s="51">
        <f t="shared" si="18"/>
        <v>44227</v>
      </c>
      <c r="D398">
        <v>397</v>
      </c>
      <c r="E398" s="43">
        <v>12286</v>
      </c>
    </row>
    <row r="399" spans="1:5" x14ac:dyDescent="0.3">
      <c r="A399" s="33">
        <f t="shared" si="16"/>
        <v>2</v>
      </c>
      <c r="B399" s="33">
        <f t="shared" si="17"/>
        <v>6</v>
      </c>
      <c r="C399" s="51">
        <f t="shared" si="18"/>
        <v>44228</v>
      </c>
      <c r="D399">
        <v>398</v>
      </c>
      <c r="E399" s="43">
        <v>14989</v>
      </c>
    </row>
    <row r="400" spans="1:5" x14ac:dyDescent="0.3">
      <c r="A400" s="33">
        <f t="shared" si="16"/>
        <v>2</v>
      </c>
      <c r="B400" s="33">
        <f t="shared" si="17"/>
        <v>6</v>
      </c>
      <c r="C400" s="51">
        <f t="shared" si="18"/>
        <v>44229</v>
      </c>
      <c r="D400">
        <v>399</v>
      </c>
      <c r="E400" s="43">
        <v>17407</v>
      </c>
    </row>
    <row r="401" spans="1:5" x14ac:dyDescent="0.3">
      <c r="A401" s="33">
        <f t="shared" si="16"/>
        <v>2</v>
      </c>
      <c r="B401" s="33">
        <f t="shared" si="17"/>
        <v>6</v>
      </c>
      <c r="C401" s="51">
        <f t="shared" si="18"/>
        <v>44230</v>
      </c>
      <c r="D401">
        <v>400</v>
      </c>
      <c r="E401" s="43">
        <v>16838</v>
      </c>
    </row>
    <row r="402" spans="1:5" x14ac:dyDescent="0.3">
      <c r="A402" s="33">
        <f t="shared" si="16"/>
        <v>2</v>
      </c>
      <c r="B402" s="33">
        <f t="shared" si="17"/>
        <v>6</v>
      </c>
      <c r="C402" s="51">
        <f t="shared" si="18"/>
        <v>44231</v>
      </c>
      <c r="D402">
        <v>401</v>
      </c>
      <c r="E402" s="43">
        <v>18284</v>
      </c>
    </row>
    <row r="403" spans="1:5" x14ac:dyDescent="0.3">
      <c r="A403" s="33">
        <f t="shared" si="16"/>
        <v>2</v>
      </c>
      <c r="B403" s="33">
        <f t="shared" si="17"/>
        <v>6</v>
      </c>
      <c r="C403" s="51">
        <f t="shared" si="18"/>
        <v>44232</v>
      </c>
      <c r="D403">
        <v>402</v>
      </c>
      <c r="E403" s="43">
        <v>18754</v>
      </c>
    </row>
    <row r="404" spans="1:5" x14ac:dyDescent="0.3">
      <c r="A404" s="33">
        <f t="shared" si="16"/>
        <v>2</v>
      </c>
      <c r="B404" s="33">
        <f t="shared" si="17"/>
        <v>6</v>
      </c>
      <c r="C404" s="51">
        <f t="shared" si="18"/>
        <v>44233</v>
      </c>
      <c r="D404">
        <v>403</v>
      </c>
      <c r="E404" s="43">
        <v>18599</v>
      </c>
    </row>
    <row r="405" spans="1:5" x14ac:dyDescent="0.3">
      <c r="A405" s="33">
        <f t="shared" si="16"/>
        <v>2</v>
      </c>
      <c r="B405" s="33">
        <f t="shared" si="17"/>
        <v>7</v>
      </c>
      <c r="C405" s="51">
        <f t="shared" si="18"/>
        <v>44234</v>
      </c>
      <c r="D405">
        <v>404</v>
      </c>
      <c r="E405" s="43">
        <v>15388</v>
      </c>
    </row>
    <row r="406" spans="1:5" x14ac:dyDescent="0.3">
      <c r="A406" s="33">
        <f t="shared" si="16"/>
        <v>2</v>
      </c>
      <c r="B406" s="33">
        <f t="shared" si="17"/>
        <v>7</v>
      </c>
      <c r="C406" s="51">
        <f t="shared" si="18"/>
        <v>44235</v>
      </c>
      <c r="D406">
        <v>405</v>
      </c>
      <c r="E406" s="43">
        <v>17921</v>
      </c>
    </row>
    <row r="407" spans="1:5" x14ac:dyDescent="0.3">
      <c r="A407" s="33">
        <f t="shared" si="16"/>
        <v>2</v>
      </c>
      <c r="B407" s="33">
        <f t="shared" si="17"/>
        <v>7</v>
      </c>
      <c r="C407" s="51">
        <f t="shared" si="18"/>
        <v>44236</v>
      </c>
      <c r="D407">
        <v>406</v>
      </c>
      <c r="E407" s="43">
        <v>22854</v>
      </c>
    </row>
    <row r="408" spans="1:5" x14ac:dyDescent="0.3">
      <c r="A408" s="33">
        <f t="shared" si="16"/>
        <v>2</v>
      </c>
      <c r="B408" s="33">
        <f t="shared" si="17"/>
        <v>7</v>
      </c>
      <c r="C408" s="51">
        <f t="shared" si="18"/>
        <v>44237</v>
      </c>
      <c r="D408">
        <v>407</v>
      </c>
      <c r="E408" s="43">
        <v>23285</v>
      </c>
    </row>
    <row r="409" spans="1:5" x14ac:dyDescent="0.3">
      <c r="A409" s="33">
        <f t="shared" si="16"/>
        <v>2</v>
      </c>
      <c r="B409" s="33">
        <f t="shared" si="17"/>
        <v>7</v>
      </c>
      <c r="C409" s="51">
        <f t="shared" si="18"/>
        <v>44238</v>
      </c>
      <c r="D409">
        <v>408</v>
      </c>
      <c r="E409" s="43">
        <v>24882</v>
      </c>
    </row>
    <row r="410" spans="1:5" x14ac:dyDescent="0.3">
      <c r="A410" s="33">
        <f t="shared" si="16"/>
        <v>2</v>
      </c>
      <c r="B410" s="33">
        <f t="shared" si="17"/>
        <v>7</v>
      </c>
      <c r="C410" s="51">
        <f t="shared" si="18"/>
        <v>44239</v>
      </c>
      <c r="D410">
        <v>409</v>
      </c>
      <c r="E410" s="43">
        <v>25320</v>
      </c>
    </row>
    <row r="411" spans="1:5" x14ac:dyDescent="0.3">
      <c r="A411" s="33">
        <f t="shared" si="16"/>
        <v>2</v>
      </c>
      <c r="B411" s="33">
        <f t="shared" si="17"/>
        <v>7</v>
      </c>
      <c r="C411" s="51">
        <f t="shared" si="18"/>
        <v>44240</v>
      </c>
      <c r="D411">
        <v>410</v>
      </c>
      <c r="E411" s="43">
        <v>26291</v>
      </c>
    </row>
    <row r="412" spans="1:5" x14ac:dyDescent="0.3">
      <c r="A412" s="33">
        <f t="shared" si="16"/>
        <v>2</v>
      </c>
      <c r="B412" s="33">
        <f t="shared" si="17"/>
        <v>8</v>
      </c>
      <c r="C412" s="51">
        <f t="shared" si="18"/>
        <v>44241</v>
      </c>
      <c r="D412">
        <v>411</v>
      </c>
      <c r="E412" s="43">
        <v>24492</v>
      </c>
    </row>
    <row r="413" spans="1:5" x14ac:dyDescent="0.3">
      <c r="A413" s="33">
        <f t="shared" si="16"/>
        <v>2</v>
      </c>
      <c r="B413" s="33">
        <f t="shared" si="17"/>
        <v>8</v>
      </c>
      <c r="C413" s="51">
        <f t="shared" si="18"/>
        <v>44242</v>
      </c>
      <c r="D413">
        <v>412</v>
      </c>
      <c r="E413" s="43">
        <v>28903</v>
      </c>
    </row>
    <row r="414" spans="1:5" x14ac:dyDescent="0.3">
      <c r="A414" s="33">
        <f t="shared" si="16"/>
        <v>2</v>
      </c>
      <c r="B414" s="33">
        <f t="shared" si="17"/>
        <v>8</v>
      </c>
      <c r="C414" s="51">
        <f t="shared" si="18"/>
        <v>44243</v>
      </c>
      <c r="D414">
        <v>413</v>
      </c>
      <c r="E414" s="43">
        <v>35871</v>
      </c>
    </row>
    <row r="415" spans="1:5" x14ac:dyDescent="0.3">
      <c r="A415" s="33">
        <f t="shared" si="16"/>
        <v>2</v>
      </c>
      <c r="B415" s="33">
        <f t="shared" si="17"/>
        <v>8</v>
      </c>
      <c r="C415" s="51">
        <f t="shared" si="18"/>
        <v>44244</v>
      </c>
      <c r="D415">
        <v>414</v>
      </c>
      <c r="E415" s="43">
        <v>39726</v>
      </c>
    </row>
    <row r="416" spans="1:5" x14ac:dyDescent="0.3">
      <c r="A416" s="33">
        <f t="shared" si="16"/>
        <v>2</v>
      </c>
      <c r="B416" s="33">
        <f t="shared" si="17"/>
        <v>8</v>
      </c>
      <c r="C416" s="51">
        <f t="shared" si="18"/>
        <v>44245</v>
      </c>
      <c r="D416">
        <v>415</v>
      </c>
      <c r="E416" s="43">
        <v>40953</v>
      </c>
    </row>
    <row r="417" spans="1:5" x14ac:dyDescent="0.3">
      <c r="A417" s="33">
        <f t="shared" si="16"/>
        <v>2</v>
      </c>
      <c r="B417" s="33">
        <f t="shared" si="17"/>
        <v>8</v>
      </c>
      <c r="C417" s="51">
        <f t="shared" si="18"/>
        <v>44246</v>
      </c>
      <c r="D417">
        <v>416</v>
      </c>
      <c r="E417" s="43">
        <v>43846</v>
      </c>
    </row>
    <row r="418" spans="1:5" x14ac:dyDescent="0.3">
      <c r="A418" s="33">
        <f t="shared" si="16"/>
        <v>2</v>
      </c>
      <c r="B418" s="33">
        <f t="shared" si="17"/>
        <v>8</v>
      </c>
      <c r="C418" s="51">
        <f t="shared" si="18"/>
        <v>44247</v>
      </c>
      <c r="D418">
        <v>417</v>
      </c>
      <c r="E418" s="43">
        <v>46951</v>
      </c>
    </row>
    <row r="419" spans="1:5" x14ac:dyDescent="0.3">
      <c r="A419" s="33">
        <f t="shared" ref="A419:A482" si="19">MONTH(C419)</f>
        <v>2</v>
      </c>
      <c r="B419" s="33">
        <f t="shared" ref="B419:B482" si="20">WEEKNUM(C419)</f>
        <v>9</v>
      </c>
      <c r="C419" s="51">
        <f t="shared" ref="C419:C482" si="21">C418+1</f>
        <v>44248</v>
      </c>
      <c r="D419">
        <v>418</v>
      </c>
      <c r="E419" s="43">
        <v>40715</v>
      </c>
    </row>
    <row r="420" spans="1:5" x14ac:dyDescent="0.3">
      <c r="A420" s="33">
        <f t="shared" si="19"/>
        <v>2</v>
      </c>
      <c r="B420" s="33">
        <f t="shared" si="20"/>
        <v>9</v>
      </c>
      <c r="C420" s="51">
        <f t="shared" si="21"/>
        <v>44249</v>
      </c>
      <c r="D420">
        <v>419</v>
      </c>
      <c r="E420" s="43">
        <v>47262</v>
      </c>
    </row>
    <row r="421" spans="1:5" x14ac:dyDescent="0.3">
      <c r="A421" s="33">
        <f t="shared" si="19"/>
        <v>2</v>
      </c>
      <c r="B421" s="33">
        <f t="shared" si="20"/>
        <v>9</v>
      </c>
      <c r="C421" s="51">
        <f t="shared" si="21"/>
        <v>44250</v>
      </c>
      <c r="D421">
        <v>420</v>
      </c>
      <c r="E421" s="43">
        <v>53476</v>
      </c>
    </row>
    <row r="422" spans="1:5" x14ac:dyDescent="0.3">
      <c r="A422" s="33">
        <f t="shared" si="19"/>
        <v>2</v>
      </c>
      <c r="B422" s="33">
        <f t="shared" si="20"/>
        <v>9</v>
      </c>
      <c r="C422" s="51">
        <f t="shared" si="21"/>
        <v>44251</v>
      </c>
      <c r="D422">
        <v>421</v>
      </c>
      <c r="E422" s="43">
        <v>59118</v>
      </c>
    </row>
    <row r="423" spans="1:5" x14ac:dyDescent="0.3">
      <c r="A423" s="33">
        <f t="shared" si="19"/>
        <v>2</v>
      </c>
      <c r="B423" s="33">
        <f t="shared" si="20"/>
        <v>9</v>
      </c>
      <c r="C423" s="51">
        <f t="shared" si="21"/>
        <v>44252</v>
      </c>
      <c r="D423">
        <v>422</v>
      </c>
      <c r="E423" s="43">
        <v>62258</v>
      </c>
    </row>
    <row r="424" spans="1:5" x14ac:dyDescent="0.3">
      <c r="A424" s="33">
        <f t="shared" si="19"/>
        <v>2</v>
      </c>
      <c r="B424" s="33">
        <f t="shared" si="20"/>
        <v>9</v>
      </c>
      <c r="C424" s="51">
        <f t="shared" si="21"/>
        <v>44253</v>
      </c>
      <c r="D424">
        <v>423</v>
      </c>
      <c r="E424" s="43">
        <v>62714</v>
      </c>
    </row>
    <row r="425" spans="1:5" x14ac:dyDescent="0.3">
      <c r="A425" s="33">
        <f t="shared" si="19"/>
        <v>2</v>
      </c>
      <c r="B425" s="33">
        <f t="shared" si="20"/>
        <v>9</v>
      </c>
      <c r="C425" s="51">
        <f t="shared" si="21"/>
        <v>44254</v>
      </c>
      <c r="D425">
        <v>424</v>
      </c>
      <c r="E425" s="43">
        <v>68020</v>
      </c>
    </row>
    <row r="426" spans="1:5" x14ac:dyDescent="0.3">
      <c r="A426" s="33">
        <f t="shared" si="19"/>
        <v>2</v>
      </c>
      <c r="B426" s="33">
        <f t="shared" si="20"/>
        <v>10</v>
      </c>
      <c r="C426" s="51">
        <f t="shared" si="21"/>
        <v>44255</v>
      </c>
      <c r="D426">
        <v>425</v>
      </c>
      <c r="E426" s="43">
        <v>56211</v>
      </c>
    </row>
    <row r="427" spans="1:5" x14ac:dyDescent="0.3">
      <c r="A427" s="33">
        <f t="shared" si="19"/>
        <v>3</v>
      </c>
      <c r="B427" s="33">
        <f t="shared" si="20"/>
        <v>10</v>
      </c>
      <c r="C427" s="51">
        <f t="shared" si="21"/>
        <v>44256</v>
      </c>
      <c r="D427">
        <v>426</v>
      </c>
      <c r="E427" s="43">
        <v>53480</v>
      </c>
    </row>
    <row r="428" spans="1:5" x14ac:dyDescent="0.3">
      <c r="A428" s="33">
        <f t="shared" si="19"/>
        <v>3</v>
      </c>
      <c r="B428" s="33">
        <f t="shared" si="20"/>
        <v>10</v>
      </c>
      <c r="C428" s="51">
        <f t="shared" si="21"/>
        <v>44257</v>
      </c>
      <c r="D428">
        <v>427</v>
      </c>
      <c r="E428" s="43">
        <v>72330</v>
      </c>
    </row>
    <row r="429" spans="1:5" x14ac:dyDescent="0.3">
      <c r="A429" s="33">
        <f t="shared" si="19"/>
        <v>3</v>
      </c>
      <c r="B429" s="33">
        <f t="shared" si="20"/>
        <v>10</v>
      </c>
      <c r="C429" s="51">
        <f t="shared" si="21"/>
        <v>44258</v>
      </c>
      <c r="D429">
        <v>428</v>
      </c>
      <c r="E429" s="43">
        <v>81466</v>
      </c>
    </row>
    <row r="430" spans="1:5" x14ac:dyDescent="0.3">
      <c r="A430" s="33">
        <f t="shared" si="19"/>
        <v>3</v>
      </c>
      <c r="B430" s="33">
        <f t="shared" si="20"/>
        <v>10</v>
      </c>
      <c r="C430" s="51">
        <f t="shared" si="21"/>
        <v>44259</v>
      </c>
      <c r="D430">
        <v>429</v>
      </c>
      <c r="E430" s="43">
        <v>89129</v>
      </c>
    </row>
    <row r="431" spans="1:5" x14ac:dyDescent="0.3">
      <c r="A431" s="33">
        <f t="shared" si="19"/>
        <v>3</v>
      </c>
      <c r="B431" s="33">
        <f t="shared" si="20"/>
        <v>10</v>
      </c>
      <c r="C431" s="51">
        <f t="shared" si="21"/>
        <v>44260</v>
      </c>
      <c r="D431">
        <v>430</v>
      </c>
      <c r="E431" s="43">
        <v>93249</v>
      </c>
    </row>
    <row r="432" spans="1:5" x14ac:dyDescent="0.3">
      <c r="A432" s="33">
        <f t="shared" si="19"/>
        <v>3</v>
      </c>
      <c r="B432" s="33">
        <f t="shared" si="20"/>
        <v>10</v>
      </c>
      <c r="C432" s="51">
        <f t="shared" si="21"/>
        <v>44261</v>
      </c>
      <c r="D432">
        <v>431</v>
      </c>
      <c r="E432" s="43">
        <v>103558</v>
      </c>
    </row>
    <row r="433" spans="1:5" x14ac:dyDescent="0.3">
      <c r="A433" s="33">
        <f t="shared" si="19"/>
        <v>3</v>
      </c>
      <c r="B433" s="33">
        <f t="shared" si="20"/>
        <v>11</v>
      </c>
      <c r="C433" s="51">
        <f t="shared" si="21"/>
        <v>44262</v>
      </c>
      <c r="D433">
        <v>432</v>
      </c>
      <c r="E433" s="43">
        <v>96982</v>
      </c>
    </row>
    <row r="434" spans="1:5" x14ac:dyDescent="0.3">
      <c r="A434" s="33">
        <f t="shared" si="19"/>
        <v>3</v>
      </c>
      <c r="B434" s="33">
        <f t="shared" si="20"/>
        <v>11</v>
      </c>
      <c r="C434" s="51">
        <f t="shared" si="21"/>
        <v>44263</v>
      </c>
      <c r="D434">
        <v>433</v>
      </c>
      <c r="E434" s="43">
        <v>115736</v>
      </c>
    </row>
    <row r="435" spans="1:5" x14ac:dyDescent="0.3">
      <c r="A435" s="33">
        <f t="shared" si="19"/>
        <v>3</v>
      </c>
      <c r="B435" s="33">
        <f t="shared" si="20"/>
        <v>11</v>
      </c>
      <c r="C435" s="51">
        <f t="shared" si="21"/>
        <v>44264</v>
      </c>
      <c r="D435">
        <v>434</v>
      </c>
      <c r="E435" s="43">
        <v>126789</v>
      </c>
    </row>
    <row r="436" spans="1:5" x14ac:dyDescent="0.3">
      <c r="A436" s="33">
        <f t="shared" si="19"/>
        <v>3</v>
      </c>
      <c r="B436" s="33">
        <f t="shared" si="20"/>
        <v>11</v>
      </c>
      <c r="C436" s="51">
        <f t="shared" si="21"/>
        <v>44265</v>
      </c>
      <c r="D436">
        <v>435</v>
      </c>
      <c r="E436" s="43">
        <v>131968</v>
      </c>
    </row>
    <row r="437" spans="1:5" x14ac:dyDescent="0.3">
      <c r="A437" s="33">
        <f t="shared" si="19"/>
        <v>3</v>
      </c>
      <c r="B437" s="33">
        <f t="shared" si="20"/>
        <v>11</v>
      </c>
      <c r="C437" s="51">
        <f t="shared" si="21"/>
        <v>44266</v>
      </c>
      <c r="D437">
        <v>436</v>
      </c>
      <c r="E437" s="43">
        <v>145384</v>
      </c>
    </row>
    <row r="438" spans="1:5" x14ac:dyDescent="0.3">
      <c r="A438" s="33">
        <f t="shared" si="19"/>
        <v>3</v>
      </c>
      <c r="B438" s="33">
        <f t="shared" si="20"/>
        <v>11</v>
      </c>
      <c r="C438" s="51">
        <f t="shared" si="21"/>
        <v>44267</v>
      </c>
      <c r="D438">
        <v>437</v>
      </c>
      <c r="E438" s="43">
        <v>152879</v>
      </c>
    </row>
    <row r="439" spans="1:5" x14ac:dyDescent="0.3">
      <c r="A439" s="33">
        <f t="shared" si="19"/>
        <v>3</v>
      </c>
      <c r="B439" s="33">
        <f t="shared" si="20"/>
        <v>11</v>
      </c>
      <c r="C439" s="51">
        <f t="shared" si="21"/>
        <v>44268</v>
      </c>
      <c r="D439">
        <v>438</v>
      </c>
      <c r="E439" s="43">
        <v>168912</v>
      </c>
    </row>
    <row r="440" spans="1:5" x14ac:dyDescent="0.3">
      <c r="A440" s="33">
        <f t="shared" si="19"/>
        <v>3</v>
      </c>
      <c r="B440" s="33">
        <f t="shared" si="20"/>
        <v>12</v>
      </c>
      <c r="C440" s="51">
        <f t="shared" si="21"/>
        <v>44269</v>
      </c>
      <c r="D440">
        <v>439</v>
      </c>
      <c r="E440" s="43">
        <v>161736</v>
      </c>
    </row>
    <row r="441" spans="1:5" x14ac:dyDescent="0.3">
      <c r="A441" s="33">
        <f t="shared" si="19"/>
        <v>3</v>
      </c>
      <c r="B441" s="33">
        <f t="shared" si="20"/>
        <v>12</v>
      </c>
      <c r="C441" s="51">
        <f t="shared" si="21"/>
        <v>44270</v>
      </c>
      <c r="D441">
        <v>440</v>
      </c>
      <c r="E441" s="43">
        <v>184372</v>
      </c>
    </row>
    <row r="442" spans="1:5" x14ac:dyDescent="0.3">
      <c r="A442" s="33">
        <f t="shared" si="19"/>
        <v>3</v>
      </c>
      <c r="B442" s="33">
        <f t="shared" si="20"/>
        <v>12</v>
      </c>
      <c r="C442" s="51">
        <f t="shared" si="21"/>
        <v>44271</v>
      </c>
      <c r="D442">
        <v>441</v>
      </c>
      <c r="E442" s="43">
        <v>200739</v>
      </c>
    </row>
    <row r="443" spans="1:5" x14ac:dyDescent="0.3">
      <c r="A443" s="33">
        <f t="shared" si="19"/>
        <v>3</v>
      </c>
      <c r="B443" s="33">
        <f t="shared" si="20"/>
        <v>12</v>
      </c>
      <c r="C443" s="51">
        <f t="shared" si="21"/>
        <v>44272</v>
      </c>
      <c r="D443">
        <v>442</v>
      </c>
      <c r="E443" s="43">
        <v>217353</v>
      </c>
    </row>
    <row r="444" spans="1:5" x14ac:dyDescent="0.3">
      <c r="A444" s="33">
        <f t="shared" si="19"/>
        <v>3</v>
      </c>
      <c r="B444" s="33">
        <f t="shared" si="20"/>
        <v>12</v>
      </c>
      <c r="C444" s="51">
        <f t="shared" si="21"/>
        <v>44273</v>
      </c>
      <c r="D444">
        <v>443</v>
      </c>
      <c r="E444" s="43">
        <v>234692</v>
      </c>
    </row>
    <row r="445" spans="1:5" x14ac:dyDescent="0.3">
      <c r="A445" s="33">
        <f t="shared" si="19"/>
        <v>3</v>
      </c>
      <c r="B445" s="33">
        <f t="shared" si="20"/>
        <v>12</v>
      </c>
      <c r="C445" s="51">
        <f t="shared" si="21"/>
        <v>44274</v>
      </c>
      <c r="D445">
        <v>444</v>
      </c>
      <c r="E445" s="43">
        <v>261394</v>
      </c>
    </row>
    <row r="446" spans="1:5" x14ac:dyDescent="0.3">
      <c r="A446" s="33">
        <f t="shared" si="19"/>
        <v>3</v>
      </c>
      <c r="B446" s="33">
        <f t="shared" si="20"/>
        <v>12</v>
      </c>
      <c r="C446" s="51">
        <f t="shared" si="21"/>
        <v>44275</v>
      </c>
      <c r="D446">
        <v>445</v>
      </c>
      <c r="E446" s="43">
        <v>273802</v>
      </c>
    </row>
    <row r="447" spans="1:5" x14ac:dyDescent="0.3">
      <c r="A447" s="33">
        <f t="shared" si="19"/>
        <v>3</v>
      </c>
      <c r="B447" s="33">
        <f t="shared" si="20"/>
        <v>13</v>
      </c>
      <c r="C447" s="51">
        <f t="shared" si="21"/>
        <v>44276</v>
      </c>
      <c r="D447">
        <v>446</v>
      </c>
      <c r="E447" s="43">
        <v>259167</v>
      </c>
    </row>
    <row r="448" spans="1:5" x14ac:dyDescent="0.3">
      <c r="A448" s="33">
        <f t="shared" si="19"/>
        <v>3</v>
      </c>
      <c r="B448" s="33">
        <f t="shared" si="20"/>
        <v>13</v>
      </c>
      <c r="C448" s="51">
        <f t="shared" si="21"/>
        <v>44277</v>
      </c>
      <c r="D448">
        <v>447</v>
      </c>
      <c r="E448" s="43">
        <v>295158</v>
      </c>
    </row>
    <row r="449" spans="1:5" x14ac:dyDescent="0.3">
      <c r="A449" s="33">
        <f t="shared" si="19"/>
        <v>3</v>
      </c>
      <c r="B449" s="33">
        <f t="shared" si="20"/>
        <v>13</v>
      </c>
      <c r="C449" s="51">
        <f t="shared" si="21"/>
        <v>44278</v>
      </c>
      <c r="D449">
        <v>448</v>
      </c>
      <c r="E449" s="43">
        <v>314644</v>
      </c>
    </row>
    <row r="450" spans="1:5" x14ac:dyDescent="0.3">
      <c r="A450" s="33">
        <f t="shared" si="19"/>
        <v>3</v>
      </c>
      <c r="B450" s="33">
        <f t="shared" si="20"/>
        <v>13</v>
      </c>
      <c r="C450" s="51">
        <f t="shared" si="21"/>
        <v>44279</v>
      </c>
      <c r="D450">
        <v>449</v>
      </c>
      <c r="E450" s="43">
        <v>332921</v>
      </c>
    </row>
    <row r="451" spans="1:5" x14ac:dyDescent="0.3">
      <c r="A451" s="33">
        <f t="shared" si="19"/>
        <v>3</v>
      </c>
      <c r="B451" s="33">
        <f t="shared" si="20"/>
        <v>13</v>
      </c>
      <c r="C451" s="51">
        <f t="shared" si="21"/>
        <v>44280</v>
      </c>
      <c r="D451">
        <v>450</v>
      </c>
      <c r="E451" s="43">
        <v>346786</v>
      </c>
    </row>
    <row r="452" spans="1:5" x14ac:dyDescent="0.3">
      <c r="A452" s="33">
        <f t="shared" si="19"/>
        <v>3</v>
      </c>
      <c r="B452" s="33">
        <f t="shared" si="20"/>
        <v>13</v>
      </c>
      <c r="C452" s="51">
        <f t="shared" si="21"/>
        <v>44281</v>
      </c>
      <c r="D452">
        <v>451</v>
      </c>
      <c r="E452" s="43">
        <v>349691</v>
      </c>
    </row>
    <row r="453" spans="1:5" x14ac:dyDescent="0.3">
      <c r="A453" s="33">
        <f t="shared" si="19"/>
        <v>3</v>
      </c>
      <c r="B453" s="33">
        <f t="shared" si="20"/>
        <v>13</v>
      </c>
      <c r="C453" s="51">
        <f t="shared" si="21"/>
        <v>44282</v>
      </c>
      <c r="D453">
        <v>452</v>
      </c>
      <c r="E453" s="43">
        <v>352991</v>
      </c>
    </row>
    <row r="454" spans="1:5" x14ac:dyDescent="0.3">
      <c r="A454" s="33">
        <f t="shared" si="19"/>
        <v>3</v>
      </c>
      <c r="B454" s="33">
        <f t="shared" si="20"/>
        <v>14</v>
      </c>
      <c r="C454" s="51">
        <f t="shared" si="21"/>
        <v>44283</v>
      </c>
      <c r="D454">
        <v>453</v>
      </c>
      <c r="E454" s="43">
        <v>323023</v>
      </c>
    </row>
    <row r="455" spans="1:5" x14ac:dyDescent="0.3">
      <c r="A455" s="33">
        <f t="shared" si="19"/>
        <v>3</v>
      </c>
      <c r="B455" s="33">
        <f t="shared" si="20"/>
        <v>14</v>
      </c>
      <c r="C455" s="51">
        <f t="shared" si="21"/>
        <v>44284</v>
      </c>
      <c r="D455">
        <v>454</v>
      </c>
      <c r="E455" s="43">
        <v>360927</v>
      </c>
    </row>
    <row r="456" spans="1:5" x14ac:dyDescent="0.3">
      <c r="A456" s="33">
        <f t="shared" si="19"/>
        <v>3</v>
      </c>
      <c r="B456" s="33">
        <f t="shared" si="20"/>
        <v>14</v>
      </c>
      <c r="C456" s="51">
        <f t="shared" si="21"/>
        <v>44285</v>
      </c>
      <c r="D456">
        <v>455</v>
      </c>
      <c r="E456" s="43">
        <v>379308</v>
      </c>
    </row>
    <row r="457" spans="1:5" x14ac:dyDescent="0.3">
      <c r="A457" s="33">
        <f t="shared" si="19"/>
        <v>3</v>
      </c>
      <c r="B457" s="33">
        <f t="shared" si="20"/>
        <v>14</v>
      </c>
      <c r="C457" s="51">
        <f t="shared" si="21"/>
        <v>44286</v>
      </c>
      <c r="D457">
        <v>456</v>
      </c>
      <c r="E457" s="43">
        <v>386555</v>
      </c>
    </row>
    <row r="458" spans="1:5" x14ac:dyDescent="0.3">
      <c r="A458" s="33">
        <f t="shared" si="19"/>
        <v>4</v>
      </c>
      <c r="B458" s="33">
        <f t="shared" si="20"/>
        <v>14</v>
      </c>
      <c r="C458" s="51">
        <f t="shared" si="21"/>
        <v>44287</v>
      </c>
      <c r="D458">
        <v>457</v>
      </c>
      <c r="E458" s="43">
        <v>401993</v>
      </c>
    </row>
    <row r="459" spans="1:5" x14ac:dyDescent="0.3">
      <c r="A459" s="33">
        <f t="shared" si="19"/>
        <v>4</v>
      </c>
      <c r="B459" s="33">
        <f t="shared" si="20"/>
        <v>14</v>
      </c>
      <c r="C459" s="51">
        <f t="shared" si="21"/>
        <v>44288</v>
      </c>
      <c r="D459">
        <v>458</v>
      </c>
      <c r="E459" s="43">
        <v>392488</v>
      </c>
    </row>
    <row r="460" spans="1:5" x14ac:dyDescent="0.3">
      <c r="A460" s="33">
        <f t="shared" si="19"/>
        <v>4</v>
      </c>
      <c r="B460" s="33">
        <f t="shared" si="20"/>
        <v>14</v>
      </c>
      <c r="C460" s="51">
        <f t="shared" si="21"/>
        <v>44289</v>
      </c>
      <c r="D460">
        <v>459</v>
      </c>
      <c r="E460" s="43">
        <v>368060</v>
      </c>
    </row>
    <row r="461" spans="1:5" x14ac:dyDescent="0.3">
      <c r="A461" s="33">
        <f t="shared" si="19"/>
        <v>4</v>
      </c>
      <c r="B461" s="33">
        <f t="shared" si="20"/>
        <v>15</v>
      </c>
      <c r="C461" s="51">
        <f t="shared" si="21"/>
        <v>44290</v>
      </c>
      <c r="D461">
        <v>460</v>
      </c>
      <c r="E461" s="43">
        <v>357316</v>
      </c>
    </row>
    <row r="462" spans="1:5" x14ac:dyDescent="0.3">
      <c r="A462" s="33">
        <f t="shared" si="19"/>
        <v>4</v>
      </c>
      <c r="B462" s="33">
        <f t="shared" si="20"/>
        <v>15</v>
      </c>
      <c r="C462" s="51">
        <f t="shared" si="21"/>
        <v>44291</v>
      </c>
      <c r="D462">
        <v>461</v>
      </c>
      <c r="E462" s="43">
        <v>382146</v>
      </c>
    </row>
    <row r="463" spans="1:5" x14ac:dyDescent="0.3">
      <c r="A463" s="33">
        <f t="shared" si="19"/>
        <v>4</v>
      </c>
      <c r="B463" s="33">
        <f t="shared" si="20"/>
        <v>15</v>
      </c>
      <c r="C463" s="51">
        <f t="shared" si="21"/>
        <v>44292</v>
      </c>
      <c r="D463">
        <v>462</v>
      </c>
      <c r="E463" s="43">
        <v>412431</v>
      </c>
    </row>
    <row r="464" spans="1:5" x14ac:dyDescent="0.3">
      <c r="A464" s="33">
        <f t="shared" si="19"/>
        <v>4</v>
      </c>
      <c r="B464" s="33">
        <f t="shared" si="20"/>
        <v>15</v>
      </c>
      <c r="C464" s="51">
        <f t="shared" si="21"/>
        <v>44293</v>
      </c>
      <c r="D464">
        <v>463</v>
      </c>
      <c r="E464" s="43">
        <v>414188</v>
      </c>
    </row>
    <row r="465" spans="1:8" x14ac:dyDescent="0.3">
      <c r="A465" s="33">
        <f t="shared" si="19"/>
        <v>4</v>
      </c>
      <c r="B465" s="33">
        <f t="shared" si="20"/>
        <v>15</v>
      </c>
      <c r="C465" s="51">
        <f t="shared" si="21"/>
        <v>44294</v>
      </c>
      <c r="D465">
        <v>464</v>
      </c>
      <c r="E465" s="43">
        <v>401078</v>
      </c>
    </row>
    <row r="466" spans="1:8" x14ac:dyDescent="0.3">
      <c r="A466" s="33">
        <f t="shared" si="19"/>
        <v>4</v>
      </c>
      <c r="B466" s="33">
        <f t="shared" si="20"/>
        <v>15</v>
      </c>
      <c r="C466" s="51">
        <f t="shared" si="21"/>
        <v>44295</v>
      </c>
      <c r="D466">
        <v>465</v>
      </c>
      <c r="E466" s="43">
        <v>403405</v>
      </c>
    </row>
    <row r="467" spans="1:8" x14ac:dyDescent="0.3">
      <c r="A467" s="33">
        <f t="shared" si="19"/>
        <v>4</v>
      </c>
      <c r="B467" s="33">
        <f t="shared" si="20"/>
        <v>15</v>
      </c>
      <c r="C467" s="51">
        <f t="shared" si="21"/>
        <v>44296</v>
      </c>
      <c r="D467">
        <v>466</v>
      </c>
      <c r="E467" s="43">
        <v>366494</v>
      </c>
    </row>
    <row r="468" spans="1:8" x14ac:dyDescent="0.3">
      <c r="A468" s="33">
        <f t="shared" si="19"/>
        <v>4</v>
      </c>
      <c r="B468" s="33">
        <f t="shared" si="20"/>
        <v>16</v>
      </c>
      <c r="C468" s="51">
        <f t="shared" si="21"/>
        <v>44297</v>
      </c>
      <c r="D468">
        <v>467</v>
      </c>
      <c r="E468" s="43">
        <v>329942</v>
      </c>
      <c r="F468" s="43">
        <v>329942</v>
      </c>
      <c r="G468" s="43">
        <v>329942</v>
      </c>
      <c r="H468" s="43">
        <v>329942</v>
      </c>
    </row>
    <row r="469" spans="1:8" x14ac:dyDescent="0.3">
      <c r="A469" s="33">
        <f t="shared" si="19"/>
        <v>4</v>
      </c>
      <c r="B469" s="33">
        <f t="shared" si="20"/>
        <v>16</v>
      </c>
      <c r="C469" s="51">
        <f t="shared" si="21"/>
        <v>44298</v>
      </c>
      <c r="D469">
        <v>468</v>
      </c>
      <c r="F469" s="43">
        <f t="shared" ref="F469:F500" si="22">_xlfn.FORECAST.ETS(D469,$E$2:$E$468,$D$2:$D$468,7,1)</f>
        <v>362542.88723743043</v>
      </c>
      <c r="G469" s="43">
        <f t="shared" ref="G469:G500" si="23">F469-_xlfn.FORECAST.ETS.CONFINT(D469,$E$2:$E$468,$D$2:$D$468,0.95,7,1)</f>
        <v>351374.70198816381</v>
      </c>
      <c r="H469" s="43">
        <f t="shared" ref="H469:H500" si="24">F469+_xlfn.FORECAST.ETS.CONFINT(D469,$E$2:$E$468,$D$2:$D$468,0.95,7,1)</f>
        <v>373711.07248669706</v>
      </c>
    </row>
    <row r="470" spans="1:8" x14ac:dyDescent="0.3">
      <c r="A470" s="33">
        <f t="shared" si="19"/>
        <v>4</v>
      </c>
      <c r="B470" s="33">
        <f t="shared" si="20"/>
        <v>16</v>
      </c>
      <c r="C470" s="51">
        <f t="shared" si="21"/>
        <v>44299</v>
      </c>
      <c r="D470">
        <v>469</v>
      </c>
      <c r="F470" s="43">
        <f t="shared" si="22"/>
        <v>374991.79791145632</v>
      </c>
      <c r="G470" s="43">
        <f t="shared" si="23"/>
        <v>362500.3886517873</v>
      </c>
      <c r="H470" s="43">
        <f t="shared" si="24"/>
        <v>387483.20717112534</v>
      </c>
    </row>
    <row r="471" spans="1:8" x14ac:dyDescent="0.3">
      <c r="A471" s="33">
        <f t="shared" si="19"/>
        <v>4</v>
      </c>
      <c r="B471" s="33">
        <f t="shared" si="20"/>
        <v>16</v>
      </c>
      <c r="C471" s="51">
        <f t="shared" si="21"/>
        <v>44300</v>
      </c>
      <c r="D471">
        <v>470</v>
      </c>
      <c r="F471" s="43">
        <f t="shared" si="22"/>
        <v>370898.10484875122</v>
      </c>
      <c r="G471" s="43">
        <f t="shared" si="23"/>
        <v>357206.23312243127</v>
      </c>
      <c r="H471" s="43">
        <f t="shared" si="24"/>
        <v>384589.97657507117</v>
      </c>
    </row>
    <row r="472" spans="1:8" x14ac:dyDescent="0.3">
      <c r="A472" s="33">
        <f t="shared" si="19"/>
        <v>4</v>
      </c>
      <c r="B472" s="33">
        <f t="shared" si="20"/>
        <v>16</v>
      </c>
      <c r="C472" s="51">
        <f t="shared" si="21"/>
        <v>44301</v>
      </c>
      <c r="D472">
        <v>471</v>
      </c>
      <c r="F472" s="43">
        <f t="shared" si="22"/>
        <v>366009.12353620154</v>
      </c>
      <c r="G472" s="43">
        <f t="shared" si="23"/>
        <v>351209.63876641897</v>
      </c>
      <c r="H472" s="43">
        <f t="shared" si="24"/>
        <v>380808.60830598412</v>
      </c>
    </row>
    <row r="473" spans="1:8" x14ac:dyDescent="0.3">
      <c r="A473" s="33">
        <f t="shared" si="19"/>
        <v>4</v>
      </c>
      <c r="B473" s="33">
        <f t="shared" si="20"/>
        <v>16</v>
      </c>
      <c r="C473" s="51">
        <f t="shared" si="21"/>
        <v>44302</v>
      </c>
      <c r="D473">
        <v>472</v>
      </c>
      <c r="F473" s="43">
        <f t="shared" si="22"/>
        <v>362281.85307809181</v>
      </c>
      <c r="G473" s="43">
        <f t="shared" si="23"/>
        <v>346448.09960671474</v>
      </c>
      <c r="H473" s="43">
        <f t="shared" si="24"/>
        <v>378115.60654946888</v>
      </c>
    </row>
    <row r="474" spans="1:8" x14ac:dyDescent="0.3">
      <c r="A474" s="33">
        <f t="shared" si="19"/>
        <v>4</v>
      </c>
      <c r="B474" s="33">
        <f t="shared" si="20"/>
        <v>16</v>
      </c>
      <c r="C474" s="51">
        <f t="shared" si="21"/>
        <v>44303</v>
      </c>
      <c r="D474">
        <v>473</v>
      </c>
      <c r="F474" s="43">
        <f t="shared" si="22"/>
        <v>346644.33113533282</v>
      </c>
      <c r="G474" s="43">
        <f t="shared" si="23"/>
        <v>329836.10102473863</v>
      </c>
      <c r="H474" s="43">
        <f t="shared" si="24"/>
        <v>363452.56124592701</v>
      </c>
    </row>
    <row r="475" spans="1:8" x14ac:dyDescent="0.3">
      <c r="A475" s="33">
        <f t="shared" si="19"/>
        <v>4</v>
      </c>
      <c r="B475" s="33">
        <f t="shared" si="20"/>
        <v>17</v>
      </c>
      <c r="C475" s="51">
        <f t="shared" si="21"/>
        <v>44304</v>
      </c>
      <c r="D475">
        <v>474</v>
      </c>
      <c r="F475" s="43">
        <f t="shared" si="22"/>
        <v>332123.64246904006</v>
      </c>
      <c r="G475" s="43">
        <f t="shared" si="23"/>
        <v>314390.86067139864</v>
      </c>
      <c r="H475" s="43">
        <f t="shared" si="24"/>
        <v>349856.42426668148</v>
      </c>
    </row>
    <row r="476" spans="1:8" x14ac:dyDescent="0.3">
      <c r="A476" s="33">
        <f t="shared" si="19"/>
        <v>4</v>
      </c>
      <c r="B476" s="33">
        <f t="shared" si="20"/>
        <v>17</v>
      </c>
      <c r="C476" s="51">
        <f t="shared" si="21"/>
        <v>44305</v>
      </c>
      <c r="D476">
        <v>475</v>
      </c>
      <c r="F476" s="43">
        <f t="shared" si="22"/>
        <v>364724.52970647049</v>
      </c>
      <c r="G476" s="43">
        <f t="shared" si="23"/>
        <v>345079.50455346855</v>
      </c>
      <c r="H476" s="43">
        <f t="shared" si="24"/>
        <v>384369.55485947244</v>
      </c>
    </row>
    <row r="477" spans="1:8" x14ac:dyDescent="0.3">
      <c r="A477" s="33">
        <f t="shared" si="19"/>
        <v>4</v>
      </c>
      <c r="B477" s="33">
        <f t="shared" si="20"/>
        <v>17</v>
      </c>
      <c r="C477" s="51">
        <f t="shared" si="21"/>
        <v>44306</v>
      </c>
      <c r="D477">
        <v>476</v>
      </c>
      <c r="F477" s="43">
        <f t="shared" si="22"/>
        <v>377173.44038049638</v>
      </c>
      <c r="G477" s="43">
        <f t="shared" si="23"/>
        <v>356725.58197889815</v>
      </c>
      <c r="H477" s="43">
        <f t="shared" si="24"/>
        <v>397621.29878209461</v>
      </c>
    </row>
    <row r="478" spans="1:8" x14ac:dyDescent="0.3">
      <c r="A478" s="33">
        <f t="shared" si="19"/>
        <v>4</v>
      </c>
      <c r="B478" s="33">
        <f t="shared" si="20"/>
        <v>17</v>
      </c>
      <c r="C478" s="51">
        <f t="shared" si="21"/>
        <v>44307</v>
      </c>
      <c r="D478">
        <v>477</v>
      </c>
      <c r="F478" s="43">
        <f t="shared" si="22"/>
        <v>373079.74731779128</v>
      </c>
      <c r="G478" s="43">
        <f t="shared" si="23"/>
        <v>351856.41907018935</v>
      </c>
      <c r="H478" s="43">
        <f t="shared" si="24"/>
        <v>394303.0755653932</v>
      </c>
    </row>
    <row r="479" spans="1:8" x14ac:dyDescent="0.3">
      <c r="A479" s="33">
        <f t="shared" si="19"/>
        <v>4</v>
      </c>
      <c r="B479" s="33">
        <f t="shared" si="20"/>
        <v>17</v>
      </c>
      <c r="C479" s="51">
        <f t="shared" si="21"/>
        <v>44308</v>
      </c>
      <c r="D479">
        <v>478</v>
      </c>
      <c r="F479" s="43">
        <f t="shared" si="22"/>
        <v>368190.7660052416</v>
      </c>
      <c r="G479" s="43">
        <f t="shared" si="23"/>
        <v>346216.42849987559</v>
      </c>
      <c r="H479" s="43">
        <f t="shared" si="24"/>
        <v>390165.10351060762</v>
      </c>
    </row>
    <row r="480" spans="1:8" x14ac:dyDescent="0.3">
      <c r="A480" s="33">
        <f t="shared" si="19"/>
        <v>4</v>
      </c>
      <c r="B480" s="33">
        <f t="shared" si="20"/>
        <v>17</v>
      </c>
      <c r="C480" s="51">
        <f t="shared" si="21"/>
        <v>44309</v>
      </c>
      <c r="D480">
        <v>479</v>
      </c>
      <c r="F480" s="43">
        <f t="shared" si="22"/>
        <v>364463.49554713187</v>
      </c>
      <c r="G480" s="43">
        <f t="shared" si="23"/>
        <v>341760.17633272236</v>
      </c>
      <c r="H480" s="43">
        <f t="shared" si="24"/>
        <v>387166.81476154138</v>
      </c>
    </row>
    <row r="481" spans="1:8" x14ac:dyDescent="0.3">
      <c r="A481" s="33">
        <f t="shared" si="19"/>
        <v>4</v>
      </c>
      <c r="B481" s="33">
        <f t="shared" si="20"/>
        <v>17</v>
      </c>
      <c r="C481" s="51">
        <f t="shared" si="21"/>
        <v>44310</v>
      </c>
      <c r="D481">
        <v>480</v>
      </c>
      <c r="F481" s="43">
        <f t="shared" si="22"/>
        <v>348825.97360437288</v>
      </c>
      <c r="G481" s="43">
        <f t="shared" si="23"/>
        <v>325413.6372191016</v>
      </c>
      <c r="H481" s="43">
        <f t="shared" si="24"/>
        <v>372238.30998964416</v>
      </c>
    </row>
    <row r="482" spans="1:8" x14ac:dyDescent="0.3">
      <c r="A482" s="33">
        <f t="shared" si="19"/>
        <v>4</v>
      </c>
      <c r="B482" s="33">
        <f t="shared" si="20"/>
        <v>18</v>
      </c>
      <c r="C482" s="51">
        <f t="shared" si="21"/>
        <v>44311</v>
      </c>
      <c r="D482">
        <v>481</v>
      </c>
      <c r="F482" s="43">
        <f t="shared" si="22"/>
        <v>334305.28493808012</v>
      </c>
      <c r="G482" s="43">
        <f t="shared" si="23"/>
        <v>310202.12885316828</v>
      </c>
      <c r="H482" s="43">
        <f t="shared" si="24"/>
        <v>358408.44102299196</v>
      </c>
    </row>
    <row r="483" spans="1:8" x14ac:dyDescent="0.3">
      <c r="A483" s="33">
        <f t="shared" ref="A483:A521" si="25">MONTH(C483)</f>
        <v>4</v>
      </c>
      <c r="B483" s="33">
        <f t="shared" ref="B483:B521" si="26">WEEKNUM(C483)</f>
        <v>18</v>
      </c>
      <c r="C483" s="51">
        <f t="shared" ref="C483:C521" si="27">C482+1</f>
        <v>44312</v>
      </c>
      <c r="D483">
        <v>482</v>
      </c>
      <c r="F483" s="43">
        <f t="shared" si="22"/>
        <v>366906.17217551055</v>
      </c>
      <c r="G483" s="43">
        <f t="shared" si="23"/>
        <v>341337.33217247913</v>
      </c>
      <c r="H483" s="43">
        <f t="shared" si="24"/>
        <v>392475.01217854198</v>
      </c>
    </row>
    <row r="484" spans="1:8" x14ac:dyDescent="0.3">
      <c r="A484" s="33">
        <f t="shared" si="25"/>
        <v>4</v>
      </c>
      <c r="B484" s="33">
        <f t="shared" si="26"/>
        <v>18</v>
      </c>
      <c r="C484" s="51">
        <f t="shared" si="27"/>
        <v>44313</v>
      </c>
      <c r="D484">
        <v>483</v>
      </c>
      <c r="F484" s="43">
        <f t="shared" si="22"/>
        <v>379355.08284953644</v>
      </c>
      <c r="G484" s="43">
        <f t="shared" si="23"/>
        <v>353147.32333352801</v>
      </c>
      <c r="H484" s="43">
        <f t="shared" si="24"/>
        <v>405562.84236554487</v>
      </c>
    </row>
    <row r="485" spans="1:8" x14ac:dyDescent="0.3">
      <c r="A485" s="33">
        <f t="shared" si="25"/>
        <v>4</v>
      </c>
      <c r="B485" s="33">
        <f t="shared" si="26"/>
        <v>18</v>
      </c>
      <c r="C485" s="51">
        <f t="shared" si="27"/>
        <v>44314</v>
      </c>
      <c r="D485">
        <v>484</v>
      </c>
      <c r="F485" s="43">
        <f t="shared" si="22"/>
        <v>375261.38978683134</v>
      </c>
      <c r="G485" s="43">
        <f t="shared" si="23"/>
        <v>348427.52436385851</v>
      </c>
      <c r="H485" s="43">
        <f t="shared" si="24"/>
        <v>402095.25520980416</v>
      </c>
    </row>
    <row r="486" spans="1:8" x14ac:dyDescent="0.3">
      <c r="A486" s="33">
        <f t="shared" si="25"/>
        <v>4</v>
      </c>
      <c r="B486" s="33">
        <f t="shared" si="26"/>
        <v>18</v>
      </c>
      <c r="C486" s="51">
        <f t="shared" si="27"/>
        <v>44315</v>
      </c>
      <c r="D486">
        <v>485</v>
      </c>
      <c r="F486" s="43">
        <f t="shared" si="22"/>
        <v>370372.40847428172</v>
      </c>
      <c r="G486" s="43">
        <f t="shared" si="23"/>
        <v>342924.36933438684</v>
      </c>
      <c r="H486" s="43">
        <f t="shared" si="24"/>
        <v>397820.44761417661</v>
      </c>
    </row>
    <row r="487" spans="1:8" x14ac:dyDescent="0.3">
      <c r="A487" s="33">
        <f t="shared" si="25"/>
        <v>4</v>
      </c>
      <c r="B487" s="33">
        <f t="shared" si="26"/>
        <v>18</v>
      </c>
      <c r="C487" s="51">
        <f t="shared" si="27"/>
        <v>44316</v>
      </c>
      <c r="D487">
        <v>486</v>
      </c>
      <c r="F487" s="43">
        <f t="shared" si="22"/>
        <v>366645.13801617193</v>
      </c>
      <c r="G487" s="43">
        <f t="shared" si="23"/>
        <v>338594.0691316069</v>
      </c>
      <c r="H487" s="43">
        <f t="shared" si="24"/>
        <v>394696.20690073696</v>
      </c>
    </row>
    <row r="488" spans="1:8" x14ac:dyDescent="0.3">
      <c r="A488" s="33">
        <f t="shared" si="25"/>
        <v>5</v>
      </c>
      <c r="B488" s="33">
        <f t="shared" si="26"/>
        <v>18</v>
      </c>
      <c r="C488" s="51">
        <f t="shared" si="27"/>
        <v>44317</v>
      </c>
      <c r="D488">
        <v>487</v>
      </c>
      <c r="F488" s="43">
        <f t="shared" si="22"/>
        <v>351007.61607341294</v>
      </c>
      <c r="G488" s="43">
        <f t="shared" si="23"/>
        <v>322363.95321722137</v>
      </c>
      <c r="H488" s="43">
        <f t="shared" si="24"/>
        <v>379651.27892960451</v>
      </c>
    </row>
    <row r="489" spans="1:8" x14ac:dyDescent="0.3">
      <c r="A489" s="33">
        <f t="shared" si="25"/>
        <v>5</v>
      </c>
      <c r="B489" s="33">
        <f t="shared" si="26"/>
        <v>19</v>
      </c>
      <c r="C489" s="51">
        <f t="shared" si="27"/>
        <v>44318</v>
      </c>
      <c r="D489">
        <v>488</v>
      </c>
      <c r="F489" s="43">
        <f t="shared" si="22"/>
        <v>336486.92740712018</v>
      </c>
      <c r="G489" s="43">
        <f t="shared" si="23"/>
        <v>307260.46729236119</v>
      </c>
      <c r="H489" s="43">
        <f t="shared" si="24"/>
        <v>365713.38752187917</v>
      </c>
    </row>
    <row r="490" spans="1:8" x14ac:dyDescent="0.3">
      <c r="A490" s="33">
        <f t="shared" si="25"/>
        <v>5</v>
      </c>
      <c r="B490" s="33">
        <f t="shared" si="26"/>
        <v>19</v>
      </c>
      <c r="C490" s="51">
        <f t="shared" si="27"/>
        <v>44319</v>
      </c>
      <c r="D490">
        <v>489</v>
      </c>
      <c r="F490" s="43">
        <f t="shared" si="22"/>
        <v>369087.81464455061</v>
      </c>
      <c r="G490" s="43">
        <f t="shared" si="23"/>
        <v>338619.31249997969</v>
      </c>
      <c r="H490" s="43">
        <f t="shared" si="24"/>
        <v>399556.31678912154</v>
      </c>
    </row>
    <row r="491" spans="1:8" x14ac:dyDescent="0.3">
      <c r="A491" s="33">
        <f t="shared" si="25"/>
        <v>5</v>
      </c>
      <c r="B491" s="33">
        <f t="shared" si="26"/>
        <v>19</v>
      </c>
      <c r="C491" s="51">
        <f t="shared" si="27"/>
        <v>44320</v>
      </c>
      <c r="D491">
        <v>490</v>
      </c>
      <c r="F491" s="43">
        <f t="shared" si="22"/>
        <v>381536.7253185765</v>
      </c>
      <c r="G491" s="43">
        <f t="shared" si="23"/>
        <v>350515.50506759243</v>
      </c>
      <c r="H491" s="43">
        <f t="shared" si="24"/>
        <v>412557.94556956057</v>
      </c>
    </row>
    <row r="492" spans="1:8" x14ac:dyDescent="0.3">
      <c r="A492" s="33">
        <f t="shared" si="25"/>
        <v>5</v>
      </c>
      <c r="B492" s="33">
        <f t="shared" si="26"/>
        <v>19</v>
      </c>
      <c r="C492" s="51">
        <f t="shared" si="27"/>
        <v>44321</v>
      </c>
      <c r="D492">
        <v>491</v>
      </c>
      <c r="F492" s="43">
        <f t="shared" si="22"/>
        <v>377443.0322558714</v>
      </c>
      <c r="G492" s="43">
        <f t="shared" si="23"/>
        <v>345876.70637013606</v>
      </c>
      <c r="H492" s="43">
        <f t="shared" si="24"/>
        <v>409009.35814160673</v>
      </c>
    </row>
    <row r="493" spans="1:8" x14ac:dyDescent="0.3">
      <c r="A493" s="33">
        <f t="shared" si="25"/>
        <v>5</v>
      </c>
      <c r="B493" s="33">
        <f t="shared" si="26"/>
        <v>19</v>
      </c>
      <c r="C493" s="51">
        <f t="shared" si="27"/>
        <v>44322</v>
      </c>
      <c r="D493">
        <v>492</v>
      </c>
      <c r="F493" s="43">
        <f t="shared" si="22"/>
        <v>372554.05094332178</v>
      </c>
      <c r="G493" s="43">
        <f t="shared" si="23"/>
        <v>340449.84024466743</v>
      </c>
      <c r="H493" s="43">
        <f t="shared" si="24"/>
        <v>404658.26164197613</v>
      </c>
    </row>
    <row r="494" spans="1:8" x14ac:dyDescent="0.3">
      <c r="A494" s="33">
        <f t="shared" si="25"/>
        <v>5</v>
      </c>
      <c r="B494" s="33">
        <f t="shared" si="26"/>
        <v>19</v>
      </c>
      <c r="C494" s="51">
        <f t="shared" si="27"/>
        <v>44323</v>
      </c>
      <c r="D494">
        <v>493</v>
      </c>
      <c r="F494" s="43">
        <f t="shared" si="22"/>
        <v>368826.78048521199</v>
      </c>
      <c r="G494" s="43">
        <f t="shared" si="23"/>
        <v>336191.54493689357</v>
      </c>
      <c r="H494" s="43">
        <f t="shared" si="24"/>
        <v>401462.01603353041</v>
      </c>
    </row>
    <row r="495" spans="1:8" x14ac:dyDescent="0.3">
      <c r="A495" s="33">
        <f t="shared" si="25"/>
        <v>5</v>
      </c>
      <c r="B495" s="33">
        <f t="shared" si="26"/>
        <v>19</v>
      </c>
      <c r="C495" s="51">
        <f t="shared" si="27"/>
        <v>44324</v>
      </c>
      <c r="D495">
        <v>494</v>
      </c>
      <c r="F495" s="43">
        <f t="shared" si="22"/>
        <v>353189.258542453</v>
      </c>
      <c r="G495" s="43">
        <f t="shared" si="23"/>
        <v>320029.52477523056</v>
      </c>
      <c r="H495" s="43">
        <f t="shared" si="24"/>
        <v>386348.99230967544</v>
      </c>
    </row>
    <row r="496" spans="1:8" x14ac:dyDescent="0.3">
      <c r="A496" s="33">
        <f t="shared" si="25"/>
        <v>5</v>
      </c>
      <c r="B496" s="33">
        <f t="shared" si="26"/>
        <v>20</v>
      </c>
      <c r="C496" s="51">
        <f t="shared" si="27"/>
        <v>44325</v>
      </c>
      <c r="D496">
        <v>495</v>
      </c>
      <c r="F496" s="43">
        <f t="shared" si="22"/>
        <v>338668.56987616024</v>
      </c>
      <c r="G496" s="43">
        <f t="shared" si="23"/>
        <v>304990.55588042631</v>
      </c>
      <c r="H496" s="43">
        <f t="shared" si="24"/>
        <v>372346.58387189417</v>
      </c>
    </row>
    <row r="497" spans="1:8" x14ac:dyDescent="0.3">
      <c r="A497" s="33">
        <f t="shared" si="25"/>
        <v>5</v>
      </c>
      <c r="B497" s="33">
        <f t="shared" si="26"/>
        <v>20</v>
      </c>
      <c r="C497" s="51">
        <f t="shared" si="27"/>
        <v>44326</v>
      </c>
      <c r="D497">
        <v>496</v>
      </c>
      <c r="F497" s="43">
        <f t="shared" si="22"/>
        <v>371269.45711359067</v>
      </c>
      <c r="G497" s="43">
        <f t="shared" si="23"/>
        <v>336488.64762879629</v>
      </c>
      <c r="H497" s="43">
        <f t="shared" si="24"/>
        <v>406050.26659838506</v>
      </c>
    </row>
    <row r="498" spans="1:8" x14ac:dyDescent="0.3">
      <c r="A498" s="33">
        <f t="shared" si="25"/>
        <v>5</v>
      </c>
      <c r="B498" s="33">
        <f t="shared" si="26"/>
        <v>20</v>
      </c>
      <c r="C498" s="51">
        <f t="shared" si="27"/>
        <v>44327</v>
      </c>
      <c r="D498">
        <v>497</v>
      </c>
      <c r="F498" s="43">
        <f t="shared" si="22"/>
        <v>383718.36778761662</v>
      </c>
      <c r="G498" s="43">
        <f t="shared" si="23"/>
        <v>348439.35394225258</v>
      </c>
      <c r="H498" s="43">
        <f t="shared" si="24"/>
        <v>418997.38163298066</v>
      </c>
    </row>
    <row r="499" spans="1:8" x14ac:dyDescent="0.3">
      <c r="A499" s="33">
        <f t="shared" si="25"/>
        <v>5</v>
      </c>
      <c r="B499" s="33">
        <f t="shared" si="26"/>
        <v>20</v>
      </c>
      <c r="C499" s="51">
        <f t="shared" si="27"/>
        <v>44328</v>
      </c>
      <c r="D499">
        <v>498</v>
      </c>
      <c r="F499" s="43">
        <f t="shared" si="22"/>
        <v>379624.67472491146</v>
      </c>
      <c r="G499" s="43">
        <f t="shared" si="23"/>
        <v>343852.54849903117</v>
      </c>
      <c r="H499" s="43">
        <f t="shared" si="24"/>
        <v>415396.80095079174</v>
      </c>
    </row>
    <row r="500" spans="1:8" x14ac:dyDescent="0.3">
      <c r="A500" s="33">
        <f t="shared" si="25"/>
        <v>5</v>
      </c>
      <c r="B500" s="33">
        <f t="shared" si="26"/>
        <v>20</v>
      </c>
      <c r="C500" s="51">
        <f t="shared" si="27"/>
        <v>44329</v>
      </c>
      <c r="D500">
        <v>499</v>
      </c>
      <c r="F500" s="43">
        <f t="shared" si="22"/>
        <v>374735.69341236184</v>
      </c>
      <c r="G500" s="43">
        <f t="shared" si="23"/>
        <v>338475.33560481848</v>
      </c>
      <c r="H500" s="43">
        <f t="shared" si="24"/>
        <v>410996.0512199052</v>
      </c>
    </row>
    <row r="501" spans="1:8" x14ac:dyDescent="0.3">
      <c r="A501" s="33">
        <f t="shared" si="25"/>
        <v>5</v>
      </c>
      <c r="B501" s="33">
        <f t="shared" si="26"/>
        <v>20</v>
      </c>
      <c r="C501" s="51">
        <f t="shared" si="27"/>
        <v>44330</v>
      </c>
      <c r="D501">
        <v>500</v>
      </c>
      <c r="F501" s="43">
        <f t="shared" ref="F501:F521" si="28">_xlfn.FORECAST.ETS(D501,$E$2:$E$468,$D$2:$D$468,7,1)</f>
        <v>371008.42295425205</v>
      </c>
      <c r="G501" s="43">
        <f t="shared" ref="G501:G521" si="29">F501-_xlfn.FORECAST.ETS.CONFINT(D501,$E$2:$E$468,$D$2:$D$468,0.95,7,1)</f>
        <v>334264.51640921546</v>
      </c>
      <c r="H501" s="43">
        <f t="shared" ref="H501:H521" si="30">F501+_xlfn.FORECAST.ETS.CONFINT(D501,$E$2:$E$468,$D$2:$D$468,0.95,7,1)</f>
        <v>407752.32949928864</v>
      </c>
    </row>
    <row r="502" spans="1:8" x14ac:dyDescent="0.3">
      <c r="A502" s="33">
        <f t="shared" si="25"/>
        <v>5</v>
      </c>
      <c r="B502" s="33">
        <f t="shared" si="26"/>
        <v>20</v>
      </c>
      <c r="C502" s="51">
        <f t="shared" si="27"/>
        <v>44331</v>
      </c>
      <c r="D502">
        <v>501</v>
      </c>
      <c r="F502" s="43">
        <f t="shared" si="28"/>
        <v>355370.90101149306</v>
      </c>
      <c r="G502" s="43">
        <f t="shared" si="29"/>
        <v>318147.94272289152</v>
      </c>
      <c r="H502" s="43">
        <f t="shared" si="30"/>
        <v>392593.8593000946</v>
      </c>
    </row>
    <row r="503" spans="1:8" x14ac:dyDescent="0.3">
      <c r="A503" s="33">
        <f t="shared" si="25"/>
        <v>5</v>
      </c>
      <c r="B503" s="33">
        <f t="shared" si="26"/>
        <v>21</v>
      </c>
      <c r="C503" s="51">
        <f t="shared" si="27"/>
        <v>44332</v>
      </c>
      <c r="D503">
        <v>502</v>
      </c>
      <c r="F503" s="43">
        <f t="shared" si="28"/>
        <v>340850.2123452003</v>
      </c>
      <c r="G503" s="43">
        <f t="shared" si="29"/>
        <v>303152.52455826098</v>
      </c>
      <c r="H503" s="43">
        <f t="shared" si="30"/>
        <v>378547.90013213962</v>
      </c>
    </row>
    <row r="504" spans="1:8" x14ac:dyDescent="0.3">
      <c r="A504" s="33">
        <f t="shared" si="25"/>
        <v>5</v>
      </c>
      <c r="B504" s="33">
        <f t="shared" si="26"/>
        <v>21</v>
      </c>
      <c r="C504" s="51">
        <f t="shared" si="27"/>
        <v>44333</v>
      </c>
      <c r="D504">
        <v>503</v>
      </c>
      <c r="F504" s="43">
        <f t="shared" si="28"/>
        <v>373451.09958263073</v>
      </c>
      <c r="G504" s="43">
        <f t="shared" si="29"/>
        <v>334747.39951134159</v>
      </c>
      <c r="H504" s="43">
        <f t="shared" si="30"/>
        <v>412154.79965391988</v>
      </c>
    </row>
    <row r="505" spans="1:8" x14ac:dyDescent="0.3">
      <c r="A505" s="33">
        <f t="shared" si="25"/>
        <v>5</v>
      </c>
      <c r="B505" s="33">
        <f t="shared" si="26"/>
        <v>21</v>
      </c>
      <c r="C505" s="51">
        <f t="shared" si="27"/>
        <v>44334</v>
      </c>
      <c r="D505">
        <v>504</v>
      </c>
      <c r="F505" s="43">
        <f t="shared" si="28"/>
        <v>385900.01025665668</v>
      </c>
      <c r="G505" s="43">
        <f t="shared" si="29"/>
        <v>346736.11925194337</v>
      </c>
      <c r="H505" s="43">
        <f t="shared" si="30"/>
        <v>425063.90126136999</v>
      </c>
    </row>
    <row r="506" spans="1:8" x14ac:dyDescent="0.3">
      <c r="A506" s="33">
        <f t="shared" si="25"/>
        <v>5</v>
      </c>
      <c r="B506" s="33">
        <f t="shared" si="26"/>
        <v>21</v>
      </c>
      <c r="C506" s="51">
        <f t="shared" si="27"/>
        <v>44335</v>
      </c>
      <c r="D506">
        <v>505</v>
      </c>
      <c r="F506" s="43">
        <f t="shared" si="28"/>
        <v>381806.31719395152</v>
      </c>
      <c r="G506" s="43">
        <f t="shared" si="29"/>
        <v>342185.89125502459</v>
      </c>
      <c r="H506" s="43">
        <f t="shared" si="30"/>
        <v>421426.74313287844</v>
      </c>
    </row>
    <row r="507" spans="1:8" x14ac:dyDescent="0.3">
      <c r="A507" s="33">
        <f t="shared" si="25"/>
        <v>5</v>
      </c>
      <c r="B507" s="33">
        <f t="shared" si="26"/>
        <v>21</v>
      </c>
      <c r="C507" s="51">
        <f t="shared" si="27"/>
        <v>44336</v>
      </c>
      <c r="D507">
        <v>506</v>
      </c>
      <c r="F507" s="43">
        <f t="shared" si="28"/>
        <v>376917.3358814019</v>
      </c>
      <c r="G507" s="43">
        <f t="shared" si="29"/>
        <v>336843.90294231102</v>
      </c>
      <c r="H507" s="43">
        <f t="shared" si="30"/>
        <v>416990.76882049278</v>
      </c>
    </row>
    <row r="508" spans="1:8" x14ac:dyDescent="0.3">
      <c r="A508" s="33">
        <f t="shared" si="25"/>
        <v>5</v>
      </c>
      <c r="B508" s="33">
        <f t="shared" si="26"/>
        <v>21</v>
      </c>
      <c r="C508" s="51">
        <f t="shared" si="27"/>
        <v>44337</v>
      </c>
      <c r="D508">
        <v>507</v>
      </c>
      <c r="F508" s="43">
        <f t="shared" si="28"/>
        <v>373190.06542329211</v>
      </c>
      <c r="G508" s="43">
        <f t="shared" si="29"/>
        <v>332667.03202361614</v>
      </c>
      <c r="H508" s="43">
        <f t="shared" si="30"/>
        <v>413713.09882296808</v>
      </c>
    </row>
    <row r="509" spans="1:8" x14ac:dyDescent="0.3">
      <c r="A509" s="33">
        <f t="shared" si="25"/>
        <v>5</v>
      </c>
      <c r="B509" s="33">
        <f t="shared" si="26"/>
        <v>21</v>
      </c>
      <c r="C509" s="51">
        <f t="shared" si="27"/>
        <v>44338</v>
      </c>
      <c r="D509">
        <v>508</v>
      </c>
      <c r="F509" s="43">
        <f t="shared" si="28"/>
        <v>357552.54348053312</v>
      </c>
      <c r="G509" s="43">
        <f t="shared" si="29"/>
        <v>316583.20096443902</v>
      </c>
      <c r="H509" s="43">
        <f t="shared" si="30"/>
        <v>398521.88599662721</v>
      </c>
    </row>
    <row r="510" spans="1:8" x14ac:dyDescent="0.3">
      <c r="A510" s="33">
        <f t="shared" si="25"/>
        <v>5</v>
      </c>
      <c r="B510" s="33">
        <f t="shared" si="26"/>
        <v>22</v>
      </c>
      <c r="C510" s="51">
        <f t="shared" si="27"/>
        <v>44339</v>
      </c>
      <c r="D510">
        <v>509</v>
      </c>
      <c r="F510" s="43">
        <f t="shared" si="28"/>
        <v>343031.85481424042</v>
      </c>
      <c r="G510" s="43">
        <f t="shared" si="29"/>
        <v>301619.38509979477</v>
      </c>
      <c r="H510" s="43">
        <f t="shared" si="30"/>
        <v>384444.32452868606</v>
      </c>
    </row>
    <row r="511" spans="1:8" x14ac:dyDescent="0.3">
      <c r="A511" s="33">
        <f t="shared" si="25"/>
        <v>5</v>
      </c>
      <c r="B511" s="33">
        <f t="shared" si="26"/>
        <v>22</v>
      </c>
      <c r="C511" s="51">
        <f t="shared" si="27"/>
        <v>44340</v>
      </c>
      <c r="D511">
        <v>510</v>
      </c>
      <c r="F511" s="43">
        <f t="shared" si="28"/>
        <v>375632.74205167079</v>
      </c>
      <c r="G511" s="43">
        <f t="shared" si="29"/>
        <v>333286.19249964569</v>
      </c>
      <c r="H511" s="43">
        <f t="shared" si="30"/>
        <v>417979.29160369589</v>
      </c>
    </row>
    <row r="512" spans="1:8" x14ac:dyDescent="0.3">
      <c r="A512" s="33">
        <f t="shared" si="25"/>
        <v>5</v>
      </c>
      <c r="B512" s="33">
        <f t="shared" si="26"/>
        <v>22</v>
      </c>
      <c r="C512" s="51">
        <f t="shared" si="27"/>
        <v>44341</v>
      </c>
      <c r="D512">
        <v>511</v>
      </c>
      <c r="F512" s="43">
        <f t="shared" si="28"/>
        <v>388081.65272569674</v>
      </c>
      <c r="G512" s="43">
        <f t="shared" si="29"/>
        <v>345303.07991524332</v>
      </c>
      <c r="H512" s="43">
        <f t="shared" si="30"/>
        <v>430860.22553615016</v>
      </c>
    </row>
    <row r="513" spans="1:8" x14ac:dyDescent="0.3">
      <c r="A513" s="33">
        <f t="shared" si="25"/>
        <v>5</v>
      </c>
      <c r="B513" s="33">
        <f t="shared" si="26"/>
        <v>22</v>
      </c>
      <c r="C513" s="51">
        <f t="shared" si="27"/>
        <v>44342</v>
      </c>
      <c r="D513">
        <v>512</v>
      </c>
      <c r="F513" s="43">
        <f t="shared" si="28"/>
        <v>383987.95966299158</v>
      </c>
      <c r="G513" s="43">
        <f t="shared" si="29"/>
        <v>340780.11426235113</v>
      </c>
      <c r="H513" s="43">
        <f t="shared" si="30"/>
        <v>427195.80506363203</v>
      </c>
    </row>
    <row r="514" spans="1:8" x14ac:dyDescent="0.3">
      <c r="A514" s="33">
        <f t="shared" si="25"/>
        <v>5</v>
      </c>
      <c r="B514" s="33">
        <f t="shared" si="26"/>
        <v>22</v>
      </c>
      <c r="C514" s="51">
        <f t="shared" si="27"/>
        <v>44343</v>
      </c>
      <c r="D514">
        <v>513</v>
      </c>
      <c r="F514" s="43">
        <f t="shared" si="28"/>
        <v>379098.97835044196</v>
      </c>
      <c r="G514" s="43">
        <f t="shared" si="29"/>
        <v>335464.52698666311</v>
      </c>
      <c r="H514" s="43">
        <f t="shared" si="30"/>
        <v>422733.42971422081</v>
      </c>
    </row>
    <row r="515" spans="1:8" x14ac:dyDescent="0.3">
      <c r="A515" s="33">
        <f t="shared" si="25"/>
        <v>5</v>
      </c>
      <c r="B515" s="33">
        <f t="shared" si="26"/>
        <v>22</v>
      </c>
      <c r="C515" s="51">
        <f t="shared" si="27"/>
        <v>44344</v>
      </c>
      <c r="D515">
        <v>514</v>
      </c>
      <c r="F515" s="43">
        <f t="shared" si="28"/>
        <v>375371.70789233223</v>
      </c>
      <c r="G515" s="43">
        <f t="shared" si="29"/>
        <v>331313.23690078501</v>
      </c>
      <c r="H515" s="43">
        <f t="shared" si="30"/>
        <v>419430.17888387945</v>
      </c>
    </row>
    <row r="516" spans="1:8" x14ac:dyDescent="0.3">
      <c r="A516" s="33">
        <f t="shared" si="25"/>
        <v>5</v>
      </c>
      <c r="B516" s="33">
        <f t="shared" si="26"/>
        <v>22</v>
      </c>
      <c r="C516" s="51">
        <f t="shared" si="27"/>
        <v>44345</v>
      </c>
      <c r="D516">
        <v>515</v>
      </c>
      <c r="F516" s="43">
        <f t="shared" si="28"/>
        <v>359734.18594957318</v>
      </c>
      <c r="G516" s="43">
        <f t="shared" si="29"/>
        <v>315254.20489621127</v>
      </c>
      <c r="H516" s="43">
        <f t="shared" si="30"/>
        <v>404214.16700293508</v>
      </c>
    </row>
    <row r="517" spans="1:8" x14ac:dyDescent="0.3">
      <c r="A517" s="33">
        <f t="shared" si="25"/>
        <v>5</v>
      </c>
      <c r="B517" s="33">
        <f t="shared" si="26"/>
        <v>23</v>
      </c>
      <c r="C517" s="51">
        <f t="shared" si="27"/>
        <v>44346</v>
      </c>
      <c r="D517">
        <v>516</v>
      </c>
      <c r="F517" s="43">
        <f t="shared" si="28"/>
        <v>345213.49728328048</v>
      </c>
      <c r="G517" s="43">
        <f t="shared" si="29"/>
        <v>300314.44227698899</v>
      </c>
      <c r="H517" s="43">
        <f t="shared" si="30"/>
        <v>390112.55228957196</v>
      </c>
    </row>
    <row r="518" spans="1:8" x14ac:dyDescent="0.3">
      <c r="A518" s="33">
        <f t="shared" si="25"/>
        <v>5</v>
      </c>
      <c r="B518" s="33">
        <f t="shared" si="26"/>
        <v>23</v>
      </c>
      <c r="C518" s="51">
        <f t="shared" si="27"/>
        <v>44347</v>
      </c>
      <c r="D518">
        <v>517</v>
      </c>
      <c r="F518" s="43">
        <f t="shared" si="28"/>
        <v>377814.38452071085</v>
      </c>
      <c r="G518" s="43">
        <f t="shared" si="29"/>
        <v>332037.18657964887</v>
      </c>
      <c r="H518" s="43">
        <f t="shared" si="30"/>
        <v>423591.58246177284</v>
      </c>
    </row>
    <row r="519" spans="1:8" x14ac:dyDescent="0.3">
      <c r="A519" s="33">
        <f t="shared" si="25"/>
        <v>6</v>
      </c>
      <c r="B519" s="33">
        <f t="shared" si="26"/>
        <v>23</v>
      </c>
      <c r="C519" s="51">
        <f t="shared" si="27"/>
        <v>44348</v>
      </c>
      <c r="D519">
        <v>518</v>
      </c>
      <c r="F519" s="43">
        <f t="shared" si="28"/>
        <v>390263.2951947368</v>
      </c>
      <c r="G519" s="43">
        <f t="shared" si="29"/>
        <v>344075.82740564755</v>
      </c>
      <c r="H519" s="43">
        <f t="shared" si="30"/>
        <v>436450.76298382605</v>
      </c>
    </row>
    <row r="520" spans="1:8" x14ac:dyDescent="0.3">
      <c r="A520" s="33">
        <f t="shared" si="25"/>
        <v>6</v>
      </c>
      <c r="B520" s="33">
        <f t="shared" si="26"/>
        <v>23</v>
      </c>
      <c r="C520" s="51">
        <f t="shared" si="27"/>
        <v>44349</v>
      </c>
      <c r="D520">
        <v>519</v>
      </c>
      <c r="F520" s="43">
        <f t="shared" si="28"/>
        <v>386169.60213203164</v>
      </c>
      <c r="G520" s="43">
        <f t="shared" si="29"/>
        <v>339574.00323978171</v>
      </c>
      <c r="H520" s="43">
        <f t="shared" si="30"/>
        <v>432765.20102428156</v>
      </c>
    </row>
    <row r="521" spans="1:8" x14ac:dyDescent="0.3">
      <c r="A521" s="33">
        <f t="shared" si="25"/>
        <v>6</v>
      </c>
      <c r="B521" s="33">
        <f t="shared" si="26"/>
        <v>23</v>
      </c>
      <c r="C521" s="51">
        <f t="shared" si="27"/>
        <v>44350</v>
      </c>
      <c r="D521">
        <v>520</v>
      </c>
      <c r="F521" s="43">
        <f t="shared" si="28"/>
        <v>381280.62081948202</v>
      </c>
      <c r="G521" s="43">
        <f t="shared" si="29"/>
        <v>334278.97120088083</v>
      </c>
      <c r="H521" s="43">
        <f t="shared" si="30"/>
        <v>428282.27043808321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7047-8963-45C6-8B77-984790AC6280}">
  <sheetPr>
    <tabColor theme="9" tint="-0.249977111117893"/>
  </sheetPr>
  <dimension ref="A1:K561"/>
  <sheetViews>
    <sheetView showGridLines="0" zoomScale="120" zoomScaleNormal="120" workbookViewId="0">
      <selection activeCell="J21" sqref="J21"/>
    </sheetView>
  </sheetViews>
  <sheetFormatPr defaultColWidth="11.5546875" defaultRowHeight="14.4" x14ac:dyDescent="0.3"/>
  <cols>
    <col min="1" max="3" width="11.44140625" style="33"/>
    <col min="6" max="6" width="20.44140625" customWidth="1"/>
    <col min="7" max="7" width="38.88671875" customWidth="1"/>
    <col min="8" max="8" width="39.5546875" customWidth="1"/>
    <col min="10" max="10" width="12.6640625" customWidth="1"/>
    <col min="11" max="11" width="10.5546875" customWidth="1"/>
  </cols>
  <sheetData>
    <row r="1" spans="1:11" x14ac:dyDescent="0.3">
      <c r="A1" s="33" t="s">
        <v>522</v>
      </c>
      <c r="B1" s="33" t="s">
        <v>523</v>
      </c>
      <c r="C1" s="33" t="s">
        <v>519</v>
      </c>
      <c r="D1" t="s">
        <v>521</v>
      </c>
      <c r="E1" t="s">
        <v>530</v>
      </c>
      <c r="F1" t="s">
        <v>524</v>
      </c>
      <c r="G1" t="s">
        <v>528</v>
      </c>
      <c r="H1" t="s">
        <v>529</v>
      </c>
      <c r="J1" t="s">
        <v>508</v>
      </c>
      <c r="K1" t="s">
        <v>509</v>
      </c>
    </row>
    <row r="2" spans="1:11" x14ac:dyDescent="0.3">
      <c r="A2" s="33">
        <f>MONTH(C2)</f>
        <v>1</v>
      </c>
      <c r="B2" s="33">
        <f>WEEKNUM(C2)</f>
        <v>1</v>
      </c>
      <c r="C2" s="51">
        <v>43831</v>
      </c>
      <c r="D2">
        <v>1</v>
      </c>
      <c r="E2" s="43">
        <v>6204</v>
      </c>
      <c r="J2" t="s">
        <v>510</v>
      </c>
      <c r="K2" s="46">
        <f>_xlfn.FORECAST.ETS.STAT($E$2:$E$468,$D$2:$D$468,1,7,1)</f>
        <v>0.75</v>
      </c>
    </row>
    <row r="3" spans="1:11" x14ac:dyDescent="0.3">
      <c r="A3" s="33">
        <f t="shared" ref="A3:A66" si="0">MONTH(C3)</f>
        <v>1</v>
      </c>
      <c r="B3" s="33">
        <f t="shared" ref="B3:B66" si="1">WEEKNUM(C3)</f>
        <v>1</v>
      </c>
      <c r="C3" s="51">
        <v>43832</v>
      </c>
      <c r="D3">
        <v>2</v>
      </c>
      <c r="E3" s="43">
        <v>5079</v>
      </c>
      <c r="J3" t="s">
        <v>511</v>
      </c>
      <c r="K3" s="46">
        <f>_xlfn.FORECAST.ETS.STAT($E$2:$E$468,$D$2:$D$468,2,7,1)</f>
        <v>1E-3</v>
      </c>
    </row>
    <row r="4" spans="1:11" x14ac:dyDescent="0.3">
      <c r="A4" s="33">
        <f t="shared" si="0"/>
        <v>1</v>
      </c>
      <c r="B4" s="33">
        <f t="shared" si="1"/>
        <v>1</v>
      </c>
      <c r="C4" s="51">
        <v>43833</v>
      </c>
      <c r="D4">
        <v>3</v>
      </c>
      <c r="E4" s="43">
        <v>6339</v>
      </c>
      <c r="J4" t="s">
        <v>512</v>
      </c>
      <c r="K4" s="46">
        <f>_xlfn.FORECAST.ETS.STAT($E$2:$E$468,$D$2:$D$468,3,7,1)</f>
        <v>0.249</v>
      </c>
    </row>
    <row r="5" spans="1:11" x14ac:dyDescent="0.3">
      <c r="A5" s="33">
        <f t="shared" si="0"/>
        <v>1</v>
      </c>
      <c r="B5" s="33">
        <f t="shared" si="1"/>
        <v>1</v>
      </c>
      <c r="C5" s="51">
        <v>43834</v>
      </c>
      <c r="D5">
        <v>4</v>
      </c>
      <c r="E5" s="43">
        <v>14249</v>
      </c>
      <c r="J5" t="s">
        <v>513</v>
      </c>
      <c r="K5" s="46">
        <f>_xlfn.FORECAST.ETS.STAT($E$2:$E$468,$D$2:$D$468,4,7,1)</f>
        <v>1.2004212289994796</v>
      </c>
    </row>
    <row r="6" spans="1:11" x14ac:dyDescent="0.3">
      <c r="A6" s="33">
        <f t="shared" si="0"/>
        <v>1</v>
      </c>
      <c r="B6" s="33">
        <f t="shared" si="1"/>
        <v>2</v>
      </c>
      <c r="C6" s="51">
        <v>43835</v>
      </c>
      <c r="D6">
        <v>5</v>
      </c>
      <c r="E6" s="43">
        <v>9302</v>
      </c>
      <c r="J6" t="s">
        <v>514</v>
      </c>
      <c r="K6" s="46">
        <f>_xlfn.FORECAST.ETS.STAT($E$2:$E$468,$D$2:$D$468,5,7,1)</f>
        <v>6.8533816205155335E-2</v>
      </c>
    </row>
    <row r="7" spans="1:11" x14ac:dyDescent="0.3">
      <c r="A7" s="33">
        <f t="shared" si="0"/>
        <v>1</v>
      </c>
      <c r="B7" s="33">
        <f t="shared" si="1"/>
        <v>2</v>
      </c>
      <c r="C7" s="51">
        <v>43836</v>
      </c>
      <c r="D7">
        <v>6</v>
      </c>
      <c r="E7" s="43">
        <v>12034</v>
      </c>
      <c r="J7" t="s">
        <v>515</v>
      </c>
      <c r="K7" s="46">
        <f>_xlfn.FORECAST.ETS.STAT($E$2:$E$468,$D$2:$D$468,6,7,1)</f>
        <v>113086.55637830742</v>
      </c>
    </row>
    <row r="8" spans="1:11" x14ac:dyDescent="0.3">
      <c r="A8" s="33">
        <f t="shared" si="0"/>
        <v>1</v>
      </c>
      <c r="B8" s="33">
        <f t="shared" si="1"/>
        <v>2</v>
      </c>
      <c r="C8" s="51">
        <v>43837</v>
      </c>
      <c r="D8">
        <v>7</v>
      </c>
      <c r="E8" s="43">
        <v>11235</v>
      </c>
      <c r="J8" t="s">
        <v>516</v>
      </c>
      <c r="K8" s="46">
        <f>_xlfn.FORECAST.ETS.STAT($E$2:$E$468,$D$2:$D$468,7,7,1)</f>
        <v>154896.69504462575</v>
      </c>
    </row>
    <row r="9" spans="1:11" x14ac:dyDescent="0.3">
      <c r="A9" s="33">
        <f t="shared" si="0"/>
        <v>1</v>
      </c>
      <c r="B9" s="33">
        <f t="shared" si="1"/>
        <v>2</v>
      </c>
      <c r="C9" s="51">
        <v>43838</v>
      </c>
      <c r="D9">
        <v>8</v>
      </c>
      <c r="E9" s="43">
        <v>9480</v>
      </c>
    </row>
    <row r="10" spans="1:11" x14ac:dyDescent="0.3">
      <c r="A10" s="33">
        <f t="shared" si="0"/>
        <v>1</v>
      </c>
      <c r="B10" s="33">
        <f t="shared" si="1"/>
        <v>2</v>
      </c>
      <c r="C10" s="51">
        <v>43839</v>
      </c>
      <c r="D10">
        <v>9</v>
      </c>
      <c r="E10" s="43">
        <v>10720</v>
      </c>
    </row>
    <row r="11" spans="1:11" x14ac:dyDescent="0.3">
      <c r="A11" s="33">
        <f t="shared" si="0"/>
        <v>1</v>
      </c>
      <c r="B11" s="33">
        <f t="shared" si="1"/>
        <v>2</v>
      </c>
      <c r="C11" s="51">
        <v>43840</v>
      </c>
      <c r="D11">
        <v>10</v>
      </c>
      <c r="E11" s="43">
        <v>8207</v>
      </c>
    </row>
    <row r="12" spans="1:11" x14ac:dyDescent="0.3">
      <c r="A12" s="33">
        <f t="shared" si="0"/>
        <v>1</v>
      </c>
      <c r="B12" s="33">
        <f t="shared" si="1"/>
        <v>2</v>
      </c>
      <c r="C12" s="51">
        <v>43841</v>
      </c>
      <c r="D12">
        <v>11</v>
      </c>
      <c r="E12" s="43">
        <v>9089</v>
      </c>
    </row>
    <row r="13" spans="1:11" x14ac:dyDescent="0.3">
      <c r="A13" s="33">
        <f t="shared" si="0"/>
        <v>1</v>
      </c>
      <c r="B13" s="33">
        <f t="shared" si="1"/>
        <v>3</v>
      </c>
      <c r="C13" s="51">
        <v>43842</v>
      </c>
      <c r="D13">
        <v>12</v>
      </c>
      <c r="E13" s="43">
        <v>7756</v>
      </c>
    </row>
    <row r="14" spans="1:11" x14ac:dyDescent="0.3">
      <c r="A14" s="33">
        <f t="shared" si="0"/>
        <v>1</v>
      </c>
      <c r="B14" s="33">
        <f t="shared" si="1"/>
        <v>3</v>
      </c>
      <c r="C14" s="51">
        <v>43843</v>
      </c>
      <c r="D14">
        <v>13</v>
      </c>
      <c r="E14" s="43">
        <v>6128</v>
      </c>
    </row>
    <row r="15" spans="1:11" x14ac:dyDescent="0.3">
      <c r="A15" s="33">
        <f t="shared" si="0"/>
        <v>1</v>
      </c>
      <c r="B15" s="33">
        <f t="shared" si="1"/>
        <v>3</v>
      </c>
      <c r="C15" s="51">
        <v>43844</v>
      </c>
      <c r="D15">
        <v>14</v>
      </c>
      <c r="E15" s="43">
        <v>1214</v>
      </c>
    </row>
    <row r="16" spans="1:11" x14ac:dyDescent="0.3">
      <c r="A16" s="33">
        <f t="shared" si="0"/>
        <v>1</v>
      </c>
      <c r="B16" s="33">
        <f t="shared" si="1"/>
        <v>3</v>
      </c>
      <c r="C16" s="51">
        <v>43845</v>
      </c>
      <c r="D16">
        <v>15</v>
      </c>
      <c r="E16" s="43">
        <v>45459</v>
      </c>
    </row>
    <row r="17" spans="1:5" x14ac:dyDescent="0.3">
      <c r="A17" s="33">
        <f t="shared" si="0"/>
        <v>1</v>
      </c>
      <c r="B17" s="33">
        <f t="shared" si="1"/>
        <v>3</v>
      </c>
      <c r="C17" s="51">
        <v>43846</v>
      </c>
      <c r="D17">
        <v>16</v>
      </c>
      <c r="E17" s="43">
        <v>19538</v>
      </c>
    </row>
    <row r="18" spans="1:5" x14ac:dyDescent="0.3">
      <c r="A18" s="33">
        <f t="shared" si="0"/>
        <v>1</v>
      </c>
      <c r="B18" s="33">
        <f t="shared" si="1"/>
        <v>3</v>
      </c>
      <c r="C18" s="51">
        <v>43847</v>
      </c>
      <c r="D18">
        <v>17</v>
      </c>
      <c r="E18" s="43">
        <v>6363</v>
      </c>
    </row>
    <row r="19" spans="1:5" x14ac:dyDescent="0.3">
      <c r="A19" s="33">
        <f t="shared" si="0"/>
        <v>1</v>
      </c>
      <c r="B19" s="33">
        <f t="shared" si="1"/>
        <v>3</v>
      </c>
      <c r="C19" s="51">
        <v>43848</v>
      </c>
      <c r="D19">
        <v>18</v>
      </c>
      <c r="E19" s="43">
        <v>6479</v>
      </c>
    </row>
    <row r="20" spans="1:5" x14ac:dyDescent="0.3">
      <c r="A20" s="33">
        <f t="shared" si="0"/>
        <v>1</v>
      </c>
      <c r="B20" s="33">
        <f t="shared" si="1"/>
        <v>4</v>
      </c>
      <c r="C20" s="51">
        <v>43849</v>
      </c>
      <c r="D20">
        <v>19</v>
      </c>
      <c r="E20" s="43">
        <v>6006</v>
      </c>
    </row>
    <row r="21" spans="1:5" x14ac:dyDescent="0.3">
      <c r="A21" s="33">
        <f t="shared" si="0"/>
        <v>1</v>
      </c>
      <c r="B21" s="33">
        <f t="shared" si="1"/>
        <v>4</v>
      </c>
      <c r="C21" s="51">
        <v>43850</v>
      </c>
      <c r="D21">
        <v>20</v>
      </c>
      <c r="E21" s="43">
        <v>5558</v>
      </c>
    </row>
    <row r="22" spans="1:5" x14ac:dyDescent="0.3">
      <c r="A22" s="33">
        <f t="shared" si="0"/>
        <v>1</v>
      </c>
      <c r="B22" s="33">
        <f t="shared" si="1"/>
        <v>4</v>
      </c>
      <c r="C22" s="51">
        <v>43851</v>
      </c>
      <c r="D22">
        <v>21</v>
      </c>
      <c r="E22" s="43">
        <v>1421</v>
      </c>
    </row>
    <row r="23" spans="1:5" x14ac:dyDescent="0.3">
      <c r="A23" s="33">
        <f t="shared" si="0"/>
        <v>1</v>
      </c>
      <c r="B23" s="33">
        <f t="shared" si="1"/>
        <v>4</v>
      </c>
      <c r="C23" s="51">
        <v>43852</v>
      </c>
      <c r="D23">
        <v>22</v>
      </c>
      <c r="E23" s="43">
        <v>1667</v>
      </c>
    </row>
    <row r="24" spans="1:5" x14ac:dyDescent="0.3">
      <c r="A24" s="33">
        <f t="shared" si="0"/>
        <v>1</v>
      </c>
      <c r="B24" s="33">
        <f t="shared" si="1"/>
        <v>4</v>
      </c>
      <c r="C24" s="51">
        <v>43853</v>
      </c>
      <c r="D24">
        <v>23</v>
      </c>
      <c r="E24" s="43">
        <v>1904</v>
      </c>
    </row>
    <row r="25" spans="1:5" x14ac:dyDescent="0.3">
      <c r="A25" s="33">
        <f t="shared" si="0"/>
        <v>1</v>
      </c>
      <c r="B25" s="33">
        <f t="shared" si="1"/>
        <v>4</v>
      </c>
      <c r="C25" s="51">
        <v>43854</v>
      </c>
      <c r="D25">
        <v>24</v>
      </c>
      <c r="E25" s="43">
        <v>5325</v>
      </c>
    </row>
    <row r="26" spans="1:5" x14ac:dyDescent="0.3">
      <c r="A26" s="33">
        <f t="shared" si="0"/>
        <v>1</v>
      </c>
      <c r="B26" s="33">
        <f t="shared" si="1"/>
        <v>4</v>
      </c>
      <c r="C26" s="51">
        <v>43855</v>
      </c>
      <c r="D26">
        <v>25</v>
      </c>
      <c r="E26" s="43">
        <v>1176</v>
      </c>
    </row>
    <row r="27" spans="1:5" x14ac:dyDescent="0.3">
      <c r="A27" s="33">
        <f t="shared" si="0"/>
        <v>1</v>
      </c>
      <c r="B27" s="33">
        <f t="shared" si="1"/>
        <v>5</v>
      </c>
      <c r="C27" s="51">
        <v>43856</v>
      </c>
      <c r="D27">
        <v>26</v>
      </c>
      <c r="E27" s="43">
        <v>1766</v>
      </c>
    </row>
    <row r="28" spans="1:5" x14ac:dyDescent="0.3">
      <c r="A28" s="33">
        <f t="shared" si="0"/>
        <v>1</v>
      </c>
      <c r="B28" s="33">
        <f t="shared" si="1"/>
        <v>5</v>
      </c>
      <c r="C28" s="51">
        <v>43857</v>
      </c>
      <c r="D28">
        <v>27</v>
      </c>
      <c r="E28" s="43">
        <v>2662</v>
      </c>
    </row>
    <row r="29" spans="1:5" x14ac:dyDescent="0.3">
      <c r="A29" s="33">
        <f t="shared" si="0"/>
        <v>1</v>
      </c>
      <c r="B29" s="33">
        <f t="shared" si="1"/>
        <v>5</v>
      </c>
      <c r="C29" s="51">
        <v>43858</v>
      </c>
      <c r="D29">
        <v>28</v>
      </c>
      <c r="E29" s="43">
        <v>3075</v>
      </c>
    </row>
    <row r="30" spans="1:5" x14ac:dyDescent="0.3">
      <c r="A30" s="33">
        <f t="shared" si="0"/>
        <v>1</v>
      </c>
      <c r="B30" s="33">
        <f t="shared" si="1"/>
        <v>5</v>
      </c>
      <c r="C30" s="51">
        <v>43859</v>
      </c>
      <c r="D30">
        <v>29</v>
      </c>
      <c r="E30" s="43">
        <v>4330</v>
      </c>
    </row>
    <row r="31" spans="1:5" x14ac:dyDescent="0.3">
      <c r="A31" s="33">
        <f t="shared" si="0"/>
        <v>1</v>
      </c>
      <c r="B31" s="33">
        <f t="shared" si="1"/>
        <v>5</v>
      </c>
      <c r="C31" s="51">
        <v>43860</v>
      </c>
      <c r="D31">
        <v>30</v>
      </c>
      <c r="E31" s="43">
        <v>4442</v>
      </c>
    </row>
    <row r="32" spans="1:5" x14ac:dyDescent="0.3">
      <c r="A32" s="33">
        <f t="shared" si="0"/>
        <v>1</v>
      </c>
      <c r="B32" s="33">
        <f t="shared" si="1"/>
        <v>5</v>
      </c>
      <c r="C32" s="51">
        <v>43861</v>
      </c>
      <c r="D32">
        <v>31</v>
      </c>
      <c r="E32" s="43">
        <v>6021</v>
      </c>
    </row>
    <row r="33" spans="1:5" x14ac:dyDescent="0.3">
      <c r="A33" s="33">
        <f t="shared" si="0"/>
        <v>2</v>
      </c>
      <c r="B33" s="33">
        <f t="shared" si="1"/>
        <v>5</v>
      </c>
      <c r="C33" s="51">
        <v>43862</v>
      </c>
      <c r="D33">
        <v>32</v>
      </c>
      <c r="E33" s="43">
        <v>7850</v>
      </c>
    </row>
    <row r="34" spans="1:5" x14ac:dyDescent="0.3">
      <c r="A34" s="33">
        <f t="shared" si="0"/>
        <v>2</v>
      </c>
      <c r="B34" s="33">
        <f t="shared" si="1"/>
        <v>6</v>
      </c>
      <c r="C34" s="51">
        <v>43863</v>
      </c>
      <c r="D34">
        <v>33</v>
      </c>
      <c r="E34" s="43">
        <v>6443</v>
      </c>
    </row>
    <row r="35" spans="1:5" x14ac:dyDescent="0.3">
      <c r="A35" s="33">
        <f t="shared" si="0"/>
        <v>2</v>
      </c>
      <c r="B35" s="33">
        <f t="shared" si="1"/>
        <v>6</v>
      </c>
      <c r="C35" s="51">
        <v>43864</v>
      </c>
      <c r="D35">
        <v>34</v>
      </c>
      <c r="E35" s="43">
        <v>8385</v>
      </c>
    </row>
    <row r="36" spans="1:5" x14ac:dyDescent="0.3">
      <c r="A36" s="33">
        <f t="shared" si="0"/>
        <v>2</v>
      </c>
      <c r="B36" s="33">
        <f t="shared" si="1"/>
        <v>6</v>
      </c>
      <c r="C36" s="51">
        <v>43865</v>
      </c>
      <c r="D36">
        <v>35</v>
      </c>
      <c r="E36" s="43">
        <v>7794</v>
      </c>
    </row>
    <row r="37" spans="1:5" x14ac:dyDescent="0.3">
      <c r="A37" s="33">
        <f t="shared" si="0"/>
        <v>2</v>
      </c>
      <c r="B37" s="33">
        <f t="shared" si="1"/>
        <v>6</v>
      </c>
      <c r="C37" s="51">
        <v>43866</v>
      </c>
      <c r="D37">
        <v>36</v>
      </c>
      <c r="E37" s="43">
        <v>9745</v>
      </c>
    </row>
    <row r="38" spans="1:5" x14ac:dyDescent="0.3">
      <c r="A38" s="33">
        <f t="shared" si="0"/>
        <v>2</v>
      </c>
      <c r="B38" s="33">
        <f t="shared" si="1"/>
        <v>6</v>
      </c>
      <c r="C38" s="51">
        <v>43867</v>
      </c>
      <c r="D38">
        <v>37</v>
      </c>
      <c r="E38" s="43">
        <v>13289</v>
      </c>
    </row>
    <row r="39" spans="1:5" x14ac:dyDescent="0.3">
      <c r="A39" s="33">
        <f t="shared" si="0"/>
        <v>2</v>
      </c>
      <c r="B39" s="33">
        <f t="shared" si="1"/>
        <v>6</v>
      </c>
      <c r="C39" s="51">
        <v>43868</v>
      </c>
      <c r="D39">
        <v>38</v>
      </c>
      <c r="E39" s="43">
        <v>14285</v>
      </c>
    </row>
    <row r="40" spans="1:5" x14ac:dyDescent="0.3">
      <c r="A40" s="33">
        <f t="shared" si="0"/>
        <v>2</v>
      </c>
      <c r="B40" s="33">
        <f t="shared" si="1"/>
        <v>6</v>
      </c>
      <c r="C40" s="51">
        <v>43869</v>
      </c>
      <c r="D40">
        <v>39</v>
      </c>
      <c r="E40" s="43">
        <v>14212</v>
      </c>
    </row>
    <row r="41" spans="1:5" x14ac:dyDescent="0.3">
      <c r="A41" s="33">
        <f t="shared" si="0"/>
        <v>2</v>
      </c>
      <c r="B41" s="33">
        <f t="shared" si="1"/>
        <v>7</v>
      </c>
      <c r="C41" s="51">
        <v>43870</v>
      </c>
      <c r="D41">
        <v>40</v>
      </c>
      <c r="E41" s="43">
        <v>15435</v>
      </c>
    </row>
    <row r="42" spans="1:5" x14ac:dyDescent="0.3">
      <c r="A42" s="33">
        <f t="shared" si="0"/>
        <v>2</v>
      </c>
      <c r="B42" s="33">
        <f t="shared" si="1"/>
        <v>7</v>
      </c>
      <c r="C42" s="51">
        <v>43871</v>
      </c>
      <c r="D42">
        <v>41</v>
      </c>
      <c r="E42" s="43">
        <v>17234</v>
      </c>
    </row>
    <row r="43" spans="1:5" x14ac:dyDescent="0.3">
      <c r="A43" s="33">
        <f t="shared" si="0"/>
        <v>2</v>
      </c>
      <c r="B43" s="33">
        <f t="shared" si="1"/>
        <v>7</v>
      </c>
      <c r="C43" s="51">
        <v>43872</v>
      </c>
      <c r="D43">
        <v>42</v>
      </c>
      <c r="E43" s="43">
        <v>27637</v>
      </c>
    </row>
    <row r="44" spans="1:5" x14ac:dyDescent="0.3">
      <c r="A44" s="33">
        <f t="shared" si="0"/>
        <v>2</v>
      </c>
      <c r="B44" s="33">
        <f t="shared" si="1"/>
        <v>7</v>
      </c>
      <c r="C44" s="51">
        <v>43873</v>
      </c>
      <c r="D44">
        <v>43</v>
      </c>
      <c r="E44" s="43">
        <v>20646</v>
      </c>
    </row>
    <row r="45" spans="1:5" x14ac:dyDescent="0.3">
      <c r="A45" s="33">
        <f t="shared" si="0"/>
        <v>2</v>
      </c>
      <c r="B45" s="33">
        <f t="shared" si="1"/>
        <v>7</v>
      </c>
      <c r="C45" s="51">
        <v>43874</v>
      </c>
      <c r="D45">
        <v>44</v>
      </c>
      <c r="E45" s="43">
        <v>53324</v>
      </c>
    </row>
    <row r="46" spans="1:5" x14ac:dyDescent="0.3">
      <c r="A46" s="33">
        <f t="shared" si="0"/>
        <v>2</v>
      </c>
      <c r="B46" s="33">
        <f t="shared" si="1"/>
        <v>7</v>
      </c>
      <c r="C46" s="51">
        <v>43875</v>
      </c>
      <c r="D46">
        <v>45</v>
      </c>
      <c r="E46" s="43">
        <v>40633</v>
      </c>
    </row>
    <row r="47" spans="1:5" x14ac:dyDescent="0.3">
      <c r="A47" s="33">
        <f t="shared" si="0"/>
        <v>2</v>
      </c>
      <c r="B47" s="33">
        <f t="shared" si="1"/>
        <v>7</v>
      </c>
      <c r="C47" s="51">
        <v>43876</v>
      </c>
      <c r="D47">
        <v>46</v>
      </c>
      <c r="E47" s="43">
        <v>41167</v>
      </c>
    </row>
    <row r="48" spans="1:5" x14ac:dyDescent="0.3">
      <c r="A48" s="33">
        <f t="shared" si="0"/>
        <v>2</v>
      </c>
      <c r="B48" s="33">
        <f t="shared" si="1"/>
        <v>8</v>
      </c>
      <c r="C48" s="51">
        <v>43877</v>
      </c>
      <c r="D48">
        <v>47</v>
      </c>
      <c r="E48" s="43">
        <v>54601</v>
      </c>
    </row>
    <row r="49" spans="1:5" x14ac:dyDescent="0.3">
      <c r="A49" s="33">
        <f t="shared" si="0"/>
        <v>2</v>
      </c>
      <c r="B49" s="33">
        <f t="shared" si="1"/>
        <v>8</v>
      </c>
      <c r="C49" s="51">
        <v>43878</v>
      </c>
      <c r="D49">
        <v>48</v>
      </c>
      <c r="E49" s="43">
        <v>57830</v>
      </c>
    </row>
    <row r="50" spans="1:5" x14ac:dyDescent="0.3">
      <c r="A50" s="33">
        <f t="shared" si="0"/>
        <v>2</v>
      </c>
      <c r="B50" s="33">
        <f t="shared" si="1"/>
        <v>8</v>
      </c>
      <c r="C50" s="51">
        <v>43879</v>
      </c>
      <c r="D50">
        <v>49</v>
      </c>
      <c r="E50" s="43">
        <v>71160</v>
      </c>
    </row>
    <row r="51" spans="1:5" x14ac:dyDescent="0.3">
      <c r="A51" s="33">
        <f t="shared" si="0"/>
        <v>2</v>
      </c>
      <c r="B51" s="33">
        <f t="shared" si="1"/>
        <v>8</v>
      </c>
      <c r="C51" s="51">
        <v>43880</v>
      </c>
      <c r="D51">
        <v>50</v>
      </c>
      <c r="E51" s="43">
        <v>97983</v>
      </c>
    </row>
    <row r="52" spans="1:5" x14ac:dyDescent="0.3">
      <c r="A52" s="33">
        <f t="shared" si="0"/>
        <v>2</v>
      </c>
      <c r="B52" s="33">
        <f t="shared" si="1"/>
        <v>8</v>
      </c>
      <c r="C52" s="51">
        <v>43881</v>
      </c>
      <c r="D52">
        <v>51</v>
      </c>
      <c r="E52" s="43">
        <v>109816</v>
      </c>
    </row>
    <row r="53" spans="1:5" x14ac:dyDescent="0.3">
      <c r="A53" s="33">
        <f t="shared" si="0"/>
        <v>2</v>
      </c>
      <c r="B53" s="33">
        <f t="shared" si="1"/>
        <v>8</v>
      </c>
      <c r="C53" s="51">
        <v>43882</v>
      </c>
      <c r="D53">
        <v>52</v>
      </c>
      <c r="E53" s="43">
        <v>114690</v>
      </c>
    </row>
    <row r="54" spans="1:5" x14ac:dyDescent="0.3">
      <c r="A54" s="33">
        <f t="shared" si="0"/>
        <v>2</v>
      </c>
      <c r="B54" s="33">
        <f t="shared" si="1"/>
        <v>8</v>
      </c>
      <c r="C54" s="51">
        <v>43883</v>
      </c>
      <c r="D54">
        <v>53</v>
      </c>
      <c r="E54" s="43">
        <v>121915</v>
      </c>
    </row>
    <row r="55" spans="1:5" x14ac:dyDescent="0.3">
      <c r="A55" s="33">
        <f t="shared" si="0"/>
        <v>2</v>
      </c>
      <c r="B55" s="33">
        <f t="shared" si="1"/>
        <v>9</v>
      </c>
      <c r="C55" s="51">
        <v>43884</v>
      </c>
      <c r="D55">
        <v>54</v>
      </c>
      <c r="E55" s="43">
        <v>150768</v>
      </c>
    </row>
    <row r="56" spans="1:5" x14ac:dyDescent="0.3">
      <c r="A56" s="33">
        <f t="shared" si="0"/>
        <v>2</v>
      </c>
      <c r="B56" s="33">
        <f t="shared" si="1"/>
        <v>9</v>
      </c>
      <c r="C56" s="51">
        <v>43885</v>
      </c>
      <c r="D56">
        <v>55</v>
      </c>
      <c r="E56" s="43">
        <v>143882</v>
      </c>
    </row>
    <row r="57" spans="1:5" x14ac:dyDescent="0.3">
      <c r="A57" s="33">
        <f t="shared" si="0"/>
        <v>2</v>
      </c>
      <c r="B57" s="33">
        <f t="shared" si="1"/>
        <v>9</v>
      </c>
      <c r="C57" s="51">
        <v>43886</v>
      </c>
      <c r="D57">
        <v>56</v>
      </c>
      <c r="E57" s="43">
        <v>179532</v>
      </c>
    </row>
    <row r="58" spans="1:5" x14ac:dyDescent="0.3">
      <c r="A58" s="33">
        <f t="shared" si="0"/>
        <v>2</v>
      </c>
      <c r="B58" s="33">
        <f t="shared" si="1"/>
        <v>9</v>
      </c>
      <c r="C58" s="51">
        <v>43887</v>
      </c>
      <c r="D58">
        <v>57</v>
      </c>
      <c r="E58" s="43">
        <v>219756</v>
      </c>
    </row>
    <row r="59" spans="1:5" x14ac:dyDescent="0.3">
      <c r="A59" s="33">
        <f t="shared" si="0"/>
        <v>2</v>
      </c>
      <c r="B59" s="33">
        <f t="shared" si="1"/>
        <v>9</v>
      </c>
      <c r="C59" s="51">
        <v>43888</v>
      </c>
      <c r="D59">
        <v>58</v>
      </c>
      <c r="E59" s="43">
        <v>225726</v>
      </c>
    </row>
    <row r="60" spans="1:5" x14ac:dyDescent="0.3">
      <c r="A60" s="33">
        <f t="shared" si="0"/>
        <v>2</v>
      </c>
      <c r="B60" s="33">
        <f t="shared" si="1"/>
        <v>9</v>
      </c>
      <c r="C60" s="51">
        <v>43889</v>
      </c>
      <c r="D60">
        <v>59</v>
      </c>
      <c r="E60" s="43">
        <v>233699</v>
      </c>
    </row>
    <row r="61" spans="1:5" x14ac:dyDescent="0.3">
      <c r="A61" s="33">
        <f t="shared" si="0"/>
        <v>2</v>
      </c>
      <c r="B61" s="33">
        <f t="shared" si="1"/>
        <v>9</v>
      </c>
      <c r="C61" s="51">
        <v>43890</v>
      </c>
      <c r="D61">
        <v>60</v>
      </c>
      <c r="E61" s="43">
        <v>203022</v>
      </c>
    </row>
    <row r="62" spans="1:5" x14ac:dyDescent="0.3">
      <c r="A62" s="33">
        <f t="shared" si="0"/>
        <v>3</v>
      </c>
      <c r="B62" s="33">
        <f t="shared" si="1"/>
        <v>10</v>
      </c>
      <c r="C62" s="51">
        <v>43891</v>
      </c>
      <c r="D62">
        <v>61</v>
      </c>
      <c r="E62" s="43">
        <v>222236</v>
      </c>
    </row>
    <row r="63" spans="1:5" x14ac:dyDescent="0.3">
      <c r="A63" s="33">
        <f t="shared" si="0"/>
        <v>3</v>
      </c>
      <c r="B63" s="33">
        <f t="shared" si="1"/>
        <v>10</v>
      </c>
      <c r="C63" s="51">
        <v>43892</v>
      </c>
      <c r="D63">
        <v>62</v>
      </c>
      <c r="E63" s="43">
        <v>260947</v>
      </c>
    </row>
    <row r="64" spans="1:5" x14ac:dyDescent="0.3">
      <c r="A64" s="33">
        <f t="shared" si="0"/>
        <v>3</v>
      </c>
      <c r="B64" s="33">
        <f t="shared" si="1"/>
        <v>10</v>
      </c>
      <c r="C64" s="51">
        <v>43893</v>
      </c>
      <c r="D64">
        <v>63</v>
      </c>
      <c r="E64" s="43">
        <v>278167</v>
      </c>
    </row>
    <row r="65" spans="1:5" x14ac:dyDescent="0.3">
      <c r="A65" s="33">
        <f t="shared" si="0"/>
        <v>3</v>
      </c>
      <c r="B65" s="33">
        <f t="shared" si="1"/>
        <v>10</v>
      </c>
      <c r="C65" s="51">
        <v>43894</v>
      </c>
      <c r="D65">
        <v>64</v>
      </c>
      <c r="E65" s="43">
        <v>277555</v>
      </c>
    </row>
    <row r="66" spans="1:5" x14ac:dyDescent="0.3">
      <c r="A66" s="33">
        <f t="shared" si="0"/>
        <v>3</v>
      </c>
      <c r="B66" s="33">
        <f t="shared" si="1"/>
        <v>10</v>
      </c>
      <c r="C66" s="51">
        <v>43895</v>
      </c>
      <c r="D66">
        <v>65</v>
      </c>
      <c r="E66" s="43">
        <v>280922</v>
      </c>
    </row>
    <row r="67" spans="1:5" x14ac:dyDescent="0.3">
      <c r="A67" s="33">
        <f t="shared" ref="A67:A130" si="2">MONTH(C67)</f>
        <v>3</v>
      </c>
      <c r="B67" s="33">
        <f t="shared" ref="B67:B130" si="3">WEEKNUM(C67)</f>
        <v>10</v>
      </c>
      <c r="C67" s="51">
        <v>43896</v>
      </c>
      <c r="D67">
        <v>66</v>
      </c>
      <c r="E67" s="43">
        <v>181065</v>
      </c>
    </row>
    <row r="68" spans="1:5" x14ac:dyDescent="0.3">
      <c r="A68" s="33">
        <f t="shared" si="2"/>
        <v>3</v>
      </c>
      <c r="B68" s="33">
        <f t="shared" si="3"/>
        <v>10</v>
      </c>
      <c r="C68" s="51">
        <v>43897</v>
      </c>
      <c r="D68">
        <v>67</v>
      </c>
      <c r="E68" s="43">
        <v>238333</v>
      </c>
    </row>
    <row r="69" spans="1:5" x14ac:dyDescent="0.3">
      <c r="A69" s="33">
        <f t="shared" si="2"/>
        <v>3</v>
      </c>
      <c r="B69" s="33">
        <f t="shared" si="3"/>
        <v>11</v>
      </c>
      <c r="C69" s="51">
        <v>43898</v>
      </c>
      <c r="D69">
        <v>68</v>
      </c>
      <c r="E69" s="43">
        <v>239141</v>
      </c>
    </row>
    <row r="70" spans="1:5" x14ac:dyDescent="0.3">
      <c r="A70" s="33">
        <f t="shared" si="2"/>
        <v>3</v>
      </c>
      <c r="B70" s="33">
        <f t="shared" si="3"/>
        <v>11</v>
      </c>
      <c r="C70" s="51">
        <v>43899</v>
      </c>
      <c r="D70">
        <v>69</v>
      </c>
      <c r="E70" s="43">
        <v>225021</v>
      </c>
    </row>
    <row r="71" spans="1:5" x14ac:dyDescent="0.3">
      <c r="A71" s="33">
        <f t="shared" si="2"/>
        <v>3</v>
      </c>
      <c r="B71" s="33">
        <f t="shared" si="3"/>
        <v>11</v>
      </c>
      <c r="C71" s="51">
        <v>43900</v>
      </c>
      <c r="D71">
        <v>70</v>
      </c>
      <c r="E71" s="43">
        <v>275991</v>
      </c>
    </row>
    <row r="72" spans="1:5" x14ac:dyDescent="0.3">
      <c r="A72" s="33">
        <f t="shared" si="2"/>
        <v>3</v>
      </c>
      <c r="B72" s="33">
        <f t="shared" si="3"/>
        <v>11</v>
      </c>
      <c r="C72" s="51">
        <v>43901</v>
      </c>
      <c r="D72">
        <v>71</v>
      </c>
      <c r="E72" s="43">
        <v>285924</v>
      </c>
    </row>
    <row r="73" spans="1:5" x14ac:dyDescent="0.3">
      <c r="A73" s="33">
        <f t="shared" si="2"/>
        <v>3</v>
      </c>
      <c r="B73" s="33">
        <f t="shared" si="3"/>
        <v>11</v>
      </c>
      <c r="C73" s="51">
        <v>43902</v>
      </c>
      <c r="D73">
        <v>72</v>
      </c>
      <c r="E73" s="43">
        <v>279826</v>
      </c>
    </row>
    <row r="74" spans="1:5" x14ac:dyDescent="0.3">
      <c r="A74" s="33">
        <f t="shared" si="2"/>
        <v>3</v>
      </c>
      <c r="B74" s="33">
        <f t="shared" si="3"/>
        <v>11</v>
      </c>
      <c r="C74" s="51">
        <v>43903</v>
      </c>
      <c r="D74">
        <v>73</v>
      </c>
      <c r="E74" s="43">
        <v>242966</v>
      </c>
    </row>
    <row r="75" spans="1:5" x14ac:dyDescent="0.3">
      <c r="A75" s="33">
        <f t="shared" si="2"/>
        <v>3</v>
      </c>
      <c r="B75" s="33">
        <f t="shared" si="3"/>
        <v>11</v>
      </c>
      <c r="C75" s="51">
        <v>43904</v>
      </c>
      <c r="D75">
        <v>74</v>
      </c>
      <c r="E75" s="43">
        <v>426775</v>
      </c>
    </row>
    <row r="76" spans="1:5" x14ac:dyDescent="0.3">
      <c r="A76" s="33">
        <f t="shared" si="2"/>
        <v>3</v>
      </c>
      <c r="B76" s="33">
        <f t="shared" si="3"/>
        <v>12</v>
      </c>
      <c r="C76" s="51">
        <v>43905</v>
      </c>
      <c r="D76">
        <v>75</v>
      </c>
      <c r="E76" s="43">
        <v>228945</v>
      </c>
    </row>
    <row r="77" spans="1:5" x14ac:dyDescent="0.3">
      <c r="A77" s="33">
        <f t="shared" si="2"/>
        <v>3</v>
      </c>
      <c r="B77" s="33">
        <f t="shared" si="3"/>
        <v>12</v>
      </c>
      <c r="C77" s="51">
        <v>43906</v>
      </c>
      <c r="D77">
        <v>76</v>
      </c>
      <c r="E77" s="43">
        <v>280790</v>
      </c>
    </row>
    <row r="78" spans="1:5" x14ac:dyDescent="0.3">
      <c r="A78" s="33">
        <f t="shared" si="2"/>
        <v>3</v>
      </c>
      <c r="B78" s="33">
        <f t="shared" si="3"/>
        <v>12</v>
      </c>
      <c r="C78" s="51">
        <v>43907</v>
      </c>
      <c r="D78">
        <v>77</v>
      </c>
      <c r="E78" s="43">
        <v>252759</v>
      </c>
    </row>
    <row r="79" spans="1:5" x14ac:dyDescent="0.3">
      <c r="A79" s="33">
        <f t="shared" si="2"/>
        <v>3</v>
      </c>
      <c r="B79" s="33">
        <f t="shared" si="3"/>
        <v>12</v>
      </c>
      <c r="C79" s="51">
        <v>43908</v>
      </c>
      <c r="D79">
        <v>78</v>
      </c>
      <c r="E79" s="43">
        <v>319619</v>
      </c>
    </row>
    <row r="80" spans="1:5" x14ac:dyDescent="0.3">
      <c r="A80" s="33">
        <f t="shared" si="2"/>
        <v>3</v>
      </c>
      <c r="B80" s="33">
        <f t="shared" si="3"/>
        <v>12</v>
      </c>
      <c r="C80" s="51">
        <v>43909</v>
      </c>
      <c r="D80">
        <v>79</v>
      </c>
      <c r="E80" s="43">
        <v>284904</v>
      </c>
    </row>
    <row r="81" spans="1:5" x14ac:dyDescent="0.3">
      <c r="A81" s="33">
        <f t="shared" si="2"/>
        <v>3</v>
      </c>
      <c r="B81" s="33">
        <f t="shared" si="3"/>
        <v>12</v>
      </c>
      <c r="C81" s="51">
        <v>43910</v>
      </c>
      <c r="D81">
        <v>80</v>
      </c>
      <c r="E81" s="43">
        <v>247603</v>
      </c>
    </row>
    <row r="82" spans="1:5" x14ac:dyDescent="0.3">
      <c r="A82" s="33">
        <f t="shared" si="2"/>
        <v>3</v>
      </c>
      <c r="B82" s="33">
        <f t="shared" si="3"/>
        <v>12</v>
      </c>
      <c r="C82" s="51">
        <v>43911</v>
      </c>
      <c r="D82">
        <v>81</v>
      </c>
      <c r="E82" s="43">
        <v>248202</v>
      </c>
    </row>
    <row r="83" spans="1:5" x14ac:dyDescent="0.3">
      <c r="A83" s="33">
        <f t="shared" si="2"/>
        <v>3</v>
      </c>
      <c r="B83" s="33">
        <f t="shared" si="3"/>
        <v>13</v>
      </c>
      <c r="C83" s="51">
        <v>43912</v>
      </c>
      <c r="D83">
        <v>82</v>
      </c>
      <c r="E83" s="43">
        <v>241038</v>
      </c>
    </row>
    <row r="84" spans="1:5" x14ac:dyDescent="0.3">
      <c r="A84" s="33">
        <f t="shared" si="2"/>
        <v>3</v>
      </c>
      <c r="B84" s="33">
        <f t="shared" si="3"/>
        <v>13</v>
      </c>
      <c r="C84" s="51">
        <v>43913</v>
      </c>
      <c r="D84">
        <v>83</v>
      </c>
      <c r="E84" s="43">
        <v>242796</v>
      </c>
    </row>
    <row r="85" spans="1:5" x14ac:dyDescent="0.3">
      <c r="A85" s="33">
        <f t="shared" si="2"/>
        <v>3</v>
      </c>
      <c r="B85" s="33">
        <f t="shared" si="3"/>
        <v>13</v>
      </c>
      <c r="C85" s="51">
        <v>43914</v>
      </c>
      <c r="D85">
        <v>84</v>
      </c>
      <c r="E85" s="43">
        <v>260656</v>
      </c>
    </row>
    <row r="86" spans="1:5" x14ac:dyDescent="0.3">
      <c r="A86" s="33">
        <f t="shared" si="2"/>
        <v>3</v>
      </c>
      <c r="B86" s="33">
        <f t="shared" si="3"/>
        <v>13</v>
      </c>
      <c r="C86" s="51">
        <v>43915</v>
      </c>
      <c r="D86">
        <v>85</v>
      </c>
      <c r="E86" s="43">
        <v>266297</v>
      </c>
    </row>
    <row r="87" spans="1:5" x14ac:dyDescent="0.3">
      <c r="A87" s="33">
        <f t="shared" si="2"/>
        <v>3</v>
      </c>
      <c r="B87" s="33">
        <f t="shared" si="3"/>
        <v>13</v>
      </c>
      <c r="C87" s="51">
        <v>43916</v>
      </c>
      <c r="D87">
        <v>86</v>
      </c>
      <c r="E87" s="43">
        <v>255637</v>
      </c>
    </row>
    <row r="88" spans="1:5" x14ac:dyDescent="0.3">
      <c r="A88" s="33">
        <f t="shared" si="2"/>
        <v>3</v>
      </c>
      <c r="B88" s="33">
        <f t="shared" si="3"/>
        <v>13</v>
      </c>
      <c r="C88" s="51">
        <v>43917</v>
      </c>
      <c r="D88">
        <v>87</v>
      </c>
      <c r="E88" s="43">
        <v>259590</v>
      </c>
    </row>
    <row r="89" spans="1:5" x14ac:dyDescent="0.3">
      <c r="A89" s="33">
        <f t="shared" si="2"/>
        <v>3</v>
      </c>
      <c r="B89" s="33">
        <f t="shared" si="3"/>
        <v>13</v>
      </c>
      <c r="C89" s="51">
        <v>43918</v>
      </c>
      <c r="D89">
        <v>88</v>
      </c>
      <c r="E89" s="43">
        <v>224949</v>
      </c>
    </row>
    <row r="90" spans="1:5" x14ac:dyDescent="0.3">
      <c r="A90" s="33">
        <f t="shared" si="2"/>
        <v>3</v>
      </c>
      <c r="B90" s="33">
        <f t="shared" si="3"/>
        <v>14</v>
      </c>
      <c r="C90" s="51">
        <v>43919</v>
      </c>
      <c r="D90">
        <v>89</v>
      </c>
      <c r="E90" s="43">
        <v>222020</v>
      </c>
    </row>
    <row r="91" spans="1:5" x14ac:dyDescent="0.3">
      <c r="A91" s="33">
        <f t="shared" si="2"/>
        <v>3</v>
      </c>
      <c r="B91" s="33">
        <f t="shared" si="3"/>
        <v>14</v>
      </c>
      <c r="C91" s="51">
        <v>43920</v>
      </c>
      <c r="D91">
        <v>90</v>
      </c>
      <c r="E91" s="43">
        <v>237549</v>
      </c>
    </row>
    <row r="92" spans="1:5" x14ac:dyDescent="0.3">
      <c r="A92" s="33">
        <f t="shared" si="2"/>
        <v>3</v>
      </c>
      <c r="B92" s="33">
        <f t="shared" si="3"/>
        <v>14</v>
      </c>
      <c r="C92" s="51">
        <v>43921</v>
      </c>
      <c r="D92">
        <v>91</v>
      </c>
      <c r="E92" s="43">
        <v>239480</v>
      </c>
    </row>
    <row r="93" spans="1:5" x14ac:dyDescent="0.3">
      <c r="A93" s="33">
        <f t="shared" si="2"/>
        <v>4</v>
      </c>
      <c r="B93" s="33">
        <f t="shared" si="3"/>
        <v>14</v>
      </c>
      <c r="C93" s="51">
        <v>43922</v>
      </c>
      <c r="D93">
        <v>92</v>
      </c>
      <c r="E93" s="43">
        <v>259381</v>
      </c>
    </row>
    <row r="94" spans="1:5" x14ac:dyDescent="0.3">
      <c r="A94" s="33">
        <f t="shared" si="2"/>
        <v>4</v>
      </c>
      <c r="B94" s="33">
        <f t="shared" si="3"/>
        <v>14</v>
      </c>
      <c r="C94" s="51">
        <v>43923</v>
      </c>
      <c r="D94">
        <v>93</v>
      </c>
      <c r="E94" s="43">
        <v>273652</v>
      </c>
    </row>
    <row r="95" spans="1:5" x14ac:dyDescent="0.3">
      <c r="A95" s="33">
        <f t="shared" si="2"/>
        <v>4</v>
      </c>
      <c r="B95" s="33">
        <f t="shared" si="3"/>
        <v>14</v>
      </c>
      <c r="C95" s="51">
        <v>43924</v>
      </c>
      <c r="D95">
        <v>94</v>
      </c>
      <c r="E95" s="43">
        <v>244827</v>
      </c>
    </row>
    <row r="96" spans="1:5" x14ac:dyDescent="0.3">
      <c r="A96" s="33">
        <f t="shared" si="2"/>
        <v>4</v>
      </c>
      <c r="B96" s="33">
        <f t="shared" si="3"/>
        <v>14</v>
      </c>
      <c r="C96" s="51">
        <v>43925</v>
      </c>
      <c r="D96">
        <v>95</v>
      </c>
      <c r="E96" s="43">
        <v>235003</v>
      </c>
    </row>
    <row r="97" spans="1:5" x14ac:dyDescent="0.3">
      <c r="A97" s="33">
        <f t="shared" si="2"/>
        <v>4</v>
      </c>
      <c r="B97" s="33">
        <f t="shared" si="3"/>
        <v>15</v>
      </c>
      <c r="C97" s="51">
        <v>43926</v>
      </c>
      <c r="D97">
        <v>96</v>
      </c>
      <c r="E97" s="43">
        <v>238495</v>
      </c>
    </row>
    <row r="98" spans="1:5" x14ac:dyDescent="0.3">
      <c r="A98" s="33">
        <f t="shared" si="2"/>
        <v>4</v>
      </c>
      <c r="B98" s="33">
        <f t="shared" si="3"/>
        <v>15</v>
      </c>
      <c r="C98" s="51">
        <v>43927</v>
      </c>
      <c r="D98">
        <v>97</v>
      </c>
      <c r="E98" s="43">
        <v>248715</v>
      </c>
    </row>
    <row r="99" spans="1:5" x14ac:dyDescent="0.3">
      <c r="A99" s="33">
        <f t="shared" si="2"/>
        <v>4</v>
      </c>
      <c r="B99" s="33">
        <f t="shared" si="3"/>
        <v>15</v>
      </c>
      <c r="C99" s="51">
        <v>43928</v>
      </c>
      <c r="D99">
        <v>98</v>
      </c>
      <c r="E99" s="43">
        <v>280968</v>
      </c>
    </row>
    <row r="100" spans="1:5" x14ac:dyDescent="0.3">
      <c r="A100" s="33">
        <f t="shared" si="2"/>
        <v>4</v>
      </c>
      <c r="B100" s="33">
        <f t="shared" si="3"/>
        <v>15</v>
      </c>
      <c r="C100" s="51">
        <v>43929</v>
      </c>
      <c r="D100">
        <v>99</v>
      </c>
      <c r="E100" s="43">
        <v>274435</v>
      </c>
    </row>
    <row r="101" spans="1:5" x14ac:dyDescent="0.3">
      <c r="A101" s="33">
        <f t="shared" si="2"/>
        <v>4</v>
      </c>
      <c r="B101" s="33">
        <f t="shared" si="3"/>
        <v>15</v>
      </c>
      <c r="C101" s="51">
        <v>43930</v>
      </c>
      <c r="D101">
        <v>100</v>
      </c>
      <c r="E101" s="43">
        <v>278662</v>
      </c>
    </row>
    <row r="102" spans="1:5" x14ac:dyDescent="0.3">
      <c r="A102" s="33">
        <f t="shared" si="2"/>
        <v>4</v>
      </c>
      <c r="B102" s="33">
        <f t="shared" si="3"/>
        <v>15</v>
      </c>
      <c r="C102" s="51">
        <v>43931</v>
      </c>
      <c r="D102">
        <v>101</v>
      </c>
      <c r="E102" s="43">
        <v>261572</v>
      </c>
    </row>
    <row r="103" spans="1:5" x14ac:dyDescent="0.3">
      <c r="A103" s="33">
        <f t="shared" si="2"/>
        <v>4</v>
      </c>
      <c r="B103" s="33">
        <f t="shared" si="3"/>
        <v>15</v>
      </c>
      <c r="C103" s="51">
        <v>43932</v>
      </c>
      <c r="D103">
        <v>102</v>
      </c>
      <c r="E103" s="43">
        <v>229723</v>
      </c>
    </row>
    <row r="104" spans="1:5" x14ac:dyDescent="0.3">
      <c r="A104" s="33">
        <f t="shared" si="2"/>
        <v>4</v>
      </c>
      <c r="B104" s="33">
        <f t="shared" si="3"/>
        <v>16</v>
      </c>
      <c r="C104" s="51">
        <v>43933</v>
      </c>
      <c r="D104">
        <v>103</v>
      </c>
      <c r="E104" s="43">
        <v>236778</v>
      </c>
    </row>
    <row r="105" spans="1:5" x14ac:dyDescent="0.3">
      <c r="A105" s="33">
        <f t="shared" si="2"/>
        <v>4</v>
      </c>
      <c r="B105" s="33">
        <f t="shared" si="3"/>
        <v>16</v>
      </c>
      <c r="C105" s="51">
        <v>43934</v>
      </c>
      <c r="D105">
        <v>104</v>
      </c>
      <c r="E105" s="43">
        <v>259573</v>
      </c>
    </row>
    <row r="106" spans="1:5" x14ac:dyDescent="0.3">
      <c r="A106" s="33">
        <f t="shared" si="2"/>
        <v>4</v>
      </c>
      <c r="B106" s="33">
        <f t="shared" si="3"/>
        <v>16</v>
      </c>
      <c r="C106" s="51">
        <v>43935</v>
      </c>
      <c r="D106">
        <v>105</v>
      </c>
      <c r="E106" s="43">
        <v>260298</v>
      </c>
    </row>
    <row r="107" spans="1:5" x14ac:dyDescent="0.3">
      <c r="A107" s="33">
        <f t="shared" si="2"/>
        <v>4</v>
      </c>
      <c r="B107" s="33">
        <f t="shared" si="3"/>
        <v>16</v>
      </c>
      <c r="C107" s="51">
        <v>43936</v>
      </c>
      <c r="D107">
        <v>106</v>
      </c>
      <c r="E107" s="43">
        <v>294493</v>
      </c>
    </row>
    <row r="108" spans="1:5" x14ac:dyDescent="0.3">
      <c r="A108" s="33">
        <f t="shared" si="2"/>
        <v>4</v>
      </c>
      <c r="B108" s="33">
        <f t="shared" si="3"/>
        <v>16</v>
      </c>
      <c r="C108" s="51">
        <v>43937</v>
      </c>
      <c r="D108">
        <v>107</v>
      </c>
      <c r="E108" s="43">
        <v>292558</v>
      </c>
    </row>
    <row r="109" spans="1:5" x14ac:dyDescent="0.3">
      <c r="A109" s="33">
        <f t="shared" si="2"/>
        <v>4</v>
      </c>
      <c r="B109" s="33">
        <f t="shared" si="3"/>
        <v>16</v>
      </c>
      <c r="C109" s="51">
        <v>43938</v>
      </c>
      <c r="D109">
        <v>108</v>
      </c>
      <c r="E109" s="43">
        <v>287815</v>
      </c>
    </row>
    <row r="110" spans="1:5" x14ac:dyDescent="0.3">
      <c r="A110" s="33">
        <f t="shared" si="2"/>
        <v>4</v>
      </c>
      <c r="B110" s="33">
        <f t="shared" si="3"/>
        <v>16</v>
      </c>
      <c r="C110" s="51">
        <v>43939</v>
      </c>
      <c r="D110">
        <v>109</v>
      </c>
      <c r="E110" s="43">
        <v>237232</v>
      </c>
    </row>
    <row r="111" spans="1:5" x14ac:dyDescent="0.3">
      <c r="A111" s="33">
        <f t="shared" si="2"/>
        <v>4</v>
      </c>
      <c r="B111" s="33">
        <f t="shared" si="3"/>
        <v>17</v>
      </c>
      <c r="C111" s="51">
        <v>43940</v>
      </c>
      <c r="D111">
        <v>110</v>
      </c>
      <c r="E111" s="43">
        <v>271416</v>
      </c>
    </row>
    <row r="112" spans="1:5" x14ac:dyDescent="0.3">
      <c r="A112" s="33">
        <f t="shared" si="2"/>
        <v>4</v>
      </c>
      <c r="B112" s="33">
        <f t="shared" si="3"/>
        <v>17</v>
      </c>
      <c r="C112" s="51">
        <v>43941</v>
      </c>
      <c r="D112">
        <v>111</v>
      </c>
      <c r="E112" s="43">
        <v>295419</v>
      </c>
    </row>
    <row r="113" spans="1:5" x14ac:dyDescent="0.3">
      <c r="A113" s="33">
        <f t="shared" si="2"/>
        <v>4</v>
      </c>
      <c r="B113" s="33">
        <f t="shared" si="3"/>
        <v>17</v>
      </c>
      <c r="C113" s="51">
        <v>43942</v>
      </c>
      <c r="D113">
        <v>112</v>
      </c>
      <c r="E113" s="43">
        <v>310523</v>
      </c>
    </row>
    <row r="114" spans="1:5" x14ac:dyDescent="0.3">
      <c r="A114" s="33">
        <f t="shared" si="2"/>
        <v>4</v>
      </c>
      <c r="B114" s="33">
        <f t="shared" si="3"/>
        <v>17</v>
      </c>
      <c r="C114" s="51">
        <v>43943</v>
      </c>
      <c r="D114">
        <v>113</v>
      </c>
      <c r="E114" s="43">
        <v>324261</v>
      </c>
    </row>
    <row r="115" spans="1:5" x14ac:dyDescent="0.3">
      <c r="A115" s="33">
        <f t="shared" si="2"/>
        <v>4</v>
      </c>
      <c r="B115" s="33">
        <f t="shared" si="3"/>
        <v>17</v>
      </c>
      <c r="C115" s="51">
        <v>43944</v>
      </c>
      <c r="D115">
        <v>114</v>
      </c>
      <c r="E115" s="43">
        <v>325465</v>
      </c>
    </row>
    <row r="116" spans="1:5" x14ac:dyDescent="0.3">
      <c r="A116" s="33">
        <f t="shared" si="2"/>
        <v>4</v>
      </c>
      <c r="B116" s="33">
        <f t="shared" si="3"/>
        <v>17</v>
      </c>
      <c r="C116" s="51">
        <v>43945</v>
      </c>
      <c r="D116">
        <v>115</v>
      </c>
      <c r="E116" s="43">
        <v>318405</v>
      </c>
    </row>
    <row r="117" spans="1:5" x14ac:dyDescent="0.3">
      <c r="A117" s="33">
        <f t="shared" si="2"/>
        <v>4</v>
      </c>
      <c r="B117" s="33">
        <f t="shared" si="3"/>
        <v>17</v>
      </c>
      <c r="C117" s="51">
        <v>43946</v>
      </c>
      <c r="D117">
        <v>116</v>
      </c>
      <c r="E117" s="43">
        <v>285270</v>
      </c>
    </row>
    <row r="118" spans="1:5" x14ac:dyDescent="0.3">
      <c r="A118" s="33">
        <f t="shared" si="2"/>
        <v>4</v>
      </c>
      <c r="B118" s="33">
        <f t="shared" si="3"/>
        <v>18</v>
      </c>
      <c r="C118" s="51">
        <v>43947</v>
      </c>
      <c r="D118">
        <v>117</v>
      </c>
      <c r="E118" s="43">
        <v>262543</v>
      </c>
    </row>
    <row r="119" spans="1:5" x14ac:dyDescent="0.3">
      <c r="A119" s="33">
        <f t="shared" si="2"/>
        <v>4</v>
      </c>
      <c r="B119" s="33">
        <f t="shared" si="3"/>
        <v>18</v>
      </c>
      <c r="C119" s="51">
        <v>43948</v>
      </c>
      <c r="D119">
        <v>118</v>
      </c>
      <c r="E119" s="43">
        <v>286044</v>
      </c>
    </row>
    <row r="120" spans="1:5" x14ac:dyDescent="0.3">
      <c r="A120" s="33">
        <f t="shared" si="2"/>
        <v>4</v>
      </c>
      <c r="B120" s="33">
        <f t="shared" si="3"/>
        <v>18</v>
      </c>
      <c r="C120" s="51">
        <v>43949</v>
      </c>
      <c r="D120">
        <v>119</v>
      </c>
      <c r="E120" s="43">
        <v>311676</v>
      </c>
    </row>
    <row r="121" spans="1:5" x14ac:dyDescent="0.3">
      <c r="A121" s="33">
        <f t="shared" si="2"/>
        <v>4</v>
      </c>
      <c r="B121" s="33">
        <f t="shared" si="3"/>
        <v>18</v>
      </c>
      <c r="C121" s="51">
        <v>43950</v>
      </c>
      <c r="D121">
        <v>120</v>
      </c>
      <c r="E121" s="43">
        <v>366470</v>
      </c>
    </row>
    <row r="122" spans="1:5" x14ac:dyDescent="0.3">
      <c r="A122" s="33">
        <f t="shared" si="2"/>
        <v>4</v>
      </c>
      <c r="B122" s="33">
        <f t="shared" si="3"/>
        <v>18</v>
      </c>
      <c r="C122" s="51">
        <v>43951</v>
      </c>
      <c r="D122">
        <v>121</v>
      </c>
      <c r="E122" s="43">
        <v>367524</v>
      </c>
    </row>
    <row r="123" spans="1:5" x14ac:dyDescent="0.3">
      <c r="A123" s="33">
        <f t="shared" si="2"/>
        <v>5</v>
      </c>
      <c r="B123" s="33">
        <f t="shared" si="3"/>
        <v>18</v>
      </c>
      <c r="C123" s="51">
        <v>43952</v>
      </c>
      <c r="D123">
        <v>122</v>
      </c>
      <c r="E123" s="43">
        <v>414478</v>
      </c>
    </row>
    <row r="124" spans="1:5" x14ac:dyDescent="0.3">
      <c r="A124" s="33">
        <f t="shared" si="2"/>
        <v>5</v>
      </c>
      <c r="B124" s="33">
        <f t="shared" si="3"/>
        <v>18</v>
      </c>
      <c r="C124" s="51">
        <v>43953</v>
      </c>
      <c r="D124">
        <v>123</v>
      </c>
      <c r="E124" s="43">
        <v>321792</v>
      </c>
    </row>
    <row r="125" spans="1:5" x14ac:dyDescent="0.3">
      <c r="A125" s="33">
        <f t="shared" si="2"/>
        <v>5</v>
      </c>
      <c r="B125" s="33">
        <f t="shared" si="3"/>
        <v>19</v>
      </c>
      <c r="C125" s="51">
        <v>43954</v>
      </c>
      <c r="D125">
        <v>124</v>
      </c>
      <c r="E125" s="43">
        <v>290743</v>
      </c>
    </row>
    <row r="126" spans="1:5" x14ac:dyDescent="0.3">
      <c r="A126" s="33">
        <f t="shared" si="2"/>
        <v>5</v>
      </c>
      <c r="B126" s="33">
        <f t="shared" si="3"/>
        <v>19</v>
      </c>
      <c r="C126" s="51">
        <v>43955</v>
      </c>
      <c r="D126">
        <v>125</v>
      </c>
      <c r="E126" s="43">
        <v>368001</v>
      </c>
    </row>
    <row r="127" spans="1:5" x14ac:dyDescent="0.3">
      <c r="A127" s="33">
        <f t="shared" si="2"/>
        <v>5</v>
      </c>
      <c r="B127" s="33">
        <f t="shared" si="3"/>
        <v>19</v>
      </c>
      <c r="C127" s="51">
        <v>43956</v>
      </c>
      <c r="D127">
        <v>126</v>
      </c>
      <c r="E127" s="43">
        <v>342753</v>
      </c>
    </row>
    <row r="128" spans="1:5" x14ac:dyDescent="0.3">
      <c r="A128" s="33">
        <f t="shared" si="2"/>
        <v>5</v>
      </c>
      <c r="B128" s="33">
        <f t="shared" si="3"/>
        <v>19</v>
      </c>
      <c r="C128" s="51">
        <v>43957</v>
      </c>
      <c r="D128">
        <v>127</v>
      </c>
      <c r="E128" s="43">
        <v>400561</v>
      </c>
    </row>
    <row r="129" spans="1:5" x14ac:dyDescent="0.3">
      <c r="A129" s="33">
        <f t="shared" si="2"/>
        <v>5</v>
      </c>
      <c r="B129" s="33">
        <f t="shared" si="3"/>
        <v>19</v>
      </c>
      <c r="C129" s="51">
        <v>43958</v>
      </c>
      <c r="D129">
        <v>128</v>
      </c>
      <c r="E129" s="43">
        <v>398270</v>
      </c>
    </row>
    <row r="130" spans="1:5" x14ac:dyDescent="0.3">
      <c r="A130" s="33">
        <f t="shared" si="2"/>
        <v>5</v>
      </c>
      <c r="B130" s="33">
        <f t="shared" si="3"/>
        <v>19</v>
      </c>
      <c r="C130" s="51">
        <v>43959</v>
      </c>
      <c r="D130">
        <v>129</v>
      </c>
      <c r="E130" s="43">
        <v>405534</v>
      </c>
    </row>
    <row r="131" spans="1:5" x14ac:dyDescent="0.3">
      <c r="A131" s="33">
        <f t="shared" ref="A131:A194" si="4">MONTH(C131)</f>
        <v>5</v>
      </c>
      <c r="B131" s="33">
        <f t="shared" ref="B131:B161" si="5">WEEKNUM(C131)</f>
        <v>19</v>
      </c>
      <c r="C131" s="51">
        <v>43960</v>
      </c>
      <c r="D131">
        <v>130</v>
      </c>
      <c r="E131" s="43">
        <v>340333</v>
      </c>
    </row>
    <row r="132" spans="1:5" x14ac:dyDescent="0.3">
      <c r="A132" s="33">
        <f t="shared" si="4"/>
        <v>5</v>
      </c>
      <c r="B132" s="33">
        <f t="shared" si="5"/>
        <v>20</v>
      </c>
      <c r="C132" s="51">
        <v>43961</v>
      </c>
      <c r="D132">
        <v>131</v>
      </c>
      <c r="E132" s="43">
        <v>310785</v>
      </c>
    </row>
    <row r="133" spans="1:5" x14ac:dyDescent="0.3">
      <c r="A133" s="33">
        <f t="shared" si="4"/>
        <v>5</v>
      </c>
      <c r="B133" s="33">
        <f t="shared" si="5"/>
        <v>20</v>
      </c>
      <c r="C133" s="51">
        <v>43962</v>
      </c>
      <c r="D133">
        <v>132</v>
      </c>
      <c r="E133" s="43">
        <v>379070</v>
      </c>
    </row>
    <row r="134" spans="1:5" x14ac:dyDescent="0.3">
      <c r="A134" s="33">
        <f t="shared" si="4"/>
        <v>5</v>
      </c>
      <c r="B134" s="33">
        <f t="shared" si="5"/>
        <v>20</v>
      </c>
      <c r="C134" s="51">
        <v>43963</v>
      </c>
      <c r="D134">
        <v>133</v>
      </c>
      <c r="E134" s="43">
        <v>409301</v>
      </c>
    </row>
    <row r="135" spans="1:5" x14ac:dyDescent="0.3">
      <c r="A135" s="33">
        <f t="shared" si="4"/>
        <v>5</v>
      </c>
      <c r="B135" s="33">
        <f t="shared" si="5"/>
        <v>20</v>
      </c>
      <c r="C135" s="51">
        <v>43964</v>
      </c>
      <c r="D135">
        <v>134</v>
      </c>
      <c r="E135" s="43">
        <v>418185</v>
      </c>
    </row>
    <row r="136" spans="1:5" x14ac:dyDescent="0.3">
      <c r="A136" s="33">
        <f t="shared" si="4"/>
        <v>5</v>
      </c>
      <c r="B136" s="33">
        <f t="shared" si="5"/>
        <v>20</v>
      </c>
      <c r="C136" s="51">
        <v>43965</v>
      </c>
      <c r="D136">
        <v>135</v>
      </c>
      <c r="E136" s="43">
        <v>391184</v>
      </c>
    </row>
    <row r="137" spans="1:5" x14ac:dyDescent="0.3">
      <c r="A137" s="33">
        <f t="shared" si="4"/>
        <v>5</v>
      </c>
      <c r="B137" s="33">
        <f t="shared" si="5"/>
        <v>20</v>
      </c>
      <c r="C137" s="51">
        <v>43966</v>
      </c>
      <c r="D137">
        <v>136</v>
      </c>
      <c r="E137" s="43">
        <v>409748</v>
      </c>
    </row>
    <row r="138" spans="1:5" x14ac:dyDescent="0.3">
      <c r="A138" s="33">
        <f t="shared" si="4"/>
        <v>5</v>
      </c>
      <c r="B138" s="33">
        <f t="shared" si="5"/>
        <v>20</v>
      </c>
      <c r="C138" s="51">
        <v>43967</v>
      </c>
      <c r="D138">
        <v>137</v>
      </c>
      <c r="E138" s="43">
        <v>399954</v>
      </c>
    </row>
    <row r="139" spans="1:5" x14ac:dyDescent="0.3">
      <c r="A139" s="33">
        <f t="shared" si="4"/>
        <v>5</v>
      </c>
      <c r="B139" s="33">
        <f t="shared" si="5"/>
        <v>21</v>
      </c>
      <c r="C139" s="51">
        <v>43968</v>
      </c>
      <c r="D139">
        <v>138</v>
      </c>
      <c r="E139" s="43">
        <v>361785</v>
      </c>
    </row>
    <row r="140" spans="1:5" x14ac:dyDescent="0.3">
      <c r="A140" s="33">
        <f t="shared" si="4"/>
        <v>5</v>
      </c>
      <c r="B140" s="33">
        <f t="shared" si="5"/>
        <v>21</v>
      </c>
      <c r="C140" s="51">
        <v>43969</v>
      </c>
      <c r="D140">
        <v>139</v>
      </c>
      <c r="E140" s="43">
        <v>430580</v>
      </c>
    </row>
    <row r="141" spans="1:5" x14ac:dyDescent="0.3">
      <c r="A141" s="33">
        <f t="shared" si="4"/>
        <v>5</v>
      </c>
      <c r="B141" s="33">
        <f t="shared" si="5"/>
        <v>21</v>
      </c>
      <c r="C141" s="51">
        <v>43970</v>
      </c>
      <c r="D141">
        <v>140</v>
      </c>
      <c r="E141" s="43">
        <v>435919</v>
      </c>
    </row>
    <row r="142" spans="1:5" x14ac:dyDescent="0.3">
      <c r="A142" s="33">
        <f t="shared" si="4"/>
        <v>5</v>
      </c>
      <c r="B142" s="33">
        <f t="shared" si="5"/>
        <v>21</v>
      </c>
      <c r="C142" s="51">
        <v>43971</v>
      </c>
      <c r="D142">
        <v>141</v>
      </c>
      <c r="E142" s="43">
        <v>429068</v>
      </c>
    </row>
    <row r="143" spans="1:5" x14ac:dyDescent="0.3">
      <c r="A143" s="33">
        <f t="shared" si="4"/>
        <v>5</v>
      </c>
      <c r="B143" s="33">
        <f t="shared" si="5"/>
        <v>21</v>
      </c>
      <c r="C143" s="51">
        <v>43972</v>
      </c>
      <c r="D143">
        <v>142</v>
      </c>
      <c r="E143" s="43">
        <v>544005</v>
      </c>
    </row>
    <row r="144" spans="1:5" x14ac:dyDescent="0.3">
      <c r="A144" s="33">
        <f t="shared" si="4"/>
        <v>5</v>
      </c>
      <c r="B144" s="33">
        <f t="shared" si="5"/>
        <v>21</v>
      </c>
      <c r="C144" s="51">
        <v>43973</v>
      </c>
      <c r="D144">
        <v>143</v>
      </c>
      <c r="E144" s="43">
        <v>476122</v>
      </c>
    </row>
    <row r="145" spans="1:5" x14ac:dyDescent="0.3">
      <c r="A145" s="33">
        <f t="shared" si="4"/>
        <v>5</v>
      </c>
      <c r="B145" s="33">
        <f t="shared" si="5"/>
        <v>21</v>
      </c>
      <c r="C145" s="51">
        <v>43974</v>
      </c>
      <c r="D145">
        <v>144</v>
      </c>
      <c r="E145" s="43">
        <v>386104</v>
      </c>
    </row>
    <row r="146" spans="1:5" x14ac:dyDescent="0.3">
      <c r="A146" s="33">
        <f t="shared" si="4"/>
        <v>5</v>
      </c>
      <c r="B146" s="33">
        <f t="shared" si="5"/>
        <v>22</v>
      </c>
      <c r="C146" s="51">
        <v>43975</v>
      </c>
      <c r="D146">
        <v>145</v>
      </c>
      <c r="E146" s="43">
        <v>421180</v>
      </c>
    </row>
    <row r="147" spans="1:5" x14ac:dyDescent="0.3">
      <c r="A147" s="33">
        <f t="shared" si="4"/>
        <v>5</v>
      </c>
      <c r="B147" s="33">
        <f t="shared" si="5"/>
        <v>22</v>
      </c>
      <c r="C147" s="51">
        <v>43976</v>
      </c>
      <c r="D147">
        <v>146</v>
      </c>
      <c r="E147" s="43">
        <v>505112</v>
      </c>
    </row>
    <row r="148" spans="1:5" x14ac:dyDescent="0.3">
      <c r="A148" s="33">
        <f t="shared" si="4"/>
        <v>5</v>
      </c>
      <c r="B148" s="33">
        <f t="shared" si="5"/>
        <v>22</v>
      </c>
      <c r="C148" s="51">
        <v>43977</v>
      </c>
      <c r="D148">
        <v>147</v>
      </c>
      <c r="E148" s="43">
        <v>522641</v>
      </c>
    </row>
    <row r="149" spans="1:5" x14ac:dyDescent="0.3">
      <c r="A149" s="33">
        <f t="shared" si="4"/>
        <v>5</v>
      </c>
      <c r="B149" s="33">
        <f t="shared" si="5"/>
        <v>22</v>
      </c>
      <c r="C149" s="51">
        <v>43978</v>
      </c>
      <c r="D149">
        <v>148</v>
      </c>
      <c r="E149" s="43">
        <v>539647</v>
      </c>
    </row>
    <row r="150" spans="1:5" x14ac:dyDescent="0.3">
      <c r="A150" s="33">
        <f t="shared" si="4"/>
        <v>5</v>
      </c>
      <c r="B150" s="33">
        <f t="shared" si="5"/>
        <v>22</v>
      </c>
      <c r="C150" s="51">
        <v>43979</v>
      </c>
      <c r="D150">
        <v>149</v>
      </c>
      <c r="E150" s="43">
        <v>580444</v>
      </c>
    </row>
    <row r="151" spans="1:5" x14ac:dyDescent="0.3">
      <c r="A151" s="33">
        <f t="shared" si="4"/>
        <v>5</v>
      </c>
      <c r="B151" s="33">
        <f t="shared" si="5"/>
        <v>22</v>
      </c>
      <c r="C151" s="51">
        <v>43980</v>
      </c>
      <c r="D151">
        <v>150</v>
      </c>
      <c r="E151" s="43">
        <v>538565</v>
      </c>
    </row>
    <row r="152" spans="1:5" x14ac:dyDescent="0.3">
      <c r="A152" s="33">
        <f t="shared" si="4"/>
        <v>5</v>
      </c>
      <c r="B152" s="33">
        <f t="shared" si="5"/>
        <v>22</v>
      </c>
      <c r="C152" s="51">
        <v>43981</v>
      </c>
      <c r="D152">
        <v>151</v>
      </c>
      <c r="E152" s="43">
        <v>494010</v>
      </c>
    </row>
    <row r="153" spans="1:5" x14ac:dyDescent="0.3">
      <c r="A153" s="33">
        <f t="shared" si="4"/>
        <v>5</v>
      </c>
      <c r="B153" s="33">
        <f t="shared" si="5"/>
        <v>23</v>
      </c>
      <c r="C153" s="51">
        <v>43982</v>
      </c>
      <c r="D153">
        <v>152</v>
      </c>
      <c r="E153" s="43">
        <v>469609</v>
      </c>
    </row>
    <row r="154" spans="1:5" x14ac:dyDescent="0.3">
      <c r="A154" s="33">
        <f t="shared" si="4"/>
        <v>6</v>
      </c>
      <c r="B154" s="33">
        <f t="shared" si="5"/>
        <v>23</v>
      </c>
      <c r="C154" s="51">
        <v>43983</v>
      </c>
      <c r="D154">
        <v>153</v>
      </c>
      <c r="E154" s="43">
        <v>527193</v>
      </c>
    </row>
    <row r="155" spans="1:5" x14ac:dyDescent="0.3">
      <c r="A155" s="33">
        <f t="shared" si="4"/>
        <v>6</v>
      </c>
      <c r="B155" s="33">
        <f t="shared" si="5"/>
        <v>23</v>
      </c>
      <c r="C155" s="51">
        <v>43984</v>
      </c>
      <c r="D155">
        <v>154</v>
      </c>
      <c r="E155" s="43">
        <v>657285</v>
      </c>
    </row>
    <row r="156" spans="1:5" x14ac:dyDescent="0.3">
      <c r="A156" s="33">
        <f t="shared" si="4"/>
        <v>6</v>
      </c>
      <c r="B156" s="33">
        <f t="shared" si="5"/>
        <v>23</v>
      </c>
      <c r="C156" s="51">
        <v>43985</v>
      </c>
      <c r="D156">
        <v>155</v>
      </c>
      <c r="E156" s="43">
        <v>634109</v>
      </c>
    </row>
    <row r="157" spans="1:5" x14ac:dyDescent="0.3">
      <c r="A157" s="33">
        <f t="shared" si="4"/>
        <v>6</v>
      </c>
      <c r="B157" s="33">
        <f t="shared" si="5"/>
        <v>23</v>
      </c>
      <c r="C157" s="51">
        <v>43986</v>
      </c>
      <c r="D157">
        <v>156</v>
      </c>
      <c r="E157" s="43">
        <v>608407</v>
      </c>
    </row>
    <row r="158" spans="1:5" x14ac:dyDescent="0.3">
      <c r="A158" s="33">
        <f t="shared" si="4"/>
        <v>6</v>
      </c>
      <c r="B158" s="33">
        <f t="shared" si="5"/>
        <v>23</v>
      </c>
      <c r="C158" s="51">
        <v>43987</v>
      </c>
      <c r="D158">
        <v>157</v>
      </c>
      <c r="E158" s="43">
        <v>584767</v>
      </c>
    </row>
    <row r="159" spans="1:5" x14ac:dyDescent="0.3">
      <c r="A159" s="33">
        <f t="shared" si="4"/>
        <v>6</v>
      </c>
      <c r="B159" s="33">
        <f t="shared" si="5"/>
        <v>23</v>
      </c>
      <c r="C159" s="51">
        <v>43988</v>
      </c>
      <c r="D159">
        <v>158</v>
      </c>
      <c r="E159" s="43">
        <v>554493</v>
      </c>
    </row>
    <row r="160" spans="1:5" x14ac:dyDescent="0.3">
      <c r="A160" s="33">
        <f t="shared" si="4"/>
        <v>6</v>
      </c>
      <c r="B160" s="33">
        <f t="shared" si="5"/>
        <v>24</v>
      </c>
      <c r="C160" s="51">
        <v>43989</v>
      </c>
      <c r="D160">
        <v>159</v>
      </c>
      <c r="E160" s="43">
        <v>496481</v>
      </c>
    </row>
    <row r="161" spans="1:5" x14ac:dyDescent="0.3">
      <c r="A161" s="33">
        <f t="shared" si="4"/>
        <v>6</v>
      </c>
      <c r="B161" s="33">
        <f t="shared" si="5"/>
        <v>24</v>
      </c>
      <c r="C161" s="51">
        <v>43990</v>
      </c>
      <c r="D161">
        <v>160</v>
      </c>
      <c r="E161" s="43">
        <v>637132</v>
      </c>
    </row>
    <row r="162" spans="1:5" x14ac:dyDescent="0.3">
      <c r="A162" s="33">
        <f t="shared" si="4"/>
        <v>6</v>
      </c>
      <c r="B162" s="33">
        <f>WEEKNUM(C162)</f>
        <v>24</v>
      </c>
      <c r="C162" s="51">
        <f>C161+1</f>
        <v>43991</v>
      </c>
      <c r="D162">
        <v>161</v>
      </c>
      <c r="E162" s="43">
        <v>646861</v>
      </c>
    </row>
    <row r="163" spans="1:5" x14ac:dyDescent="0.3">
      <c r="A163" s="33">
        <f t="shared" si="4"/>
        <v>6</v>
      </c>
      <c r="B163" s="33">
        <f t="shared" ref="B163:B226" si="6">WEEKNUM(C163)</f>
        <v>24</v>
      </c>
      <c r="C163" s="51">
        <f t="shared" ref="C163:C226" si="7">C162+1</f>
        <v>43992</v>
      </c>
      <c r="D163">
        <v>162</v>
      </c>
      <c r="E163" s="43">
        <v>684651</v>
      </c>
    </row>
    <row r="164" spans="1:5" x14ac:dyDescent="0.3">
      <c r="A164" s="33">
        <f t="shared" si="4"/>
        <v>6</v>
      </c>
      <c r="B164" s="33">
        <f t="shared" si="6"/>
        <v>24</v>
      </c>
      <c r="C164" s="51">
        <f t="shared" si="7"/>
        <v>43993</v>
      </c>
      <c r="D164">
        <v>163</v>
      </c>
      <c r="E164" s="43">
        <v>702842</v>
      </c>
    </row>
    <row r="165" spans="1:5" x14ac:dyDescent="0.3">
      <c r="A165" s="33">
        <f t="shared" si="4"/>
        <v>6</v>
      </c>
      <c r="B165" s="33">
        <f t="shared" si="6"/>
        <v>24</v>
      </c>
      <c r="C165" s="51">
        <f t="shared" si="7"/>
        <v>43994</v>
      </c>
      <c r="D165">
        <v>164</v>
      </c>
      <c r="E165" s="43">
        <v>653069</v>
      </c>
    </row>
    <row r="166" spans="1:5" x14ac:dyDescent="0.3">
      <c r="A166" s="33">
        <f t="shared" si="4"/>
        <v>6</v>
      </c>
      <c r="B166" s="33">
        <f t="shared" si="6"/>
        <v>24</v>
      </c>
      <c r="C166" s="51">
        <f t="shared" si="7"/>
        <v>43995</v>
      </c>
      <c r="D166">
        <v>165</v>
      </c>
      <c r="E166" s="43">
        <v>579316</v>
      </c>
    </row>
    <row r="167" spans="1:5" x14ac:dyDescent="0.3">
      <c r="A167" s="33">
        <f t="shared" si="4"/>
        <v>6</v>
      </c>
      <c r="B167" s="33">
        <f t="shared" si="6"/>
        <v>25</v>
      </c>
      <c r="C167" s="51">
        <f t="shared" si="7"/>
        <v>43996</v>
      </c>
      <c r="D167">
        <v>166</v>
      </c>
      <c r="E167" s="43">
        <v>580001</v>
      </c>
    </row>
    <row r="168" spans="1:5" x14ac:dyDescent="0.3">
      <c r="A168" s="33">
        <f t="shared" si="4"/>
        <v>6</v>
      </c>
      <c r="B168" s="33">
        <f t="shared" si="6"/>
        <v>25</v>
      </c>
      <c r="C168" s="51">
        <f t="shared" si="7"/>
        <v>43997</v>
      </c>
      <c r="D168">
        <v>167</v>
      </c>
      <c r="E168" s="43">
        <v>669973</v>
      </c>
    </row>
    <row r="169" spans="1:5" x14ac:dyDescent="0.3">
      <c r="A169" s="33">
        <f t="shared" si="4"/>
        <v>6</v>
      </c>
      <c r="B169" s="33">
        <f t="shared" si="6"/>
        <v>25</v>
      </c>
      <c r="C169" s="51">
        <f t="shared" si="7"/>
        <v>43998</v>
      </c>
      <c r="D169">
        <v>168</v>
      </c>
      <c r="E169" s="43">
        <v>699209</v>
      </c>
    </row>
    <row r="170" spans="1:5" x14ac:dyDescent="0.3">
      <c r="A170" s="33">
        <f t="shared" si="4"/>
        <v>6</v>
      </c>
      <c r="B170" s="33">
        <f t="shared" si="6"/>
        <v>25</v>
      </c>
      <c r="C170" s="51">
        <f t="shared" si="7"/>
        <v>43999</v>
      </c>
      <c r="D170">
        <v>169</v>
      </c>
      <c r="E170" s="43">
        <v>759759</v>
      </c>
    </row>
    <row r="171" spans="1:5" x14ac:dyDescent="0.3">
      <c r="A171" s="33">
        <f t="shared" si="4"/>
        <v>6</v>
      </c>
      <c r="B171" s="33">
        <f t="shared" si="6"/>
        <v>25</v>
      </c>
      <c r="C171" s="51">
        <f t="shared" si="7"/>
        <v>44000</v>
      </c>
      <c r="D171">
        <v>170</v>
      </c>
      <c r="E171" s="43">
        <v>734413</v>
      </c>
    </row>
    <row r="172" spans="1:5" x14ac:dyDescent="0.3">
      <c r="A172" s="33">
        <f t="shared" si="4"/>
        <v>6</v>
      </c>
      <c r="B172" s="33">
        <f t="shared" si="6"/>
        <v>25</v>
      </c>
      <c r="C172" s="51">
        <f t="shared" si="7"/>
        <v>44001</v>
      </c>
      <c r="D172">
        <v>171</v>
      </c>
      <c r="E172" s="43">
        <v>712165</v>
      </c>
    </row>
    <row r="173" spans="1:5" x14ac:dyDescent="0.3">
      <c r="A173" s="33">
        <f t="shared" si="4"/>
        <v>6</v>
      </c>
      <c r="B173" s="33">
        <f t="shared" si="6"/>
        <v>25</v>
      </c>
      <c r="C173" s="51">
        <f t="shared" si="7"/>
        <v>44002</v>
      </c>
      <c r="D173">
        <v>172</v>
      </c>
      <c r="E173" s="43">
        <v>643046</v>
      </c>
    </row>
    <row r="174" spans="1:5" x14ac:dyDescent="0.3">
      <c r="A174" s="33">
        <f t="shared" si="4"/>
        <v>6</v>
      </c>
      <c r="B174" s="33">
        <f t="shared" si="6"/>
        <v>26</v>
      </c>
      <c r="C174" s="51">
        <f t="shared" si="7"/>
        <v>44003</v>
      </c>
      <c r="D174">
        <v>173</v>
      </c>
      <c r="E174" s="43">
        <v>631050</v>
      </c>
    </row>
    <row r="175" spans="1:5" x14ac:dyDescent="0.3">
      <c r="A175" s="33">
        <f t="shared" si="4"/>
        <v>6</v>
      </c>
      <c r="B175" s="33">
        <f t="shared" si="6"/>
        <v>26</v>
      </c>
      <c r="C175" s="51">
        <f t="shared" si="7"/>
        <v>44004</v>
      </c>
      <c r="D175">
        <v>174</v>
      </c>
      <c r="E175" s="43">
        <v>706566</v>
      </c>
    </row>
    <row r="176" spans="1:5" x14ac:dyDescent="0.3">
      <c r="A176" s="33">
        <f t="shared" si="4"/>
        <v>6</v>
      </c>
      <c r="B176" s="33">
        <f t="shared" si="6"/>
        <v>26</v>
      </c>
      <c r="C176" s="51">
        <f t="shared" si="7"/>
        <v>44005</v>
      </c>
      <c r="D176">
        <v>175</v>
      </c>
      <c r="E176" s="43">
        <v>846333</v>
      </c>
    </row>
    <row r="177" spans="1:5" x14ac:dyDescent="0.3">
      <c r="A177" s="33">
        <f t="shared" si="4"/>
        <v>6</v>
      </c>
      <c r="B177" s="33">
        <f t="shared" si="6"/>
        <v>26</v>
      </c>
      <c r="C177" s="51">
        <f t="shared" si="7"/>
        <v>44006</v>
      </c>
      <c r="D177">
        <v>176</v>
      </c>
      <c r="E177" s="43">
        <v>856745</v>
      </c>
    </row>
    <row r="178" spans="1:5" x14ac:dyDescent="0.3">
      <c r="A178" s="33">
        <f t="shared" si="4"/>
        <v>6</v>
      </c>
      <c r="B178" s="33">
        <f t="shared" si="6"/>
        <v>26</v>
      </c>
      <c r="C178" s="51">
        <f t="shared" si="7"/>
        <v>44007</v>
      </c>
      <c r="D178">
        <v>177</v>
      </c>
      <c r="E178" s="43">
        <v>851317</v>
      </c>
    </row>
    <row r="179" spans="1:5" x14ac:dyDescent="0.3">
      <c r="A179" s="33">
        <f t="shared" si="4"/>
        <v>6</v>
      </c>
      <c r="B179" s="33">
        <f t="shared" si="6"/>
        <v>26</v>
      </c>
      <c r="C179" s="51">
        <f t="shared" si="7"/>
        <v>44008</v>
      </c>
      <c r="D179">
        <v>178</v>
      </c>
      <c r="E179" s="43">
        <v>766930</v>
      </c>
    </row>
    <row r="180" spans="1:5" x14ac:dyDescent="0.3">
      <c r="A180" s="33">
        <f t="shared" si="4"/>
        <v>6</v>
      </c>
      <c r="B180" s="33">
        <f t="shared" si="6"/>
        <v>26</v>
      </c>
      <c r="C180" s="51">
        <f t="shared" si="7"/>
        <v>44009</v>
      </c>
      <c r="D180">
        <v>179</v>
      </c>
      <c r="E180" s="43">
        <v>642837</v>
      </c>
    </row>
    <row r="181" spans="1:5" x14ac:dyDescent="0.3">
      <c r="A181" s="33">
        <f t="shared" si="4"/>
        <v>6</v>
      </c>
      <c r="B181" s="33">
        <f t="shared" si="6"/>
        <v>27</v>
      </c>
      <c r="C181" s="51">
        <f t="shared" si="7"/>
        <v>44010</v>
      </c>
      <c r="D181">
        <v>180</v>
      </c>
      <c r="E181" s="43">
        <v>691987</v>
      </c>
    </row>
    <row r="182" spans="1:5" x14ac:dyDescent="0.3">
      <c r="A182" s="33">
        <f t="shared" si="4"/>
        <v>6</v>
      </c>
      <c r="B182" s="33">
        <f t="shared" si="6"/>
        <v>27</v>
      </c>
      <c r="C182" s="51">
        <f t="shared" si="7"/>
        <v>44011</v>
      </c>
      <c r="D182">
        <v>181</v>
      </c>
      <c r="E182" s="43">
        <v>764999</v>
      </c>
    </row>
    <row r="183" spans="1:5" x14ac:dyDescent="0.3">
      <c r="A183" s="33">
        <f t="shared" si="4"/>
        <v>6</v>
      </c>
      <c r="B183" s="33">
        <f t="shared" si="6"/>
        <v>27</v>
      </c>
      <c r="C183" s="51">
        <f t="shared" si="7"/>
        <v>44012</v>
      </c>
      <c r="D183">
        <v>182</v>
      </c>
      <c r="E183" s="43">
        <v>884159</v>
      </c>
    </row>
    <row r="184" spans="1:5" x14ac:dyDescent="0.3">
      <c r="A184" s="33">
        <f t="shared" si="4"/>
        <v>7</v>
      </c>
      <c r="B184" s="33">
        <f t="shared" si="6"/>
        <v>27</v>
      </c>
      <c r="C184" s="51">
        <f t="shared" si="7"/>
        <v>44013</v>
      </c>
      <c r="D184">
        <v>183</v>
      </c>
      <c r="E184" s="43">
        <v>850665</v>
      </c>
    </row>
    <row r="185" spans="1:5" x14ac:dyDescent="0.3">
      <c r="A185" s="33">
        <f t="shared" si="4"/>
        <v>7</v>
      </c>
      <c r="B185" s="33">
        <f t="shared" si="6"/>
        <v>27</v>
      </c>
      <c r="C185" s="51">
        <f t="shared" si="7"/>
        <v>44014</v>
      </c>
      <c r="D185">
        <v>184</v>
      </c>
      <c r="E185" s="43">
        <v>882485</v>
      </c>
    </row>
    <row r="186" spans="1:5" x14ac:dyDescent="0.3">
      <c r="A186" s="33">
        <f t="shared" si="4"/>
        <v>7</v>
      </c>
      <c r="B186" s="33">
        <f t="shared" si="6"/>
        <v>27</v>
      </c>
      <c r="C186" s="51">
        <f t="shared" si="7"/>
        <v>44015</v>
      </c>
      <c r="D186">
        <v>185</v>
      </c>
      <c r="E186" s="43">
        <v>750330</v>
      </c>
    </row>
    <row r="187" spans="1:5" x14ac:dyDescent="0.3">
      <c r="A187" s="33">
        <f t="shared" si="4"/>
        <v>7</v>
      </c>
      <c r="B187" s="33">
        <f t="shared" si="6"/>
        <v>27</v>
      </c>
      <c r="C187" s="51">
        <f t="shared" si="7"/>
        <v>44016</v>
      </c>
      <c r="D187">
        <v>186</v>
      </c>
      <c r="E187" s="43">
        <v>696723</v>
      </c>
    </row>
    <row r="188" spans="1:5" x14ac:dyDescent="0.3">
      <c r="A188" s="33">
        <f t="shared" si="4"/>
        <v>7</v>
      </c>
      <c r="B188" s="33">
        <f t="shared" si="6"/>
        <v>28</v>
      </c>
      <c r="C188" s="51">
        <f t="shared" si="7"/>
        <v>44017</v>
      </c>
      <c r="D188">
        <v>187</v>
      </c>
      <c r="E188" s="43">
        <v>635809</v>
      </c>
    </row>
    <row r="189" spans="1:5" x14ac:dyDescent="0.3">
      <c r="A189" s="33">
        <f t="shared" si="4"/>
        <v>7</v>
      </c>
      <c r="B189" s="33">
        <f t="shared" si="6"/>
        <v>28</v>
      </c>
      <c r="C189" s="51">
        <f t="shared" si="7"/>
        <v>44018</v>
      </c>
      <c r="D189">
        <v>188</v>
      </c>
      <c r="E189" s="43">
        <v>785718</v>
      </c>
    </row>
    <row r="190" spans="1:5" x14ac:dyDescent="0.3">
      <c r="A190" s="33">
        <f t="shared" si="4"/>
        <v>7</v>
      </c>
      <c r="B190" s="33">
        <f t="shared" si="6"/>
        <v>28</v>
      </c>
      <c r="C190" s="51">
        <f t="shared" si="7"/>
        <v>44019</v>
      </c>
      <c r="D190">
        <v>189</v>
      </c>
      <c r="E190" s="43">
        <v>840849</v>
      </c>
    </row>
    <row r="191" spans="1:5" x14ac:dyDescent="0.3">
      <c r="A191" s="33">
        <f t="shared" si="4"/>
        <v>7</v>
      </c>
      <c r="B191" s="33">
        <f t="shared" si="6"/>
        <v>28</v>
      </c>
      <c r="C191" s="51">
        <f t="shared" si="7"/>
        <v>44020</v>
      </c>
      <c r="D191">
        <v>190</v>
      </c>
      <c r="E191" s="43">
        <v>868161</v>
      </c>
    </row>
    <row r="192" spans="1:5" x14ac:dyDescent="0.3">
      <c r="A192" s="33">
        <f t="shared" si="4"/>
        <v>7</v>
      </c>
      <c r="B192" s="33">
        <f t="shared" si="6"/>
        <v>28</v>
      </c>
      <c r="C192" s="51">
        <f t="shared" si="7"/>
        <v>44021</v>
      </c>
      <c r="D192">
        <v>191</v>
      </c>
      <c r="E192" s="43">
        <v>860971</v>
      </c>
    </row>
    <row r="193" spans="1:5" x14ac:dyDescent="0.3">
      <c r="A193" s="33">
        <f t="shared" si="4"/>
        <v>7</v>
      </c>
      <c r="B193" s="33">
        <f t="shared" si="6"/>
        <v>28</v>
      </c>
      <c r="C193" s="51">
        <f t="shared" si="7"/>
        <v>44022</v>
      </c>
      <c r="D193">
        <v>192</v>
      </c>
      <c r="E193" s="43">
        <v>781598</v>
      </c>
    </row>
    <row r="194" spans="1:5" x14ac:dyDescent="0.3">
      <c r="A194" s="33">
        <f t="shared" si="4"/>
        <v>7</v>
      </c>
      <c r="B194" s="33">
        <f t="shared" si="6"/>
        <v>28</v>
      </c>
      <c r="C194" s="51">
        <f t="shared" si="7"/>
        <v>44023</v>
      </c>
      <c r="D194">
        <v>193</v>
      </c>
      <c r="E194" s="43">
        <v>679142</v>
      </c>
    </row>
    <row r="195" spans="1:5" x14ac:dyDescent="0.3">
      <c r="A195" s="33">
        <f t="shared" ref="A195:A258" si="8">MONTH(C195)</f>
        <v>7</v>
      </c>
      <c r="B195" s="33">
        <f t="shared" si="6"/>
        <v>29</v>
      </c>
      <c r="C195" s="51">
        <f t="shared" si="7"/>
        <v>44024</v>
      </c>
      <c r="D195">
        <v>194</v>
      </c>
      <c r="E195" s="43">
        <v>696888</v>
      </c>
    </row>
    <row r="196" spans="1:5" x14ac:dyDescent="0.3">
      <c r="A196" s="33">
        <f t="shared" si="8"/>
        <v>7</v>
      </c>
      <c r="B196" s="33">
        <f t="shared" si="6"/>
        <v>29</v>
      </c>
      <c r="C196" s="51">
        <f t="shared" si="7"/>
        <v>44025</v>
      </c>
      <c r="D196">
        <v>195</v>
      </c>
      <c r="E196" s="43">
        <v>783515</v>
      </c>
    </row>
    <row r="197" spans="1:5" x14ac:dyDescent="0.3">
      <c r="A197" s="33">
        <f t="shared" si="8"/>
        <v>7</v>
      </c>
      <c r="B197" s="33">
        <f t="shared" si="6"/>
        <v>29</v>
      </c>
      <c r="C197" s="51">
        <f t="shared" si="7"/>
        <v>44026</v>
      </c>
      <c r="D197">
        <v>196</v>
      </c>
      <c r="E197" s="43">
        <v>843826</v>
      </c>
    </row>
    <row r="198" spans="1:5" x14ac:dyDescent="0.3">
      <c r="A198" s="33">
        <f t="shared" si="8"/>
        <v>7</v>
      </c>
      <c r="B198" s="33">
        <f t="shared" si="6"/>
        <v>29</v>
      </c>
      <c r="C198" s="51">
        <f t="shared" si="7"/>
        <v>44027</v>
      </c>
      <c r="D198">
        <v>197</v>
      </c>
      <c r="E198" s="43">
        <v>885453</v>
      </c>
    </row>
    <row r="199" spans="1:5" x14ac:dyDescent="0.3">
      <c r="A199" s="33">
        <f t="shared" si="8"/>
        <v>7</v>
      </c>
      <c r="B199" s="33">
        <f t="shared" si="6"/>
        <v>29</v>
      </c>
      <c r="C199" s="51">
        <f t="shared" si="7"/>
        <v>44028</v>
      </c>
      <c r="D199">
        <v>198</v>
      </c>
      <c r="E199" s="43">
        <v>928079</v>
      </c>
    </row>
    <row r="200" spans="1:5" x14ac:dyDescent="0.3">
      <c r="A200" s="33">
        <f t="shared" si="8"/>
        <v>7</v>
      </c>
      <c r="B200" s="33">
        <f t="shared" si="6"/>
        <v>29</v>
      </c>
      <c r="C200" s="51">
        <f t="shared" si="7"/>
        <v>44029</v>
      </c>
      <c r="D200">
        <v>199</v>
      </c>
      <c r="E200" s="43">
        <v>753282</v>
      </c>
    </row>
    <row r="201" spans="1:5" x14ac:dyDescent="0.3">
      <c r="A201" s="33">
        <f t="shared" si="8"/>
        <v>7</v>
      </c>
      <c r="B201" s="33">
        <f t="shared" si="6"/>
        <v>29</v>
      </c>
      <c r="C201" s="51">
        <f t="shared" si="7"/>
        <v>44030</v>
      </c>
      <c r="D201">
        <v>200</v>
      </c>
      <c r="E201" s="43">
        <v>651360</v>
      </c>
    </row>
    <row r="202" spans="1:5" x14ac:dyDescent="0.3">
      <c r="A202" s="33">
        <f t="shared" si="8"/>
        <v>7</v>
      </c>
      <c r="B202" s="33">
        <f t="shared" si="6"/>
        <v>30</v>
      </c>
      <c r="C202" s="51">
        <f t="shared" si="7"/>
        <v>44031</v>
      </c>
      <c r="D202">
        <v>201</v>
      </c>
      <c r="E202" s="43">
        <v>645571</v>
      </c>
    </row>
    <row r="203" spans="1:5" x14ac:dyDescent="0.3">
      <c r="A203" s="33">
        <f t="shared" si="8"/>
        <v>7</v>
      </c>
      <c r="B203" s="33">
        <f t="shared" si="6"/>
        <v>30</v>
      </c>
      <c r="C203" s="51">
        <f t="shared" si="7"/>
        <v>44032</v>
      </c>
      <c r="D203">
        <v>202</v>
      </c>
      <c r="E203" s="43">
        <v>788624</v>
      </c>
    </row>
    <row r="204" spans="1:5" x14ac:dyDescent="0.3">
      <c r="A204" s="33">
        <f t="shared" si="8"/>
        <v>7</v>
      </c>
      <c r="B204" s="33">
        <f t="shared" si="6"/>
        <v>30</v>
      </c>
      <c r="C204" s="51">
        <f t="shared" si="7"/>
        <v>44033</v>
      </c>
      <c r="D204">
        <v>203</v>
      </c>
      <c r="E204" s="43">
        <v>857089</v>
      </c>
    </row>
    <row r="205" spans="1:5" x14ac:dyDescent="0.3">
      <c r="A205" s="33">
        <f t="shared" si="8"/>
        <v>7</v>
      </c>
      <c r="B205" s="33">
        <f t="shared" si="6"/>
        <v>30</v>
      </c>
      <c r="C205" s="51">
        <f t="shared" si="7"/>
        <v>44034</v>
      </c>
      <c r="D205">
        <v>204</v>
      </c>
      <c r="E205" s="43">
        <v>837853</v>
      </c>
    </row>
    <row r="206" spans="1:5" x14ac:dyDescent="0.3">
      <c r="A206" s="33">
        <f t="shared" si="8"/>
        <v>7</v>
      </c>
      <c r="B206" s="33">
        <f t="shared" si="6"/>
        <v>30</v>
      </c>
      <c r="C206" s="51">
        <f t="shared" si="7"/>
        <v>44035</v>
      </c>
      <c r="D206">
        <v>205</v>
      </c>
      <c r="E206" s="43">
        <v>805636</v>
      </c>
    </row>
    <row r="207" spans="1:5" x14ac:dyDescent="0.3">
      <c r="A207" s="33">
        <f t="shared" si="8"/>
        <v>7</v>
      </c>
      <c r="B207" s="33">
        <f t="shared" si="6"/>
        <v>30</v>
      </c>
      <c r="C207" s="51">
        <f t="shared" si="7"/>
        <v>44036</v>
      </c>
      <c r="D207">
        <v>206</v>
      </c>
      <c r="E207" s="43">
        <v>803500</v>
      </c>
    </row>
    <row r="208" spans="1:5" x14ac:dyDescent="0.3">
      <c r="A208" s="33">
        <f t="shared" si="8"/>
        <v>7</v>
      </c>
      <c r="B208" s="33">
        <f t="shared" si="6"/>
        <v>30</v>
      </c>
      <c r="C208" s="51">
        <f t="shared" si="7"/>
        <v>44037</v>
      </c>
      <c r="D208">
        <v>207</v>
      </c>
      <c r="E208" s="43">
        <v>629091</v>
      </c>
    </row>
    <row r="209" spans="1:5" x14ac:dyDescent="0.3">
      <c r="A209" s="33">
        <f t="shared" si="8"/>
        <v>7</v>
      </c>
      <c r="B209" s="33">
        <f t="shared" si="6"/>
        <v>31</v>
      </c>
      <c r="C209" s="51">
        <f t="shared" si="7"/>
        <v>44038</v>
      </c>
      <c r="D209">
        <v>208</v>
      </c>
      <c r="E209" s="43">
        <v>703655</v>
      </c>
    </row>
    <row r="210" spans="1:5" x14ac:dyDescent="0.3">
      <c r="A210" s="33">
        <f t="shared" si="8"/>
        <v>7</v>
      </c>
      <c r="B210" s="33">
        <f t="shared" si="6"/>
        <v>31</v>
      </c>
      <c r="C210" s="51">
        <f t="shared" si="7"/>
        <v>44039</v>
      </c>
      <c r="D210">
        <v>209</v>
      </c>
      <c r="E210" s="43">
        <v>749730</v>
      </c>
    </row>
    <row r="211" spans="1:5" x14ac:dyDescent="0.3">
      <c r="A211" s="33">
        <f t="shared" si="8"/>
        <v>7</v>
      </c>
      <c r="B211" s="33">
        <f t="shared" si="6"/>
        <v>31</v>
      </c>
      <c r="C211" s="51">
        <f t="shared" si="7"/>
        <v>44040</v>
      </c>
      <c r="D211">
        <v>210</v>
      </c>
      <c r="E211" s="43">
        <v>867819</v>
      </c>
    </row>
    <row r="212" spans="1:5" x14ac:dyDescent="0.3">
      <c r="A212" s="33">
        <f t="shared" si="8"/>
        <v>7</v>
      </c>
      <c r="B212" s="33">
        <f t="shared" si="6"/>
        <v>31</v>
      </c>
      <c r="C212" s="51">
        <f t="shared" si="7"/>
        <v>44041</v>
      </c>
      <c r="D212">
        <v>211</v>
      </c>
      <c r="E212" s="43">
        <v>881257</v>
      </c>
    </row>
    <row r="213" spans="1:5" x14ac:dyDescent="0.3">
      <c r="A213" s="33">
        <f t="shared" si="8"/>
        <v>7</v>
      </c>
      <c r="B213" s="33">
        <f t="shared" si="6"/>
        <v>31</v>
      </c>
      <c r="C213" s="51">
        <f t="shared" si="7"/>
        <v>44042</v>
      </c>
      <c r="D213">
        <v>212</v>
      </c>
      <c r="E213" s="43">
        <v>875741</v>
      </c>
    </row>
    <row r="214" spans="1:5" x14ac:dyDescent="0.3">
      <c r="A214" s="33">
        <f t="shared" si="8"/>
        <v>7</v>
      </c>
      <c r="B214" s="33">
        <f t="shared" si="6"/>
        <v>31</v>
      </c>
      <c r="C214" s="51">
        <f t="shared" si="7"/>
        <v>44043</v>
      </c>
      <c r="D214">
        <v>213</v>
      </c>
      <c r="E214" s="43">
        <v>804674</v>
      </c>
    </row>
    <row r="215" spans="1:5" x14ac:dyDescent="0.3">
      <c r="A215" s="33">
        <f t="shared" si="8"/>
        <v>8</v>
      </c>
      <c r="B215" s="33">
        <f t="shared" si="6"/>
        <v>31</v>
      </c>
      <c r="C215" s="51">
        <f t="shared" si="7"/>
        <v>44044</v>
      </c>
      <c r="D215">
        <v>214</v>
      </c>
      <c r="E215" s="43">
        <v>674505</v>
      </c>
    </row>
    <row r="216" spans="1:5" x14ac:dyDescent="0.3">
      <c r="A216" s="33">
        <f t="shared" si="8"/>
        <v>8</v>
      </c>
      <c r="B216" s="33">
        <f t="shared" si="6"/>
        <v>32</v>
      </c>
      <c r="C216" s="51">
        <f t="shared" si="7"/>
        <v>44045</v>
      </c>
      <c r="D216">
        <v>215</v>
      </c>
      <c r="E216" s="43">
        <v>821898</v>
      </c>
    </row>
    <row r="217" spans="1:5" x14ac:dyDescent="0.3">
      <c r="A217" s="33">
        <f t="shared" si="8"/>
        <v>8</v>
      </c>
      <c r="B217" s="33">
        <f t="shared" si="6"/>
        <v>32</v>
      </c>
      <c r="C217" s="51">
        <f t="shared" si="7"/>
        <v>44046</v>
      </c>
      <c r="D217">
        <v>216</v>
      </c>
      <c r="E217" s="43">
        <v>814901</v>
      </c>
    </row>
    <row r="218" spans="1:5" x14ac:dyDescent="0.3">
      <c r="A218" s="33">
        <f t="shared" si="8"/>
        <v>8</v>
      </c>
      <c r="B218" s="33">
        <f t="shared" si="6"/>
        <v>32</v>
      </c>
      <c r="C218" s="51">
        <f t="shared" si="7"/>
        <v>44047</v>
      </c>
      <c r="D218">
        <v>217</v>
      </c>
      <c r="E218" s="43">
        <v>875084</v>
      </c>
    </row>
    <row r="219" spans="1:5" x14ac:dyDescent="0.3">
      <c r="A219" s="33">
        <f t="shared" si="8"/>
        <v>8</v>
      </c>
      <c r="B219" s="33">
        <f t="shared" si="6"/>
        <v>32</v>
      </c>
      <c r="C219" s="51">
        <f t="shared" si="7"/>
        <v>44048</v>
      </c>
      <c r="D219">
        <v>218</v>
      </c>
      <c r="E219" s="43">
        <v>869874</v>
      </c>
    </row>
    <row r="220" spans="1:5" x14ac:dyDescent="0.3">
      <c r="A220" s="33">
        <f t="shared" si="8"/>
        <v>8</v>
      </c>
      <c r="B220" s="33">
        <f t="shared" si="6"/>
        <v>32</v>
      </c>
      <c r="C220" s="51">
        <f t="shared" si="7"/>
        <v>44049</v>
      </c>
      <c r="D220">
        <v>219</v>
      </c>
      <c r="E220" s="43">
        <v>971593</v>
      </c>
    </row>
    <row r="221" spans="1:5" x14ac:dyDescent="0.3">
      <c r="A221" s="33">
        <f t="shared" si="8"/>
        <v>8</v>
      </c>
      <c r="B221" s="33">
        <f t="shared" si="6"/>
        <v>32</v>
      </c>
      <c r="C221" s="51">
        <f t="shared" si="7"/>
        <v>44050</v>
      </c>
      <c r="D221">
        <v>220</v>
      </c>
      <c r="E221" s="43">
        <v>827589</v>
      </c>
    </row>
    <row r="222" spans="1:5" x14ac:dyDescent="0.3">
      <c r="A222" s="33">
        <f t="shared" si="8"/>
        <v>8</v>
      </c>
      <c r="B222" s="33">
        <f t="shared" si="6"/>
        <v>32</v>
      </c>
      <c r="C222" s="51">
        <f t="shared" si="7"/>
        <v>44051</v>
      </c>
      <c r="D222">
        <v>221</v>
      </c>
      <c r="E222" s="43">
        <v>705854</v>
      </c>
    </row>
    <row r="223" spans="1:5" x14ac:dyDescent="0.3">
      <c r="A223" s="33">
        <f t="shared" si="8"/>
        <v>8</v>
      </c>
      <c r="B223" s="33">
        <f t="shared" si="6"/>
        <v>33</v>
      </c>
      <c r="C223" s="51">
        <f t="shared" si="7"/>
        <v>44052</v>
      </c>
      <c r="D223">
        <v>222</v>
      </c>
      <c r="E223" s="43">
        <v>693010</v>
      </c>
    </row>
    <row r="224" spans="1:5" x14ac:dyDescent="0.3">
      <c r="A224" s="33">
        <f t="shared" si="8"/>
        <v>8</v>
      </c>
      <c r="B224" s="33">
        <f t="shared" si="6"/>
        <v>33</v>
      </c>
      <c r="C224" s="51">
        <f t="shared" si="7"/>
        <v>44053</v>
      </c>
      <c r="D224">
        <v>223</v>
      </c>
      <c r="E224" s="43">
        <v>751894</v>
      </c>
    </row>
    <row r="225" spans="1:5" x14ac:dyDescent="0.3">
      <c r="A225" s="33">
        <f t="shared" si="8"/>
        <v>8</v>
      </c>
      <c r="B225" s="33">
        <f t="shared" si="6"/>
        <v>33</v>
      </c>
      <c r="C225" s="51">
        <f t="shared" si="7"/>
        <v>44054</v>
      </c>
      <c r="D225">
        <v>224</v>
      </c>
      <c r="E225" s="43">
        <v>882843</v>
      </c>
    </row>
    <row r="226" spans="1:5" x14ac:dyDescent="0.3">
      <c r="A226" s="33">
        <f t="shared" si="8"/>
        <v>8</v>
      </c>
      <c r="B226" s="33">
        <f t="shared" si="6"/>
        <v>33</v>
      </c>
      <c r="C226" s="51">
        <f t="shared" si="7"/>
        <v>44055</v>
      </c>
      <c r="D226">
        <v>225</v>
      </c>
      <c r="E226" s="43">
        <v>932376</v>
      </c>
    </row>
    <row r="227" spans="1:5" x14ac:dyDescent="0.3">
      <c r="A227" s="33">
        <f t="shared" si="8"/>
        <v>8</v>
      </c>
      <c r="B227" s="33">
        <f t="shared" ref="B227:B290" si="9">WEEKNUM(C227)</f>
        <v>33</v>
      </c>
      <c r="C227" s="51">
        <f t="shared" ref="C227:C290" si="10">C226+1</f>
        <v>44056</v>
      </c>
      <c r="D227">
        <v>226</v>
      </c>
      <c r="E227" s="43">
        <v>998702</v>
      </c>
    </row>
    <row r="228" spans="1:5" x14ac:dyDescent="0.3">
      <c r="A228" s="33">
        <f t="shared" si="8"/>
        <v>8</v>
      </c>
      <c r="B228" s="33">
        <f t="shared" si="9"/>
        <v>33</v>
      </c>
      <c r="C228" s="51">
        <f t="shared" si="10"/>
        <v>44057</v>
      </c>
      <c r="D228">
        <v>227</v>
      </c>
      <c r="E228" s="43">
        <v>883362</v>
      </c>
    </row>
    <row r="229" spans="1:5" x14ac:dyDescent="0.3">
      <c r="A229" s="33">
        <f t="shared" si="8"/>
        <v>8</v>
      </c>
      <c r="B229" s="33">
        <f t="shared" si="9"/>
        <v>33</v>
      </c>
      <c r="C229" s="51">
        <f t="shared" si="10"/>
        <v>44058</v>
      </c>
      <c r="D229">
        <v>228</v>
      </c>
      <c r="E229" s="43">
        <v>744381</v>
      </c>
    </row>
    <row r="230" spans="1:5" x14ac:dyDescent="0.3">
      <c r="A230" s="33">
        <f t="shared" si="8"/>
        <v>8</v>
      </c>
      <c r="B230" s="33">
        <f t="shared" si="9"/>
        <v>34</v>
      </c>
      <c r="C230" s="51">
        <f t="shared" si="10"/>
        <v>44059</v>
      </c>
      <c r="D230">
        <v>229</v>
      </c>
      <c r="E230" s="43">
        <v>834966</v>
      </c>
    </row>
    <row r="231" spans="1:5" x14ac:dyDescent="0.3">
      <c r="A231" s="33">
        <f t="shared" si="8"/>
        <v>8</v>
      </c>
      <c r="B231" s="33">
        <f t="shared" si="9"/>
        <v>34</v>
      </c>
      <c r="C231" s="51">
        <f t="shared" si="10"/>
        <v>44060</v>
      </c>
      <c r="D231">
        <v>230</v>
      </c>
      <c r="E231" s="43">
        <v>886598</v>
      </c>
    </row>
    <row r="232" spans="1:5" x14ac:dyDescent="0.3">
      <c r="A232" s="33">
        <f t="shared" si="8"/>
        <v>8</v>
      </c>
      <c r="B232" s="33">
        <f t="shared" si="9"/>
        <v>34</v>
      </c>
      <c r="C232" s="51">
        <f t="shared" si="10"/>
        <v>44061</v>
      </c>
      <c r="D232">
        <v>231</v>
      </c>
      <c r="E232" s="43">
        <v>949396</v>
      </c>
    </row>
    <row r="233" spans="1:5" x14ac:dyDescent="0.3">
      <c r="A233" s="33">
        <f t="shared" si="8"/>
        <v>8</v>
      </c>
      <c r="B233" s="33">
        <f t="shared" si="9"/>
        <v>34</v>
      </c>
      <c r="C233" s="51">
        <f t="shared" si="10"/>
        <v>44062</v>
      </c>
      <c r="D233">
        <v>232</v>
      </c>
      <c r="E233" s="43">
        <v>984432</v>
      </c>
    </row>
    <row r="234" spans="1:5" x14ac:dyDescent="0.3">
      <c r="A234" s="33">
        <f t="shared" si="8"/>
        <v>8</v>
      </c>
      <c r="B234" s="33">
        <f t="shared" si="9"/>
        <v>34</v>
      </c>
      <c r="C234" s="51">
        <f t="shared" si="10"/>
        <v>44063</v>
      </c>
      <c r="D234">
        <v>233</v>
      </c>
      <c r="E234" s="43">
        <v>1022738</v>
      </c>
    </row>
    <row r="235" spans="1:5" x14ac:dyDescent="0.3">
      <c r="A235" s="33">
        <f t="shared" si="8"/>
        <v>8</v>
      </c>
      <c r="B235" s="33">
        <f t="shared" si="9"/>
        <v>34</v>
      </c>
      <c r="C235" s="51">
        <f t="shared" si="10"/>
        <v>44064</v>
      </c>
      <c r="D235">
        <v>234</v>
      </c>
      <c r="E235" s="43">
        <v>905234</v>
      </c>
    </row>
    <row r="236" spans="1:5" x14ac:dyDescent="0.3">
      <c r="A236" s="33">
        <f t="shared" si="8"/>
        <v>8</v>
      </c>
      <c r="B236" s="33">
        <f t="shared" si="9"/>
        <v>34</v>
      </c>
      <c r="C236" s="51">
        <f t="shared" si="10"/>
        <v>44065</v>
      </c>
      <c r="D236">
        <v>235</v>
      </c>
      <c r="E236" s="43">
        <v>780122</v>
      </c>
    </row>
    <row r="237" spans="1:5" x14ac:dyDescent="0.3">
      <c r="A237" s="33">
        <f t="shared" si="8"/>
        <v>8</v>
      </c>
      <c r="B237" s="33">
        <f t="shared" si="9"/>
        <v>35</v>
      </c>
      <c r="C237" s="51">
        <f t="shared" si="10"/>
        <v>44066</v>
      </c>
      <c r="D237">
        <v>236</v>
      </c>
      <c r="E237" s="43">
        <v>878445</v>
      </c>
    </row>
    <row r="238" spans="1:5" x14ac:dyDescent="0.3">
      <c r="A238" s="33">
        <f t="shared" si="8"/>
        <v>8</v>
      </c>
      <c r="B238" s="33">
        <f t="shared" si="9"/>
        <v>35</v>
      </c>
      <c r="C238" s="51">
        <f t="shared" si="10"/>
        <v>44067</v>
      </c>
      <c r="D238">
        <v>237</v>
      </c>
      <c r="E238" s="43">
        <v>891034</v>
      </c>
    </row>
    <row r="239" spans="1:5" x14ac:dyDescent="0.3">
      <c r="A239" s="33">
        <f t="shared" si="8"/>
        <v>8</v>
      </c>
      <c r="B239" s="33">
        <f t="shared" si="9"/>
        <v>35</v>
      </c>
      <c r="C239" s="51">
        <f t="shared" si="10"/>
        <v>44068</v>
      </c>
      <c r="D239">
        <v>238</v>
      </c>
      <c r="E239" s="43">
        <v>870406</v>
      </c>
    </row>
    <row r="240" spans="1:5" x14ac:dyDescent="0.3">
      <c r="A240" s="33">
        <f t="shared" si="8"/>
        <v>8</v>
      </c>
      <c r="B240" s="33">
        <f t="shared" si="9"/>
        <v>35</v>
      </c>
      <c r="C240" s="51">
        <f t="shared" si="10"/>
        <v>44069</v>
      </c>
      <c r="D240">
        <v>239</v>
      </c>
      <c r="E240" s="43">
        <v>1105328</v>
      </c>
    </row>
    <row r="241" spans="1:5" x14ac:dyDescent="0.3">
      <c r="A241" s="33">
        <f t="shared" si="8"/>
        <v>8</v>
      </c>
      <c r="B241" s="33">
        <f t="shared" si="9"/>
        <v>35</v>
      </c>
      <c r="C241" s="51">
        <f t="shared" si="10"/>
        <v>44070</v>
      </c>
      <c r="D241">
        <v>240</v>
      </c>
      <c r="E241" s="43">
        <v>1042417</v>
      </c>
    </row>
    <row r="242" spans="1:5" x14ac:dyDescent="0.3">
      <c r="A242" s="33">
        <f t="shared" si="8"/>
        <v>8</v>
      </c>
      <c r="B242" s="33">
        <f t="shared" si="9"/>
        <v>35</v>
      </c>
      <c r="C242" s="51">
        <f t="shared" si="10"/>
        <v>44071</v>
      </c>
      <c r="D242">
        <v>241</v>
      </c>
      <c r="E242" s="43">
        <v>897596</v>
      </c>
    </row>
    <row r="243" spans="1:5" x14ac:dyDescent="0.3">
      <c r="A243" s="33">
        <f t="shared" si="8"/>
        <v>8</v>
      </c>
      <c r="B243" s="33">
        <f t="shared" si="9"/>
        <v>35</v>
      </c>
      <c r="C243" s="51">
        <f t="shared" si="10"/>
        <v>44072</v>
      </c>
      <c r="D243">
        <v>242</v>
      </c>
      <c r="E243" s="43">
        <v>780900</v>
      </c>
    </row>
    <row r="244" spans="1:5" x14ac:dyDescent="0.3">
      <c r="A244" s="33">
        <f t="shared" si="8"/>
        <v>8</v>
      </c>
      <c r="B244" s="33">
        <f t="shared" si="9"/>
        <v>36</v>
      </c>
      <c r="C244" s="51">
        <f t="shared" si="10"/>
        <v>44073</v>
      </c>
      <c r="D244">
        <v>243</v>
      </c>
      <c r="E244" s="43">
        <v>815972</v>
      </c>
    </row>
    <row r="245" spans="1:5" x14ac:dyDescent="0.3">
      <c r="A245" s="33">
        <f t="shared" si="8"/>
        <v>8</v>
      </c>
      <c r="B245" s="33">
        <f t="shared" si="9"/>
        <v>36</v>
      </c>
      <c r="C245" s="51">
        <f t="shared" si="10"/>
        <v>44074</v>
      </c>
      <c r="D245">
        <v>244</v>
      </c>
      <c r="E245" s="43">
        <v>875162</v>
      </c>
    </row>
    <row r="246" spans="1:5" x14ac:dyDescent="0.3">
      <c r="A246" s="33">
        <f t="shared" si="8"/>
        <v>9</v>
      </c>
      <c r="B246" s="33">
        <f t="shared" si="9"/>
        <v>36</v>
      </c>
      <c r="C246" s="51">
        <f t="shared" si="10"/>
        <v>44075</v>
      </c>
      <c r="D246">
        <v>245</v>
      </c>
      <c r="E246" s="43">
        <v>1035486</v>
      </c>
    </row>
    <row r="247" spans="1:5" x14ac:dyDescent="0.3">
      <c r="A247" s="33">
        <f t="shared" si="8"/>
        <v>9</v>
      </c>
      <c r="B247" s="33">
        <f t="shared" si="9"/>
        <v>36</v>
      </c>
      <c r="C247" s="51">
        <f t="shared" si="10"/>
        <v>44076</v>
      </c>
      <c r="D247">
        <v>246</v>
      </c>
      <c r="E247" s="43">
        <v>1002254</v>
      </c>
    </row>
    <row r="248" spans="1:5" x14ac:dyDescent="0.3">
      <c r="A248" s="33">
        <f t="shared" si="8"/>
        <v>9</v>
      </c>
      <c r="B248" s="33">
        <f t="shared" si="9"/>
        <v>36</v>
      </c>
      <c r="C248" s="51">
        <f t="shared" si="10"/>
        <v>44077</v>
      </c>
      <c r="D248">
        <v>247</v>
      </c>
      <c r="E248" s="43">
        <v>945584</v>
      </c>
    </row>
    <row r="249" spans="1:5" x14ac:dyDescent="0.3">
      <c r="A249" s="33">
        <f t="shared" si="8"/>
        <v>9</v>
      </c>
      <c r="B249" s="33">
        <f t="shared" si="9"/>
        <v>36</v>
      </c>
      <c r="C249" s="51">
        <f t="shared" si="10"/>
        <v>44078</v>
      </c>
      <c r="D249">
        <v>248</v>
      </c>
      <c r="E249" s="43">
        <v>1037725</v>
      </c>
    </row>
    <row r="250" spans="1:5" x14ac:dyDescent="0.3">
      <c r="A250" s="33">
        <f t="shared" si="8"/>
        <v>9</v>
      </c>
      <c r="B250" s="33">
        <f t="shared" si="9"/>
        <v>36</v>
      </c>
      <c r="C250" s="51">
        <f t="shared" si="10"/>
        <v>44079</v>
      </c>
      <c r="D250">
        <v>249</v>
      </c>
      <c r="E250" s="43">
        <v>818262</v>
      </c>
    </row>
    <row r="251" spans="1:5" x14ac:dyDescent="0.3">
      <c r="A251" s="33">
        <f t="shared" si="8"/>
        <v>9</v>
      </c>
      <c r="B251" s="33">
        <f t="shared" si="9"/>
        <v>37</v>
      </c>
      <c r="C251" s="51">
        <f t="shared" si="10"/>
        <v>44080</v>
      </c>
      <c r="D251">
        <v>250</v>
      </c>
      <c r="E251" s="43">
        <v>955983</v>
      </c>
    </row>
    <row r="252" spans="1:5" x14ac:dyDescent="0.3">
      <c r="A252" s="33">
        <f t="shared" si="8"/>
        <v>9</v>
      </c>
      <c r="B252" s="33">
        <f t="shared" si="9"/>
        <v>37</v>
      </c>
      <c r="C252" s="51">
        <f t="shared" si="10"/>
        <v>44081</v>
      </c>
      <c r="D252">
        <v>251</v>
      </c>
      <c r="E252" s="43">
        <v>1030329</v>
      </c>
    </row>
    <row r="253" spans="1:5" x14ac:dyDescent="0.3">
      <c r="A253" s="33">
        <f t="shared" si="8"/>
        <v>9</v>
      </c>
      <c r="B253" s="33">
        <f t="shared" si="9"/>
        <v>37</v>
      </c>
      <c r="C253" s="51">
        <f t="shared" si="10"/>
        <v>44082</v>
      </c>
      <c r="D253">
        <v>252</v>
      </c>
      <c r="E253" s="43">
        <v>1117341</v>
      </c>
    </row>
    <row r="254" spans="1:5" x14ac:dyDescent="0.3">
      <c r="A254" s="33">
        <f t="shared" si="8"/>
        <v>9</v>
      </c>
      <c r="B254" s="33">
        <f t="shared" si="9"/>
        <v>37</v>
      </c>
      <c r="C254" s="51">
        <f t="shared" si="10"/>
        <v>44083</v>
      </c>
      <c r="D254">
        <v>253</v>
      </c>
      <c r="E254" s="43">
        <v>1156386</v>
      </c>
    </row>
    <row r="255" spans="1:5" x14ac:dyDescent="0.3">
      <c r="A255" s="33">
        <f t="shared" si="8"/>
        <v>9</v>
      </c>
      <c r="B255" s="33">
        <f t="shared" si="9"/>
        <v>37</v>
      </c>
      <c r="C255" s="51">
        <f t="shared" si="10"/>
        <v>44084</v>
      </c>
      <c r="D255">
        <v>254</v>
      </c>
      <c r="E255" s="43">
        <v>1163968</v>
      </c>
    </row>
    <row r="256" spans="1:5" x14ac:dyDescent="0.3">
      <c r="A256" s="33">
        <f t="shared" si="8"/>
        <v>9</v>
      </c>
      <c r="B256" s="33">
        <f t="shared" si="9"/>
        <v>37</v>
      </c>
      <c r="C256" s="51">
        <f t="shared" si="10"/>
        <v>44085</v>
      </c>
      <c r="D256">
        <v>255</v>
      </c>
      <c r="E256" s="43">
        <v>1144721</v>
      </c>
    </row>
    <row r="257" spans="1:5" x14ac:dyDescent="0.3">
      <c r="A257" s="33">
        <f t="shared" si="8"/>
        <v>9</v>
      </c>
      <c r="B257" s="33">
        <f t="shared" si="9"/>
        <v>37</v>
      </c>
      <c r="C257" s="51">
        <f t="shared" si="10"/>
        <v>44086</v>
      </c>
      <c r="D257">
        <v>256</v>
      </c>
      <c r="E257" s="43">
        <v>914128</v>
      </c>
    </row>
    <row r="258" spans="1:5" x14ac:dyDescent="0.3">
      <c r="A258" s="33">
        <f t="shared" si="8"/>
        <v>9</v>
      </c>
      <c r="B258" s="33">
        <f t="shared" si="9"/>
        <v>38</v>
      </c>
      <c r="C258" s="51">
        <f t="shared" si="10"/>
        <v>44087</v>
      </c>
      <c r="D258">
        <v>257</v>
      </c>
      <c r="E258" s="43">
        <v>951691</v>
      </c>
    </row>
    <row r="259" spans="1:5" x14ac:dyDescent="0.3">
      <c r="A259" s="33">
        <f t="shared" ref="A259:A322" si="11">MONTH(C259)</f>
        <v>9</v>
      </c>
      <c r="B259" s="33">
        <f t="shared" si="9"/>
        <v>38</v>
      </c>
      <c r="C259" s="51">
        <f t="shared" si="10"/>
        <v>44088</v>
      </c>
      <c r="D259">
        <v>258</v>
      </c>
      <c r="E259" s="43">
        <v>1030046</v>
      </c>
    </row>
    <row r="260" spans="1:5" x14ac:dyDescent="0.3">
      <c r="A260" s="33">
        <f t="shared" si="11"/>
        <v>9</v>
      </c>
      <c r="B260" s="33">
        <f t="shared" si="9"/>
        <v>38</v>
      </c>
      <c r="C260" s="51">
        <f t="shared" si="10"/>
        <v>44089</v>
      </c>
      <c r="D260">
        <v>259</v>
      </c>
      <c r="E260" s="43">
        <v>1243732</v>
      </c>
    </row>
    <row r="261" spans="1:5" x14ac:dyDescent="0.3">
      <c r="A261" s="33">
        <f t="shared" si="11"/>
        <v>9</v>
      </c>
      <c r="B261" s="33">
        <f t="shared" si="9"/>
        <v>38</v>
      </c>
      <c r="C261" s="51">
        <f t="shared" si="10"/>
        <v>44090</v>
      </c>
      <c r="D261">
        <v>260</v>
      </c>
      <c r="E261" s="43">
        <v>1333789</v>
      </c>
    </row>
    <row r="262" spans="1:5" x14ac:dyDescent="0.3">
      <c r="A262" s="33">
        <f t="shared" si="11"/>
        <v>9</v>
      </c>
      <c r="B262" s="33">
        <f t="shared" si="9"/>
        <v>38</v>
      </c>
      <c r="C262" s="51">
        <f t="shared" si="10"/>
        <v>44091</v>
      </c>
      <c r="D262">
        <v>261</v>
      </c>
      <c r="E262" s="43">
        <v>1348796</v>
      </c>
    </row>
    <row r="263" spans="1:5" x14ac:dyDescent="0.3">
      <c r="A263" s="33">
        <f t="shared" si="11"/>
        <v>9</v>
      </c>
      <c r="B263" s="33">
        <f t="shared" si="9"/>
        <v>38</v>
      </c>
      <c r="C263" s="51">
        <f t="shared" si="10"/>
        <v>44092</v>
      </c>
      <c r="D263">
        <v>262</v>
      </c>
      <c r="E263" s="43">
        <v>1220772</v>
      </c>
    </row>
    <row r="264" spans="1:5" x14ac:dyDescent="0.3">
      <c r="A264" s="33">
        <f t="shared" si="11"/>
        <v>9</v>
      </c>
      <c r="B264" s="33">
        <f t="shared" si="9"/>
        <v>38</v>
      </c>
      <c r="C264" s="51">
        <f t="shared" si="10"/>
        <v>44093</v>
      </c>
      <c r="D264">
        <v>263</v>
      </c>
      <c r="E264" s="43">
        <v>1041897</v>
      </c>
    </row>
    <row r="265" spans="1:5" x14ac:dyDescent="0.3">
      <c r="A265" s="33">
        <f t="shared" si="11"/>
        <v>9</v>
      </c>
      <c r="B265" s="33">
        <f t="shared" si="9"/>
        <v>39</v>
      </c>
      <c r="C265" s="51">
        <f t="shared" si="10"/>
        <v>44094</v>
      </c>
      <c r="D265">
        <v>264</v>
      </c>
      <c r="E265" s="43">
        <v>1275748</v>
      </c>
    </row>
    <row r="266" spans="1:5" x14ac:dyDescent="0.3">
      <c r="A266" s="33">
        <f t="shared" si="11"/>
        <v>9</v>
      </c>
      <c r="B266" s="33">
        <f t="shared" si="9"/>
        <v>39</v>
      </c>
      <c r="C266" s="51">
        <f t="shared" si="10"/>
        <v>44095</v>
      </c>
      <c r="D266">
        <v>265</v>
      </c>
      <c r="E266" s="43">
        <v>1278124</v>
      </c>
    </row>
    <row r="267" spans="1:5" x14ac:dyDescent="0.3">
      <c r="A267" s="33">
        <f t="shared" si="11"/>
        <v>9</v>
      </c>
      <c r="B267" s="33">
        <f t="shared" si="9"/>
        <v>39</v>
      </c>
      <c r="C267" s="51">
        <f t="shared" si="10"/>
        <v>44096</v>
      </c>
      <c r="D267">
        <v>266</v>
      </c>
      <c r="E267" s="43">
        <v>1476113</v>
      </c>
    </row>
    <row r="268" spans="1:5" x14ac:dyDescent="0.3">
      <c r="A268" s="33">
        <f t="shared" si="11"/>
        <v>9</v>
      </c>
      <c r="B268" s="33">
        <f t="shared" si="9"/>
        <v>39</v>
      </c>
      <c r="C268" s="51">
        <f t="shared" si="10"/>
        <v>44097</v>
      </c>
      <c r="D268">
        <v>267</v>
      </c>
      <c r="E268" s="43">
        <v>1579610</v>
      </c>
    </row>
    <row r="269" spans="1:5" x14ac:dyDescent="0.3">
      <c r="A269" s="33">
        <f t="shared" si="11"/>
        <v>9</v>
      </c>
      <c r="B269" s="33">
        <f t="shared" si="9"/>
        <v>39</v>
      </c>
      <c r="C269" s="51">
        <f t="shared" si="10"/>
        <v>44098</v>
      </c>
      <c r="D269">
        <v>268</v>
      </c>
      <c r="E269" s="43">
        <v>1668326</v>
      </c>
    </row>
    <row r="270" spans="1:5" x14ac:dyDescent="0.3">
      <c r="A270" s="33">
        <f t="shared" si="11"/>
        <v>9</v>
      </c>
      <c r="B270" s="33">
        <f t="shared" si="9"/>
        <v>39</v>
      </c>
      <c r="C270" s="51">
        <f t="shared" si="10"/>
        <v>44099</v>
      </c>
      <c r="D270">
        <v>269</v>
      </c>
      <c r="E270" s="43">
        <v>1523999</v>
      </c>
    </row>
    <row r="271" spans="1:5" x14ac:dyDescent="0.3">
      <c r="A271" s="33">
        <f t="shared" si="11"/>
        <v>9</v>
      </c>
      <c r="B271" s="33">
        <f t="shared" si="9"/>
        <v>39</v>
      </c>
      <c r="C271" s="51">
        <f t="shared" si="10"/>
        <v>44100</v>
      </c>
      <c r="D271">
        <v>270</v>
      </c>
      <c r="E271" s="43">
        <v>1188513</v>
      </c>
    </row>
    <row r="272" spans="1:5" x14ac:dyDescent="0.3">
      <c r="A272" s="33">
        <f t="shared" si="11"/>
        <v>9</v>
      </c>
      <c r="B272" s="33">
        <f t="shared" si="9"/>
        <v>40</v>
      </c>
      <c r="C272" s="51">
        <f t="shared" si="10"/>
        <v>44101</v>
      </c>
      <c r="D272">
        <v>271</v>
      </c>
      <c r="E272" s="43">
        <v>1678551</v>
      </c>
    </row>
    <row r="273" spans="1:5" x14ac:dyDescent="0.3">
      <c r="A273" s="33">
        <f t="shared" si="11"/>
        <v>9</v>
      </c>
      <c r="B273" s="33">
        <f t="shared" si="9"/>
        <v>40</v>
      </c>
      <c r="C273" s="51">
        <f t="shared" si="10"/>
        <v>44102</v>
      </c>
      <c r="D273">
        <v>272</v>
      </c>
      <c r="E273" s="43">
        <v>1583405</v>
      </c>
    </row>
    <row r="274" spans="1:5" x14ac:dyDescent="0.3">
      <c r="A274" s="33">
        <f t="shared" si="11"/>
        <v>9</v>
      </c>
      <c r="B274" s="33">
        <f t="shared" si="9"/>
        <v>40</v>
      </c>
      <c r="C274" s="51">
        <f t="shared" si="10"/>
        <v>44103</v>
      </c>
      <c r="D274">
        <v>273</v>
      </c>
      <c r="E274" s="43">
        <v>1728434</v>
      </c>
    </row>
    <row r="275" spans="1:5" x14ac:dyDescent="0.3">
      <c r="A275" s="33">
        <f t="shared" si="11"/>
        <v>9</v>
      </c>
      <c r="B275" s="33">
        <f t="shared" si="9"/>
        <v>40</v>
      </c>
      <c r="C275" s="51">
        <f t="shared" si="10"/>
        <v>44104</v>
      </c>
      <c r="D275">
        <v>274</v>
      </c>
      <c r="E275" s="43">
        <v>1871124</v>
      </c>
    </row>
    <row r="276" spans="1:5" x14ac:dyDescent="0.3">
      <c r="A276" s="33">
        <f t="shared" si="11"/>
        <v>10</v>
      </c>
      <c r="B276" s="33">
        <f t="shared" si="9"/>
        <v>40</v>
      </c>
      <c r="C276" s="51">
        <f t="shared" si="10"/>
        <v>44105</v>
      </c>
      <c r="D276">
        <v>275</v>
      </c>
      <c r="E276" s="43">
        <v>1945396</v>
      </c>
    </row>
    <row r="277" spans="1:5" x14ac:dyDescent="0.3">
      <c r="A277" s="33">
        <f t="shared" si="11"/>
        <v>10</v>
      </c>
      <c r="B277" s="33">
        <f t="shared" si="9"/>
        <v>40</v>
      </c>
      <c r="C277" s="51">
        <f t="shared" si="10"/>
        <v>44106</v>
      </c>
      <c r="D277">
        <v>276</v>
      </c>
      <c r="E277" s="43">
        <v>1604601</v>
      </c>
    </row>
    <row r="278" spans="1:5" x14ac:dyDescent="0.3">
      <c r="A278" s="33">
        <f t="shared" si="11"/>
        <v>10</v>
      </c>
      <c r="B278" s="33">
        <f t="shared" si="9"/>
        <v>40</v>
      </c>
      <c r="C278" s="51">
        <f t="shared" si="10"/>
        <v>44107</v>
      </c>
      <c r="D278">
        <v>277</v>
      </c>
      <c r="E278" s="43">
        <v>1549145</v>
      </c>
    </row>
    <row r="279" spans="1:5" x14ac:dyDescent="0.3">
      <c r="A279" s="33">
        <f t="shared" si="11"/>
        <v>10</v>
      </c>
      <c r="B279" s="33">
        <f t="shared" si="9"/>
        <v>41</v>
      </c>
      <c r="C279" s="51">
        <f t="shared" si="10"/>
        <v>44108</v>
      </c>
      <c r="D279">
        <v>278</v>
      </c>
      <c r="E279" s="43">
        <v>1964129</v>
      </c>
    </row>
    <row r="280" spans="1:5" x14ac:dyDescent="0.3">
      <c r="A280" s="33">
        <f t="shared" si="11"/>
        <v>10</v>
      </c>
      <c r="B280" s="33">
        <f t="shared" si="9"/>
        <v>41</v>
      </c>
      <c r="C280" s="51">
        <f t="shared" si="10"/>
        <v>44109</v>
      </c>
      <c r="D280">
        <v>279</v>
      </c>
      <c r="E280" s="43">
        <v>1875753</v>
      </c>
    </row>
    <row r="281" spans="1:5" x14ac:dyDescent="0.3">
      <c r="A281" s="33">
        <f t="shared" si="11"/>
        <v>10</v>
      </c>
      <c r="B281" s="33">
        <f t="shared" si="9"/>
        <v>41</v>
      </c>
      <c r="C281" s="51">
        <f t="shared" si="10"/>
        <v>44110</v>
      </c>
      <c r="D281">
        <v>280</v>
      </c>
      <c r="E281" s="43">
        <v>1688111</v>
      </c>
    </row>
    <row r="282" spans="1:5" x14ac:dyDescent="0.3">
      <c r="A282" s="33">
        <f t="shared" si="11"/>
        <v>10</v>
      </c>
      <c r="B282" s="33">
        <f t="shared" si="9"/>
        <v>41</v>
      </c>
      <c r="C282" s="51">
        <f t="shared" si="10"/>
        <v>44111</v>
      </c>
      <c r="D282">
        <v>281</v>
      </c>
      <c r="E282" s="43">
        <v>2032285</v>
      </c>
    </row>
    <row r="283" spans="1:5" x14ac:dyDescent="0.3">
      <c r="A283" s="33">
        <f t="shared" si="11"/>
        <v>10</v>
      </c>
      <c r="B283" s="33">
        <f t="shared" si="9"/>
        <v>41</v>
      </c>
      <c r="C283" s="51">
        <f t="shared" si="10"/>
        <v>44112</v>
      </c>
      <c r="D283">
        <v>282</v>
      </c>
      <c r="E283" s="43">
        <v>2183492</v>
      </c>
    </row>
    <row r="284" spans="1:5" x14ac:dyDescent="0.3">
      <c r="A284" s="33">
        <f t="shared" si="11"/>
        <v>10</v>
      </c>
      <c r="B284" s="33">
        <f t="shared" si="9"/>
        <v>41</v>
      </c>
      <c r="C284" s="51">
        <f t="shared" si="10"/>
        <v>44113</v>
      </c>
      <c r="D284">
        <v>283</v>
      </c>
      <c r="E284" s="43">
        <v>2025680</v>
      </c>
    </row>
    <row r="285" spans="1:5" x14ac:dyDescent="0.3">
      <c r="A285" s="33">
        <f t="shared" si="11"/>
        <v>10</v>
      </c>
      <c r="B285" s="33">
        <f t="shared" si="9"/>
        <v>41</v>
      </c>
      <c r="C285" s="51">
        <f t="shared" si="10"/>
        <v>44114</v>
      </c>
      <c r="D285">
        <v>284</v>
      </c>
      <c r="E285" s="43">
        <v>1613734</v>
      </c>
    </row>
    <row r="286" spans="1:5" x14ac:dyDescent="0.3">
      <c r="A286" s="33">
        <f t="shared" si="11"/>
        <v>10</v>
      </c>
      <c r="B286" s="33">
        <f t="shared" si="9"/>
        <v>42</v>
      </c>
      <c r="C286" s="51">
        <f t="shared" si="10"/>
        <v>44115</v>
      </c>
      <c r="D286">
        <v>285</v>
      </c>
      <c r="E286" s="43">
        <v>1671334</v>
      </c>
    </row>
    <row r="287" spans="1:5" x14ac:dyDescent="0.3">
      <c r="A287" s="33">
        <f t="shared" si="11"/>
        <v>10</v>
      </c>
      <c r="B287" s="33">
        <f t="shared" si="9"/>
        <v>42</v>
      </c>
      <c r="C287" s="51">
        <f t="shared" si="10"/>
        <v>44116</v>
      </c>
      <c r="D287">
        <v>286</v>
      </c>
      <c r="E287" s="43">
        <v>1860886</v>
      </c>
    </row>
    <row r="288" spans="1:5" x14ac:dyDescent="0.3">
      <c r="A288" s="33">
        <f t="shared" si="11"/>
        <v>10</v>
      </c>
      <c r="B288" s="33">
        <f t="shared" si="9"/>
        <v>42</v>
      </c>
      <c r="C288" s="51">
        <f t="shared" si="10"/>
        <v>44117</v>
      </c>
      <c r="D288">
        <v>287</v>
      </c>
      <c r="E288" s="43">
        <v>2169755</v>
      </c>
    </row>
    <row r="289" spans="1:5" x14ac:dyDescent="0.3">
      <c r="A289" s="33">
        <f t="shared" si="11"/>
        <v>10</v>
      </c>
      <c r="B289" s="33">
        <f t="shared" si="9"/>
        <v>42</v>
      </c>
      <c r="C289" s="51">
        <f t="shared" si="10"/>
        <v>44118</v>
      </c>
      <c r="D289">
        <v>288</v>
      </c>
      <c r="E289" s="43">
        <v>2158736</v>
      </c>
    </row>
    <row r="290" spans="1:5" x14ac:dyDescent="0.3">
      <c r="A290" s="33">
        <f t="shared" si="11"/>
        <v>10</v>
      </c>
      <c r="B290" s="33">
        <f t="shared" si="9"/>
        <v>42</v>
      </c>
      <c r="C290" s="51">
        <f t="shared" si="10"/>
        <v>44119</v>
      </c>
      <c r="D290">
        <v>289</v>
      </c>
      <c r="E290" s="43">
        <v>2163329</v>
      </c>
    </row>
    <row r="291" spans="1:5" x14ac:dyDescent="0.3">
      <c r="A291" s="33">
        <f t="shared" si="11"/>
        <v>10</v>
      </c>
      <c r="B291" s="33">
        <f t="shared" ref="B291:B354" si="12">WEEKNUM(C291)</f>
        <v>42</v>
      </c>
      <c r="C291" s="51">
        <f t="shared" ref="C291:C354" si="13">C290+1</f>
        <v>44120</v>
      </c>
      <c r="D291">
        <v>290</v>
      </c>
      <c r="E291" s="43">
        <v>1954682</v>
      </c>
    </row>
    <row r="292" spans="1:5" x14ac:dyDescent="0.3">
      <c r="A292" s="33">
        <f t="shared" si="11"/>
        <v>10</v>
      </c>
      <c r="B292" s="33">
        <f t="shared" si="12"/>
        <v>42</v>
      </c>
      <c r="C292" s="51">
        <f t="shared" si="13"/>
        <v>44121</v>
      </c>
      <c r="D292">
        <v>291</v>
      </c>
      <c r="E292" s="43">
        <v>1553903</v>
      </c>
    </row>
    <row r="293" spans="1:5" x14ac:dyDescent="0.3">
      <c r="A293" s="33">
        <f t="shared" si="11"/>
        <v>10</v>
      </c>
      <c r="B293" s="33">
        <f t="shared" si="12"/>
        <v>43</v>
      </c>
      <c r="C293" s="51">
        <f t="shared" si="13"/>
        <v>44122</v>
      </c>
      <c r="D293">
        <v>292</v>
      </c>
      <c r="E293" s="43">
        <v>1763887</v>
      </c>
    </row>
    <row r="294" spans="1:5" x14ac:dyDescent="0.3">
      <c r="A294" s="33">
        <f t="shared" si="11"/>
        <v>10</v>
      </c>
      <c r="B294" s="33">
        <f t="shared" si="12"/>
        <v>43</v>
      </c>
      <c r="C294" s="51">
        <f t="shared" si="13"/>
        <v>44123</v>
      </c>
      <c r="D294">
        <v>293</v>
      </c>
      <c r="E294" s="43">
        <v>2036212</v>
      </c>
    </row>
    <row r="295" spans="1:5" x14ac:dyDescent="0.3">
      <c r="A295" s="33">
        <f t="shared" si="11"/>
        <v>10</v>
      </c>
      <c r="B295" s="33">
        <f t="shared" si="12"/>
        <v>43</v>
      </c>
      <c r="C295" s="51">
        <f t="shared" si="13"/>
        <v>44124</v>
      </c>
      <c r="D295">
        <v>294</v>
      </c>
      <c r="E295" s="43">
        <v>2069924</v>
      </c>
    </row>
    <row r="296" spans="1:5" x14ac:dyDescent="0.3">
      <c r="A296" s="33">
        <f t="shared" si="11"/>
        <v>10</v>
      </c>
      <c r="B296" s="33">
        <f t="shared" si="12"/>
        <v>43</v>
      </c>
      <c r="C296" s="51">
        <f t="shared" si="13"/>
        <v>44125</v>
      </c>
      <c r="D296">
        <v>295</v>
      </c>
      <c r="E296" s="43">
        <v>2151435</v>
      </c>
    </row>
    <row r="297" spans="1:5" x14ac:dyDescent="0.3">
      <c r="A297" s="33">
        <f t="shared" si="11"/>
        <v>10</v>
      </c>
      <c r="B297" s="33">
        <f t="shared" si="12"/>
        <v>43</v>
      </c>
      <c r="C297" s="51">
        <f t="shared" si="13"/>
        <v>44126</v>
      </c>
      <c r="D297">
        <v>296</v>
      </c>
      <c r="E297" s="43">
        <v>2195074</v>
      </c>
    </row>
    <row r="298" spans="1:5" x14ac:dyDescent="0.3">
      <c r="A298" s="33">
        <f t="shared" si="11"/>
        <v>10</v>
      </c>
      <c r="B298" s="33">
        <f t="shared" si="12"/>
        <v>43</v>
      </c>
      <c r="C298" s="51">
        <f t="shared" si="13"/>
        <v>44127</v>
      </c>
      <c r="D298">
        <v>297</v>
      </c>
      <c r="E298" s="43">
        <v>1910073</v>
      </c>
    </row>
    <row r="299" spans="1:5" x14ac:dyDescent="0.3">
      <c r="A299" s="33">
        <f t="shared" si="11"/>
        <v>10</v>
      </c>
      <c r="B299" s="33">
        <f t="shared" si="12"/>
        <v>43</v>
      </c>
      <c r="C299" s="51">
        <f t="shared" si="13"/>
        <v>44128</v>
      </c>
      <c r="D299">
        <v>298</v>
      </c>
      <c r="E299" s="43">
        <v>1569527</v>
      </c>
    </row>
    <row r="300" spans="1:5" x14ac:dyDescent="0.3">
      <c r="A300" s="33">
        <f t="shared" si="11"/>
        <v>10</v>
      </c>
      <c r="B300" s="33">
        <f t="shared" si="12"/>
        <v>44</v>
      </c>
      <c r="C300" s="51">
        <f t="shared" si="13"/>
        <v>44129</v>
      </c>
      <c r="D300">
        <v>299</v>
      </c>
      <c r="E300" s="43">
        <v>1696918</v>
      </c>
    </row>
    <row r="301" spans="1:5" x14ac:dyDescent="0.3">
      <c r="A301" s="33">
        <f t="shared" si="11"/>
        <v>10</v>
      </c>
      <c r="B301" s="33">
        <f t="shared" si="12"/>
        <v>44</v>
      </c>
      <c r="C301" s="51">
        <f t="shared" si="13"/>
        <v>44130</v>
      </c>
      <c r="D301">
        <v>300</v>
      </c>
      <c r="E301" s="43">
        <v>1929991</v>
      </c>
    </row>
    <row r="302" spans="1:5" x14ac:dyDescent="0.3">
      <c r="A302" s="33">
        <f t="shared" si="11"/>
        <v>10</v>
      </c>
      <c r="B302" s="33">
        <f t="shared" si="12"/>
        <v>44</v>
      </c>
      <c r="C302" s="51">
        <f t="shared" si="13"/>
        <v>44131</v>
      </c>
      <c r="D302">
        <v>301</v>
      </c>
      <c r="E302" s="43">
        <v>2069575</v>
      </c>
    </row>
    <row r="303" spans="1:5" x14ac:dyDescent="0.3">
      <c r="A303" s="33">
        <f t="shared" si="11"/>
        <v>10</v>
      </c>
      <c r="B303" s="33">
        <f t="shared" si="12"/>
        <v>44</v>
      </c>
      <c r="C303" s="51">
        <f t="shared" si="13"/>
        <v>44132</v>
      </c>
      <c r="D303">
        <v>302</v>
      </c>
      <c r="E303" s="43">
        <v>1906812</v>
      </c>
    </row>
    <row r="304" spans="1:5" x14ac:dyDescent="0.3">
      <c r="A304" s="33">
        <f t="shared" si="11"/>
        <v>10</v>
      </c>
      <c r="B304" s="33">
        <f t="shared" si="12"/>
        <v>44</v>
      </c>
      <c r="C304" s="51">
        <f t="shared" si="13"/>
        <v>44133</v>
      </c>
      <c r="D304">
        <v>303</v>
      </c>
      <c r="E304" s="43">
        <v>2216505</v>
      </c>
    </row>
    <row r="305" spans="1:5" x14ac:dyDescent="0.3">
      <c r="A305" s="33">
        <f t="shared" si="11"/>
        <v>10</v>
      </c>
      <c r="B305" s="33">
        <f t="shared" si="12"/>
        <v>44</v>
      </c>
      <c r="C305" s="51">
        <f t="shared" si="13"/>
        <v>44134</v>
      </c>
      <c r="D305">
        <v>304</v>
      </c>
      <c r="E305" s="43">
        <v>1877391</v>
      </c>
    </row>
    <row r="306" spans="1:5" x14ac:dyDescent="0.3">
      <c r="A306" s="33">
        <f t="shared" si="11"/>
        <v>10</v>
      </c>
      <c r="B306" s="33">
        <f t="shared" si="12"/>
        <v>44</v>
      </c>
      <c r="C306" s="51">
        <f t="shared" si="13"/>
        <v>44135</v>
      </c>
      <c r="D306">
        <v>305</v>
      </c>
      <c r="E306" s="43">
        <v>1551995</v>
      </c>
    </row>
    <row r="307" spans="1:5" x14ac:dyDescent="0.3">
      <c r="A307" s="33">
        <f t="shared" si="11"/>
        <v>11</v>
      </c>
      <c r="B307" s="33">
        <f t="shared" si="12"/>
        <v>45</v>
      </c>
      <c r="C307" s="51">
        <f t="shared" si="13"/>
        <v>44136</v>
      </c>
      <c r="D307">
        <v>306</v>
      </c>
      <c r="E307" s="43">
        <v>1622031</v>
      </c>
    </row>
    <row r="308" spans="1:5" x14ac:dyDescent="0.3">
      <c r="A308" s="33">
        <f t="shared" si="11"/>
        <v>11</v>
      </c>
      <c r="B308" s="33">
        <f t="shared" si="12"/>
        <v>45</v>
      </c>
      <c r="C308" s="51">
        <f t="shared" si="13"/>
        <v>44137</v>
      </c>
      <c r="D308">
        <v>307</v>
      </c>
      <c r="E308" s="43">
        <v>1964959</v>
      </c>
    </row>
    <row r="309" spans="1:5" x14ac:dyDescent="0.3">
      <c r="A309" s="33">
        <f t="shared" si="11"/>
        <v>11</v>
      </c>
      <c r="B309" s="33">
        <f t="shared" si="12"/>
        <v>45</v>
      </c>
      <c r="C309" s="51">
        <f t="shared" si="13"/>
        <v>44138</v>
      </c>
      <c r="D309">
        <v>308</v>
      </c>
      <c r="E309" s="43">
        <v>2090108</v>
      </c>
    </row>
    <row r="310" spans="1:5" x14ac:dyDescent="0.3">
      <c r="A310" s="33">
        <f t="shared" si="11"/>
        <v>11</v>
      </c>
      <c r="B310" s="33">
        <f t="shared" si="12"/>
        <v>45</v>
      </c>
      <c r="C310" s="51">
        <f t="shared" si="13"/>
        <v>44139</v>
      </c>
      <c r="D310">
        <v>309</v>
      </c>
      <c r="E310" s="43">
        <v>2229744</v>
      </c>
    </row>
    <row r="311" spans="1:5" x14ac:dyDescent="0.3">
      <c r="A311" s="33">
        <f t="shared" si="11"/>
        <v>11</v>
      </c>
      <c r="B311" s="33">
        <f t="shared" si="12"/>
        <v>45</v>
      </c>
      <c r="C311" s="51">
        <f t="shared" si="13"/>
        <v>44140</v>
      </c>
      <c r="D311">
        <v>310</v>
      </c>
      <c r="E311" s="43">
        <v>2186138</v>
      </c>
    </row>
    <row r="312" spans="1:5" x14ac:dyDescent="0.3">
      <c r="A312" s="33">
        <f t="shared" si="11"/>
        <v>11</v>
      </c>
      <c r="B312" s="33">
        <f t="shared" si="12"/>
        <v>45</v>
      </c>
      <c r="C312" s="51">
        <f t="shared" si="13"/>
        <v>44141</v>
      </c>
      <c r="D312">
        <v>311</v>
      </c>
      <c r="E312" s="43">
        <v>2051995</v>
      </c>
    </row>
    <row r="313" spans="1:5" x14ac:dyDescent="0.3">
      <c r="A313" s="33">
        <f t="shared" si="11"/>
        <v>11</v>
      </c>
      <c r="B313" s="33">
        <f t="shared" si="12"/>
        <v>45</v>
      </c>
      <c r="C313" s="51">
        <f t="shared" si="13"/>
        <v>44142</v>
      </c>
      <c r="D313">
        <v>312</v>
      </c>
      <c r="E313" s="43">
        <v>1708793</v>
      </c>
    </row>
    <row r="314" spans="1:5" x14ac:dyDescent="0.3">
      <c r="A314" s="33">
        <f t="shared" si="11"/>
        <v>11</v>
      </c>
      <c r="B314" s="33">
        <f t="shared" si="12"/>
        <v>46</v>
      </c>
      <c r="C314" s="51">
        <f t="shared" si="13"/>
        <v>44143</v>
      </c>
      <c r="D314">
        <v>313</v>
      </c>
      <c r="E314" s="43">
        <v>1638389</v>
      </c>
    </row>
    <row r="315" spans="1:5" x14ac:dyDescent="0.3">
      <c r="A315" s="33">
        <f t="shared" si="11"/>
        <v>11</v>
      </c>
      <c r="B315" s="33">
        <f t="shared" si="12"/>
        <v>46</v>
      </c>
      <c r="C315" s="51">
        <f t="shared" si="13"/>
        <v>44144</v>
      </c>
      <c r="D315">
        <v>314</v>
      </c>
      <c r="E315" s="43">
        <v>2060208</v>
      </c>
    </row>
    <row r="316" spans="1:5" x14ac:dyDescent="0.3">
      <c r="A316" s="33">
        <f t="shared" si="11"/>
        <v>11</v>
      </c>
      <c r="B316" s="33">
        <f t="shared" si="12"/>
        <v>46</v>
      </c>
      <c r="C316" s="51">
        <f t="shared" si="13"/>
        <v>44145</v>
      </c>
      <c r="D316">
        <v>315</v>
      </c>
      <c r="E316" s="43">
        <v>2146412</v>
      </c>
    </row>
    <row r="317" spans="1:5" x14ac:dyDescent="0.3">
      <c r="A317" s="33">
        <f t="shared" si="11"/>
        <v>11</v>
      </c>
      <c r="B317" s="33">
        <f t="shared" si="12"/>
        <v>46</v>
      </c>
      <c r="C317" s="51">
        <f t="shared" si="13"/>
        <v>44146</v>
      </c>
      <c r="D317">
        <v>316</v>
      </c>
      <c r="E317" s="43">
        <v>2179783</v>
      </c>
    </row>
    <row r="318" spans="1:5" x14ac:dyDescent="0.3">
      <c r="A318" s="33">
        <f t="shared" si="11"/>
        <v>11</v>
      </c>
      <c r="B318" s="33">
        <f t="shared" si="12"/>
        <v>46</v>
      </c>
      <c r="C318" s="51">
        <f t="shared" si="13"/>
        <v>44147</v>
      </c>
      <c r="D318">
        <v>317</v>
      </c>
      <c r="E318" s="43">
        <v>2261107</v>
      </c>
    </row>
    <row r="319" spans="1:5" x14ac:dyDescent="0.3">
      <c r="A319" s="33">
        <f t="shared" si="11"/>
        <v>11</v>
      </c>
      <c r="B319" s="33">
        <f t="shared" si="12"/>
        <v>46</v>
      </c>
      <c r="C319" s="51">
        <f t="shared" si="13"/>
        <v>44148</v>
      </c>
      <c r="D319">
        <v>318</v>
      </c>
      <c r="E319" s="43">
        <v>2030842</v>
      </c>
    </row>
    <row r="320" spans="1:5" x14ac:dyDescent="0.3">
      <c r="A320" s="33">
        <f t="shared" si="11"/>
        <v>11</v>
      </c>
      <c r="B320" s="33">
        <f t="shared" si="12"/>
        <v>46</v>
      </c>
      <c r="C320" s="51">
        <f t="shared" si="13"/>
        <v>44149</v>
      </c>
      <c r="D320">
        <v>319</v>
      </c>
      <c r="E320" s="43">
        <v>1695014</v>
      </c>
    </row>
    <row r="321" spans="1:5" x14ac:dyDescent="0.3">
      <c r="A321" s="33">
        <f t="shared" si="11"/>
        <v>11</v>
      </c>
      <c r="B321" s="33">
        <f t="shared" si="12"/>
        <v>47</v>
      </c>
      <c r="C321" s="51">
        <f t="shared" si="13"/>
        <v>44150</v>
      </c>
      <c r="D321">
        <v>320</v>
      </c>
      <c r="E321" s="43">
        <v>1660231</v>
      </c>
    </row>
    <row r="322" spans="1:5" x14ac:dyDescent="0.3">
      <c r="A322" s="33">
        <f t="shared" si="11"/>
        <v>11</v>
      </c>
      <c r="B322" s="33">
        <f t="shared" si="12"/>
        <v>47</v>
      </c>
      <c r="C322" s="51">
        <f t="shared" si="13"/>
        <v>44151</v>
      </c>
      <c r="D322">
        <v>321</v>
      </c>
      <c r="E322" s="43">
        <v>2051179</v>
      </c>
    </row>
    <row r="323" spans="1:5" x14ac:dyDescent="0.3">
      <c r="A323" s="33">
        <f t="shared" ref="A323:A386" si="14">MONTH(C323)</f>
        <v>11</v>
      </c>
      <c r="B323" s="33">
        <f t="shared" si="12"/>
        <v>47</v>
      </c>
      <c r="C323" s="51">
        <f t="shared" si="13"/>
        <v>44152</v>
      </c>
      <c r="D323">
        <v>322</v>
      </c>
      <c r="E323" s="43">
        <v>2362163</v>
      </c>
    </row>
    <row r="324" spans="1:5" x14ac:dyDescent="0.3">
      <c r="A324" s="33">
        <f t="shared" si="14"/>
        <v>11</v>
      </c>
      <c r="B324" s="33">
        <f t="shared" si="12"/>
        <v>47</v>
      </c>
      <c r="C324" s="51">
        <f t="shared" si="13"/>
        <v>44153</v>
      </c>
      <c r="D324">
        <v>323</v>
      </c>
      <c r="E324" s="43">
        <v>2380445</v>
      </c>
    </row>
    <row r="325" spans="1:5" x14ac:dyDescent="0.3">
      <c r="A325" s="33">
        <f t="shared" si="14"/>
        <v>11</v>
      </c>
      <c r="B325" s="33">
        <f t="shared" si="12"/>
        <v>47</v>
      </c>
      <c r="C325" s="51">
        <f t="shared" si="13"/>
        <v>44154</v>
      </c>
      <c r="D325">
        <v>324</v>
      </c>
      <c r="E325" s="43">
        <v>2319370</v>
      </c>
    </row>
    <row r="326" spans="1:5" x14ac:dyDescent="0.3">
      <c r="A326" s="33">
        <f t="shared" si="14"/>
        <v>11</v>
      </c>
      <c r="B326" s="33">
        <f t="shared" si="12"/>
        <v>47</v>
      </c>
      <c r="C326" s="51">
        <f t="shared" si="13"/>
        <v>44155</v>
      </c>
      <c r="D326">
        <v>325</v>
      </c>
      <c r="E326" s="43">
        <v>1958588</v>
      </c>
    </row>
    <row r="327" spans="1:5" x14ac:dyDescent="0.3">
      <c r="A327" s="33">
        <f t="shared" si="14"/>
        <v>11</v>
      </c>
      <c r="B327" s="33">
        <f t="shared" si="12"/>
        <v>47</v>
      </c>
      <c r="C327" s="51">
        <f t="shared" si="13"/>
        <v>44156</v>
      </c>
      <c r="D327">
        <v>326</v>
      </c>
      <c r="E327" s="43">
        <v>1689227</v>
      </c>
    </row>
    <row r="328" spans="1:5" x14ac:dyDescent="0.3">
      <c r="A328" s="33">
        <f t="shared" si="14"/>
        <v>11</v>
      </c>
      <c r="B328" s="33">
        <f t="shared" si="12"/>
        <v>48</v>
      </c>
      <c r="C328" s="51">
        <f t="shared" si="13"/>
        <v>44157</v>
      </c>
      <c r="D328">
        <v>327</v>
      </c>
      <c r="E328" s="43">
        <v>1746893</v>
      </c>
    </row>
    <row r="329" spans="1:5" x14ac:dyDescent="0.3">
      <c r="A329" s="33">
        <f t="shared" si="14"/>
        <v>11</v>
      </c>
      <c r="B329" s="33">
        <f t="shared" si="12"/>
        <v>48</v>
      </c>
      <c r="C329" s="51">
        <f t="shared" si="13"/>
        <v>44158</v>
      </c>
      <c r="D329">
        <v>328</v>
      </c>
      <c r="E329" s="43">
        <v>2098945</v>
      </c>
    </row>
    <row r="330" spans="1:5" x14ac:dyDescent="0.3">
      <c r="A330" s="33">
        <f t="shared" si="14"/>
        <v>11</v>
      </c>
      <c r="B330" s="33">
        <f t="shared" si="12"/>
        <v>48</v>
      </c>
      <c r="C330" s="51">
        <f t="shared" si="13"/>
        <v>44159</v>
      </c>
      <c r="D330">
        <v>329</v>
      </c>
      <c r="E330" s="43">
        <v>2240790</v>
      </c>
    </row>
    <row r="331" spans="1:5" x14ac:dyDescent="0.3">
      <c r="A331" s="33">
        <f t="shared" si="14"/>
        <v>11</v>
      </c>
      <c r="B331" s="33">
        <f t="shared" si="12"/>
        <v>48</v>
      </c>
      <c r="C331" s="51">
        <f t="shared" si="13"/>
        <v>44160</v>
      </c>
      <c r="D331">
        <v>330</v>
      </c>
      <c r="E331" s="43">
        <v>2154284</v>
      </c>
    </row>
    <row r="332" spans="1:5" x14ac:dyDescent="0.3">
      <c r="A332" s="33">
        <f t="shared" si="14"/>
        <v>11</v>
      </c>
      <c r="B332" s="33">
        <f t="shared" si="12"/>
        <v>48</v>
      </c>
      <c r="C332" s="51">
        <f t="shared" si="13"/>
        <v>44161</v>
      </c>
      <c r="D332">
        <v>331</v>
      </c>
      <c r="E332" s="43">
        <v>1494490</v>
      </c>
    </row>
    <row r="333" spans="1:5" x14ac:dyDescent="0.3">
      <c r="A333" s="33">
        <f t="shared" si="14"/>
        <v>11</v>
      </c>
      <c r="B333" s="33">
        <f t="shared" si="12"/>
        <v>48</v>
      </c>
      <c r="C333" s="51">
        <f t="shared" si="13"/>
        <v>44162</v>
      </c>
      <c r="D333">
        <v>332</v>
      </c>
      <c r="E333" s="43">
        <v>1597436</v>
      </c>
    </row>
    <row r="334" spans="1:5" x14ac:dyDescent="0.3">
      <c r="A334" s="33">
        <f t="shared" si="14"/>
        <v>11</v>
      </c>
      <c r="B334" s="33">
        <f t="shared" si="12"/>
        <v>48</v>
      </c>
      <c r="C334" s="51">
        <f t="shared" si="13"/>
        <v>44163</v>
      </c>
      <c r="D334">
        <v>333</v>
      </c>
      <c r="E334" s="43">
        <v>1376850</v>
      </c>
    </row>
    <row r="335" spans="1:5" x14ac:dyDescent="0.3">
      <c r="A335" s="33">
        <f t="shared" si="14"/>
        <v>11</v>
      </c>
      <c r="B335" s="33">
        <f t="shared" si="12"/>
        <v>49</v>
      </c>
      <c r="C335" s="51">
        <f t="shared" si="13"/>
        <v>44164</v>
      </c>
      <c r="D335">
        <v>334</v>
      </c>
      <c r="E335" s="43">
        <v>1571138</v>
      </c>
    </row>
    <row r="336" spans="1:5" x14ac:dyDescent="0.3">
      <c r="A336" s="33">
        <f t="shared" si="14"/>
        <v>11</v>
      </c>
      <c r="B336" s="33">
        <f t="shared" si="12"/>
        <v>49</v>
      </c>
      <c r="C336" s="51">
        <f t="shared" si="13"/>
        <v>44165</v>
      </c>
      <c r="D336">
        <v>335</v>
      </c>
      <c r="E336" s="43">
        <v>2137582</v>
      </c>
    </row>
    <row r="337" spans="1:5" x14ac:dyDescent="0.3">
      <c r="A337" s="33">
        <f t="shared" si="14"/>
        <v>12</v>
      </c>
      <c r="B337" s="33">
        <f t="shared" si="12"/>
        <v>49</v>
      </c>
      <c r="C337" s="51">
        <f t="shared" si="13"/>
        <v>44166</v>
      </c>
      <c r="D337">
        <v>336</v>
      </c>
      <c r="E337" s="43">
        <v>2480442</v>
      </c>
    </row>
    <row r="338" spans="1:5" x14ac:dyDescent="0.3">
      <c r="A338" s="33">
        <f t="shared" si="14"/>
        <v>12</v>
      </c>
      <c r="B338" s="33">
        <f t="shared" si="12"/>
        <v>49</v>
      </c>
      <c r="C338" s="51">
        <f t="shared" si="13"/>
        <v>44167</v>
      </c>
      <c r="D338">
        <v>337</v>
      </c>
      <c r="E338" s="43">
        <v>2338733</v>
      </c>
    </row>
    <row r="339" spans="1:5" x14ac:dyDescent="0.3">
      <c r="A339" s="33">
        <f t="shared" si="14"/>
        <v>12</v>
      </c>
      <c r="B339" s="33">
        <f t="shared" si="12"/>
        <v>49</v>
      </c>
      <c r="C339" s="51">
        <f t="shared" si="13"/>
        <v>44168</v>
      </c>
      <c r="D339">
        <v>338</v>
      </c>
      <c r="E339" s="43">
        <v>1711602</v>
      </c>
    </row>
    <row r="340" spans="1:5" x14ac:dyDescent="0.3">
      <c r="A340" s="33">
        <f t="shared" si="14"/>
        <v>12</v>
      </c>
      <c r="B340" s="33">
        <f t="shared" si="12"/>
        <v>49</v>
      </c>
      <c r="C340" s="51">
        <f t="shared" si="13"/>
        <v>44169</v>
      </c>
      <c r="D340">
        <v>339</v>
      </c>
      <c r="E340" s="43">
        <v>1943588</v>
      </c>
    </row>
    <row r="341" spans="1:5" x14ac:dyDescent="0.3">
      <c r="A341" s="33">
        <f t="shared" si="14"/>
        <v>12</v>
      </c>
      <c r="B341" s="33">
        <f t="shared" si="12"/>
        <v>49</v>
      </c>
      <c r="C341" s="51">
        <f t="shared" si="13"/>
        <v>44170</v>
      </c>
      <c r="D341">
        <v>340</v>
      </c>
      <c r="E341" s="43">
        <v>1676077</v>
      </c>
    </row>
    <row r="342" spans="1:5" x14ac:dyDescent="0.3">
      <c r="A342" s="33">
        <f t="shared" si="14"/>
        <v>12</v>
      </c>
      <c r="B342" s="33">
        <f t="shared" si="12"/>
        <v>50</v>
      </c>
      <c r="C342" s="51">
        <f t="shared" si="13"/>
        <v>44171</v>
      </c>
      <c r="D342">
        <v>341</v>
      </c>
      <c r="E342" s="43">
        <v>1763572</v>
      </c>
    </row>
    <row r="343" spans="1:5" x14ac:dyDescent="0.3">
      <c r="A343" s="33">
        <f t="shared" si="14"/>
        <v>12</v>
      </c>
      <c r="B343" s="33">
        <f t="shared" si="12"/>
        <v>50</v>
      </c>
      <c r="C343" s="51">
        <f t="shared" si="13"/>
        <v>44172</v>
      </c>
      <c r="D343">
        <v>342</v>
      </c>
      <c r="E343" s="43">
        <v>2392935</v>
      </c>
    </row>
    <row r="344" spans="1:5" x14ac:dyDescent="0.3">
      <c r="A344" s="33">
        <f t="shared" si="14"/>
        <v>12</v>
      </c>
      <c r="B344" s="33">
        <f t="shared" si="12"/>
        <v>50</v>
      </c>
      <c r="C344" s="51">
        <f t="shared" si="13"/>
        <v>44173</v>
      </c>
      <c r="D344">
        <v>343</v>
      </c>
      <c r="E344" s="43">
        <v>2512615</v>
      </c>
    </row>
    <row r="345" spans="1:5" x14ac:dyDescent="0.3">
      <c r="A345" s="33">
        <f t="shared" si="14"/>
        <v>12</v>
      </c>
      <c r="B345" s="33">
        <f t="shared" si="12"/>
        <v>50</v>
      </c>
      <c r="C345" s="51">
        <f t="shared" si="13"/>
        <v>44174</v>
      </c>
      <c r="D345">
        <v>344</v>
      </c>
      <c r="E345" s="43">
        <v>2867056</v>
      </c>
    </row>
    <row r="346" spans="1:5" x14ac:dyDescent="0.3">
      <c r="A346" s="33">
        <f t="shared" si="14"/>
        <v>12</v>
      </c>
      <c r="B346" s="33">
        <f t="shared" si="12"/>
        <v>50</v>
      </c>
      <c r="C346" s="51">
        <f t="shared" si="13"/>
        <v>44175</v>
      </c>
      <c r="D346">
        <v>345</v>
      </c>
      <c r="E346" s="43">
        <v>2575400</v>
      </c>
    </row>
    <row r="347" spans="1:5" x14ac:dyDescent="0.3">
      <c r="A347" s="33">
        <f t="shared" si="14"/>
        <v>12</v>
      </c>
      <c r="B347" s="33">
        <f t="shared" si="12"/>
        <v>50</v>
      </c>
      <c r="C347" s="51">
        <f t="shared" si="13"/>
        <v>44176</v>
      </c>
      <c r="D347">
        <v>346</v>
      </c>
      <c r="E347" s="43">
        <v>2417599</v>
      </c>
    </row>
    <row r="348" spans="1:5" x14ac:dyDescent="0.3">
      <c r="A348" s="33">
        <f t="shared" si="14"/>
        <v>12</v>
      </c>
      <c r="B348" s="33">
        <f t="shared" si="12"/>
        <v>50</v>
      </c>
      <c r="C348" s="51">
        <f t="shared" si="13"/>
        <v>44177</v>
      </c>
      <c r="D348">
        <v>347</v>
      </c>
      <c r="E348" s="43">
        <v>1859069</v>
      </c>
    </row>
    <row r="349" spans="1:5" x14ac:dyDescent="0.3">
      <c r="A349" s="33">
        <f t="shared" si="14"/>
        <v>12</v>
      </c>
      <c r="B349" s="33">
        <f t="shared" si="12"/>
        <v>51</v>
      </c>
      <c r="C349" s="51">
        <f t="shared" si="13"/>
        <v>44178</v>
      </c>
      <c r="D349">
        <v>348</v>
      </c>
      <c r="E349" s="43">
        <v>1986436</v>
      </c>
    </row>
    <row r="350" spans="1:5" x14ac:dyDescent="0.3">
      <c r="A350" s="33">
        <f t="shared" si="14"/>
        <v>12</v>
      </c>
      <c r="B350" s="33">
        <f t="shared" si="12"/>
        <v>51</v>
      </c>
      <c r="C350" s="51">
        <f t="shared" si="13"/>
        <v>44179</v>
      </c>
      <c r="D350">
        <v>349</v>
      </c>
      <c r="E350" s="43">
        <v>2269390</v>
      </c>
    </row>
    <row r="351" spans="1:5" x14ac:dyDescent="0.3">
      <c r="A351" s="33">
        <f t="shared" si="14"/>
        <v>12</v>
      </c>
      <c r="B351" s="33">
        <f t="shared" si="12"/>
        <v>51</v>
      </c>
      <c r="C351" s="51">
        <f t="shared" si="13"/>
        <v>44180</v>
      </c>
      <c r="D351">
        <v>350</v>
      </c>
      <c r="E351" s="43">
        <v>2419668</v>
      </c>
    </row>
    <row r="352" spans="1:5" x14ac:dyDescent="0.3">
      <c r="A352" s="33">
        <f t="shared" si="14"/>
        <v>12</v>
      </c>
      <c r="B352" s="33">
        <f t="shared" si="12"/>
        <v>51</v>
      </c>
      <c r="C352" s="51">
        <f t="shared" si="13"/>
        <v>44181</v>
      </c>
      <c r="D352">
        <v>351</v>
      </c>
      <c r="E352" s="43">
        <v>2431658</v>
      </c>
    </row>
    <row r="353" spans="1:5" x14ac:dyDescent="0.3">
      <c r="A353" s="33">
        <f t="shared" si="14"/>
        <v>12</v>
      </c>
      <c r="B353" s="33">
        <f t="shared" si="12"/>
        <v>51</v>
      </c>
      <c r="C353" s="51">
        <f t="shared" si="13"/>
        <v>44182</v>
      </c>
      <c r="D353">
        <v>352</v>
      </c>
      <c r="E353" s="43">
        <v>2449591</v>
      </c>
    </row>
    <row r="354" spans="1:5" x14ac:dyDescent="0.3">
      <c r="A354" s="33">
        <f t="shared" si="14"/>
        <v>12</v>
      </c>
      <c r="B354" s="33">
        <f t="shared" si="12"/>
        <v>51</v>
      </c>
      <c r="C354" s="51">
        <f t="shared" si="13"/>
        <v>44183</v>
      </c>
      <c r="D354">
        <v>353</v>
      </c>
      <c r="E354" s="43">
        <v>2023961</v>
      </c>
    </row>
    <row r="355" spans="1:5" x14ac:dyDescent="0.3">
      <c r="A355" s="33">
        <f t="shared" si="14"/>
        <v>12</v>
      </c>
      <c r="B355" s="33">
        <f t="shared" ref="B355:B418" si="15">WEEKNUM(C355)</f>
        <v>51</v>
      </c>
      <c r="C355" s="51">
        <f t="shared" ref="C355:C418" si="16">C354+1</f>
        <v>44184</v>
      </c>
      <c r="D355">
        <v>354</v>
      </c>
      <c r="E355" s="43">
        <v>1669852</v>
      </c>
    </row>
    <row r="356" spans="1:5" x14ac:dyDescent="0.3">
      <c r="A356" s="33">
        <f t="shared" si="14"/>
        <v>12</v>
      </c>
      <c r="B356" s="33">
        <f t="shared" si="15"/>
        <v>52</v>
      </c>
      <c r="C356" s="51">
        <f t="shared" si="16"/>
        <v>44185</v>
      </c>
      <c r="D356">
        <v>355</v>
      </c>
      <c r="E356" s="43">
        <v>1680432</v>
      </c>
    </row>
    <row r="357" spans="1:5" x14ac:dyDescent="0.3">
      <c r="A357" s="33">
        <f t="shared" si="14"/>
        <v>12</v>
      </c>
      <c r="B357" s="33">
        <f t="shared" si="15"/>
        <v>52</v>
      </c>
      <c r="C357" s="51">
        <f t="shared" si="16"/>
        <v>44186</v>
      </c>
      <c r="D357">
        <v>356</v>
      </c>
      <c r="E357" s="43">
        <v>1960493</v>
      </c>
    </row>
    <row r="358" spans="1:5" x14ac:dyDescent="0.3">
      <c r="A358" s="33">
        <f t="shared" si="14"/>
        <v>12</v>
      </c>
      <c r="B358" s="33">
        <f t="shared" si="15"/>
        <v>52</v>
      </c>
      <c r="C358" s="51">
        <f t="shared" si="16"/>
        <v>44187</v>
      </c>
      <c r="D358">
        <v>357</v>
      </c>
      <c r="E358" s="43">
        <v>2253438</v>
      </c>
    </row>
    <row r="359" spans="1:5" x14ac:dyDescent="0.3">
      <c r="A359" s="33">
        <f t="shared" si="14"/>
        <v>12</v>
      </c>
      <c r="B359" s="33">
        <f t="shared" si="15"/>
        <v>52</v>
      </c>
      <c r="C359" s="51">
        <f t="shared" si="16"/>
        <v>44188</v>
      </c>
      <c r="D359">
        <v>358</v>
      </c>
      <c r="E359" s="43">
        <v>2119226</v>
      </c>
    </row>
    <row r="360" spans="1:5" x14ac:dyDescent="0.3">
      <c r="A360" s="33">
        <f t="shared" si="14"/>
        <v>12</v>
      </c>
      <c r="B360" s="33">
        <f t="shared" si="15"/>
        <v>52</v>
      </c>
      <c r="C360" s="51">
        <f t="shared" si="16"/>
        <v>44189</v>
      </c>
      <c r="D360">
        <v>359</v>
      </c>
      <c r="E360" s="43">
        <v>2131378</v>
      </c>
    </row>
    <row r="361" spans="1:5" x14ac:dyDescent="0.3">
      <c r="A361" s="33">
        <f t="shared" si="14"/>
        <v>12</v>
      </c>
      <c r="B361" s="33">
        <f t="shared" si="15"/>
        <v>52</v>
      </c>
      <c r="C361" s="51">
        <f t="shared" si="16"/>
        <v>44190</v>
      </c>
      <c r="D361">
        <v>360</v>
      </c>
      <c r="E361" s="43">
        <v>1808479</v>
      </c>
    </row>
    <row r="362" spans="1:5" x14ac:dyDescent="0.3">
      <c r="A362" s="33">
        <f t="shared" si="14"/>
        <v>12</v>
      </c>
      <c r="B362" s="33">
        <f t="shared" si="15"/>
        <v>52</v>
      </c>
      <c r="C362" s="51">
        <f t="shared" si="16"/>
        <v>44191</v>
      </c>
      <c r="D362">
        <v>361</v>
      </c>
      <c r="E362" s="43">
        <v>1416356</v>
      </c>
    </row>
    <row r="363" spans="1:5" x14ac:dyDescent="0.3">
      <c r="A363" s="33">
        <f t="shared" si="14"/>
        <v>12</v>
      </c>
      <c r="B363" s="33">
        <f t="shared" si="15"/>
        <v>53</v>
      </c>
      <c r="C363" s="51">
        <f t="shared" si="16"/>
        <v>44192</v>
      </c>
      <c r="D363">
        <v>362</v>
      </c>
      <c r="E363" s="43">
        <v>1632232</v>
      </c>
    </row>
    <row r="364" spans="1:5" x14ac:dyDescent="0.3">
      <c r="A364" s="33">
        <f t="shared" si="14"/>
        <v>12</v>
      </c>
      <c r="B364" s="33">
        <f t="shared" si="15"/>
        <v>53</v>
      </c>
      <c r="C364" s="51">
        <f t="shared" si="16"/>
        <v>44193</v>
      </c>
      <c r="D364">
        <v>363</v>
      </c>
      <c r="E364" s="43">
        <v>1798590</v>
      </c>
    </row>
    <row r="365" spans="1:5" x14ac:dyDescent="0.3">
      <c r="A365" s="33">
        <f t="shared" si="14"/>
        <v>12</v>
      </c>
      <c r="B365" s="33">
        <f t="shared" si="15"/>
        <v>53</v>
      </c>
      <c r="C365" s="51">
        <f t="shared" si="16"/>
        <v>44194</v>
      </c>
      <c r="D365">
        <v>364</v>
      </c>
      <c r="E365" s="43">
        <v>1954992</v>
      </c>
    </row>
    <row r="366" spans="1:5" x14ac:dyDescent="0.3">
      <c r="A366" s="33">
        <f t="shared" si="14"/>
        <v>12</v>
      </c>
      <c r="B366" s="33">
        <f t="shared" si="15"/>
        <v>53</v>
      </c>
      <c r="C366" s="51">
        <f t="shared" si="16"/>
        <v>44195</v>
      </c>
      <c r="D366">
        <v>365</v>
      </c>
      <c r="E366" s="43">
        <v>1991607</v>
      </c>
    </row>
    <row r="367" spans="1:5" x14ac:dyDescent="0.3">
      <c r="A367" s="33">
        <f t="shared" si="14"/>
        <v>12</v>
      </c>
      <c r="B367" s="33">
        <f t="shared" si="15"/>
        <v>53</v>
      </c>
      <c r="C367" s="51">
        <f t="shared" si="16"/>
        <v>44196</v>
      </c>
      <c r="D367">
        <v>366</v>
      </c>
      <c r="E367" s="43">
        <v>1912620</v>
      </c>
    </row>
    <row r="368" spans="1:5" x14ac:dyDescent="0.3">
      <c r="A368" s="33">
        <f t="shared" si="14"/>
        <v>1</v>
      </c>
      <c r="B368" s="33">
        <f t="shared" si="15"/>
        <v>1</v>
      </c>
      <c r="C368" s="51">
        <f t="shared" si="16"/>
        <v>44197</v>
      </c>
      <c r="D368">
        <v>367</v>
      </c>
      <c r="E368" s="43">
        <v>1648805</v>
      </c>
    </row>
    <row r="369" spans="1:5" x14ac:dyDescent="0.3">
      <c r="A369" s="33">
        <f t="shared" si="14"/>
        <v>1</v>
      </c>
      <c r="B369" s="33">
        <f t="shared" si="15"/>
        <v>1</v>
      </c>
      <c r="C369" s="51">
        <f t="shared" si="16"/>
        <v>44198</v>
      </c>
      <c r="D369">
        <v>368</v>
      </c>
      <c r="E369" s="43">
        <v>1212113</v>
      </c>
    </row>
    <row r="370" spans="1:5" x14ac:dyDescent="0.3">
      <c r="A370" s="33">
        <f t="shared" si="14"/>
        <v>1</v>
      </c>
      <c r="B370" s="33">
        <f t="shared" si="15"/>
        <v>2</v>
      </c>
      <c r="C370" s="51">
        <f t="shared" si="16"/>
        <v>44199</v>
      </c>
      <c r="D370">
        <v>369</v>
      </c>
      <c r="E370" s="43">
        <v>1463634</v>
      </c>
    </row>
    <row r="371" spans="1:5" x14ac:dyDescent="0.3">
      <c r="A371" s="33">
        <f t="shared" si="14"/>
        <v>1</v>
      </c>
      <c r="B371" s="33">
        <f t="shared" si="15"/>
        <v>2</v>
      </c>
      <c r="C371" s="51">
        <f t="shared" si="16"/>
        <v>44200</v>
      </c>
      <c r="D371">
        <v>370</v>
      </c>
      <c r="E371" s="43">
        <v>1490001</v>
      </c>
    </row>
    <row r="372" spans="1:5" x14ac:dyDescent="0.3">
      <c r="A372" s="33">
        <f t="shared" si="14"/>
        <v>1</v>
      </c>
      <c r="B372" s="33">
        <f t="shared" si="15"/>
        <v>2</v>
      </c>
      <c r="C372" s="51">
        <f t="shared" si="16"/>
        <v>44201</v>
      </c>
      <c r="D372">
        <v>371</v>
      </c>
      <c r="E372" s="43">
        <v>1703285</v>
      </c>
    </row>
    <row r="373" spans="1:5" x14ac:dyDescent="0.3">
      <c r="A373" s="33">
        <f t="shared" si="14"/>
        <v>1</v>
      </c>
      <c r="B373" s="33">
        <f t="shared" si="15"/>
        <v>2</v>
      </c>
      <c r="C373" s="51">
        <f t="shared" si="16"/>
        <v>44202</v>
      </c>
      <c r="D373">
        <v>372</v>
      </c>
      <c r="E373" s="43">
        <v>1508445</v>
      </c>
    </row>
    <row r="374" spans="1:5" x14ac:dyDescent="0.3">
      <c r="A374" s="33">
        <f t="shared" si="14"/>
        <v>1</v>
      </c>
      <c r="B374" s="33">
        <f t="shared" si="15"/>
        <v>2</v>
      </c>
      <c r="C374" s="51">
        <f t="shared" si="16"/>
        <v>44203</v>
      </c>
      <c r="D374">
        <v>373</v>
      </c>
      <c r="E374" s="43">
        <v>1753053</v>
      </c>
    </row>
    <row r="375" spans="1:5" x14ac:dyDescent="0.3">
      <c r="A375" s="33">
        <f t="shared" si="14"/>
        <v>1</v>
      </c>
      <c r="B375" s="33">
        <f t="shared" si="15"/>
        <v>2</v>
      </c>
      <c r="C375" s="51">
        <f t="shared" si="16"/>
        <v>44204</v>
      </c>
      <c r="D375">
        <v>374</v>
      </c>
      <c r="E375" s="43">
        <v>1201137</v>
      </c>
    </row>
    <row r="376" spans="1:5" x14ac:dyDescent="0.3">
      <c r="A376" s="33">
        <f t="shared" si="14"/>
        <v>1</v>
      </c>
      <c r="B376" s="33">
        <f t="shared" si="15"/>
        <v>2</v>
      </c>
      <c r="C376" s="51">
        <f t="shared" si="16"/>
        <v>44205</v>
      </c>
      <c r="D376">
        <v>375</v>
      </c>
      <c r="E376" s="43">
        <v>1262377</v>
      </c>
    </row>
    <row r="377" spans="1:5" x14ac:dyDescent="0.3">
      <c r="A377" s="33">
        <f t="shared" si="14"/>
        <v>1</v>
      </c>
      <c r="B377" s="33">
        <f t="shared" si="15"/>
        <v>3</v>
      </c>
      <c r="C377" s="51">
        <f t="shared" si="16"/>
        <v>44206</v>
      </c>
      <c r="D377">
        <v>376</v>
      </c>
      <c r="E377" s="43">
        <v>1031744</v>
      </c>
    </row>
    <row r="378" spans="1:5" x14ac:dyDescent="0.3">
      <c r="A378" s="33">
        <f t="shared" si="14"/>
        <v>1</v>
      </c>
      <c r="B378" s="33">
        <f t="shared" si="15"/>
        <v>3</v>
      </c>
      <c r="C378" s="51">
        <f t="shared" si="16"/>
        <v>44207</v>
      </c>
      <c r="D378">
        <v>377</v>
      </c>
      <c r="E378" s="43">
        <v>1375453</v>
      </c>
    </row>
    <row r="379" spans="1:5" x14ac:dyDescent="0.3">
      <c r="A379" s="33">
        <f t="shared" si="14"/>
        <v>1</v>
      </c>
      <c r="B379" s="33">
        <f t="shared" si="15"/>
        <v>3</v>
      </c>
      <c r="C379" s="51">
        <f t="shared" si="16"/>
        <v>44208</v>
      </c>
      <c r="D379">
        <v>378</v>
      </c>
      <c r="E379" s="43">
        <v>1422877</v>
      </c>
    </row>
    <row r="380" spans="1:5" x14ac:dyDescent="0.3">
      <c r="A380" s="33">
        <f t="shared" si="14"/>
        <v>1</v>
      </c>
      <c r="B380" s="33">
        <f t="shared" si="15"/>
        <v>3</v>
      </c>
      <c r="C380" s="51">
        <f t="shared" si="16"/>
        <v>44209</v>
      </c>
      <c r="D380">
        <v>379</v>
      </c>
      <c r="E380" s="43">
        <v>1436697</v>
      </c>
    </row>
    <row r="381" spans="1:5" x14ac:dyDescent="0.3">
      <c r="A381" s="33">
        <f t="shared" si="14"/>
        <v>1</v>
      </c>
      <c r="B381" s="33">
        <f t="shared" si="15"/>
        <v>3</v>
      </c>
      <c r="C381" s="51">
        <f t="shared" si="16"/>
        <v>44210</v>
      </c>
      <c r="D381">
        <v>380</v>
      </c>
      <c r="E381" s="43">
        <v>1389614</v>
      </c>
    </row>
    <row r="382" spans="1:5" x14ac:dyDescent="0.3">
      <c r="A382" s="33">
        <f t="shared" si="14"/>
        <v>1</v>
      </c>
      <c r="B382" s="33">
        <f t="shared" si="15"/>
        <v>3</v>
      </c>
      <c r="C382" s="51">
        <f t="shared" si="16"/>
        <v>44211</v>
      </c>
      <c r="D382">
        <v>381</v>
      </c>
      <c r="E382" s="43">
        <v>1201055</v>
      </c>
    </row>
    <row r="383" spans="1:5" x14ac:dyDescent="0.3">
      <c r="A383" s="33">
        <f t="shared" si="14"/>
        <v>1</v>
      </c>
      <c r="B383" s="33">
        <f t="shared" si="15"/>
        <v>3</v>
      </c>
      <c r="C383" s="51">
        <f t="shared" si="16"/>
        <v>44212</v>
      </c>
      <c r="D383">
        <v>382</v>
      </c>
      <c r="E383" s="43">
        <v>941943</v>
      </c>
    </row>
    <row r="384" spans="1:5" x14ac:dyDescent="0.3">
      <c r="A384" s="33">
        <f t="shared" si="14"/>
        <v>1</v>
      </c>
      <c r="B384" s="33">
        <f t="shared" si="15"/>
        <v>4</v>
      </c>
      <c r="C384" s="51">
        <f t="shared" si="16"/>
        <v>44213</v>
      </c>
      <c r="D384">
        <v>383</v>
      </c>
      <c r="E384" s="43">
        <v>916779</v>
      </c>
    </row>
    <row r="385" spans="1:5" x14ac:dyDescent="0.3">
      <c r="A385" s="33">
        <f t="shared" si="14"/>
        <v>1</v>
      </c>
      <c r="B385" s="33">
        <f t="shared" si="15"/>
        <v>4</v>
      </c>
      <c r="C385" s="51">
        <f t="shared" si="16"/>
        <v>44214</v>
      </c>
      <c r="D385">
        <v>384</v>
      </c>
      <c r="E385" s="43">
        <v>1141629</v>
      </c>
    </row>
    <row r="386" spans="1:5" x14ac:dyDescent="0.3">
      <c r="A386" s="33">
        <f t="shared" si="14"/>
        <v>1</v>
      </c>
      <c r="B386" s="33">
        <f t="shared" si="15"/>
        <v>4</v>
      </c>
      <c r="C386" s="51">
        <f t="shared" si="16"/>
        <v>44215</v>
      </c>
      <c r="D386">
        <v>385</v>
      </c>
      <c r="E386" s="43">
        <v>1295769</v>
      </c>
    </row>
    <row r="387" spans="1:5" x14ac:dyDescent="0.3">
      <c r="A387" s="33">
        <f t="shared" ref="A387:A450" si="17">MONTH(C387)</f>
        <v>1</v>
      </c>
      <c r="B387" s="33">
        <f t="shared" si="15"/>
        <v>4</v>
      </c>
      <c r="C387" s="51">
        <f t="shared" si="16"/>
        <v>44216</v>
      </c>
      <c r="D387">
        <v>386</v>
      </c>
      <c r="E387" s="43">
        <v>1323759</v>
      </c>
    </row>
    <row r="388" spans="1:5" x14ac:dyDescent="0.3">
      <c r="A388" s="33">
        <f t="shared" si="17"/>
        <v>1</v>
      </c>
      <c r="B388" s="33">
        <f t="shared" si="15"/>
        <v>4</v>
      </c>
      <c r="C388" s="51">
        <f t="shared" si="16"/>
        <v>44217</v>
      </c>
      <c r="D388">
        <v>387</v>
      </c>
      <c r="E388" s="43">
        <v>1351245</v>
      </c>
    </row>
    <row r="389" spans="1:5" x14ac:dyDescent="0.3">
      <c r="A389" s="33">
        <f t="shared" si="17"/>
        <v>1</v>
      </c>
      <c r="B389" s="33">
        <f t="shared" si="15"/>
        <v>4</v>
      </c>
      <c r="C389" s="51">
        <f t="shared" si="16"/>
        <v>44218</v>
      </c>
      <c r="D389">
        <v>388</v>
      </c>
      <c r="E389" s="43">
        <v>1202983</v>
      </c>
    </row>
    <row r="390" spans="1:5" x14ac:dyDescent="0.3">
      <c r="A390" s="33">
        <f t="shared" si="17"/>
        <v>1</v>
      </c>
      <c r="B390" s="33">
        <f t="shared" si="15"/>
        <v>4</v>
      </c>
      <c r="C390" s="51">
        <f t="shared" si="16"/>
        <v>44219</v>
      </c>
      <c r="D390">
        <v>389</v>
      </c>
      <c r="E390" s="43">
        <v>1020779</v>
      </c>
    </row>
    <row r="391" spans="1:5" x14ac:dyDescent="0.3">
      <c r="A391" s="33">
        <f t="shared" si="17"/>
        <v>1</v>
      </c>
      <c r="B391" s="33">
        <f t="shared" si="15"/>
        <v>5</v>
      </c>
      <c r="C391" s="51">
        <f t="shared" si="16"/>
        <v>44220</v>
      </c>
      <c r="D391">
        <v>390</v>
      </c>
      <c r="E391" s="43">
        <v>932117</v>
      </c>
    </row>
    <row r="392" spans="1:5" x14ac:dyDescent="0.3">
      <c r="A392" s="33">
        <f t="shared" si="17"/>
        <v>1</v>
      </c>
      <c r="B392" s="33">
        <f t="shared" si="15"/>
        <v>5</v>
      </c>
      <c r="C392" s="51">
        <f t="shared" si="16"/>
        <v>44221</v>
      </c>
      <c r="D392">
        <v>391</v>
      </c>
      <c r="E392" s="43">
        <v>1266879</v>
      </c>
    </row>
    <row r="393" spans="1:5" x14ac:dyDescent="0.3">
      <c r="A393" s="33">
        <f t="shared" si="17"/>
        <v>1</v>
      </c>
      <c r="B393" s="33">
        <f t="shared" si="15"/>
        <v>5</v>
      </c>
      <c r="C393" s="51">
        <f t="shared" si="16"/>
        <v>44222</v>
      </c>
      <c r="D393">
        <v>392</v>
      </c>
      <c r="E393" s="43">
        <v>1467311</v>
      </c>
    </row>
    <row r="394" spans="1:5" x14ac:dyDescent="0.3">
      <c r="A394" s="33">
        <f t="shared" si="17"/>
        <v>1</v>
      </c>
      <c r="B394" s="33">
        <f t="shared" si="15"/>
        <v>5</v>
      </c>
      <c r="C394" s="51">
        <f t="shared" si="16"/>
        <v>44223</v>
      </c>
      <c r="D394">
        <v>393</v>
      </c>
      <c r="E394" s="43">
        <v>1471519</v>
      </c>
    </row>
    <row r="395" spans="1:5" x14ac:dyDescent="0.3">
      <c r="A395" s="33">
        <f t="shared" si="17"/>
        <v>1</v>
      </c>
      <c r="B395" s="33">
        <f t="shared" si="15"/>
        <v>5</v>
      </c>
      <c r="C395" s="51">
        <f t="shared" si="16"/>
        <v>44224</v>
      </c>
      <c r="D395">
        <v>394</v>
      </c>
      <c r="E395" s="43">
        <v>1455916</v>
      </c>
    </row>
    <row r="396" spans="1:5" x14ac:dyDescent="0.3">
      <c r="A396" s="33">
        <f t="shared" si="17"/>
        <v>1</v>
      </c>
      <c r="B396" s="33">
        <f t="shared" si="15"/>
        <v>5</v>
      </c>
      <c r="C396" s="51">
        <f t="shared" si="16"/>
        <v>44225</v>
      </c>
      <c r="D396">
        <v>395</v>
      </c>
      <c r="E396" s="43">
        <v>1277266</v>
      </c>
    </row>
    <row r="397" spans="1:5" x14ac:dyDescent="0.3">
      <c r="A397" s="33">
        <f t="shared" si="17"/>
        <v>1</v>
      </c>
      <c r="B397" s="33">
        <f t="shared" si="15"/>
        <v>5</v>
      </c>
      <c r="C397" s="51">
        <f t="shared" si="16"/>
        <v>44226</v>
      </c>
      <c r="D397">
        <v>396</v>
      </c>
      <c r="E397" s="43">
        <v>998795</v>
      </c>
    </row>
    <row r="398" spans="1:5" x14ac:dyDescent="0.3">
      <c r="A398" s="33">
        <f t="shared" si="17"/>
        <v>1</v>
      </c>
      <c r="B398" s="33">
        <f t="shared" si="15"/>
        <v>6</v>
      </c>
      <c r="C398" s="51">
        <f t="shared" si="16"/>
        <v>44227</v>
      </c>
      <c r="D398">
        <v>397</v>
      </c>
      <c r="E398" s="43">
        <v>987732</v>
      </c>
    </row>
    <row r="399" spans="1:5" x14ac:dyDescent="0.3">
      <c r="A399" s="33">
        <f t="shared" si="17"/>
        <v>2</v>
      </c>
      <c r="B399" s="33">
        <f t="shared" si="15"/>
        <v>6</v>
      </c>
      <c r="C399" s="51">
        <f t="shared" si="16"/>
        <v>44228</v>
      </c>
      <c r="D399">
        <v>398</v>
      </c>
      <c r="E399" s="43">
        <v>962614</v>
      </c>
    </row>
    <row r="400" spans="1:5" x14ac:dyDescent="0.3">
      <c r="A400" s="33">
        <f t="shared" si="17"/>
        <v>2</v>
      </c>
      <c r="B400" s="33">
        <f t="shared" si="15"/>
        <v>6</v>
      </c>
      <c r="C400" s="51">
        <f t="shared" si="16"/>
        <v>44229</v>
      </c>
      <c r="D400">
        <v>399</v>
      </c>
      <c r="E400" s="43">
        <v>1461996</v>
      </c>
    </row>
    <row r="401" spans="1:5" x14ac:dyDescent="0.3">
      <c r="A401" s="33">
        <f t="shared" si="17"/>
        <v>2</v>
      </c>
      <c r="B401" s="33">
        <f t="shared" si="15"/>
        <v>6</v>
      </c>
      <c r="C401" s="51">
        <f t="shared" si="16"/>
        <v>44230</v>
      </c>
      <c r="D401">
        <v>400</v>
      </c>
      <c r="E401" s="43">
        <v>1494741</v>
      </c>
    </row>
    <row r="402" spans="1:5" x14ac:dyDescent="0.3">
      <c r="A402" s="33">
        <f t="shared" si="17"/>
        <v>2</v>
      </c>
      <c r="B402" s="33">
        <f t="shared" si="15"/>
        <v>6</v>
      </c>
      <c r="C402" s="51">
        <f t="shared" si="16"/>
        <v>44231</v>
      </c>
      <c r="D402">
        <v>401</v>
      </c>
      <c r="E402" s="43">
        <v>1476485</v>
      </c>
    </row>
    <row r="403" spans="1:5" x14ac:dyDescent="0.3">
      <c r="A403" s="33">
        <f t="shared" si="17"/>
        <v>2</v>
      </c>
      <c r="B403" s="33">
        <f t="shared" si="15"/>
        <v>6</v>
      </c>
      <c r="C403" s="51">
        <f t="shared" si="16"/>
        <v>44232</v>
      </c>
      <c r="D403">
        <v>402</v>
      </c>
      <c r="E403" s="43">
        <v>1350552</v>
      </c>
    </row>
    <row r="404" spans="1:5" x14ac:dyDescent="0.3">
      <c r="A404" s="33">
        <f t="shared" si="17"/>
        <v>2</v>
      </c>
      <c r="B404" s="33">
        <f t="shared" si="15"/>
        <v>6</v>
      </c>
      <c r="C404" s="51">
        <f t="shared" si="16"/>
        <v>44233</v>
      </c>
      <c r="D404">
        <v>403</v>
      </c>
      <c r="E404" s="43">
        <v>1203537</v>
      </c>
    </row>
    <row r="405" spans="1:5" x14ac:dyDescent="0.3">
      <c r="A405" s="33">
        <f t="shared" si="17"/>
        <v>2</v>
      </c>
      <c r="B405" s="33">
        <f t="shared" si="15"/>
        <v>7</v>
      </c>
      <c r="C405" s="51">
        <f t="shared" si="16"/>
        <v>44234</v>
      </c>
      <c r="D405">
        <v>404</v>
      </c>
      <c r="E405" s="43">
        <v>963711</v>
      </c>
    </row>
    <row r="406" spans="1:5" x14ac:dyDescent="0.3">
      <c r="A406" s="33">
        <f t="shared" si="17"/>
        <v>2</v>
      </c>
      <c r="B406" s="33">
        <f t="shared" si="15"/>
        <v>7</v>
      </c>
      <c r="C406" s="51">
        <f t="shared" si="16"/>
        <v>44235</v>
      </c>
      <c r="D406">
        <v>405</v>
      </c>
      <c r="E406" s="43">
        <v>1365091</v>
      </c>
    </row>
    <row r="407" spans="1:5" x14ac:dyDescent="0.3">
      <c r="A407" s="33">
        <f t="shared" si="17"/>
        <v>2</v>
      </c>
      <c r="B407" s="33">
        <f t="shared" si="15"/>
        <v>7</v>
      </c>
      <c r="C407" s="51">
        <f t="shared" si="16"/>
        <v>44236</v>
      </c>
      <c r="D407">
        <v>406</v>
      </c>
      <c r="E407" s="43">
        <v>1560319</v>
      </c>
    </row>
    <row r="408" spans="1:5" x14ac:dyDescent="0.3">
      <c r="A408" s="33">
        <f t="shared" si="17"/>
        <v>2</v>
      </c>
      <c r="B408" s="33">
        <f t="shared" si="15"/>
        <v>7</v>
      </c>
      <c r="C408" s="51">
        <f t="shared" si="16"/>
        <v>44237</v>
      </c>
      <c r="D408">
        <v>407</v>
      </c>
      <c r="E408" s="43">
        <v>1578160</v>
      </c>
    </row>
    <row r="409" spans="1:5" x14ac:dyDescent="0.3">
      <c r="A409" s="33">
        <f t="shared" si="17"/>
        <v>2</v>
      </c>
      <c r="B409" s="33">
        <f t="shared" si="15"/>
        <v>7</v>
      </c>
      <c r="C409" s="51">
        <f t="shared" si="16"/>
        <v>44238</v>
      </c>
      <c r="D409">
        <v>408</v>
      </c>
      <c r="E409" s="43">
        <v>1615662</v>
      </c>
    </row>
    <row r="410" spans="1:5" x14ac:dyDescent="0.3">
      <c r="A410" s="33">
        <f t="shared" si="17"/>
        <v>2</v>
      </c>
      <c r="B410" s="33">
        <f t="shared" si="15"/>
        <v>7</v>
      </c>
      <c r="C410" s="51">
        <f t="shared" si="16"/>
        <v>44239</v>
      </c>
      <c r="D410">
        <v>409</v>
      </c>
      <c r="E410" s="43">
        <v>1506906</v>
      </c>
    </row>
    <row r="411" spans="1:5" x14ac:dyDescent="0.3">
      <c r="A411" s="33">
        <f t="shared" si="17"/>
        <v>2</v>
      </c>
      <c r="B411" s="33">
        <f t="shared" si="15"/>
        <v>7</v>
      </c>
      <c r="C411" s="51">
        <f t="shared" si="16"/>
        <v>44240</v>
      </c>
      <c r="D411">
        <v>410</v>
      </c>
      <c r="E411" s="43">
        <v>1196077</v>
      </c>
    </row>
    <row r="412" spans="1:5" x14ac:dyDescent="0.3">
      <c r="A412" s="33">
        <f t="shared" si="17"/>
        <v>2</v>
      </c>
      <c r="B412" s="33">
        <f t="shared" si="15"/>
        <v>8</v>
      </c>
      <c r="C412" s="51">
        <f t="shared" si="16"/>
        <v>44241</v>
      </c>
      <c r="D412">
        <v>411</v>
      </c>
      <c r="E412" s="43">
        <v>1131282</v>
      </c>
    </row>
    <row r="413" spans="1:5" x14ac:dyDescent="0.3">
      <c r="A413" s="33">
        <f t="shared" si="17"/>
        <v>2</v>
      </c>
      <c r="B413" s="33">
        <f t="shared" si="15"/>
        <v>8</v>
      </c>
      <c r="C413" s="51">
        <f t="shared" si="16"/>
        <v>44242</v>
      </c>
      <c r="D413">
        <v>412</v>
      </c>
      <c r="E413" s="43">
        <v>1566332</v>
      </c>
    </row>
    <row r="414" spans="1:5" x14ac:dyDescent="0.3">
      <c r="A414" s="33">
        <f t="shared" si="17"/>
        <v>2</v>
      </c>
      <c r="B414" s="33">
        <f t="shared" si="15"/>
        <v>8</v>
      </c>
      <c r="C414" s="51">
        <f t="shared" si="16"/>
        <v>44243</v>
      </c>
      <c r="D414">
        <v>413</v>
      </c>
      <c r="E414" s="43">
        <v>1783305</v>
      </c>
    </row>
    <row r="415" spans="1:5" x14ac:dyDescent="0.3">
      <c r="A415" s="33">
        <f t="shared" si="17"/>
        <v>2</v>
      </c>
      <c r="B415" s="33">
        <f t="shared" si="15"/>
        <v>8</v>
      </c>
      <c r="C415" s="51">
        <f t="shared" si="16"/>
        <v>44244</v>
      </c>
      <c r="D415">
        <v>414</v>
      </c>
      <c r="E415" s="43">
        <v>1846233</v>
      </c>
    </row>
    <row r="416" spans="1:5" x14ac:dyDescent="0.3">
      <c r="A416" s="33">
        <f t="shared" si="17"/>
        <v>2</v>
      </c>
      <c r="B416" s="33">
        <f t="shared" si="15"/>
        <v>8</v>
      </c>
      <c r="C416" s="51">
        <f t="shared" si="16"/>
        <v>44245</v>
      </c>
      <c r="D416">
        <v>415</v>
      </c>
      <c r="E416" s="43">
        <v>1853528</v>
      </c>
    </row>
    <row r="417" spans="1:5" x14ac:dyDescent="0.3">
      <c r="A417" s="33">
        <f t="shared" si="17"/>
        <v>2</v>
      </c>
      <c r="B417" s="33">
        <f t="shared" si="15"/>
        <v>8</v>
      </c>
      <c r="C417" s="51">
        <f t="shared" si="16"/>
        <v>44246</v>
      </c>
      <c r="D417">
        <v>416</v>
      </c>
      <c r="E417" s="43">
        <v>1649375</v>
      </c>
    </row>
    <row r="418" spans="1:5" x14ac:dyDescent="0.3">
      <c r="A418" s="33">
        <f t="shared" si="17"/>
        <v>2</v>
      </c>
      <c r="B418" s="33">
        <f t="shared" si="15"/>
        <v>8</v>
      </c>
      <c r="C418" s="51">
        <f t="shared" si="16"/>
        <v>44247</v>
      </c>
      <c r="D418">
        <v>417</v>
      </c>
      <c r="E418" s="43">
        <v>1396851</v>
      </c>
    </row>
    <row r="419" spans="1:5" x14ac:dyDescent="0.3">
      <c r="A419" s="33">
        <f t="shared" si="17"/>
        <v>2</v>
      </c>
      <c r="B419" s="33">
        <f t="shared" ref="B419:B482" si="18">WEEKNUM(C419)</f>
        <v>9</v>
      </c>
      <c r="C419" s="51">
        <f t="shared" ref="C419:C482" si="19">C418+1</f>
        <v>44248</v>
      </c>
      <c r="D419">
        <v>418</v>
      </c>
      <c r="E419" s="43">
        <v>1363770</v>
      </c>
    </row>
    <row r="420" spans="1:5" x14ac:dyDescent="0.3">
      <c r="A420" s="33">
        <f t="shared" si="17"/>
        <v>2</v>
      </c>
      <c r="B420" s="33">
        <f t="shared" si="18"/>
        <v>9</v>
      </c>
      <c r="C420" s="51">
        <f t="shared" si="19"/>
        <v>44249</v>
      </c>
      <c r="D420">
        <v>419</v>
      </c>
      <c r="E420" s="43">
        <v>1682376</v>
      </c>
    </row>
    <row r="421" spans="1:5" x14ac:dyDescent="0.3">
      <c r="A421" s="33">
        <f t="shared" si="17"/>
        <v>2</v>
      </c>
      <c r="B421" s="33">
        <f t="shared" si="18"/>
        <v>9</v>
      </c>
      <c r="C421" s="51">
        <f t="shared" si="19"/>
        <v>44250</v>
      </c>
      <c r="D421">
        <v>420</v>
      </c>
      <c r="E421" s="43">
        <v>2108230</v>
      </c>
    </row>
    <row r="422" spans="1:5" x14ac:dyDescent="0.3">
      <c r="A422" s="33">
        <f t="shared" si="17"/>
        <v>2</v>
      </c>
      <c r="B422" s="33">
        <f t="shared" si="18"/>
        <v>9</v>
      </c>
      <c r="C422" s="51">
        <f t="shared" si="19"/>
        <v>44251</v>
      </c>
      <c r="D422">
        <v>421</v>
      </c>
      <c r="E422" s="43">
        <v>2159261</v>
      </c>
    </row>
    <row r="423" spans="1:5" x14ac:dyDescent="0.3">
      <c r="A423" s="33">
        <f t="shared" si="17"/>
        <v>2</v>
      </c>
      <c r="B423" s="33">
        <f t="shared" si="18"/>
        <v>9</v>
      </c>
      <c r="C423" s="51">
        <f t="shared" si="19"/>
        <v>44252</v>
      </c>
      <c r="D423">
        <v>422</v>
      </c>
      <c r="E423" s="43">
        <v>2118976</v>
      </c>
    </row>
    <row r="424" spans="1:5" x14ac:dyDescent="0.3">
      <c r="A424" s="33">
        <f t="shared" si="17"/>
        <v>2</v>
      </c>
      <c r="B424" s="33">
        <f t="shared" si="18"/>
        <v>9</v>
      </c>
      <c r="C424" s="51">
        <f t="shared" si="19"/>
        <v>44253</v>
      </c>
      <c r="D424">
        <v>423</v>
      </c>
      <c r="E424" s="43">
        <v>1926728</v>
      </c>
    </row>
    <row r="425" spans="1:5" x14ac:dyDescent="0.3">
      <c r="A425" s="33">
        <f t="shared" si="17"/>
        <v>2</v>
      </c>
      <c r="B425" s="33">
        <f t="shared" si="18"/>
        <v>9</v>
      </c>
      <c r="C425" s="51">
        <f t="shared" si="19"/>
        <v>44254</v>
      </c>
      <c r="D425">
        <v>424</v>
      </c>
      <c r="E425" s="43">
        <v>1539894</v>
      </c>
    </row>
    <row r="426" spans="1:5" x14ac:dyDescent="0.3">
      <c r="A426" s="33">
        <f t="shared" si="17"/>
        <v>2</v>
      </c>
      <c r="B426" s="33">
        <f t="shared" si="18"/>
        <v>10</v>
      </c>
      <c r="C426" s="51">
        <f t="shared" si="19"/>
        <v>44255</v>
      </c>
      <c r="D426">
        <v>425</v>
      </c>
      <c r="E426" s="43">
        <v>1476188</v>
      </c>
    </row>
    <row r="427" spans="1:5" x14ac:dyDescent="0.3">
      <c r="A427" s="33">
        <f t="shared" si="17"/>
        <v>3</v>
      </c>
      <c r="B427" s="33">
        <f t="shared" si="18"/>
        <v>10</v>
      </c>
      <c r="C427" s="51">
        <f t="shared" si="19"/>
        <v>44256</v>
      </c>
      <c r="D427">
        <v>426</v>
      </c>
      <c r="E427" s="43">
        <v>1867157</v>
      </c>
    </row>
    <row r="428" spans="1:5" x14ac:dyDescent="0.3">
      <c r="A428" s="33">
        <f t="shared" si="17"/>
        <v>3</v>
      </c>
      <c r="B428" s="33">
        <f t="shared" si="18"/>
        <v>10</v>
      </c>
      <c r="C428" s="51">
        <f t="shared" si="19"/>
        <v>44257</v>
      </c>
      <c r="D428">
        <v>427</v>
      </c>
      <c r="E428" s="43">
        <v>2266067</v>
      </c>
    </row>
    <row r="429" spans="1:5" x14ac:dyDescent="0.3">
      <c r="A429" s="33">
        <f t="shared" si="17"/>
        <v>3</v>
      </c>
      <c r="B429" s="33">
        <f t="shared" si="18"/>
        <v>10</v>
      </c>
      <c r="C429" s="51">
        <f t="shared" si="19"/>
        <v>44258</v>
      </c>
      <c r="D429">
        <v>428</v>
      </c>
      <c r="E429" s="43">
        <v>2339220</v>
      </c>
    </row>
    <row r="430" spans="1:5" x14ac:dyDescent="0.3">
      <c r="A430" s="33">
        <f t="shared" si="17"/>
        <v>3</v>
      </c>
      <c r="B430" s="33">
        <f t="shared" si="18"/>
        <v>10</v>
      </c>
      <c r="C430" s="51">
        <f t="shared" si="19"/>
        <v>44259</v>
      </c>
      <c r="D430">
        <v>429</v>
      </c>
      <c r="E430" s="43">
        <v>2070931</v>
      </c>
    </row>
    <row r="431" spans="1:5" x14ac:dyDescent="0.3">
      <c r="A431" s="33">
        <f t="shared" si="17"/>
        <v>3</v>
      </c>
      <c r="B431" s="33">
        <f t="shared" si="18"/>
        <v>10</v>
      </c>
      <c r="C431" s="51">
        <f t="shared" si="19"/>
        <v>44260</v>
      </c>
      <c r="D431">
        <v>430</v>
      </c>
      <c r="E431" s="43">
        <v>1698964</v>
      </c>
    </row>
    <row r="432" spans="1:5" x14ac:dyDescent="0.3">
      <c r="A432" s="33">
        <f t="shared" si="17"/>
        <v>3</v>
      </c>
      <c r="B432" s="33">
        <f t="shared" si="18"/>
        <v>10</v>
      </c>
      <c r="C432" s="51">
        <f t="shared" si="19"/>
        <v>44261</v>
      </c>
      <c r="D432">
        <v>431</v>
      </c>
      <c r="E432" s="43">
        <v>1825419</v>
      </c>
    </row>
    <row r="433" spans="1:5" x14ac:dyDescent="0.3">
      <c r="A433" s="33">
        <f t="shared" si="17"/>
        <v>3</v>
      </c>
      <c r="B433" s="33">
        <f t="shared" si="18"/>
        <v>11</v>
      </c>
      <c r="C433" s="51">
        <f t="shared" si="19"/>
        <v>44262</v>
      </c>
      <c r="D433">
        <v>432</v>
      </c>
      <c r="E433" s="43">
        <v>1544950</v>
      </c>
    </row>
    <row r="434" spans="1:5" x14ac:dyDescent="0.3">
      <c r="A434" s="33">
        <f t="shared" si="17"/>
        <v>3</v>
      </c>
      <c r="B434" s="33">
        <f t="shared" si="18"/>
        <v>11</v>
      </c>
      <c r="C434" s="51">
        <f t="shared" si="19"/>
        <v>44263</v>
      </c>
      <c r="D434">
        <v>433</v>
      </c>
      <c r="E434" s="43">
        <v>1901123</v>
      </c>
    </row>
    <row r="435" spans="1:5" x14ac:dyDescent="0.3">
      <c r="A435" s="33">
        <f t="shared" si="17"/>
        <v>3</v>
      </c>
      <c r="B435" s="33">
        <f t="shared" si="18"/>
        <v>11</v>
      </c>
      <c r="C435" s="51">
        <f t="shared" si="19"/>
        <v>44264</v>
      </c>
      <c r="D435">
        <v>434</v>
      </c>
      <c r="E435" s="43">
        <v>2175072</v>
      </c>
    </row>
    <row r="436" spans="1:5" x14ac:dyDescent="0.3">
      <c r="A436" s="33">
        <f t="shared" si="17"/>
        <v>3</v>
      </c>
      <c r="B436" s="33">
        <f t="shared" si="18"/>
        <v>11</v>
      </c>
      <c r="C436" s="51">
        <f t="shared" si="19"/>
        <v>44265</v>
      </c>
      <c r="D436">
        <v>435</v>
      </c>
      <c r="E436" s="43">
        <v>2757271</v>
      </c>
    </row>
    <row r="437" spans="1:5" x14ac:dyDescent="0.3">
      <c r="A437" s="33">
        <f t="shared" si="17"/>
        <v>3</v>
      </c>
      <c r="B437" s="33">
        <f t="shared" si="18"/>
        <v>11</v>
      </c>
      <c r="C437" s="51">
        <f t="shared" si="19"/>
        <v>44266</v>
      </c>
      <c r="D437">
        <v>436</v>
      </c>
      <c r="E437" s="43">
        <v>2383490</v>
      </c>
    </row>
    <row r="438" spans="1:5" x14ac:dyDescent="0.3">
      <c r="A438" s="33">
        <f t="shared" si="17"/>
        <v>3</v>
      </c>
      <c r="B438" s="33">
        <f t="shared" si="18"/>
        <v>11</v>
      </c>
      <c r="C438" s="51">
        <f t="shared" si="19"/>
        <v>44267</v>
      </c>
      <c r="D438">
        <v>437</v>
      </c>
      <c r="E438" s="43">
        <v>2103018</v>
      </c>
    </row>
    <row r="439" spans="1:5" x14ac:dyDescent="0.3">
      <c r="A439" s="33">
        <f t="shared" si="17"/>
        <v>3</v>
      </c>
      <c r="B439" s="33">
        <f t="shared" si="18"/>
        <v>11</v>
      </c>
      <c r="C439" s="51">
        <f t="shared" si="19"/>
        <v>44268</v>
      </c>
      <c r="D439">
        <v>438</v>
      </c>
      <c r="E439" s="43">
        <v>2264828</v>
      </c>
    </row>
    <row r="440" spans="1:5" x14ac:dyDescent="0.3">
      <c r="A440" s="33">
        <f t="shared" si="17"/>
        <v>3</v>
      </c>
      <c r="B440" s="33">
        <f t="shared" si="18"/>
        <v>12</v>
      </c>
      <c r="C440" s="51">
        <f t="shared" si="19"/>
        <v>44269</v>
      </c>
      <c r="D440">
        <v>439</v>
      </c>
      <c r="E440" s="43">
        <v>1943253</v>
      </c>
    </row>
    <row r="441" spans="1:5" x14ac:dyDescent="0.3">
      <c r="A441" s="33">
        <f t="shared" si="17"/>
        <v>3</v>
      </c>
      <c r="B441" s="33">
        <f t="shared" si="18"/>
        <v>12</v>
      </c>
      <c r="C441" s="51">
        <f t="shared" si="19"/>
        <v>44270</v>
      </c>
      <c r="D441">
        <v>440</v>
      </c>
      <c r="E441" s="43">
        <v>2497893</v>
      </c>
    </row>
    <row r="442" spans="1:5" x14ac:dyDescent="0.3">
      <c r="A442" s="33">
        <f t="shared" si="17"/>
        <v>3</v>
      </c>
      <c r="B442" s="33">
        <f t="shared" si="18"/>
        <v>12</v>
      </c>
      <c r="C442" s="51">
        <f t="shared" si="19"/>
        <v>44271</v>
      </c>
      <c r="D442">
        <v>441</v>
      </c>
      <c r="E442" s="43">
        <v>2625235</v>
      </c>
    </row>
    <row r="443" spans="1:5" x14ac:dyDescent="0.3">
      <c r="A443" s="33">
        <f t="shared" si="17"/>
        <v>3</v>
      </c>
      <c r="B443" s="33">
        <f t="shared" si="18"/>
        <v>12</v>
      </c>
      <c r="C443" s="51">
        <f t="shared" si="19"/>
        <v>44272</v>
      </c>
      <c r="D443">
        <v>442</v>
      </c>
      <c r="E443" s="43">
        <v>2612693</v>
      </c>
    </row>
    <row r="444" spans="1:5" x14ac:dyDescent="0.3">
      <c r="A444" s="33">
        <f t="shared" si="17"/>
        <v>3</v>
      </c>
      <c r="B444" s="33">
        <f t="shared" si="18"/>
        <v>12</v>
      </c>
      <c r="C444" s="51">
        <f t="shared" si="19"/>
        <v>44273</v>
      </c>
      <c r="D444">
        <v>443</v>
      </c>
      <c r="E444" s="43">
        <v>2718497</v>
      </c>
    </row>
    <row r="445" spans="1:5" x14ac:dyDescent="0.3">
      <c r="A445" s="33">
        <f t="shared" si="17"/>
        <v>3</v>
      </c>
      <c r="B445" s="33">
        <f t="shared" si="18"/>
        <v>12</v>
      </c>
      <c r="C445" s="51">
        <f t="shared" si="19"/>
        <v>44274</v>
      </c>
      <c r="D445">
        <v>444</v>
      </c>
      <c r="E445" s="43">
        <v>2489384</v>
      </c>
    </row>
    <row r="446" spans="1:5" x14ac:dyDescent="0.3">
      <c r="A446" s="33">
        <f t="shared" si="17"/>
        <v>3</v>
      </c>
      <c r="B446" s="33">
        <f t="shared" si="18"/>
        <v>12</v>
      </c>
      <c r="C446" s="51">
        <f t="shared" si="19"/>
        <v>44275</v>
      </c>
      <c r="D446">
        <v>445</v>
      </c>
      <c r="E446" s="43">
        <v>2142650</v>
      </c>
    </row>
    <row r="447" spans="1:5" x14ac:dyDescent="0.3">
      <c r="A447" s="33">
        <f t="shared" si="17"/>
        <v>3</v>
      </c>
      <c r="B447" s="33">
        <f t="shared" si="18"/>
        <v>13</v>
      </c>
      <c r="C447" s="51">
        <f t="shared" si="19"/>
        <v>44276</v>
      </c>
      <c r="D447">
        <v>446</v>
      </c>
      <c r="E447" s="43">
        <v>2160625</v>
      </c>
    </row>
    <row r="448" spans="1:5" x14ac:dyDescent="0.3">
      <c r="A448" s="33">
        <f t="shared" si="17"/>
        <v>3</v>
      </c>
      <c r="B448" s="33">
        <f t="shared" si="18"/>
        <v>13</v>
      </c>
      <c r="C448" s="51">
        <f t="shared" si="19"/>
        <v>44277</v>
      </c>
      <c r="D448">
        <v>447</v>
      </c>
      <c r="E448" s="43">
        <v>2711517</v>
      </c>
    </row>
    <row r="449" spans="1:5" x14ac:dyDescent="0.3">
      <c r="A449" s="33">
        <f t="shared" si="17"/>
        <v>3</v>
      </c>
      <c r="B449" s="33">
        <f t="shared" si="18"/>
        <v>13</v>
      </c>
      <c r="C449" s="51">
        <f t="shared" si="19"/>
        <v>44278</v>
      </c>
      <c r="D449">
        <v>448</v>
      </c>
      <c r="E449" s="43">
        <v>2823348</v>
      </c>
    </row>
    <row r="450" spans="1:5" x14ac:dyDescent="0.3">
      <c r="A450" s="33">
        <f t="shared" si="17"/>
        <v>3</v>
      </c>
      <c r="B450" s="33">
        <f t="shared" si="18"/>
        <v>13</v>
      </c>
      <c r="C450" s="51">
        <f t="shared" si="19"/>
        <v>44279</v>
      </c>
      <c r="D450">
        <v>449</v>
      </c>
      <c r="E450" s="43">
        <v>2850880</v>
      </c>
    </row>
    <row r="451" spans="1:5" x14ac:dyDescent="0.3">
      <c r="A451" s="33">
        <f t="shared" ref="A451:A514" si="20">MONTH(C451)</f>
        <v>3</v>
      </c>
      <c r="B451" s="33">
        <f t="shared" si="18"/>
        <v>13</v>
      </c>
      <c r="C451" s="51">
        <f t="shared" si="19"/>
        <v>44280</v>
      </c>
      <c r="D451">
        <v>450</v>
      </c>
      <c r="E451" s="43">
        <v>2848692</v>
      </c>
    </row>
    <row r="452" spans="1:5" x14ac:dyDescent="0.3">
      <c r="A452" s="33">
        <f t="shared" si="20"/>
        <v>3</v>
      </c>
      <c r="B452" s="33">
        <f t="shared" si="18"/>
        <v>13</v>
      </c>
      <c r="C452" s="51">
        <f t="shared" si="19"/>
        <v>44281</v>
      </c>
      <c r="D452">
        <v>451</v>
      </c>
      <c r="E452" s="43">
        <v>2567769</v>
      </c>
    </row>
    <row r="453" spans="1:5" x14ac:dyDescent="0.3">
      <c r="A453" s="33">
        <f t="shared" si="20"/>
        <v>3</v>
      </c>
      <c r="B453" s="33">
        <f t="shared" si="18"/>
        <v>13</v>
      </c>
      <c r="C453" s="51">
        <f t="shared" si="19"/>
        <v>44282</v>
      </c>
      <c r="D453">
        <v>452</v>
      </c>
      <c r="E453" s="43">
        <v>2252729</v>
      </c>
    </row>
    <row r="454" spans="1:5" x14ac:dyDescent="0.3">
      <c r="A454" s="33">
        <f t="shared" si="20"/>
        <v>3</v>
      </c>
      <c r="B454" s="33">
        <f t="shared" si="18"/>
        <v>14</v>
      </c>
      <c r="C454" s="51">
        <f t="shared" si="19"/>
        <v>44283</v>
      </c>
      <c r="D454">
        <v>453</v>
      </c>
      <c r="E454" s="43">
        <v>2112700</v>
      </c>
    </row>
    <row r="455" spans="1:5" x14ac:dyDescent="0.3">
      <c r="A455" s="33">
        <f t="shared" si="20"/>
        <v>3</v>
      </c>
      <c r="B455" s="33">
        <f t="shared" si="18"/>
        <v>14</v>
      </c>
      <c r="C455" s="51">
        <f t="shared" si="19"/>
        <v>44284</v>
      </c>
      <c r="D455">
        <v>454</v>
      </c>
      <c r="E455" s="43">
        <v>2657092</v>
      </c>
    </row>
    <row r="456" spans="1:5" x14ac:dyDescent="0.3">
      <c r="A456" s="33">
        <f t="shared" si="20"/>
        <v>3</v>
      </c>
      <c r="B456" s="33">
        <f t="shared" si="18"/>
        <v>14</v>
      </c>
      <c r="C456" s="51">
        <f t="shared" si="19"/>
        <v>44285</v>
      </c>
      <c r="D456">
        <v>455</v>
      </c>
      <c r="E456" s="43">
        <v>2852389</v>
      </c>
    </row>
    <row r="457" spans="1:5" x14ac:dyDescent="0.3">
      <c r="A457" s="33">
        <f t="shared" si="20"/>
        <v>3</v>
      </c>
      <c r="B457" s="33">
        <f t="shared" si="18"/>
        <v>14</v>
      </c>
      <c r="C457" s="51">
        <f t="shared" si="19"/>
        <v>44286</v>
      </c>
      <c r="D457">
        <v>456</v>
      </c>
      <c r="E457" s="43">
        <v>2817990</v>
      </c>
    </row>
    <row r="458" spans="1:5" x14ac:dyDescent="0.3">
      <c r="A458" s="33">
        <f t="shared" si="20"/>
        <v>4</v>
      </c>
      <c r="B458" s="33">
        <f t="shared" si="18"/>
        <v>14</v>
      </c>
      <c r="C458" s="51">
        <f t="shared" si="19"/>
        <v>44287</v>
      </c>
      <c r="D458">
        <v>457</v>
      </c>
      <c r="E458" s="43">
        <v>2740812</v>
      </c>
    </row>
    <row r="459" spans="1:5" x14ac:dyDescent="0.3">
      <c r="A459" s="33">
        <f t="shared" si="20"/>
        <v>4</v>
      </c>
      <c r="B459" s="33">
        <f t="shared" si="18"/>
        <v>14</v>
      </c>
      <c r="C459" s="51">
        <f t="shared" si="19"/>
        <v>44288</v>
      </c>
      <c r="D459">
        <v>458</v>
      </c>
      <c r="E459" s="43">
        <v>2481260</v>
      </c>
    </row>
    <row r="460" spans="1:5" x14ac:dyDescent="0.3">
      <c r="A460" s="33">
        <f t="shared" si="20"/>
        <v>4</v>
      </c>
      <c r="B460" s="33">
        <f t="shared" si="18"/>
        <v>14</v>
      </c>
      <c r="C460" s="51">
        <f t="shared" si="19"/>
        <v>44289</v>
      </c>
      <c r="D460">
        <v>459</v>
      </c>
      <c r="E460" s="43">
        <v>2074469</v>
      </c>
    </row>
    <row r="461" spans="1:5" x14ac:dyDescent="0.3">
      <c r="A461" s="33">
        <f t="shared" si="20"/>
        <v>4</v>
      </c>
      <c r="B461" s="33">
        <f t="shared" si="18"/>
        <v>15</v>
      </c>
      <c r="C461" s="51">
        <f t="shared" si="19"/>
        <v>44290</v>
      </c>
      <c r="D461">
        <v>460</v>
      </c>
      <c r="E461" s="43">
        <v>2099889</v>
      </c>
    </row>
    <row r="462" spans="1:5" x14ac:dyDescent="0.3">
      <c r="A462" s="33">
        <f t="shared" si="20"/>
        <v>4</v>
      </c>
      <c r="B462" s="33">
        <f t="shared" si="18"/>
        <v>15</v>
      </c>
      <c r="C462" s="51">
        <f t="shared" si="19"/>
        <v>44291</v>
      </c>
      <c r="D462">
        <v>461</v>
      </c>
      <c r="E462" s="43">
        <v>2526148</v>
      </c>
    </row>
    <row r="463" spans="1:5" x14ac:dyDescent="0.3">
      <c r="A463" s="33">
        <f t="shared" si="20"/>
        <v>4</v>
      </c>
      <c r="B463" s="33">
        <f t="shared" si="18"/>
        <v>15</v>
      </c>
      <c r="C463" s="51">
        <f t="shared" si="19"/>
        <v>44292</v>
      </c>
      <c r="D463">
        <v>462</v>
      </c>
      <c r="E463" s="43">
        <v>2629253</v>
      </c>
    </row>
    <row r="464" spans="1:5" x14ac:dyDescent="0.3">
      <c r="A464" s="33">
        <f t="shared" si="20"/>
        <v>4</v>
      </c>
      <c r="B464" s="33">
        <f t="shared" si="18"/>
        <v>15</v>
      </c>
      <c r="C464" s="51">
        <f t="shared" si="19"/>
        <v>44293</v>
      </c>
      <c r="D464">
        <v>463</v>
      </c>
      <c r="E464" s="43">
        <v>2711585</v>
      </c>
    </row>
    <row r="465" spans="1:8" x14ac:dyDescent="0.3">
      <c r="A465" s="33">
        <f t="shared" si="20"/>
        <v>4</v>
      </c>
      <c r="B465" s="33">
        <f t="shared" si="18"/>
        <v>15</v>
      </c>
      <c r="C465" s="51">
        <f t="shared" si="19"/>
        <v>44294</v>
      </c>
      <c r="D465">
        <v>464</v>
      </c>
      <c r="E465" s="43">
        <v>2587215</v>
      </c>
    </row>
    <row r="466" spans="1:8" x14ac:dyDescent="0.3">
      <c r="A466" s="33">
        <f t="shared" si="20"/>
        <v>4</v>
      </c>
      <c r="B466" s="33">
        <f t="shared" si="18"/>
        <v>15</v>
      </c>
      <c r="C466" s="51">
        <f t="shared" si="19"/>
        <v>44295</v>
      </c>
      <c r="D466">
        <v>465</v>
      </c>
      <c r="E466" s="43">
        <v>2434879</v>
      </c>
    </row>
    <row r="467" spans="1:8" x14ac:dyDescent="0.3">
      <c r="A467" s="33">
        <f t="shared" si="20"/>
        <v>4</v>
      </c>
      <c r="B467" s="33">
        <f t="shared" si="18"/>
        <v>15</v>
      </c>
      <c r="C467" s="51">
        <f t="shared" si="19"/>
        <v>44296</v>
      </c>
      <c r="D467">
        <v>466</v>
      </c>
      <c r="E467" s="43">
        <v>1954753</v>
      </c>
    </row>
    <row r="468" spans="1:8" x14ac:dyDescent="0.3">
      <c r="A468" s="33">
        <f t="shared" si="20"/>
        <v>4</v>
      </c>
      <c r="B468" s="33">
        <f t="shared" si="18"/>
        <v>16</v>
      </c>
      <c r="C468" s="51">
        <f t="shared" si="19"/>
        <v>44297</v>
      </c>
      <c r="D468">
        <v>467</v>
      </c>
      <c r="E468" s="43">
        <v>1922698</v>
      </c>
      <c r="F468" s="43">
        <v>1922698</v>
      </c>
      <c r="G468" s="43">
        <v>1922698</v>
      </c>
      <c r="H468" s="43">
        <v>1922698</v>
      </c>
    </row>
    <row r="469" spans="1:8" x14ac:dyDescent="0.3">
      <c r="A469" s="33">
        <f t="shared" si="20"/>
        <v>4</v>
      </c>
      <c r="B469" s="33">
        <f t="shared" si="18"/>
        <v>16</v>
      </c>
      <c r="C469" s="51">
        <f t="shared" si="19"/>
        <v>44298</v>
      </c>
      <c r="D469">
        <v>468</v>
      </c>
      <c r="F469" s="43">
        <f t="shared" ref="F469:F500" si="21">_xlfn.FORECAST.ETS(D469,$E$2:$E$468,$D$2:$D$468,7,1)</f>
        <v>2355511.0716185644</v>
      </c>
      <c r="G469" s="43">
        <f t="shared" ref="G469:G500" si="22">F469-_xlfn.FORECAST.ETS.CONFINT(D469,$E$2:$E$468,$D$2:$D$468,0.95,7,1)</f>
        <v>2123575.5985284359</v>
      </c>
      <c r="H469" s="43">
        <f t="shared" ref="H469:H500" si="23">F469+_xlfn.FORECAST.ETS.CONFINT(D469,$E$2:$E$468,$D$2:$D$468,0.95,7,1)</f>
        <v>2587446.5447086929</v>
      </c>
    </row>
    <row r="470" spans="1:8" x14ac:dyDescent="0.3">
      <c r="A470" s="33">
        <f t="shared" si="20"/>
        <v>4</v>
      </c>
      <c r="B470" s="33">
        <f t="shared" si="18"/>
        <v>16</v>
      </c>
      <c r="C470" s="51">
        <f t="shared" si="19"/>
        <v>44299</v>
      </c>
      <c r="D470">
        <v>469</v>
      </c>
      <c r="F470" s="43">
        <f t="shared" si="21"/>
        <v>2490059.6496093329</v>
      </c>
      <c r="G470" s="43">
        <f t="shared" si="22"/>
        <v>2200001.0876158299</v>
      </c>
      <c r="H470" s="43">
        <f t="shared" si="23"/>
        <v>2780118.2116028359</v>
      </c>
    </row>
    <row r="471" spans="1:8" x14ac:dyDescent="0.3">
      <c r="A471" s="33">
        <f t="shared" si="20"/>
        <v>4</v>
      </c>
      <c r="B471" s="33">
        <f t="shared" si="18"/>
        <v>16</v>
      </c>
      <c r="C471" s="51">
        <f t="shared" si="19"/>
        <v>44300</v>
      </c>
      <c r="D471">
        <v>470</v>
      </c>
      <c r="F471" s="43">
        <f t="shared" si="21"/>
        <v>2575581.7259734399</v>
      </c>
      <c r="G471" s="43">
        <f t="shared" si="22"/>
        <v>2237122.3819280388</v>
      </c>
      <c r="H471" s="43">
        <f t="shared" si="23"/>
        <v>2914041.070018841</v>
      </c>
    </row>
    <row r="472" spans="1:8" x14ac:dyDescent="0.3">
      <c r="A472" s="33">
        <f t="shared" si="20"/>
        <v>4</v>
      </c>
      <c r="B472" s="33">
        <f t="shared" si="18"/>
        <v>16</v>
      </c>
      <c r="C472" s="51">
        <f t="shared" si="19"/>
        <v>44301</v>
      </c>
      <c r="D472">
        <v>471</v>
      </c>
      <c r="F472" s="43">
        <f t="shared" si="21"/>
        <v>2509374.6267176075</v>
      </c>
      <c r="G472" s="43">
        <f t="shared" si="22"/>
        <v>2128511.8616389213</v>
      </c>
      <c r="H472" s="43">
        <f t="shared" si="23"/>
        <v>2890237.3917962937</v>
      </c>
    </row>
    <row r="473" spans="1:8" x14ac:dyDescent="0.3">
      <c r="A473" s="33">
        <f t="shared" si="20"/>
        <v>4</v>
      </c>
      <c r="B473" s="33">
        <f t="shared" si="18"/>
        <v>16</v>
      </c>
      <c r="C473" s="51">
        <f t="shared" si="19"/>
        <v>44302</v>
      </c>
      <c r="D473">
        <v>472</v>
      </c>
      <c r="F473" s="43">
        <f t="shared" si="21"/>
        <v>2283008.1581190615</v>
      </c>
      <c r="G473" s="43">
        <f t="shared" si="22"/>
        <v>1863914.8132314533</v>
      </c>
      <c r="H473" s="43">
        <f t="shared" si="23"/>
        <v>2702101.5030066697</v>
      </c>
    </row>
    <row r="474" spans="1:8" x14ac:dyDescent="0.3">
      <c r="A474" s="33">
        <f t="shared" si="20"/>
        <v>4</v>
      </c>
      <c r="B474" s="33">
        <f t="shared" si="18"/>
        <v>16</v>
      </c>
      <c r="C474" s="51">
        <f t="shared" si="19"/>
        <v>44303</v>
      </c>
      <c r="D474">
        <v>473</v>
      </c>
      <c r="F474" s="43">
        <f t="shared" si="21"/>
        <v>1961643.9792066051</v>
      </c>
      <c r="G474" s="43">
        <f t="shared" si="22"/>
        <v>1507437.8664374412</v>
      </c>
      <c r="H474" s="43">
        <f t="shared" si="23"/>
        <v>2415850.091975769</v>
      </c>
    </row>
    <row r="475" spans="1:8" x14ac:dyDescent="0.3">
      <c r="A475" s="33">
        <f t="shared" si="20"/>
        <v>4</v>
      </c>
      <c r="B475" s="33">
        <f t="shared" si="18"/>
        <v>17</v>
      </c>
      <c r="C475" s="51">
        <f t="shared" si="19"/>
        <v>44304</v>
      </c>
      <c r="D475">
        <v>474</v>
      </c>
      <c r="F475" s="43">
        <f t="shared" si="21"/>
        <v>1958922.3699404916</v>
      </c>
      <c r="G475" s="43">
        <f t="shared" si="22"/>
        <v>1472046.1671385043</v>
      </c>
      <c r="H475" s="43">
        <f t="shared" si="23"/>
        <v>2445798.5727424789</v>
      </c>
    </row>
    <row r="476" spans="1:8" x14ac:dyDescent="0.3">
      <c r="A476" s="33">
        <f t="shared" si="20"/>
        <v>4</v>
      </c>
      <c r="B476" s="33">
        <f t="shared" si="18"/>
        <v>17</v>
      </c>
      <c r="C476" s="51">
        <f t="shared" si="19"/>
        <v>44305</v>
      </c>
      <c r="D476">
        <v>475</v>
      </c>
      <c r="F476" s="43">
        <f t="shared" si="21"/>
        <v>2391696.0482328413</v>
      </c>
      <c r="G476" s="43">
        <f t="shared" si="22"/>
        <v>1851797.9412877932</v>
      </c>
      <c r="H476" s="43">
        <f t="shared" si="23"/>
        <v>2931594.1551778894</v>
      </c>
    </row>
    <row r="477" spans="1:8" x14ac:dyDescent="0.3">
      <c r="A477" s="33">
        <f t="shared" si="20"/>
        <v>4</v>
      </c>
      <c r="B477" s="33">
        <f t="shared" si="18"/>
        <v>17</v>
      </c>
      <c r="C477" s="51">
        <f t="shared" si="19"/>
        <v>44306</v>
      </c>
      <c r="D477">
        <v>476</v>
      </c>
      <c r="F477" s="43">
        <f t="shared" si="21"/>
        <v>2526244.6262236093</v>
      </c>
      <c r="G477" s="43">
        <f t="shared" si="22"/>
        <v>1958443.518188701</v>
      </c>
      <c r="H477" s="43">
        <f t="shared" si="23"/>
        <v>3094045.7342585176</v>
      </c>
    </row>
    <row r="478" spans="1:8" x14ac:dyDescent="0.3">
      <c r="A478" s="33">
        <f t="shared" si="20"/>
        <v>4</v>
      </c>
      <c r="B478" s="33">
        <f t="shared" si="18"/>
        <v>17</v>
      </c>
      <c r="C478" s="51">
        <f t="shared" si="19"/>
        <v>44307</v>
      </c>
      <c r="D478">
        <v>477</v>
      </c>
      <c r="F478" s="43">
        <f t="shared" si="21"/>
        <v>2611766.7025877163</v>
      </c>
      <c r="G478" s="43">
        <f t="shared" si="22"/>
        <v>2017302.3754131654</v>
      </c>
      <c r="H478" s="43">
        <f t="shared" si="23"/>
        <v>3206231.0297622671</v>
      </c>
    </row>
    <row r="479" spans="1:8" x14ac:dyDescent="0.3">
      <c r="A479" s="33">
        <f t="shared" si="20"/>
        <v>4</v>
      </c>
      <c r="B479" s="33">
        <f t="shared" si="18"/>
        <v>17</v>
      </c>
      <c r="C479" s="51">
        <f t="shared" si="19"/>
        <v>44308</v>
      </c>
      <c r="D479">
        <v>478</v>
      </c>
      <c r="F479" s="43">
        <f t="shared" si="21"/>
        <v>2545559.6033318844</v>
      </c>
      <c r="G479" s="43">
        <f t="shared" si="22"/>
        <v>1925511.7927049622</v>
      </c>
      <c r="H479" s="43">
        <f t="shared" si="23"/>
        <v>3165607.4139588065</v>
      </c>
    </row>
    <row r="480" spans="1:8" x14ac:dyDescent="0.3">
      <c r="A480" s="33">
        <f t="shared" si="20"/>
        <v>4</v>
      </c>
      <c r="B480" s="33">
        <f t="shared" si="18"/>
        <v>17</v>
      </c>
      <c r="C480" s="51">
        <f t="shared" si="19"/>
        <v>44309</v>
      </c>
      <c r="D480">
        <v>479</v>
      </c>
      <c r="F480" s="43">
        <f t="shared" si="21"/>
        <v>2319193.1347333379</v>
      </c>
      <c r="G480" s="43">
        <f t="shared" si="22"/>
        <v>1674512.9353986282</v>
      </c>
      <c r="H480" s="43">
        <f t="shared" si="23"/>
        <v>2963873.3340680478</v>
      </c>
    </row>
    <row r="481" spans="1:8" x14ac:dyDescent="0.3">
      <c r="A481" s="33">
        <f t="shared" si="20"/>
        <v>4</v>
      </c>
      <c r="B481" s="33">
        <f t="shared" si="18"/>
        <v>17</v>
      </c>
      <c r="C481" s="51">
        <f t="shared" si="19"/>
        <v>44310</v>
      </c>
      <c r="D481">
        <v>480</v>
      </c>
      <c r="F481" s="43">
        <f t="shared" si="21"/>
        <v>1997828.9558208815</v>
      </c>
      <c r="G481" s="43">
        <f t="shared" si="22"/>
        <v>1329362.232846414</v>
      </c>
      <c r="H481" s="43">
        <f t="shared" si="23"/>
        <v>2666295.6787953489</v>
      </c>
    </row>
    <row r="482" spans="1:8" x14ac:dyDescent="0.3">
      <c r="A482" s="33">
        <f t="shared" si="20"/>
        <v>4</v>
      </c>
      <c r="B482" s="33">
        <f t="shared" si="18"/>
        <v>18</v>
      </c>
      <c r="C482" s="51">
        <f t="shared" si="19"/>
        <v>44311</v>
      </c>
      <c r="D482">
        <v>481</v>
      </c>
      <c r="F482" s="43">
        <f t="shared" si="21"/>
        <v>1995107.3465547685</v>
      </c>
      <c r="G482" s="43">
        <f t="shared" si="22"/>
        <v>1303612.591707478</v>
      </c>
      <c r="H482" s="43">
        <f t="shared" si="23"/>
        <v>2686602.1014020592</v>
      </c>
    </row>
    <row r="483" spans="1:8" x14ac:dyDescent="0.3">
      <c r="A483" s="33">
        <f t="shared" si="20"/>
        <v>4</v>
      </c>
      <c r="B483" s="33">
        <f t="shared" ref="B483:B521" si="24">WEEKNUM(C483)</f>
        <v>18</v>
      </c>
      <c r="C483" s="51">
        <f t="shared" ref="C483:C521" si="25">C482+1</f>
        <v>44312</v>
      </c>
      <c r="D483">
        <v>482</v>
      </c>
      <c r="F483" s="43">
        <f t="shared" si="21"/>
        <v>2427881.0248471177</v>
      </c>
      <c r="G483" s="43">
        <f t="shared" si="22"/>
        <v>1697561.3711945314</v>
      </c>
      <c r="H483" s="43">
        <f t="shared" si="23"/>
        <v>3158200.6784997042</v>
      </c>
    </row>
    <row r="484" spans="1:8" x14ac:dyDescent="0.3">
      <c r="A484" s="33">
        <f t="shared" si="20"/>
        <v>4</v>
      </c>
      <c r="B484" s="33">
        <f t="shared" si="24"/>
        <v>18</v>
      </c>
      <c r="C484" s="51">
        <f t="shared" si="25"/>
        <v>44313</v>
      </c>
      <c r="D484">
        <v>483</v>
      </c>
      <c r="F484" s="43">
        <f t="shared" si="21"/>
        <v>2562429.6028378857</v>
      </c>
      <c r="G484" s="43">
        <f t="shared" si="22"/>
        <v>1810865.6152580371</v>
      </c>
      <c r="H484" s="43">
        <f t="shared" si="23"/>
        <v>3313993.5904177343</v>
      </c>
    </row>
    <row r="485" spans="1:8" x14ac:dyDescent="0.3">
      <c r="A485" s="33">
        <f t="shared" si="20"/>
        <v>4</v>
      </c>
      <c r="B485" s="33">
        <f t="shared" si="24"/>
        <v>18</v>
      </c>
      <c r="C485" s="51">
        <f t="shared" si="25"/>
        <v>44314</v>
      </c>
      <c r="D485">
        <v>484</v>
      </c>
      <c r="F485" s="43">
        <f t="shared" si="21"/>
        <v>2647951.6792019932</v>
      </c>
      <c r="G485" s="43">
        <f t="shared" si="22"/>
        <v>1875674.256863296</v>
      </c>
      <c r="H485" s="43">
        <f t="shared" si="23"/>
        <v>3420229.1015406903</v>
      </c>
    </row>
    <row r="486" spans="1:8" x14ac:dyDescent="0.3">
      <c r="A486" s="33">
        <f t="shared" si="20"/>
        <v>4</v>
      </c>
      <c r="B486" s="33">
        <f t="shared" si="24"/>
        <v>18</v>
      </c>
      <c r="C486" s="51">
        <f t="shared" si="25"/>
        <v>44315</v>
      </c>
      <c r="D486">
        <v>485</v>
      </c>
      <c r="F486" s="43">
        <f t="shared" si="21"/>
        <v>2581744.5799461608</v>
      </c>
      <c r="G486" s="43">
        <f t="shared" si="22"/>
        <v>1789242.9250703491</v>
      </c>
      <c r="H486" s="43">
        <f t="shared" si="23"/>
        <v>3374246.2348219724</v>
      </c>
    </row>
    <row r="487" spans="1:8" x14ac:dyDescent="0.3">
      <c r="A487" s="33">
        <f t="shared" si="20"/>
        <v>4</v>
      </c>
      <c r="B487" s="33">
        <f t="shared" si="24"/>
        <v>18</v>
      </c>
      <c r="C487" s="51">
        <f t="shared" si="25"/>
        <v>44316</v>
      </c>
      <c r="D487">
        <v>486</v>
      </c>
      <c r="F487" s="43">
        <f t="shared" si="21"/>
        <v>2355378.1113476143</v>
      </c>
      <c r="G487" s="43">
        <f t="shared" si="22"/>
        <v>1543104.8181787191</v>
      </c>
      <c r="H487" s="43">
        <f t="shared" si="23"/>
        <v>3167651.4045165097</v>
      </c>
    </row>
    <row r="488" spans="1:8" x14ac:dyDescent="0.3">
      <c r="A488" s="33">
        <f t="shared" si="20"/>
        <v>5</v>
      </c>
      <c r="B488" s="33">
        <f t="shared" si="24"/>
        <v>18</v>
      </c>
      <c r="C488" s="51">
        <f t="shared" si="25"/>
        <v>44317</v>
      </c>
      <c r="D488">
        <v>487</v>
      </c>
      <c r="F488" s="43">
        <f t="shared" si="21"/>
        <v>2034013.9324351584</v>
      </c>
      <c r="G488" s="43">
        <f t="shared" si="22"/>
        <v>1202389.2490076781</v>
      </c>
      <c r="H488" s="43">
        <f t="shared" si="23"/>
        <v>2865638.6158626387</v>
      </c>
    </row>
    <row r="489" spans="1:8" x14ac:dyDescent="0.3">
      <c r="A489" s="33">
        <f t="shared" si="20"/>
        <v>5</v>
      </c>
      <c r="B489" s="33">
        <f t="shared" si="24"/>
        <v>19</v>
      </c>
      <c r="C489" s="51">
        <f t="shared" si="25"/>
        <v>44318</v>
      </c>
      <c r="D489">
        <v>488</v>
      </c>
      <c r="F489" s="43">
        <f t="shared" si="21"/>
        <v>2031292.3231690449</v>
      </c>
      <c r="G489" s="43">
        <f t="shared" si="22"/>
        <v>1180707.7509833798</v>
      </c>
      <c r="H489" s="43">
        <f t="shared" si="23"/>
        <v>2881876.8953547101</v>
      </c>
    </row>
    <row r="490" spans="1:8" x14ac:dyDescent="0.3">
      <c r="A490" s="33">
        <f t="shared" si="20"/>
        <v>5</v>
      </c>
      <c r="B490" s="33">
        <f t="shared" si="24"/>
        <v>19</v>
      </c>
      <c r="C490" s="51">
        <f t="shared" si="25"/>
        <v>44319</v>
      </c>
      <c r="D490">
        <v>489</v>
      </c>
      <c r="F490" s="43">
        <f t="shared" si="21"/>
        <v>2464066.0014613941</v>
      </c>
      <c r="G490" s="43">
        <f t="shared" si="22"/>
        <v>1581194.8566784277</v>
      </c>
      <c r="H490" s="43">
        <f t="shared" si="23"/>
        <v>3346937.1462443606</v>
      </c>
    </row>
    <row r="491" spans="1:8" x14ac:dyDescent="0.3">
      <c r="A491" s="33">
        <f t="shared" si="20"/>
        <v>5</v>
      </c>
      <c r="B491" s="33">
        <f t="shared" si="24"/>
        <v>19</v>
      </c>
      <c r="C491" s="51">
        <f t="shared" si="25"/>
        <v>44320</v>
      </c>
      <c r="D491">
        <v>490</v>
      </c>
      <c r="F491" s="43">
        <f t="shared" si="21"/>
        <v>2598614.5794521626</v>
      </c>
      <c r="G491" s="43">
        <f t="shared" si="22"/>
        <v>1697769.4986878941</v>
      </c>
      <c r="H491" s="43">
        <f t="shared" si="23"/>
        <v>3499459.6602164311</v>
      </c>
    </row>
    <row r="492" spans="1:8" x14ac:dyDescent="0.3">
      <c r="A492" s="33">
        <f t="shared" si="20"/>
        <v>5</v>
      </c>
      <c r="B492" s="33">
        <f t="shared" si="24"/>
        <v>19</v>
      </c>
      <c r="C492" s="51">
        <f t="shared" si="25"/>
        <v>44321</v>
      </c>
      <c r="D492">
        <v>491</v>
      </c>
      <c r="F492" s="43">
        <f t="shared" si="21"/>
        <v>2684136.6558162696</v>
      </c>
      <c r="G492" s="43">
        <f t="shared" si="22"/>
        <v>1765624.068742821</v>
      </c>
      <c r="H492" s="43">
        <f t="shared" si="23"/>
        <v>3602649.2428897182</v>
      </c>
    </row>
    <row r="493" spans="1:8" x14ac:dyDescent="0.3">
      <c r="A493" s="33">
        <f t="shared" si="20"/>
        <v>5</v>
      </c>
      <c r="B493" s="33">
        <f t="shared" si="24"/>
        <v>19</v>
      </c>
      <c r="C493" s="51">
        <f t="shared" si="25"/>
        <v>44322</v>
      </c>
      <c r="D493">
        <v>492</v>
      </c>
      <c r="F493" s="43">
        <f t="shared" si="21"/>
        <v>2617929.5565604372</v>
      </c>
      <c r="G493" s="43">
        <f t="shared" si="22"/>
        <v>1682038.4811119926</v>
      </c>
      <c r="H493" s="43">
        <f t="shared" si="23"/>
        <v>3553820.6320088818</v>
      </c>
    </row>
    <row r="494" spans="1:8" x14ac:dyDescent="0.3">
      <c r="A494" s="33">
        <f t="shared" si="20"/>
        <v>5</v>
      </c>
      <c r="B494" s="33">
        <f t="shared" si="24"/>
        <v>19</v>
      </c>
      <c r="C494" s="51">
        <f t="shared" si="25"/>
        <v>44323</v>
      </c>
      <c r="D494">
        <v>493</v>
      </c>
      <c r="F494" s="43">
        <f t="shared" si="21"/>
        <v>2391563.0879618912</v>
      </c>
      <c r="G494" s="43">
        <f t="shared" si="22"/>
        <v>1438566.6742223799</v>
      </c>
      <c r="H494" s="43">
        <f t="shared" si="23"/>
        <v>3344559.5017014025</v>
      </c>
    </row>
    <row r="495" spans="1:8" x14ac:dyDescent="0.3">
      <c r="A495" s="33">
        <f t="shared" si="20"/>
        <v>5</v>
      </c>
      <c r="B495" s="33">
        <f t="shared" si="24"/>
        <v>19</v>
      </c>
      <c r="C495" s="51">
        <f t="shared" si="25"/>
        <v>44324</v>
      </c>
      <c r="D495">
        <v>494</v>
      </c>
      <c r="F495" s="43">
        <f t="shared" si="21"/>
        <v>2070198.9090494348</v>
      </c>
      <c r="G495" s="43">
        <f t="shared" si="22"/>
        <v>1100355.7987014481</v>
      </c>
      <c r="H495" s="43">
        <f t="shared" si="23"/>
        <v>3040042.0193974217</v>
      </c>
    </row>
    <row r="496" spans="1:8" x14ac:dyDescent="0.3">
      <c r="A496" s="33">
        <f t="shared" si="20"/>
        <v>5</v>
      </c>
      <c r="B496" s="33">
        <f t="shared" si="24"/>
        <v>20</v>
      </c>
      <c r="C496" s="51">
        <f t="shared" si="25"/>
        <v>44325</v>
      </c>
      <c r="D496">
        <v>495</v>
      </c>
      <c r="F496" s="43">
        <f t="shared" si="21"/>
        <v>2067477.2997833213</v>
      </c>
      <c r="G496" s="43">
        <f t="shared" si="22"/>
        <v>1081032.8284827643</v>
      </c>
      <c r="H496" s="43">
        <f t="shared" si="23"/>
        <v>3053921.7710838784</v>
      </c>
    </row>
    <row r="497" spans="1:8" x14ac:dyDescent="0.3">
      <c r="A497" s="33">
        <f t="shared" si="20"/>
        <v>5</v>
      </c>
      <c r="B497" s="33">
        <f t="shared" si="24"/>
        <v>20</v>
      </c>
      <c r="C497" s="51">
        <f t="shared" si="25"/>
        <v>44326</v>
      </c>
      <c r="D497">
        <v>496</v>
      </c>
      <c r="F497" s="43">
        <f t="shared" si="21"/>
        <v>2500250.978075671</v>
      </c>
      <c r="G497" s="43">
        <f t="shared" si="22"/>
        <v>1485455.0114163698</v>
      </c>
      <c r="H497" s="43">
        <f t="shared" si="23"/>
        <v>3515046.944734972</v>
      </c>
    </row>
    <row r="498" spans="1:8" x14ac:dyDescent="0.3">
      <c r="A498" s="33">
        <f t="shared" si="20"/>
        <v>5</v>
      </c>
      <c r="B498" s="33">
        <f t="shared" si="24"/>
        <v>20</v>
      </c>
      <c r="C498" s="51">
        <f t="shared" si="25"/>
        <v>44327</v>
      </c>
      <c r="D498">
        <v>497</v>
      </c>
      <c r="F498" s="43">
        <f t="shared" si="21"/>
        <v>2634799.556066439</v>
      </c>
      <c r="G498" s="43">
        <f t="shared" si="22"/>
        <v>1604044.8338632719</v>
      </c>
      <c r="H498" s="43">
        <f t="shared" si="23"/>
        <v>3665554.2782696062</v>
      </c>
    </row>
    <row r="499" spans="1:8" x14ac:dyDescent="0.3">
      <c r="A499" s="33">
        <f t="shared" si="20"/>
        <v>5</v>
      </c>
      <c r="B499" s="33">
        <f t="shared" si="24"/>
        <v>20</v>
      </c>
      <c r="C499" s="51">
        <f t="shared" si="25"/>
        <v>44328</v>
      </c>
      <c r="D499">
        <v>498</v>
      </c>
      <c r="F499" s="43">
        <f t="shared" si="21"/>
        <v>2720321.6324305465</v>
      </c>
      <c r="G499" s="43">
        <f t="shared" si="22"/>
        <v>1673811.4290949339</v>
      </c>
      <c r="H499" s="43">
        <f t="shared" si="23"/>
        <v>3766831.835766159</v>
      </c>
    </row>
    <row r="500" spans="1:8" x14ac:dyDescent="0.3">
      <c r="A500" s="33">
        <f t="shared" si="20"/>
        <v>5</v>
      </c>
      <c r="B500" s="33">
        <f t="shared" si="24"/>
        <v>20</v>
      </c>
      <c r="C500" s="51">
        <f t="shared" si="25"/>
        <v>44329</v>
      </c>
      <c r="D500">
        <v>499</v>
      </c>
      <c r="F500" s="43">
        <f t="shared" si="21"/>
        <v>2654114.5331747141</v>
      </c>
      <c r="G500" s="43">
        <f t="shared" si="22"/>
        <v>1592043.0259020815</v>
      </c>
      <c r="H500" s="43">
        <f t="shared" si="23"/>
        <v>3716186.0404473469</v>
      </c>
    </row>
    <row r="501" spans="1:8" x14ac:dyDescent="0.3">
      <c r="A501" s="33">
        <f t="shared" si="20"/>
        <v>5</v>
      </c>
      <c r="B501" s="33">
        <f t="shared" si="24"/>
        <v>20</v>
      </c>
      <c r="C501" s="51">
        <f t="shared" si="25"/>
        <v>44330</v>
      </c>
      <c r="D501">
        <v>500</v>
      </c>
      <c r="F501" s="43">
        <f t="shared" ref="F501:F532" si="26">_xlfn.FORECAST.ETS(D501,$E$2:$E$468,$D$2:$D$468,7,1)</f>
        <v>2427748.0645761676</v>
      </c>
      <c r="G501" s="43">
        <f t="shared" ref="G501:G532" si="27">F501-_xlfn.FORECAST.ETS.CONFINT(D501,$E$2:$E$468,$D$2:$D$468,0.95,7,1)</f>
        <v>1350300.9672406618</v>
      </c>
      <c r="H501" s="43">
        <f t="shared" ref="H501:H532" si="28">F501+_xlfn.FORECAST.ETS.CONFINT(D501,$E$2:$E$468,$D$2:$D$468,0.95,7,1)</f>
        <v>3505195.1619116734</v>
      </c>
    </row>
    <row r="502" spans="1:8" x14ac:dyDescent="0.3">
      <c r="A502" s="33">
        <f t="shared" si="20"/>
        <v>5</v>
      </c>
      <c r="B502" s="33">
        <f t="shared" si="24"/>
        <v>20</v>
      </c>
      <c r="C502" s="51">
        <f t="shared" si="25"/>
        <v>44331</v>
      </c>
      <c r="D502">
        <v>501</v>
      </c>
      <c r="F502" s="43">
        <f t="shared" si="26"/>
        <v>2106383.8856637115</v>
      </c>
      <c r="G502" s="43">
        <f t="shared" si="27"/>
        <v>1013739.0228364947</v>
      </c>
      <c r="H502" s="43">
        <f t="shared" si="28"/>
        <v>3199028.7484909282</v>
      </c>
    </row>
    <row r="503" spans="1:8" x14ac:dyDescent="0.3">
      <c r="A503" s="33">
        <f t="shared" si="20"/>
        <v>5</v>
      </c>
      <c r="B503" s="33">
        <f t="shared" si="24"/>
        <v>21</v>
      </c>
      <c r="C503" s="51">
        <f t="shared" si="25"/>
        <v>44332</v>
      </c>
      <c r="D503">
        <v>502</v>
      </c>
      <c r="F503" s="43">
        <f t="shared" si="26"/>
        <v>2103662.276397598</v>
      </c>
      <c r="G503" s="43">
        <f t="shared" si="27"/>
        <v>995990.10455861478</v>
      </c>
      <c r="H503" s="43">
        <f t="shared" si="28"/>
        <v>3211334.4482365809</v>
      </c>
    </row>
    <row r="504" spans="1:8" x14ac:dyDescent="0.3">
      <c r="A504" s="33">
        <f t="shared" si="20"/>
        <v>5</v>
      </c>
      <c r="B504" s="33">
        <f t="shared" si="24"/>
        <v>21</v>
      </c>
      <c r="C504" s="51">
        <f t="shared" si="25"/>
        <v>44333</v>
      </c>
      <c r="D504">
        <v>503</v>
      </c>
      <c r="F504" s="43">
        <f t="shared" si="26"/>
        <v>2536435.9546899474</v>
      </c>
      <c r="G504" s="43">
        <f t="shared" si="27"/>
        <v>1403099.3382287498</v>
      </c>
      <c r="H504" s="43">
        <f t="shared" si="28"/>
        <v>3669772.5711511448</v>
      </c>
    </row>
    <row r="505" spans="1:8" x14ac:dyDescent="0.3">
      <c r="A505" s="33">
        <f t="shared" si="20"/>
        <v>5</v>
      </c>
      <c r="B505" s="33">
        <f t="shared" si="24"/>
        <v>21</v>
      </c>
      <c r="C505" s="51">
        <f t="shared" si="25"/>
        <v>44334</v>
      </c>
      <c r="D505">
        <v>504</v>
      </c>
      <c r="F505" s="43">
        <f t="shared" si="26"/>
        <v>2670984.5326807159</v>
      </c>
      <c r="G505" s="43">
        <f t="shared" si="27"/>
        <v>1523079.6395926839</v>
      </c>
      <c r="H505" s="43">
        <f t="shared" si="28"/>
        <v>3818889.4257687479</v>
      </c>
    </row>
    <row r="506" spans="1:8" x14ac:dyDescent="0.3">
      <c r="A506" s="33">
        <f t="shared" si="20"/>
        <v>5</v>
      </c>
      <c r="B506" s="33">
        <f t="shared" si="24"/>
        <v>21</v>
      </c>
      <c r="C506" s="51">
        <f t="shared" si="25"/>
        <v>44335</v>
      </c>
      <c r="D506">
        <v>505</v>
      </c>
      <c r="F506" s="43">
        <f t="shared" si="26"/>
        <v>2756506.6090448229</v>
      </c>
      <c r="G506" s="43">
        <f t="shared" si="27"/>
        <v>1594179.6244998791</v>
      </c>
      <c r="H506" s="43">
        <f t="shared" si="28"/>
        <v>3918833.5935897669</v>
      </c>
    </row>
    <row r="507" spans="1:8" x14ac:dyDescent="0.3">
      <c r="A507" s="33">
        <f t="shared" si="20"/>
        <v>5</v>
      </c>
      <c r="B507" s="33">
        <f t="shared" si="24"/>
        <v>21</v>
      </c>
      <c r="C507" s="51">
        <f t="shared" si="25"/>
        <v>44336</v>
      </c>
      <c r="D507">
        <v>506</v>
      </c>
      <c r="F507" s="43">
        <f t="shared" si="26"/>
        <v>2690299.5097889905</v>
      </c>
      <c r="G507" s="43">
        <f t="shared" si="27"/>
        <v>1513691.197699734</v>
      </c>
      <c r="H507" s="43">
        <f t="shared" si="28"/>
        <v>3866907.821878247</v>
      </c>
    </row>
    <row r="508" spans="1:8" x14ac:dyDescent="0.3">
      <c r="A508" s="33">
        <f t="shared" si="20"/>
        <v>5</v>
      </c>
      <c r="B508" s="33">
        <f t="shared" si="24"/>
        <v>21</v>
      </c>
      <c r="C508" s="51">
        <f t="shared" si="25"/>
        <v>44337</v>
      </c>
      <c r="D508">
        <v>507</v>
      </c>
      <c r="F508" s="43">
        <f t="shared" si="26"/>
        <v>2463933.0411904445</v>
      </c>
      <c r="G508" s="43">
        <f t="shared" si="27"/>
        <v>1273179.0555191236</v>
      </c>
      <c r="H508" s="43">
        <f t="shared" si="28"/>
        <v>3654687.0268617654</v>
      </c>
    </row>
    <row r="509" spans="1:8" x14ac:dyDescent="0.3">
      <c r="A509" s="33">
        <f t="shared" si="20"/>
        <v>5</v>
      </c>
      <c r="B509" s="33">
        <f t="shared" si="24"/>
        <v>21</v>
      </c>
      <c r="C509" s="51">
        <f t="shared" si="25"/>
        <v>44338</v>
      </c>
      <c r="D509">
        <v>508</v>
      </c>
      <c r="F509" s="43">
        <f t="shared" si="26"/>
        <v>2142568.8622779883</v>
      </c>
      <c r="G509" s="43">
        <f t="shared" si="27"/>
        <v>937800.03402366722</v>
      </c>
      <c r="H509" s="43">
        <f t="shared" si="28"/>
        <v>3347337.6905323095</v>
      </c>
    </row>
    <row r="510" spans="1:8" x14ac:dyDescent="0.3">
      <c r="A510" s="33">
        <f t="shared" si="20"/>
        <v>5</v>
      </c>
      <c r="B510" s="33">
        <f t="shared" si="24"/>
        <v>22</v>
      </c>
      <c r="C510" s="51">
        <f t="shared" si="25"/>
        <v>44339</v>
      </c>
      <c r="D510">
        <v>509</v>
      </c>
      <c r="F510" s="43">
        <f t="shared" si="26"/>
        <v>2139847.2530118744</v>
      </c>
      <c r="G510" s="43">
        <f t="shared" si="27"/>
        <v>921189.85526256543</v>
      </c>
      <c r="H510" s="43">
        <f t="shared" si="28"/>
        <v>3358504.6507611834</v>
      </c>
    </row>
    <row r="511" spans="1:8" x14ac:dyDescent="0.3">
      <c r="A511" s="33">
        <f t="shared" si="20"/>
        <v>5</v>
      </c>
      <c r="B511" s="33">
        <f t="shared" si="24"/>
        <v>22</v>
      </c>
      <c r="C511" s="51">
        <f t="shared" si="25"/>
        <v>44340</v>
      </c>
      <c r="D511">
        <v>510</v>
      </c>
      <c r="F511" s="43">
        <f t="shared" si="26"/>
        <v>2572620.9313042243</v>
      </c>
      <c r="G511" s="43">
        <f t="shared" si="27"/>
        <v>1330275.7869062354</v>
      </c>
      <c r="H511" s="43">
        <f t="shared" si="28"/>
        <v>3814966.0757022132</v>
      </c>
    </row>
    <row r="512" spans="1:8" x14ac:dyDescent="0.3">
      <c r="A512" s="33">
        <f t="shared" si="20"/>
        <v>5</v>
      </c>
      <c r="B512" s="33">
        <f t="shared" si="24"/>
        <v>22</v>
      </c>
      <c r="C512" s="51">
        <f t="shared" si="25"/>
        <v>44341</v>
      </c>
      <c r="D512">
        <v>511</v>
      </c>
      <c r="F512" s="43">
        <f t="shared" si="26"/>
        <v>2707169.5092949923</v>
      </c>
      <c r="G512" s="43">
        <f t="shared" si="27"/>
        <v>1451283.447202249</v>
      </c>
      <c r="H512" s="43">
        <f t="shared" si="28"/>
        <v>3963055.5713877357</v>
      </c>
    </row>
    <row r="513" spans="1:8" x14ac:dyDescent="0.3">
      <c r="A513" s="33">
        <f t="shared" si="20"/>
        <v>5</v>
      </c>
      <c r="B513" s="33">
        <f t="shared" si="24"/>
        <v>22</v>
      </c>
      <c r="C513" s="51">
        <f t="shared" si="25"/>
        <v>44342</v>
      </c>
      <c r="D513">
        <v>512</v>
      </c>
      <c r="F513" s="43">
        <f t="shared" si="26"/>
        <v>2792691.5856590993</v>
      </c>
      <c r="G513" s="43">
        <f t="shared" si="27"/>
        <v>1523375.425166595</v>
      </c>
      <c r="H513" s="43">
        <f t="shared" si="28"/>
        <v>4062007.7461516038</v>
      </c>
    </row>
    <row r="514" spans="1:8" x14ac:dyDescent="0.3">
      <c r="A514" s="33">
        <f t="shared" si="20"/>
        <v>5</v>
      </c>
      <c r="B514" s="33">
        <f t="shared" si="24"/>
        <v>22</v>
      </c>
      <c r="C514" s="51">
        <f t="shared" si="25"/>
        <v>44343</v>
      </c>
      <c r="D514">
        <v>513</v>
      </c>
      <c r="F514" s="43">
        <f t="shared" si="26"/>
        <v>2726484.4864032674</v>
      </c>
      <c r="G514" s="43">
        <f t="shared" si="27"/>
        <v>1443845.5238018534</v>
      </c>
      <c r="H514" s="43">
        <f t="shared" si="28"/>
        <v>4009123.4490046813</v>
      </c>
    </row>
    <row r="515" spans="1:8" x14ac:dyDescent="0.3">
      <c r="A515" s="33">
        <f t="shared" ref="A515:A521" si="29">MONTH(C515)</f>
        <v>5</v>
      </c>
      <c r="B515" s="33">
        <f t="shared" si="24"/>
        <v>22</v>
      </c>
      <c r="C515" s="51">
        <f t="shared" si="25"/>
        <v>44344</v>
      </c>
      <c r="D515">
        <v>514</v>
      </c>
      <c r="F515" s="43">
        <f t="shared" si="26"/>
        <v>2500118.0178047209</v>
      </c>
      <c r="G515" s="43">
        <f t="shared" si="27"/>
        <v>1204260.1985072717</v>
      </c>
      <c r="H515" s="43">
        <f t="shared" si="28"/>
        <v>3795975.8371021701</v>
      </c>
    </row>
    <row r="516" spans="1:8" x14ac:dyDescent="0.3">
      <c r="A516" s="33">
        <f t="shared" si="29"/>
        <v>5</v>
      </c>
      <c r="B516" s="33">
        <f t="shared" si="24"/>
        <v>22</v>
      </c>
      <c r="C516" s="51">
        <f t="shared" si="25"/>
        <v>44345</v>
      </c>
      <c r="D516">
        <v>515</v>
      </c>
      <c r="F516" s="43">
        <f t="shared" si="26"/>
        <v>2178753.8388922643</v>
      </c>
      <c r="G516" s="43">
        <f t="shared" si="27"/>
        <v>869777.91809429647</v>
      </c>
      <c r="H516" s="43">
        <f t="shared" si="28"/>
        <v>3487729.7596902321</v>
      </c>
    </row>
    <row r="517" spans="1:8" x14ac:dyDescent="0.3">
      <c r="A517" s="33">
        <f t="shared" si="29"/>
        <v>5</v>
      </c>
      <c r="B517" s="33">
        <f t="shared" si="24"/>
        <v>23</v>
      </c>
      <c r="C517" s="51">
        <f t="shared" si="25"/>
        <v>44346</v>
      </c>
      <c r="D517">
        <v>516</v>
      </c>
      <c r="F517" s="43">
        <f t="shared" si="26"/>
        <v>2176032.2296261513</v>
      </c>
      <c r="G517" s="43">
        <f t="shared" si="27"/>
        <v>854035.92246224661</v>
      </c>
      <c r="H517" s="43">
        <f t="shared" si="28"/>
        <v>3498028.5367900562</v>
      </c>
    </row>
    <row r="518" spans="1:8" x14ac:dyDescent="0.3">
      <c r="A518" s="33">
        <f t="shared" si="29"/>
        <v>5</v>
      </c>
      <c r="B518" s="33">
        <f t="shared" si="24"/>
        <v>23</v>
      </c>
      <c r="C518" s="51">
        <f t="shared" si="25"/>
        <v>44347</v>
      </c>
      <c r="D518">
        <v>517</v>
      </c>
      <c r="F518" s="43">
        <f t="shared" si="26"/>
        <v>2608805.9079185007</v>
      </c>
      <c r="G518" s="43">
        <f t="shared" si="27"/>
        <v>1264649.4916230235</v>
      </c>
      <c r="H518" s="43">
        <f t="shared" si="28"/>
        <v>3952962.3242139779</v>
      </c>
    </row>
    <row r="519" spans="1:8" x14ac:dyDescent="0.3">
      <c r="A519" s="33">
        <f t="shared" si="29"/>
        <v>6</v>
      </c>
      <c r="B519" s="33">
        <f t="shared" si="24"/>
        <v>23</v>
      </c>
      <c r="C519" s="51">
        <f t="shared" si="25"/>
        <v>44348</v>
      </c>
      <c r="D519">
        <v>518</v>
      </c>
      <c r="F519" s="43">
        <f t="shared" si="26"/>
        <v>2743354.4859092687</v>
      </c>
      <c r="G519" s="43">
        <f t="shared" si="27"/>
        <v>1386451.8835748467</v>
      </c>
      <c r="H519" s="43">
        <f t="shared" si="28"/>
        <v>4100257.0882436908</v>
      </c>
    </row>
    <row r="520" spans="1:8" x14ac:dyDescent="0.3">
      <c r="A520" s="33">
        <f t="shared" si="29"/>
        <v>6</v>
      </c>
      <c r="B520" s="33">
        <f t="shared" si="24"/>
        <v>23</v>
      </c>
      <c r="C520" s="51">
        <f t="shared" si="25"/>
        <v>44349</v>
      </c>
      <c r="D520">
        <v>519</v>
      </c>
      <c r="F520" s="43">
        <f t="shared" si="26"/>
        <v>2828876.5622733762</v>
      </c>
      <c r="G520" s="43">
        <f t="shared" si="27"/>
        <v>1459314.9545785997</v>
      </c>
      <c r="H520" s="43">
        <f t="shared" si="28"/>
        <v>4198438.1699681524</v>
      </c>
    </row>
    <row r="521" spans="1:8" x14ac:dyDescent="0.3">
      <c r="A521" s="33">
        <f t="shared" si="29"/>
        <v>6</v>
      </c>
      <c r="B521" s="33">
        <f t="shared" si="24"/>
        <v>23</v>
      </c>
      <c r="C521" s="51">
        <f t="shared" si="25"/>
        <v>44350</v>
      </c>
      <c r="D521">
        <v>520</v>
      </c>
      <c r="F521" s="43">
        <f t="shared" si="26"/>
        <v>2762669.4630175438</v>
      </c>
      <c r="G521" s="43">
        <f t="shared" si="27"/>
        <v>1380533.5962500433</v>
      </c>
      <c r="H521" s="43">
        <f t="shared" si="28"/>
        <v>4144805.3297850443</v>
      </c>
    </row>
    <row r="522" spans="1:8" x14ac:dyDescent="0.3">
      <c r="D522">
        <v>521</v>
      </c>
      <c r="F522" s="43">
        <f t="shared" si="26"/>
        <v>2536302.9944189973</v>
      </c>
      <c r="G522" s="43">
        <f t="shared" si="27"/>
        <v>1141675.2840206265</v>
      </c>
      <c r="H522" s="43">
        <f t="shared" si="28"/>
        <v>3930930.7048173682</v>
      </c>
    </row>
    <row r="523" spans="1:8" x14ac:dyDescent="0.3">
      <c r="D523">
        <v>522</v>
      </c>
      <c r="F523" s="43">
        <f t="shared" si="26"/>
        <v>2214938.8155065412</v>
      </c>
      <c r="G523" s="43">
        <f t="shared" si="27"/>
        <v>807899.44360638573</v>
      </c>
      <c r="H523" s="43">
        <f t="shared" si="28"/>
        <v>3621978.1874066964</v>
      </c>
    </row>
    <row r="524" spans="1:8" x14ac:dyDescent="0.3">
      <c r="D524">
        <v>523</v>
      </c>
      <c r="F524" s="43">
        <f t="shared" si="26"/>
        <v>2212217.2062404277</v>
      </c>
      <c r="G524" s="43">
        <f t="shared" si="27"/>
        <v>792844.21361592994</v>
      </c>
      <c r="H524" s="43">
        <f t="shared" si="28"/>
        <v>3631590.1988649257</v>
      </c>
    </row>
    <row r="525" spans="1:8" x14ac:dyDescent="0.3">
      <c r="D525">
        <v>524</v>
      </c>
      <c r="F525" s="43">
        <f t="shared" si="26"/>
        <v>2644990.8845327771</v>
      </c>
      <c r="G525" s="43">
        <f t="shared" si="27"/>
        <v>1204680.5603607539</v>
      </c>
      <c r="H525" s="43">
        <f t="shared" si="28"/>
        <v>4085301.2087048003</v>
      </c>
    </row>
    <row r="526" spans="1:8" x14ac:dyDescent="0.3">
      <c r="D526">
        <v>525</v>
      </c>
      <c r="F526" s="43">
        <f t="shared" si="26"/>
        <v>2779539.4625235456</v>
      </c>
      <c r="G526" s="43">
        <f t="shared" si="27"/>
        <v>1327118.3252178212</v>
      </c>
      <c r="H526" s="43">
        <f t="shared" si="28"/>
        <v>4231960.5998292696</v>
      </c>
    </row>
    <row r="527" spans="1:8" x14ac:dyDescent="0.3">
      <c r="D527">
        <v>526</v>
      </c>
      <c r="F527" s="43">
        <f t="shared" si="26"/>
        <v>2865061.5388876526</v>
      </c>
      <c r="G527" s="43">
        <f t="shared" si="27"/>
        <v>1400600.0789368525</v>
      </c>
      <c r="H527" s="43">
        <f t="shared" si="28"/>
        <v>4329522.9988384526</v>
      </c>
    </row>
    <row r="528" spans="1:8" x14ac:dyDescent="0.3">
      <c r="D528">
        <v>527</v>
      </c>
      <c r="F528" s="43">
        <f t="shared" si="26"/>
        <v>2798854.4396318202</v>
      </c>
      <c r="G528" s="43">
        <f t="shared" si="27"/>
        <v>1322421.3865369738</v>
      </c>
      <c r="H528" s="43">
        <f t="shared" si="28"/>
        <v>4275287.4927266669</v>
      </c>
    </row>
    <row r="529" spans="4:8" x14ac:dyDescent="0.3">
      <c r="D529">
        <v>528</v>
      </c>
      <c r="F529" s="43">
        <f t="shared" si="26"/>
        <v>2572487.9710332742</v>
      </c>
      <c r="G529" s="43">
        <f t="shared" si="27"/>
        <v>1084150.3596527767</v>
      </c>
      <c r="H529" s="43">
        <f t="shared" si="28"/>
        <v>4060825.5824137717</v>
      </c>
    </row>
    <row r="530" spans="4:8" x14ac:dyDescent="0.3">
      <c r="D530">
        <v>529</v>
      </c>
      <c r="F530" s="43">
        <f t="shared" si="26"/>
        <v>2251123.792120818</v>
      </c>
      <c r="G530" s="43">
        <f t="shared" si="27"/>
        <v>750947.02560099843</v>
      </c>
      <c r="H530" s="43">
        <f t="shared" si="28"/>
        <v>3751300.5586406374</v>
      </c>
    </row>
    <row r="531" spans="4:8" x14ac:dyDescent="0.3">
      <c r="D531">
        <v>530</v>
      </c>
      <c r="F531" s="43">
        <f t="shared" si="26"/>
        <v>2248402.1828547041</v>
      </c>
      <c r="G531" s="43">
        <f t="shared" si="27"/>
        <v>736450.0923679499</v>
      </c>
      <c r="H531" s="43">
        <f t="shared" si="28"/>
        <v>3760354.2733414583</v>
      </c>
    </row>
    <row r="532" spans="4:8" x14ac:dyDescent="0.3">
      <c r="D532">
        <v>531</v>
      </c>
      <c r="F532" s="43">
        <f t="shared" si="26"/>
        <v>2681175.861147054</v>
      </c>
      <c r="G532" s="43">
        <f t="shared" si="27"/>
        <v>1149291.258482219</v>
      </c>
      <c r="H532" s="43">
        <f t="shared" si="28"/>
        <v>4213060.4638118893</v>
      </c>
    </row>
    <row r="533" spans="4:8" x14ac:dyDescent="0.3">
      <c r="D533">
        <v>532</v>
      </c>
      <c r="F533" s="43">
        <f t="shared" ref="F533:F561" si="30">_xlfn.FORECAST.ETS(D533,$E$2:$E$468,$D$2:$D$468,7,1)</f>
        <v>2815724.439137822</v>
      </c>
      <c r="G533" s="43">
        <f t="shared" ref="G533:G561" si="31">F533-_xlfn.FORECAST.ETS.CONFINT(D533,$E$2:$E$468,$D$2:$D$468,0.95,7,1)</f>
        <v>1272249.733385219</v>
      </c>
      <c r="H533" s="43">
        <f t="shared" ref="H533:H561" si="32">F533+_xlfn.FORECAST.ETS.CONFINT(D533,$E$2:$E$468,$D$2:$D$468,0.95,7,1)</f>
        <v>4359199.1448904248</v>
      </c>
    </row>
    <row r="534" spans="4:8" x14ac:dyDescent="0.3">
      <c r="D534">
        <v>533</v>
      </c>
      <c r="F534" s="43">
        <f t="shared" si="30"/>
        <v>2901246.515501929</v>
      </c>
      <c r="G534" s="43">
        <f t="shared" si="31"/>
        <v>1346239.9144727567</v>
      </c>
      <c r="H534" s="43">
        <f t="shared" si="32"/>
        <v>4456253.1165311011</v>
      </c>
    </row>
    <row r="535" spans="4:8" x14ac:dyDescent="0.3">
      <c r="D535">
        <v>534</v>
      </c>
      <c r="F535" s="43">
        <f t="shared" si="30"/>
        <v>2835039.4162460971</v>
      </c>
      <c r="G535" s="43">
        <f t="shared" si="31"/>
        <v>1268557.8078930427</v>
      </c>
      <c r="H535" s="43">
        <f t="shared" si="32"/>
        <v>4401521.0245991517</v>
      </c>
    </row>
    <row r="536" spans="4:8" x14ac:dyDescent="0.3">
      <c r="D536">
        <v>535</v>
      </c>
      <c r="F536" s="43">
        <f t="shared" si="30"/>
        <v>2608672.9476475506</v>
      </c>
      <c r="G536" s="43">
        <f t="shared" si="31"/>
        <v>1030771.9447077494</v>
      </c>
      <c r="H536" s="43">
        <f t="shared" si="32"/>
        <v>4186573.9505873518</v>
      </c>
    </row>
    <row r="537" spans="4:8" x14ac:dyDescent="0.3">
      <c r="D537">
        <v>536</v>
      </c>
      <c r="F537" s="43">
        <f t="shared" si="30"/>
        <v>2287308.7687350949</v>
      </c>
      <c r="G537" s="43">
        <f t="shared" si="31"/>
        <v>698042.75130988052</v>
      </c>
      <c r="H537" s="43">
        <f t="shared" si="32"/>
        <v>3876574.7861603093</v>
      </c>
    </row>
    <row r="538" spans="4:8" x14ac:dyDescent="0.3">
      <c r="D538">
        <v>537</v>
      </c>
      <c r="F538" s="43">
        <f t="shared" si="30"/>
        <v>2284587.159468981</v>
      </c>
      <c r="G538" s="43">
        <f t="shared" si="31"/>
        <v>684009.31566099753</v>
      </c>
      <c r="H538" s="43">
        <f t="shared" si="32"/>
        <v>3885165.0032769646</v>
      </c>
    </row>
    <row r="539" spans="4:8" x14ac:dyDescent="0.3">
      <c r="D539">
        <v>538</v>
      </c>
      <c r="F539" s="43">
        <f t="shared" si="30"/>
        <v>2717360.8377613304</v>
      </c>
      <c r="G539" s="43">
        <f t="shared" si="31"/>
        <v>1097693.2199794522</v>
      </c>
      <c r="H539" s="43">
        <f t="shared" si="32"/>
        <v>4337028.4555432089</v>
      </c>
    </row>
    <row r="540" spans="4:8" x14ac:dyDescent="0.3">
      <c r="D540">
        <v>539</v>
      </c>
      <c r="F540" s="43">
        <f t="shared" si="30"/>
        <v>2851909.4157520989</v>
      </c>
      <c r="G540" s="43">
        <f t="shared" si="31"/>
        <v>1221086.7409751939</v>
      </c>
      <c r="H540" s="43">
        <f t="shared" si="32"/>
        <v>4482732.0905290041</v>
      </c>
    </row>
    <row r="541" spans="4:8" x14ac:dyDescent="0.3">
      <c r="D541">
        <v>540</v>
      </c>
      <c r="F541" s="43">
        <f t="shared" si="30"/>
        <v>2937431.4921162059</v>
      </c>
      <c r="G541" s="43">
        <f t="shared" si="31"/>
        <v>1295502.6310846463</v>
      </c>
      <c r="H541" s="43">
        <f t="shared" si="32"/>
        <v>4579360.3531477656</v>
      </c>
    </row>
    <row r="542" spans="4:8" x14ac:dyDescent="0.3">
      <c r="D542">
        <v>541</v>
      </c>
      <c r="F542" s="43">
        <f t="shared" si="30"/>
        <v>2871224.3928603735</v>
      </c>
      <c r="G542" s="43">
        <f t="shared" si="31"/>
        <v>1218237.1987039759</v>
      </c>
      <c r="H542" s="43">
        <f t="shared" si="32"/>
        <v>4524211.5870167706</v>
      </c>
    </row>
    <row r="543" spans="4:8" x14ac:dyDescent="0.3">
      <c r="D543">
        <v>542</v>
      </c>
      <c r="F543" s="43">
        <f t="shared" si="30"/>
        <v>2644857.9242618275</v>
      </c>
      <c r="G543" s="43">
        <f t="shared" si="31"/>
        <v>980859.26373815909</v>
      </c>
      <c r="H543" s="43">
        <f t="shared" si="32"/>
        <v>4308856.5847854959</v>
      </c>
    </row>
    <row r="544" spans="4:8" x14ac:dyDescent="0.3">
      <c r="D544">
        <v>543</v>
      </c>
      <c r="F544" s="43">
        <f t="shared" si="30"/>
        <v>2323493.7453493709</v>
      </c>
      <c r="G544" s="43">
        <f t="shared" si="31"/>
        <v>648529.52877186751</v>
      </c>
      <c r="H544" s="43">
        <f t="shared" si="32"/>
        <v>3998457.9619268742</v>
      </c>
    </row>
    <row r="545" spans="4:8" x14ac:dyDescent="0.3">
      <c r="D545">
        <v>544</v>
      </c>
      <c r="F545" s="43">
        <f t="shared" si="30"/>
        <v>2320772.1360832574</v>
      </c>
      <c r="G545" s="43">
        <f t="shared" si="31"/>
        <v>634887.34600869613</v>
      </c>
      <c r="H545" s="43">
        <f t="shared" si="32"/>
        <v>4006656.9261578186</v>
      </c>
    </row>
    <row r="546" spans="4:8" x14ac:dyDescent="0.3">
      <c r="D546">
        <v>545</v>
      </c>
      <c r="F546" s="43">
        <f t="shared" si="30"/>
        <v>2753545.8143756073</v>
      </c>
      <c r="G546" s="43">
        <f t="shared" si="31"/>
        <v>1049289.6712817713</v>
      </c>
      <c r="H546" s="43">
        <f t="shared" si="32"/>
        <v>4457801.9574694429</v>
      </c>
    </row>
    <row r="547" spans="4:8" x14ac:dyDescent="0.3">
      <c r="D547">
        <v>546</v>
      </c>
      <c r="F547" s="43">
        <f t="shared" si="30"/>
        <v>2888094.3923663753</v>
      </c>
      <c r="G547" s="43">
        <f t="shared" si="31"/>
        <v>1173052.3081522938</v>
      </c>
      <c r="H547" s="43">
        <f t="shared" si="32"/>
        <v>4603136.4765804568</v>
      </c>
    </row>
    <row r="548" spans="4:8" x14ac:dyDescent="0.3">
      <c r="D548">
        <v>547</v>
      </c>
      <c r="F548" s="43">
        <f t="shared" si="30"/>
        <v>2973616.4687304823</v>
      </c>
      <c r="G548" s="43">
        <f t="shared" si="31"/>
        <v>1247830.0286570883</v>
      </c>
      <c r="H548" s="43">
        <f t="shared" si="32"/>
        <v>4699402.9088038765</v>
      </c>
    </row>
    <row r="549" spans="4:8" x14ac:dyDescent="0.3">
      <c r="D549">
        <v>548</v>
      </c>
      <c r="F549" s="43">
        <f t="shared" si="30"/>
        <v>2907409.3694746504</v>
      </c>
      <c r="G549" s="43">
        <f t="shared" si="31"/>
        <v>1170919.3559103175</v>
      </c>
      <c r="H549" s="43">
        <f t="shared" si="32"/>
        <v>4643899.3830389827</v>
      </c>
    </row>
    <row r="550" spans="4:8" x14ac:dyDescent="0.3">
      <c r="D550">
        <v>549</v>
      </c>
      <c r="F550" s="43">
        <f t="shared" si="30"/>
        <v>2681042.9008761039</v>
      </c>
      <c r="G550" s="43">
        <f t="shared" si="31"/>
        <v>933889.31586536323</v>
      </c>
      <c r="H550" s="43">
        <f t="shared" si="32"/>
        <v>4428196.4858868448</v>
      </c>
    </row>
    <row r="551" spans="4:8" x14ac:dyDescent="0.3">
      <c r="D551">
        <v>550</v>
      </c>
      <c r="F551" s="43">
        <f t="shared" si="30"/>
        <v>2359678.7219636478</v>
      </c>
      <c r="G551" s="43">
        <f t="shared" si="31"/>
        <v>601900.8089294082</v>
      </c>
      <c r="H551" s="43">
        <f t="shared" si="32"/>
        <v>4117456.6349978875</v>
      </c>
    </row>
    <row r="552" spans="4:8" x14ac:dyDescent="0.3">
      <c r="D552">
        <v>551</v>
      </c>
      <c r="F552" s="43">
        <f t="shared" si="30"/>
        <v>2356957.1126975343</v>
      </c>
      <c r="G552" s="43">
        <f t="shared" si="31"/>
        <v>588593.377318935</v>
      </c>
      <c r="H552" s="43">
        <f t="shared" si="32"/>
        <v>4125320.8480761335</v>
      </c>
    </row>
    <row r="553" spans="4:8" x14ac:dyDescent="0.3">
      <c r="D553">
        <v>552</v>
      </c>
      <c r="F553" s="43">
        <f t="shared" si="30"/>
        <v>2789730.7909898837</v>
      </c>
      <c r="G553" s="43">
        <f t="shared" si="31"/>
        <v>1003616.3584422823</v>
      </c>
      <c r="H553" s="43">
        <f t="shared" si="32"/>
        <v>4575845.2235374851</v>
      </c>
    </row>
    <row r="554" spans="4:8" x14ac:dyDescent="0.3">
      <c r="D554">
        <v>553</v>
      </c>
      <c r="F554" s="43">
        <f t="shared" si="30"/>
        <v>2924279.3689806517</v>
      </c>
      <c r="G554" s="43">
        <f t="shared" si="31"/>
        <v>1127696.1306634247</v>
      </c>
      <c r="H554" s="43">
        <f t="shared" si="32"/>
        <v>4720862.6072978787</v>
      </c>
    </row>
    <row r="555" spans="4:8" x14ac:dyDescent="0.3">
      <c r="D555">
        <v>554</v>
      </c>
      <c r="F555" s="43">
        <f t="shared" si="30"/>
        <v>3009801.4453447592</v>
      </c>
      <c r="G555" s="43">
        <f t="shared" si="31"/>
        <v>1202785.178641442</v>
      </c>
      <c r="H555" s="43">
        <f t="shared" si="32"/>
        <v>4816817.7120480761</v>
      </c>
    </row>
    <row r="556" spans="4:8" x14ac:dyDescent="0.3">
      <c r="D556">
        <v>555</v>
      </c>
      <c r="F556" s="43">
        <f t="shared" si="30"/>
        <v>2943594.3460889268</v>
      </c>
      <c r="G556" s="43">
        <f t="shared" si="31"/>
        <v>1126180.1826339082</v>
      </c>
      <c r="H556" s="43">
        <f t="shared" si="32"/>
        <v>4761008.5095439451</v>
      </c>
    </row>
    <row r="557" spans="4:8" x14ac:dyDescent="0.3">
      <c r="D557">
        <v>556</v>
      </c>
      <c r="F557" s="43">
        <f t="shared" si="30"/>
        <v>2717227.8774903803</v>
      </c>
      <c r="G557" s="43">
        <f t="shared" si="31"/>
        <v>889450.31991394563</v>
      </c>
      <c r="H557" s="43">
        <f t="shared" si="32"/>
        <v>4545005.4350668155</v>
      </c>
    </row>
    <row r="558" spans="4:8" x14ac:dyDescent="0.3">
      <c r="D558">
        <v>557</v>
      </c>
      <c r="F558" s="43">
        <f t="shared" si="30"/>
        <v>2395863.6985779246</v>
      </c>
      <c r="G558" s="43">
        <f t="shared" si="31"/>
        <v>557756.6366585067</v>
      </c>
      <c r="H558" s="43">
        <f t="shared" si="32"/>
        <v>4233970.7604973428</v>
      </c>
    </row>
    <row r="559" spans="4:8" x14ac:dyDescent="0.3">
      <c r="D559">
        <v>558</v>
      </c>
      <c r="F559" s="43">
        <f t="shared" si="30"/>
        <v>2393142.0893118107</v>
      </c>
      <c r="G559" s="43">
        <f t="shared" si="31"/>
        <v>544738.8155620296</v>
      </c>
      <c r="H559" s="43">
        <f t="shared" si="32"/>
        <v>4241545.363061592</v>
      </c>
    </row>
    <row r="560" spans="4:8" x14ac:dyDescent="0.3">
      <c r="D560">
        <v>559</v>
      </c>
      <c r="F560" s="43">
        <f t="shared" si="30"/>
        <v>2825915.7676041601</v>
      </c>
      <c r="G560" s="43">
        <f t="shared" si="31"/>
        <v>960303.96729194187</v>
      </c>
      <c r="H560" s="43">
        <f t="shared" si="32"/>
        <v>4691527.5679163784</v>
      </c>
    </row>
    <row r="561" spans="4:8" x14ac:dyDescent="0.3">
      <c r="D561">
        <v>560</v>
      </c>
      <c r="F561" s="43">
        <f t="shared" si="30"/>
        <v>2960464.3455949286</v>
      </c>
      <c r="G561" s="43">
        <f t="shared" si="31"/>
        <v>1084659.0667812452</v>
      </c>
      <c r="H561" s="43">
        <f t="shared" si="32"/>
        <v>4836269.624408612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056-D3A3-4CF5-B78B-20BE4F09905D}">
  <sheetPr>
    <tabColor rgb="FF92D050"/>
  </sheetPr>
  <dimension ref="A1:I131"/>
  <sheetViews>
    <sheetView showGridLines="0" zoomScale="120" zoomScaleNormal="120" workbookViewId="0">
      <selection activeCell="G1" sqref="G1:G1048576"/>
    </sheetView>
  </sheetViews>
  <sheetFormatPr defaultColWidth="11.5546875" defaultRowHeight="14.4" x14ac:dyDescent="0.3"/>
  <cols>
    <col min="4" max="4" width="11.44140625" style="38"/>
    <col min="5" max="5" width="10.5546875" style="36" customWidth="1"/>
  </cols>
  <sheetData>
    <row r="1" spans="1:9" x14ac:dyDescent="0.3">
      <c r="A1" s="39" t="s">
        <v>30</v>
      </c>
      <c r="B1" s="39" t="s">
        <v>31</v>
      </c>
      <c r="C1" s="39" t="s">
        <v>32</v>
      </c>
      <c r="D1" s="40" t="s">
        <v>33</v>
      </c>
      <c r="E1" s="42" t="s">
        <v>519</v>
      </c>
      <c r="F1" s="39" t="s">
        <v>504</v>
      </c>
      <c r="G1" s="39" t="s">
        <v>505</v>
      </c>
      <c r="H1" s="39" t="s">
        <v>15</v>
      </c>
      <c r="I1" s="39" t="s">
        <v>506</v>
      </c>
    </row>
    <row r="2" spans="1:9" x14ac:dyDescent="0.3">
      <c r="A2" s="34" t="s">
        <v>34</v>
      </c>
      <c r="B2" s="34" t="s">
        <v>35</v>
      </c>
      <c r="C2" s="34" t="s">
        <v>36</v>
      </c>
      <c r="D2" s="64" t="s">
        <v>374</v>
      </c>
      <c r="E2" s="35">
        <v>1</v>
      </c>
      <c r="F2" s="34">
        <v>20035</v>
      </c>
      <c r="G2" s="34">
        <v>153628</v>
      </c>
      <c r="H2" s="34">
        <v>19348</v>
      </c>
      <c r="I2" s="34">
        <v>1711602</v>
      </c>
    </row>
    <row r="3" spans="1:9" x14ac:dyDescent="0.3">
      <c r="A3" s="34" t="s">
        <v>34</v>
      </c>
      <c r="B3" s="34" t="s">
        <v>35</v>
      </c>
      <c r="C3" s="34" t="s">
        <v>36</v>
      </c>
      <c r="D3" s="41" t="s">
        <v>375</v>
      </c>
      <c r="E3" s="35">
        <v>2</v>
      </c>
      <c r="F3" s="34">
        <v>37256</v>
      </c>
      <c r="G3" s="34">
        <v>300310</v>
      </c>
      <c r="H3" s="34">
        <v>3466</v>
      </c>
      <c r="I3" s="34">
        <v>1943588</v>
      </c>
    </row>
    <row r="4" spans="1:9" x14ac:dyDescent="0.3">
      <c r="A4" s="34" t="s">
        <v>34</v>
      </c>
      <c r="B4" s="34" t="s">
        <v>35</v>
      </c>
      <c r="C4" s="34" t="s">
        <v>36</v>
      </c>
      <c r="D4" s="41" t="s">
        <v>376</v>
      </c>
      <c r="E4" s="35">
        <v>3</v>
      </c>
      <c r="F4" s="34">
        <v>16504</v>
      </c>
      <c r="G4" s="34">
        <v>208746</v>
      </c>
      <c r="H4" s="34">
        <v>12495</v>
      </c>
      <c r="I4" s="34">
        <v>1676077</v>
      </c>
    </row>
    <row r="5" spans="1:9" x14ac:dyDescent="0.3">
      <c r="A5" s="34" t="s">
        <v>34</v>
      </c>
      <c r="B5" s="34" t="s">
        <v>35</v>
      </c>
      <c r="C5" s="34" t="s">
        <v>36</v>
      </c>
      <c r="D5" s="41" t="s">
        <v>377</v>
      </c>
      <c r="E5" s="35">
        <v>4</v>
      </c>
      <c r="F5" s="34">
        <v>16375</v>
      </c>
      <c r="G5" s="34">
        <v>184282</v>
      </c>
      <c r="H5" s="34">
        <v>4084</v>
      </c>
      <c r="I5" s="34">
        <v>1763572</v>
      </c>
    </row>
    <row r="6" spans="1:9" x14ac:dyDescent="0.3">
      <c r="A6" s="34" t="s">
        <v>34</v>
      </c>
      <c r="B6" s="34" t="s">
        <v>35</v>
      </c>
      <c r="C6" s="34" t="s">
        <v>36</v>
      </c>
      <c r="D6" s="41" t="s">
        <v>378</v>
      </c>
      <c r="E6" s="35">
        <v>5</v>
      </c>
      <c r="F6" s="34">
        <v>18088</v>
      </c>
      <c r="G6" s="34">
        <v>235111</v>
      </c>
      <c r="H6" s="34">
        <v>20825</v>
      </c>
      <c r="I6" s="34">
        <v>2392935</v>
      </c>
    </row>
    <row r="7" spans="1:9" x14ac:dyDescent="0.3">
      <c r="A7" s="34" t="s">
        <v>34</v>
      </c>
      <c r="B7" s="34" t="s">
        <v>35</v>
      </c>
      <c r="C7" s="34" t="s">
        <v>36</v>
      </c>
      <c r="D7" s="41" t="s">
        <v>379</v>
      </c>
      <c r="E7" s="35">
        <v>6</v>
      </c>
      <c r="F7" s="34">
        <v>20346</v>
      </c>
      <c r="G7" s="34">
        <v>255444</v>
      </c>
      <c r="H7" s="34">
        <v>25232</v>
      </c>
      <c r="I7" s="34">
        <v>2512615</v>
      </c>
    </row>
    <row r="8" spans="1:9" x14ac:dyDescent="0.3">
      <c r="A8" s="34" t="s">
        <v>34</v>
      </c>
      <c r="B8" s="34" t="s">
        <v>35</v>
      </c>
      <c r="C8" s="34" t="s">
        <v>36</v>
      </c>
      <c r="D8" s="41" t="s">
        <v>380</v>
      </c>
      <c r="E8" s="35">
        <v>7</v>
      </c>
      <c r="F8" s="34">
        <v>18139</v>
      </c>
      <c r="G8" s="34">
        <v>278290</v>
      </c>
      <c r="H8" s="34">
        <v>21767</v>
      </c>
      <c r="I8" s="34">
        <v>2867056</v>
      </c>
    </row>
    <row r="9" spans="1:9" x14ac:dyDescent="0.3">
      <c r="A9" s="34" t="s">
        <v>34</v>
      </c>
      <c r="B9" s="34" t="s">
        <v>35</v>
      </c>
      <c r="C9" s="34" t="s">
        <v>36</v>
      </c>
      <c r="D9" s="41" t="s">
        <v>381</v>
      </c>
      <c r="E9" s="35">
        <v>8</v>
      </c>
      <c r="F9" s="34">
        <v>18139</v>
      </c>
      <c r="G9" s="34">
        <v>295215</v>
      </c>
      <c r="H9" s="34">
        <v>19860</v>
      </c>
      <c r="I9" s="34">
        <v>2575400</v>
      </c>
    </row>
    <row r="10" spans="1:9" x14ac:dyDescent="0.3">
      <c r="A10" s="34" t="s">
        <v>34</v>
      </c>
      <c r="B10" s="34" t="s">
        <v>35</v>
      </c>
      <c r="C10" s="34" t="s">
        <v>36</v>
      </c>
      <c r="D10" s="41" t="s">
        <v>382</v>
      </c>
      <c r="E10" s="35">
        <v>9</v>
      </c>
      <c r="F10" s="34">
        <v>36867</v>
      </c>
      <c r="G10" s="34">
        <v>260695</v>
      </c>
      <c r="H10" s="34">
        <v>20177</v>
      </c>
      <c r="I10" s="34">
        <v>2417599</v>
      </c>
    </row>
    <row r="11" spans="1:9" x14ac:dyDescent="0.3">
      <c r="A11" s="34" t="s">
        <v>34</v>
      </c>
      <c r="B11" s="34" t="s">
        <v>35</v>
      </c>
      <c r="C11" s="34" t="s">
        <v>36</v>
      </c>
      <c r="D11" s="41" t="s">
        <v>383</v>
      </c>
      <c r="E11" s="35">
        <v>10</v>
      </c>
      <c r="F11" s="34">
        <v>16311</v>
      </c>
      <c r="G11" s="34">
        <v>213248</v>
      </c>
      <c r="H11" s="34">
        <v>15944</v>
      </c>
      <c r="I11" s="34">
        <v>1859069</v>
      </c>
    </row>
    <row r="12" spans="1:9" x14ac:dyDescent="0.3">
      <c r="A12" s="34" t="s">
        <v>34</v>
      </c>
      <c r="B12" s="34" t="s">
        <v>35</v>
      </c>
      <c r="C12" s="34" t="s">
        <v>36</v>
      </c>
      <c r="D12" s="41" t="s">
        <v>384</v>
      </c>
      <c r="E12" s="35">
        <v>11</v>
      </c>
      <c r="F12" s="34">
        <v>12584</v>
      </c>
      <c r="G12" s="34">
        <v>214994</v>
      </c>
      <c r="H12" s="34">
        <v>3816</v>
      </c>
      <c r="I12" s="34">
        <v>1986436</v>
      </c>
    </row>
    <row r="13" spans="1:9" x14ac:dyDescent="0.3">
      <c r="A13" s="34" t="s">
        <v>34</v>
      </c>
      <c r="B13" s="34" t="s">
        <v>35</v>
      </c>
      <c r="C13" s="34" t="s">
        <v>36</v>
      </c>
      <c r="D13" s="41" t="s">
        <v>385</v>
      </c>
      <c r="E13" s="35">
        <v>12</v>
      </c>
      <c r="F13" s="34">
        <v>15968</v>
      </c>
      <c r="G13" s="34">
        <v>226920</v>
      </c>
      <c r="H13" s="34">
        <v>19680</v>
      </c>
      <c r="I13" s="34">
        <v>2269390</v>
      </c>
    </row>
    <row r="14" spans="1:9" x14ac:dyDescent="0.3">
      <c r="A14" s="34" t="s">
        <v>34</v>
      </c>
      <c r="B14" s="34" t="s">
        <v>35</v>
      </c>
      <c r="C14" s="34" t="s">
        <v>36</v>
      </c>
      <c r="D14" s="41" t="s">
        <v>386</v>
      </c>
      <c r="E14" s="35">
        <v>13</v>
      </c>
      <c r="F14" s="34">
        <v>16946</v>
      </c>
      <c r="G14" s="34">
        <v>230362</v>
      </c>
      <c r="H14" s="34">
        <v>23932</v>
      </c>
      <c r="I14" s="34">
        <v>2419668</v>
      </c>
    </row>
    <row r="15" spans="1:9" x14ac:dyDescent="0.3">
      <c r="A15" s="34" t="s">
        <v>34</v>
      </c>
      <c r="B15" s="34" t="s">
        <v>35</v>
      </c>
      <c r="C15" s="34" t="s">
        <v>36</v>
      </c>
      <c r="D15" s="41" t="s">
        <v>387</v>
      </c>
      <c r="E15" s="35">
        <v>14</v>
      </c>
      <c r="F15" s="34">
        <v>15590</v>
      </c>
      <c r="G15" s="34">
        <v>235707</v>
      </c>
      <c r="H15" s="34">
        <v>21431</v>
      </c>
      <c r="I15" s="34">
        <v>2431658</v>
      </c>
    </row>
    <row r="16" spans="1:9" x14ac:dyDescent="0.3">
      <c r="A16" s="34" t="s">
        <v>34</v>
      </c>
      <c r="B16" s="34" t="s">
        <v>35</v>
      </c>
      <c r="C16" s="34" t="s">
        <v>36</v>
      </c>
      <c r="D16" s="41" t="s">
        <v>388</v>
      </c>
      <c r="E16" s="35">
        <v>15</v>
      </c>
      <c r="F16" s="34">
        <v>15158</v>
      </c>
      <c r="G16" s="34">
        <v>242731</v>
      </c>
      <c r="H16" s="34">
        <v>21317</v>
      </c>
      <c r="I16" s="34">
        <v>2449591</v>
      </c>
    </row>
    <row r="17" spans="1:9" x14ac:dyDescent="0.3">
      <c r="A17" s="34" t="s">
        <v>34</v>
      </c>
      <c r="B17" s="34" t="s">
        <v>35</v>
      </c>
      <c r="C17" s="34" t="s">
        <v>36</v>
      </c>
      <c r="D17" s="41" t="s">
        <v>389</v>
      </c>
      <c r="E17" s="35">
        <v>16</v>
      </c>
      <c r="F17" s="34">
        <v>15144</v>
      </c>
      <c r="G17" s="34">
        <v>201680</v>
      </c>
      <c r="H17" s="34">
        <v>21409</v>
      </c>
      <c r="I17" s="34">
        <v>2023961</v>
      </c>
    </row>
    <row r="18" spans="1:9" x14ac:dyDescent="0.3">
      <c r="A18" s="34" t="s">
        <v>34</v>
      </c>
      <c r="B18" s="34" t="s">
        <v>35</v>
      </c>
      <c r="C18" s="34" t="s">
        <v>36</v>
      </c>
      <c r="D18" s="41" t="s">
        <v>390</v>
      </c>
      <c r="E18" s="35">
        <v>17</v>
      </c>
      <c r="F18" s="34">
        <v>13788</v>
      </c>
      <c r="G18" s="34">
        <v>177782</v>
      </c>
      <c r="H18" s="34">
        <v>16642</v>
      </c>
      <c r="I18" s="34">
        <v>1669852</v>
      </c>
    </row>
    <row r="19" spans="1:9" x14ac:dyDescent="0.3">
      <c r="A19" s="34" t="s">
        <v>34</v>
      </c>
      <c r="B19" s="34" t="s">
        <v>35</v>
      </c>
      <c r="C19" s="34" t="s">
        <v>36</v>
      </c>
      <c r="D19" s="41" t="s">
        <v>391</v>
      </c>
      <c r="E19" s="35">
        <v>18</v>
      </c>
      <c r="F19" s="34">
        <v>10050</v>
      </c>
      <c r="G19" s="34">
        <v>143416</v>
      </c>
      <c r="H19" s="34">
        <v>3798</v>
      </c>
      <c r="I19" s="34">
        <v>1680432</v>
      </c>
    </row>
    <row r="20" spans="1:9" x14ac:dyDescent="0.3">
      <c r="A20" s="34" t="s">
        <v>34</v>
      </c>
      <c r="B20" s="34" t="s">
        <v>35</v>
      </c>
      <c r="C20" s="34" t="s">
        <v>36</v>
      </c>
      <c r="D20" s="41" t="s">
        <v>392</v>
      </c>
      <c r="E20" s="35">
        <v>19</v>
      </c>
      <c r="F20" s="34">
        <v>13816</v>
      </c>
      <c r="G20" s="34">
        <v>176706</v>
      </c>
      <c r="H20" s="34">
        <v>23895</v>
      </c>
      <c r="I20" s="34">
        <v>1960493</v>
      </c>
    </row>
    <row r="21" spans="1:9" x14ac:dyDescent="0.3">
      <c r="A21" s="34" t="s">
        <v>34</v>
      </c>
      <c r="B21" s="34" t="s">
        <v>35</v>
      </c>
      <c r="C21" s="34" t="s">
        <v>36</v>
      </c>
      <c r="D21" s="41" t="s">
        <v>393</v>
      </c>
      <c r="E21" s="35">
        <v>20</v>
      </c>
      <c r="F21" s="34">
        <v>15244</v>
      </c>
      <c r="G21" s="34">
        <v>183236</v>
      </c>
      <c r="H21" s="34">
        <v>26877</v>
      </c>
      <c r="I21" s="34">
        <v>2253438</v>
      </c>
    </row>
    <row r="22" spans="1:9" x14ac:dyDescent="0.3">
      <c r="A22" s="34" t="s">
        <v>34</v>
      </c>
      <c r="B22" s="34" t="s">
        <v>35</v>
      </c>
      <c r="C22" s="34" t="s">
        <v>36</v>
      </c>
      <c r="D22" s="41" t="s">
        <v>394</v>
      </c>
      <c r="E22" s="35">
        <v>21</v>
      </c>
      <c r="F22" s="34">
        <v>14545</v>
      </c>
      <c r="G22" s="34">
        <v>193818</v>
      </c>
      <c r="H22" s="34">
        <v>22710</v>
      </c>
      <c r="I22" s="34">
        <v>2119226</v>
      </c>
    </row>
    <row r="23" spans="1:9" x14ac:dyDescent="0.3">
      <c r="A23" s="34" t="s">
        <v>34</v>
      </c>
      <c r="B23" s="34" t="s">
        <v>35</v>
      </c>
      <c r="C23" s="34" t="s">
        <v>36</v>
      </c>
      <c r="D23" s="41" t="s">
        <v>395</v>
      </c>
      <c r="E23" s="35">
        <v>22</v>
      </c>
      <c r="F23" s="34">
        <v>14256</v>
      </c>
      <c r="G23" s="34">
        <v>190753</v>
      </c>
      <c r="H23" s="34">
        <v>23324</v>
      </c>
      <c r="I23" s="34">
        <v>2131378</v>
      </c>
    </row>
    <row r="24" spans="1:9" x14ac:dyDescent="0.3">
      <c r="A24" s="34" t="s">
        <v>34</v>
      </c>
      <c r="B24" s="34" t="s">
        <v>35</v>
      </c>
      <c r="C24" s="34" t="s">
        <v>36</v>
      </c>
      <c r="D24" s="41" t="s">
        <v>396</v>
      </c>
      <c r="E24" s="35">
        <v>23</v>
      </c>
      <c r="F24" s="34">
        <v>14849</v>
      </c>
      <c r="G24" s="34">
        <v>170613</v>
      </c>
      <c r="H24" s="34">
        <v>23924</v>
      </c>
      <c r="I24" s="34">
        <v>1808479</v>
      </c>
    </row>
    <row r="25" spans="1:9" x14ac:dyDescent="0.3">
      <c r="A25" s="34" t="s">
        <v>34</v>
      </c>
      <c r="B25" s="34" t="s">
        <v>35</v>
      </c>
      <c r="C25" s="34" t="s">
        <v>36</v>
      </c>
      <c r="D25" s="41" t="s">
        <v>397</v>
      </c>
      <c r="E25" s="35">
        <v>24</v>
      </c>
      <c r="F25" s="34">
        <v>13203</v>
      </c>
      <c r="G25" s="34">
        <v>131062</v>
      </c>
      <c r="H25" s="34">
        <v>18436</v>
      </c>
      <c r="I25" s="34">
        <v>1416356</v>
      </c>
    </row>
    <row r="26" spans="1:9" x14ac:dyDescent="0.3">
      <c r="A26" s="34" t="s">
        <v>34</v>
      </c>
      <c r="B26" s="34" t="s">
        <v>35</v>
      </c>
      <c r="C26" s="34" t="s">
        <v>36</v>
      </c>
      <c r="D26" s="41" t="s">
        <v>398</v>
      </c>
      <c r="E26" s="35">
        <v>25</v>
      </c>
      <c r="F26" s="34">
        <v>9102</v>
      </c>
      <c r="G26" s="34">
        <v>151969</v>
      </c>
      <c r="H26" s="34">
        <v>4300</v>
      </c>
      <c r="I26" s="34">
        <v>1632232</v>
      </c>
    </row>
    <row r="27" spans="1:9" x14ac:dyDescent="0.3">
      <c r="A27" s="34" t="s">
        <v>34</v>
      </c>
      <c r="B27" s="34" t="s">
        <v>35</v>
      </c>
      <c r="C27" s="34" t="s">
        <v>36</v>
      </c>
      <c r="D27" s="41" t="s">
        <v>399</v>
      </c>
      <c r="E27" s="35">
        <v>26</v>
      </c>
      <c r="F27" s="34">
        <v>12689</v>
      </c>
      <c r="G27" s="34">
        <v>147540</v>
      </c>
      <c r="H27" s="34">
        <v>22143</v>
      </c>
      <c r="I27" s="34">
        <v>1798590</v>
      </c>
    </row>
    <row r="28" spans="1:9" x14ac:dyDescent="0.3">
      <c r="A28" s="34" t="s">
        <v>34</v>
      </c>
      <c r="B28" s="34" t="s">
        <v>35</v>
      </c>
      <c r="C28" s="34" t="s">
        <v>36</v>
      </c>
      <c r="D28" s="41" t="s">
        <v>400</v>
      </c>
      <c r="E28" s="35">
        <v>27</v>
      </c>
      <c r="F28" s="34">
        <v>11666</v>
      </c>
      <c r="G28" s="34">
        <v>153945</v>
      </c>
      <c r="H28" s="34">
        <v>26951</v>
      </c>
      <c r="I28" s="34">
        <v>1954992</v>
      </c>
    </row>
    <row r="29" spans="1:9" x14ac:dyDescent="0.3">
      <c r="A29" s="34" t="s">
        <v>34</v>
      </c>
      <c r="B29" s="34" t="s">
        <v>35</v>
      </c>
      <c r="C29" s="34" t="s">
        <v>36</v>
      </c>
      <c r="D29" s="41" t="s">
        <v>401</v>
      </c>
      <c r="E29" s="35">
        <v>28</v>
      </c>
      <c r="F29" s="34">
        <v>18855</v>
      </c>
      <c r="G29" s="34">
        <v>168610</v>
      </c>
      <c r="H29" s="34">
        <v>23956</v>
      </c>
      <c r="I29" s="34">
        <v>1991607</v>
      </c>
    </row>
    <row r="30" spans="1:9" x14ac:dyDescent="0.3">
      <c r="A30" s="34" t="s">
        <v>34</v>
      </c>
      <c r="B30" s="34" t="s">
        <v>35</v>
      </c>
      <c r="C30" s="34" t="s">
        <v>36</v>
      </c>
      <c r="D30" s="41" t="s">
        <v>402</v>
      </c>
      <c r="E30" s="35">
        <v>29</v>
      </c>
      <c r="F30" s="34">
        <v>13082</v>
      </c>
      <c r="G30" s="34">
        <v>166568</v>
      </c>
      <c r="H30" s="34">
        <v>23235</v>
      </c>
      <c r="I30" s="34">
        <v>1912620</v>
      </c>
    </row>
    <row r="31" spans="1:9" x14ac:dyDescent="0.3">
      <c r="A31" s="34" t="s">
        <v>34</v>
      </c>
      <c r="B31" s="34" t="s">
        <v>35</v>
      </c>
      <c r="C31" s="34" t="s">
        <v>36</v>
      </c>
      <c r="D31" s="41" t="s">
        <v>403</v>
      </c>
      <c r="E31" s="35">
        <v>30</v>
      </c>
      <c r="F31" s="34">
        <v>13044</v>
      </c>
      <c r="G31" s="34">
        <v>142312</v>
      </c>
      <c r="H31" s="34">
        <v>24045</v>
      </c>
      <c r="I31" s="34">
        <v>1648805</v>
      </c>
    </row>
    <row r="32" spans="1:9" x14ac:dyDescent="0.3">
      <c r="A32" s="34" t="s">
        <v>34</v>
      </c>
      <c r="B32" s="34" t="s">
        <v>35</v>
      </c>
      <c r="C32" s="34" t="s">
        <v>36</v>
      </c>
      <c r="D32" s="41" t="s">
        <v>404</v>
      </c>
      <c r="E32" s="35">
        <v>31</v>
      </c>
      <c r="F32" s="34">
        <v>11436</v>
      </c>
      <c r="G32" s="34">
        <v>111997</v>
      </c>
      <c r="H32" s="34">
        <v>19235</v>
      </c>
      <c r="I32" s="34">
        <v>1212113</v>
      </c>
    </row>
    <row r="33" spans="1:9" x14ac:dyDescent="0.3">
      <c r="A33" s="34" t="s">
        <v>34</v>
      </c>
      <c r="B33" s="34" t="s">
        <v>35</v>
      </c>
      <c r="C33" s="34" t="s">
        <v>36</v>
      </c>
      <c r="D33" s="41" t="s">
        <v>405</v>
      </c>
      <c r="E33" s="35">
        <v>32</v>
      </c>
      <c r="F33" s="34">
        <v>8635</v>
      </c>
      <c r="G33" s="34">
        <v>135202</v>
      </c>
      <c r="H33" s="34">
        <v>4388</v>
      </c>
      <c r="I33" s="34">
        <v>1463634</v>
      </c>
    </row>
    <row r="34" spans="1:9" x14ac:dyDescent="0.3">
      <c r="A34" s="34" t="s">
        <v>34</v>
      </c>
      <c r="B34" s="34" t="s">
        <v>35</v>
      </c>
      <c r="C34" s="34" t="s">
        <v>36</v>
      </c>
      <c r="D34" s="41" t="s">
        <v>406</v>
      </c>
      <c r="E34" s="35">
        <v>33</v>
      </c>
      <c r="F34" s="34">
        <v>11039</v>
      </c>
      <c r="G34" s="34">
        <v>115333</v>
      </c>
      <c r="H34" s="34">
        <v>23337</v>
      </c>
      <c r="I34" s="34">
        <v>1490001</v>
      </c>
    </row>
    <row r="35" spans="1:9" x14ac:dyDescent="0.3">
      <c r="A35" s="34" t="s">
        <v>34</v>
      </c>
      <c r="B35" s="34" t="s">
        <v>35</v>
      </c>
      <c r="C35" s="34" t="s">
        <v>36</v>
      </c>
      <c r="D35" s="41" t="s">
        <v>407</v>
      </c>
      <c r="E35" s="35">
        <v>34</v>
      </c>
      <c r="F35" s="34">
        <v>12899</v>
      </c>
      <c r="G35" s="34">
        <v>121641</v>
      </c>
      <c r="H35" s="34">
        <v>26406</v>
      </c>
      <c r="I35" s="34">
        <v>1703285</v>
      </c>
    </row>
    <row r="36" spans="1:9" x14ac:dyDescent="0.3">
      <c r="A36" s="34" t="s">
        <v>34</v>
      </c>
      <c r="B36" s="34" t="s">
        <v>35</v>
      </c>
      <c r="C36" s="34" t="s">
        <v>36</v>
      </c>
      <c r="D36" s="41" t="s">
        <v>408</v>
      </c>
      <c r="E36" s="35">
        <v>35</v>
      </c>
      <c r="F36" s="34">
        <v>12408</v>
      </c>
      <c r="G36" s="34">
        <v>123975</v>
      </c>
      <c r="H36" s="34">
        <v>20</v>
      </c>
      <c r="I36" s="34">
        <v>1508445</v>
      </c>
    </row>
    <row r="37" spans="1:9" x14ac:dyDescent="0.3">
      <c r="A37" s="34" t="s">
        <v>34</v>
      </c>
      <c r="B37" s="34" t="s">
        <v>35</v>
      </c>
      <c r="C37" s="34" t="s">
        <v>36</v>
      </c>
      <c r="D37" s="41" t="s">
        <v>409</v>
      </c>
      <c r="E37" s="35">
        <v>36</v>
      </c>
      <c r="F37" s="34">
        <v>11713</v>
      </c>
      <c r="G37" s="34">
        <v>134397</v>
      </c>
      <c r="H37" s="34">
        <v>45607</v>
      </c>
      <c r="I37" s="34">
        <v>1753053</v>
      </c>
    </row>
    <row r="38" spans="1:9" x14ac:dyDescent="0.3">
      <c r="A38" s="34" t="s">
        <v>34</v>
      </c>
      <c r="B38" s="34" t="s">
        <v>35</v>
      </c>
      <c r="C38" s="34" t="s">
        <v>36</v>
      </c>
      <c r="D38" s="41" t="s">
        <v>410</v>
      </c>
      <c r="E38" s="35">
        <v>37</v>
      </c>
      <c r="F38" s="34">
        <v>12059</v>
      </c>
      <c r="G38" s="34">
        <v>103987</v>
      </c>
      <c r="H38" s="34">
        <v>20588</v>
      </c>
      <c r="I38" s="34">
        <v>1201137</v>
      </c>
    </row>
    <row r="39" spans="1:9" x14ac:dyDescent="0.3">
      <c r="A39" s="34" t="s">
        <v>34</v>
      </c>
      <c r="B39" s="34" t="s">
        <v>35</v>
      </c>
      <c r="C39" s="34" t="s">
        <v>36</v>
      </c>
      <c r="D39" s="41" t="s">
        <v>411</v>
      </c>
      <c r="E39" s="35">
        <v>38</v>
      </c>
      <c r="F39" s="34">
        <v>11831</v>
      </c>
      <c r="G39" s="34">
        <v>89648</v>
      </c>
      <c r="H39" s="34">
        <v>19715</v>
      </c>
      <c r="I39" s="34">
        <v>1262377</v>
      </c>
    </row>
    <row r="40" spans="1:9" x14ac:dyDescent="0.3">
      <c r="A40" s="34" t="s">
        <v>34</v>
      </c>
      <c r="B40" s="34" t="s">
        <v>35</v>
      </c>
      <c r="C40" s="34" t="s">
        <v>36</v>
      </c>
      <c r="D40" s="41" t="s">
        <v>412</v>
      </c>
      <c r="E40" s="35">
        <v>39</v>
      </c>
      <c r="F40" s="34">
        <v>9110</v>
      </c>
      <c r="G40" s="34">
        <v>90315</v>
      </c>
      <c r="H40" s="34">
        <v>4343</v>
      </c>
      <c r="I40" s="34">
        <v>1031744</v>
      </c>
    </row>
    <row r="41" spans="1:9" x14ac:dyDescent="0.3">
      <c r="A41" s="34" t="s">
        <v>34</v>
      </c>
      <c r="B41" s="34" t="s">
        <v>35</v>
      </c>
      <c r="C41" s="34" t="s">
        <v>36</v>
      </c>
      <c r="D41" s="41" t="s">
        <v>413</v>
      </c>
      <c r="E41" s="35">
        <v>40</v>
      </c>
      <c r="F41" s="34">
        <v>11067</v>
      </c>
      <c r="G41" s="34">
        <v>95632</v>
      </c>
      <c r="H41" s="34">
        <v>18886</v>
      </c>
      <c r="I41" s="34">
        <v>1375453</v>
      </c>
    </row>
    <row r="42" spans="1:9" x14ac:dyDescent="0.3">
      <c r="A42" s="34" t="s">
        <v>34</v>
      </c>
      <c r="B42" s="34" t="s">
        <v>35</v>
      </c>
      <c r="C42" s="34" t="s">
        <v>36</v>
      </c>
      <c r="D42" s="41" t="s">
        <v>414</v>
      </c>
      <c r="E42" s="35">
        <v>41</v>
      </c>
      <c r="F42" s="34">
        <v>12923</v>
      </c>
      <c r="G42" s="34">
        <v>95177</v>
      </c>
      <c r="H42" s="34">
        <v>25678</v>
      </c>
      <c r="I42" s="34">
        <v>1422877</v>
      </c>
    </row>
    <row r="43" spans="1:9" x14ac:dyDescent="0.3">
      <c r="A43" s="34" t="s">
        <v>34</v>
      </c>
      <c r="B43" s="34" t="s">
        <v>35</v>
      </c>
      <c r="C43" s="34" t="s">
        <v>36</v>
      </c>
      <c r="D43" s="41" t="s">
        <v>415</v>
      </c>
      <c r="E43" s="35">
        <v>42</v>
      </c>
      <c r="F43" s="34">
        <v>9309</v>
      </c>
      <c r="G43" s="34">
        <v>105760</v>
      </c>
      <c r="H43" s="34">
        <v>21076</v>
      </c>
      <c r="I43" s="34">
        <v>1436697</v>
      </c>
    </row>
    <row r="44" spans="1:9" x14ac:dyDescent="0.3">
      <c r="A44" s="34" t="s">
        <v>34</v>
      </c>
      <c r="B44" s="34" t="s">
        <v>35</v>
      </c>
      <c r="C44" s="34" t="s">
        <v>36</v>
      </c>
      <c r="D44" s="41" t="s">
        <v>416</v>
      </c>
      <c r="E44" s="35">
        <v>43</v>
      </c>
      <c r="F44" s="34">
        <v>12143</v>
      </c>
      <c r="G44" s="34">
        <v>99638</v>
      </c>
      <c r="H44" s="34">
        <v>20709</v>
      </c>
      <c r="I44" s="34">
        <v>1389614</v>
      </c>
    </row>
    <row r="45" spans="1:9" x14ac:dyDescent="0.3">
      <c r="A45" s="34" t="s">
        <v>34</v>
      </c>
      <c r="B45" s="34" t="s">
        <v>35</v>
      </c>
      <c r="C45" s="34" t="s">
        <v>36</v>
      </c>
      <c r="D45" s="41" t="s">
        <v>417</v>
      </c>
      <c r="E45" s="35">
        <v>44</v>
      </c>
      <c r="F45" s="34">
        <v>12194</v>
      </c>
      <c r="G45" s="34">
        <v>87122</v>
      </c>
      <c r="H45" s="34">
        <v>21231</v>
      </c>
      <c r="I45" s="34">
        <v>1201055</v>
      </c>
    </row>
    <row r="46" spans="1:9" x14ac:dyDescent="0.3">
      <c r="A46" s="34" t="s">
        <v>34</v>
      </c>
      <c r="B46" s="34" t="s">
        <v>35</v>
      </c>
      <c r="C46" s="34" t="s">
        <v>36</v>
      </c>
      <c r="D46" s="41" t="s">
        <v>418</v>
      </c>
      <c r="E46" s="35">
        <v>45</v>
      </c>
      <c r="F46" s="34">
        <v>11649</v>
      </c>
      <c r="G46" s="34">
        <v>65021</v>
      </c>
      <c r="H46" s="34">
        <v>16546</v>
      </c>
      <c r="I46" s="34">
        <v>941943</v>
      </c>
    </row>
    <row r="47" spans="1:9" x14ac:dyDescent="0.3">
      <c r="A47" s="34" t="s">
        <v>34</v>
      </c>
      <c r="B47" s="34" t="s">
        <v>35</v>
      </c>
      <c r="C47" s="34" t="s">
        <v>36</v>
      </c>
      <c r="D47" s="41" t="s">
        <v>419</v>
      </c>
      <c r="E47" s="35">
        <v>46</v>
      </c>
      <c r="F47" s="34">
        <v>9121</v>
      </c>
      <c r="G47" s="34">
        <v>54186</v>
      </c>
      <c r="H47" s="34">
        <v>4406</v>
      </c>
      <c r="I47" s="34">
        <v>916779</v>
      </c>
    </row>
    <row r="48" spans="1:9" x14ac:dyDescent="0.3">
      <c r="A48" s="34" t="s">
        <v>34</v>
      </c>
      <c r="B48" s="34" t="s">
        <v>35</v>
      </c>
      <c r="C48" s="34" t="s">
        <v>36</v>
      </c>
      <c r="D48" s="41" t="s">
        <v>420</v>
      </c>
      <c r="E48" s="35">
        <v>47</v>
      </c>
      <c r="F48" s="34">
        <v>11610</v>
      </c>
      <c r="G48" s="34">
        <v>62719</v>
      </c>
      <c r="H48" s="34">
        <v>19596</v>
      </c>
      <c r="I48" s="34">
        <v>1141629</v>
      </c>
    </row>
    <row r="49" spans="1:9" x14ac:dyDescent="0.3">
      <c r="A49" s="34" t="s">
        <v>34</v>
      </c>
      <c r="B49" s="34" t="s">
        <v>35</v>
      </c>
      <c r="C49" s="34" t="s">
        <v>36</v>
      </c>
      <c r="D49" s="41" t="s">
        <v>421</v>
      </c>
      <c r="E49" s="35">
        <v>48</v>
      </c>
      <c r="F49" s="34">
        <v>12881</v>
      </c>
      <c r="G49" s="34">
        <v>70118</v>
      </c>
      <c r="H49" s="34">
        <v>25186</v>
      </c>
      <c r="I49" s="34">
        <v>1295769</v>
      </c>
    </row>
    <row r="50" spans="1:9" x14ac:dyDescent="0.3">
      <c r="A50" s="34" t="s">
        <v>34</v>
      </c>
      <c r="B50" s="34" t="s">
        <v>35</v>
      </c>
      <c r="C50" s="34" t="s">
        <v>36</v>
      </c>
      <c r="D50" s="41" t="s">
        <v>422</v>
      </c>
      <c r="E50" s="35">
        <v>49</v>
      </c>
      <c r="F50" s="34">
        <v>13193</v>
      </c>
      <c r="G50" s="34">
        <v>69924</v>
      </c>
      <c r="H50" s="34">
        <v>22518</v>
      </c>
      <c r="I50" s="34">
        <v>1323759</v>
      </c>
    </row>
    <row r="51" spans="1:9" x14ac:dyDescent="0.3">
      <c r="A51" s="34" t="s">
        <v>34</v>
      </c>
      <c r="B51" s="34" t="s">
        <v>35</v>
      </c>
      <c r="C51" s="34" t="s">
        <v>36</v>
      </c>
      <c r="D51" s="41" t="s">
        <v>423</v>
      </c>
      <c r="E51" s="35">
        <v>50</v>
      </c>
      <c r="F51" s="34">
        <v>13993</v>
      </c>
      <c r="G51" s="34">
        <v>79297</v>
      </c>
      <c r="H51" s="34">
        <v>24127</v>
      </c>
      <c r="I51" s="34">
        <v>1351245</v>
      </c>
    </row>
    <row r="52" spans="1:9" x14ac:dyDescent="0.3">
      <c r="A52" s="34" t="s">
        <v>34</v>
      </c>
      <c r="B52" s="34" t="s">
        <v>35</v>
      </c>
      <c r="C52" s="34" t="s">
        <v>36</v>
      </c>
      <c r="D52" s="41" t="s">
        <v>424</v>
      </c>
      <c r="E52" s="35">
        <v>51</v>
      </c>
      <c r="F52" s="34">
        <v>14264</v>
      </c>
      <c r="G52" s="34">
        <v>71525</v>
      </c>
      <c r="H52" s="34">
        <v>22371</v>
      </c>
      <c r="I52" s="34">
        <v>1202983</v>
      </c>
    </row>
    <row r="53" spans="1:9" x14ac:dyDescent="0.3">
      <c r="A53" s="34" t="s">
        <v>34</v>
      </c>
      <c r="B53" s="34" t="s">
        <v>35</v>
      </c>
      <c r="C53" s="34" t="s">
        <v>36</v>
      </c>
      <c r="D53" s="41" t="s">
        <v>425</v>
      </c>
      <c r="E53" s="35">
        <v>52</v>
      </c>
      <c r="F53" s="34">
        <v>14199</v>
      </c>
      <c r="G53" s="34">
        <v>57080</v>
      </c>
      <c r="H53" s="34">
        <v>22046</v>
      </c>
      <c r="I53" s="34">
        <v>1020779</v>
      </c>
    </row>
    <row r="54" spans="1:9" x14ac:dyDescent="0.3">
      <c r="A54" s="34" t="s">
        <v>34</v>
      </c>
      <c r="B54" s="34" t="s">
        <v>35</v>
      </c>
      <c r="C54" s="34" t="s">
        <v>36</v>
      </c>
      <c r="D54" s="41" t="s">
        <v>426</v>
      </c>
      <c r="E54" s="35">
        <v>53</v>
      </c>
      <c r="F54" s="34">
        <v>10584</v>
      </c>
      <c r="G54" s="34">
        <v>56220</v>
      </c>
      <c r="H54" s="34">
        <v>4654</v>
      </c>
      <c r="I54" s="34">
        <v>932117</v>
      </c>
    </row>
    <row r="55" spans="1:9" x14ac:dyDescent="0.3">
      <c r="A55" s="34" t="s">
        <v>34</v>
      </c>
      <c r="B55" s="34" t="s">
        <v>35</v>
      </c>
      <c r="C55" s="34" t="s">
        <v>36</v>
      </c>
      <c r="D55" s="41" t="s">
        <v>427</v>
      </c>
      <c r="E55" s="35">
        <v>54</v>
      </c>
      <c r="F55" s="34">
        <v>13742</v>
      </c>
      <c r="G55" s="34">
        <v>72263</v>
      </c>
      <c r="H55" s="34">
        <v>20180</v>
      </c>
      <c r="I55" s="34">
        <v>1266879</v>
      </c>
    </row>
    <row r="56" spans="1:9" x14ac:dyDescent="0.3">
      <c r="A56" s="34" t="s">
        <v>34</v>
      </c>
      <c r="B56" s="34" t="s">
        <v>35</v>
      </c>
      <c r="C56" s="34" t="s">
        <v>36</v>
      </c>
      <c r="D56" s="41" t="s">
        <v>428</v>
      </c>
      <c r="E56" s="35">
        <v>55</v>
      </c>
      <c r="F56" s="34">
        <v>16738</v>
      </c>
      <c r="G56" s="34">
        <v>74732</v>
      </c>
      <c r="H56" s="34">
        <v>31527</v>
      </c>
      <c r="I56" s="34">
        <v>1467311</v>
      </c>
    </row>
    <row r="57" spans="1:9" x14ac:dyDescent="0.3">
      <c r="A57" s="34" t="s">
        <v>34</v>
      </c>
      <c r="B57" s="34" t="s">
        <v>35</v>
      </c>
      <c r="C57" s="34" t="s">
        <v>36</v>
      </c>
      <c r="D57" s="41" t="s">
        <v>429</v>
      </c>
      <c r="E57" s="35">
        <v>56</v>
      </c>
      <c r="F57" s="34">
        <v>16577</v>
      </c>
      <c r="G57" s="34">
        <v>77501</v>
      </c>
      <c r="H57" s="34">
        <v>25414</v>
      </c>
      <c r="I57" s="34">
        <v>1471519</v>
      </c>
    </row>
    <row r="58" spans="1:9" x14ac:dyDescent="0.3">
      <c r="A58" s="34" t="s">
        <v>34</v>
      </c>
      <c r="B58" s="34" t="s">
        <v>35</v>
      </c>
      <c r="C58" s="34" t="s">
        <v>36</v>
      </c>
      <c r="D58" s="41" t="s">
        <v>430</v>
      </c>
      <c r="E58" s="35">
        <v>57</v>
      </c>
      <c r="F58" s="34">
        <v>16488</v>
      </c>
      <c r="G58" s="34">
        <v>77346</v>
      </c>
      <c r="H58" s="34">
        <v>25216</v>
      </c>
      <c r="I58" s="34">
        <v>1455916</v>
      </c>
    </row>
    <row r="59" spans="1:9" x14ac:dyDescent="0.3">
      <c r="A59" s="34" t="s">
        <v>34</v>
      </c>
      <c r="B59" s="34" t="s">
        <v>35</v>
      </c>
      <c r="C59" s="34" t="s">
        <v>36</v>
      </c>
      <c r="D59" s="41" t="s">
        <v>431</v>
      </c>
      <c r="E59" s="35">
        <v>58</v>
      </c>
      <c r="F59" s="34">
        <v>16752</v>
      </c>
      <c r="G59" s="34">
        <v>64575</v>
      </c>
      <c r="H59" s="34">
        <v>23996</v>
      </c>
      <c r="I59" s="34">
        <v>1277266</v>
      </c>
    </row>
    <row r="60" spans="1:9" x14ac:dyDescent="0.3">
      <c r="A60" s="34" t="s">
        <v>34</v>
      </c>
      <c r="B60" s="34" t="s">
        <v>35</v>
      </c>
      <c r="C60" s="34" t="s">
        <v>36</v>
      </c>
      <c r="D60" s="41" t="s">
        <v>432</v>
      </c>
      <c r="E60" s="35">
        <v>59</v>
      </c>
      <c r="F60" s="34">
        <v>15510</v>
      </c>
      <c r="G60" s="34">
        <v>51357</v>
      </c>
      <c r="H60" s="34">
        <v>19952</v>
      </c>
      <c r="I60" s="34">
        <v>998795</v>
      </c>
    </row>
    <row r="61" spans="1:9" x14ac:dyDescent="0.3">
      <c r="A61" s="34" t="s">
        <v>34</v>
      </c>
      <c r="B61" s="34" t="s">
        <v>35</v>
      </c>
      <c r="C61" s="34" t="s">
        <v>36</v>
      </c>
      <c r="D61" s="41" t="s">
        <v>433</v>
      </c>
      <c r="E61" s="35">
        <v>60</v>
      </c>
      <c r="F61" s="34">
        <v>12286</v>
      </c>
      <c r="G61" s="34">
        <v>58229</v>
      </c>
      <c r="H61" s="34">
        <v>4730</v>
      </c>
      <c r="I61" s="34">
        <v>987732</v>
      </c>
    </row>
    <row r="62" spans="1:9" x14ac:dyDescent="0.3">
      <c r="A62" s="34" t="s">
        <v>34</v>
      </c>
      <c r="B62" s="34" t="s">
        <v>35</v>
      </c>
      <c r="C62" s="34" t="s">
        <v>36</v>
      </c>
      <c r="D62" s="41" t="s">
        <v>434</v>
      </c>
      <c r="E62" s="35">
        <v>61</v>
      </c>
      <c r="F62" s="34">
        <v>14989</v>
      </c>
      <c r="G62" s="34">
        <v>57060</v>
      </c>
      <c r="H62" s="34">
        <v>22872</v>
      </c>
      <c r="I62" s="34">
        <v>962614</v>
      </c>
    </row>
    <row r="63" spans="1:9" x14ac:dyDescent="0.3">
      <c r="A63" s="34" t="s">
        <v>34</v>
      </c>
      <c r="B63" s="34" t="s">
        <v>35</v>
      </c>
      <c r="C63" s="34" t="s">
        <v>36</v>
      </c>
      <c r="D63" s="41" t="s">
        <v>435</v>
      </c>
      <c r="E63" s="35">
        <v>62</v>
      </c>
      <c r="F63" s="34">
        <v>17407</v>
      </c>
      <c r="G63" s="34">
        <v>67193</v>
      </c>
      <c r="H63" s="34">
        <v>26903</v>
      </c>
      <c r="I63" s="34">
        <v>1461996</v>
      </c>
    </row>
    <row r="64" spans="1:9" x14ac:dyDescent="0.3">
      <c r="A64" s="34" t="s">
        <v>34</v>
      </c>
      <c r="B64" s="34" t="s">
        <v>35</v>
      </c>
      <c r="C64" s="34" t="s">
        <v>36</v>
      </c>
      <c r="D64" s="41" t="s">
        <v>436</v>
      </c>
      <c r="E64" s="35">
        <v>63</v>
      </c>
      <c r="F64" s="34">
        <v>16838</v>
      </c>
      <c r="G64" s="34">
        <v>68051</v>
      </c>
      <c r="H64" s="34">
        <v>25286</v>
      </c>
      <c r="I64" s="34">
        <v>1494741</v>
      </c>
    </row>
    <row r="65" spans="1:9" x14ac:dyDescent="0.3">
      <c r="A65" s="34" t="s">
        <v>34</v>
      </c>
      <c r="B65" s="34" t="s">
        <v>35</v>
      </c>
      <c r="C65" s="34" t="s">
        <v>36</v>
      </c>
      <c r="D65" s="41" t="s">
        <v>437</v>
      </c>
      <c r="E65" s="35">
        <v>64</v>
      </c>
      <c r="F65" s="34">
        <v>18284</v>
      </c>
      <c r="G65" s="34">
        <v>66451</v>
      </c>
      <c r="H65" s="34">
        <v>23507</v>
      </c>
      <c r="I65" s="34">
        <v>1476485</v>
      </c>
    </row>
    <row r="66" spans="1:9" x14ac:dyDescent="0.3">
      <c r="A66" s="34" t="s">
        <v>34</v>
      </c>
      <c r="B66" s="34" t="s">
        <v>35</v>
      </c>
      <c r="C66" s="34" t="s">
        <v>36</v>
      </c>
      <c r="D66" s="41" t="s">
        <v>438</v>
      </c>
      <c r="E66" s="35">
        <v>65</v>
      </c>
      <c r="F66" s="34">
        <v>18754</v>
      </c>
      <c r="G66" s="34">
        <v>58203</v>
      </c>
      <c r="H66" s="34">
        <v>23306</v>
      </c>
      <c r="I66" s="34">
        <v>1350552</v>
      </c>
    </row>
    <row r="67" spans="1:9" x14ac:dyDescent="0.3">
      <c r="A67" s="34" t="s">
        <v>34</v>
      </c>
      <c r="B67" s="34" t="s">
        <v>35</v>
      </c>
      <c r="C67" s="34" t="s">
        <v>36</v>
      </c>
      <c r="D67" s="41" t="s">
        <v>439</v>
      </c>
      <c r="E67" s="35">
        <v>66</v>
      </c>
      <c r="F67" s="34">
        <v>18599</v>
      </c>
      <c r="G67" s="34">
        <v>41007</v>
      </c>
      <c r="H67" s="34">
        <v>21835</v>
      </c>
      <c r="I67" s="34">
        <v>1203537</v>
      </c>
    </row>
    <row r="68" spans="1:9" x14ac:dyDescent="0.3">
      <c r="A68" s="34" t="s">
        <v>34</v>
      </c>
      <c r="B68" s="34" t="s">
        <v>35</v>
      </c>
      <c r="C68" s="34" t="s">
        <v>36</v>
      </c>
      <c r="D68" s="41" t="s">
        <v>440</v>
      </c>
      <c r="E68" s="35">
        <v>67</v>
      </c>
      <c r="F68" s="34">
        <v>15388</v>
      </c>
      <c r="G68" s="34">
        <v>45036</v>
      </c>
      <c r="H68" s="34">
        <v>5534</v>
      </c>
      <c r="I68" s="34">
        <v>963711</v>
      </c>
    </row>
    <row r="69" spans="1:9" x14ac:dyDescent="0.3">
      <c r="A69" s="34" t="s">
        <v>34</v>
      </c>
      <c r="B69" s="34" t="s">
        <v>35</v>
      </c>
      <c r="C69" s="34" t="s">
        <v>36</v>
      </c>
      <c r="D69" s="41" t="s">
        <v>441</v>
      </c>
      <c r="E69" s="35">
        <v>68</v>
      </c>
      <c r="F69" s="34">
        <v>17921</v>
      </c>
      <c r="G69" s="34">
        <v>57642</v>
      </c>
      <c r="H69" s="34">
        <v>23143</v>
      </c>
      <c r="I69" s="34">
        <v>1365091</v>
      </c>
    </row>
    <row r="70" spans="1:9" x14ac:dyDescent="0.3">
      <c r="A70" s="34" t="s">
        <v>34</v>
      </c>
      <c r="B70" s="34" t="s">
        <v>35</v>
      </c>
      <c r="C70" s="34" t="s">
        <v>36</v>
      </c>
      <c r="D70" s="41" t="s">
        <v>442</v>
      </c>
      <c r="E70" s="35">
        <v>69</v>
      </c>
      <c r="F70" s="34">
        <v>22854</v>
      </c>
      <c r="G70" s="34">
        <v>57920</v>
      </c>
      <c r="H70" s="34">
        <v>29674</v>
      </c>
      <c r="I70" s="34">
        <v>1560319</v>
      </c>
    </row>
    <row r="71" spans="1:9" x14ac:dyDescent="0.3">
      <c r="A71" s="34" t="s">
        <v>34</v>
      </c>
      <c r="B71" s="34" t="s">
        <v>35</v>
      </c>
      <c r="C71" s="34" t="s">
        <v>36</v>
      </c>
      <c r="D71" s="41" t="s">
        <v>443</v>
      </c>
      <c r="E71" s="35">
        <v>70</v>
      </c>
      <c r="F71" s="34">
        <v>23285</v>
      </c>
      <c r="G71" s="34">
        <v>62474</v>
      </c>
      <c r="H71" s="34">
        <v>28129</v>
      </c>
      <c r="I71" s="34">
        <v>1578160</v>
      </c>
    </row>
    <row r="72" spans="1:9" x14ac:dyDescent="0.3">
      <c r="A72" s="34" t="s">
        <v>34</v>
      </c>
      <c r="B72" s="34" t="s">
        <v>35</v>
      </c>
      <c r="C72" s="34" t="s">
        <v>36</v>
      </c>
      <c r="D72" s="41" t="s">
        <v>444</v>
      </c>
      <c r="E72" s="35">
        <v>71</v>
      </c>
      <c r="F72" s="34">
        <v>24882</v>
      </c>
      <c r="G72" s="34">
        <v>61523</v>
      </c>
      <c r="H72" s="34">
        <v>25177</v>
      </c>
      <c r="I72" s="34">
        <v>1615662</v>
      </c>
    </row>
    <row r="73" spans="1:9" x14ac:dyDescent="0.3">
      <c r="A73" s="34" t="s">
        <v>34</v>
      </c>
      <c r="B73" s="34" t="s">
        <v>35</v>
      </c>
      <c r="C73" s="34" t="s">
        <v>36</v>
      </c>
      <c r="D73" s="41" t="s">
        <v>445</v>
      </c>
      <c r="E73" s="35">
        <v>72</v>
      </c>
      <c r="F73" s="34">
        <v>25320</v>
      </c>
      <c r="G73" s="34">
        <v>52932</v>
      </c>
      <c r="H73" s="34">
        <v>29792</v>
      </c>
      <c r="I73" s="34">
        <v>1506906</v>
      </c>
    </row>
    <row r="74" spans="1:9" x14ac:dyDescent="0.3">
      <c r="A74" s="34" t="s">
        <v>34</v>
      </c>
      <c r="B74" s="34" t="s">
        <v>35</v>
      </c>
      <c r="C74" s="34" t="s">
        <v>36</v>
      </c>
      <c r="D74" s="41" t="s">
        <v>446</v>
      </c>
      <c r="E74" s="35">
        <v>73</v>
      </c>
      <c r="F74" s="34">
        <v>26291</v>
      </c>
      <c r="G74" s="34">
        <v>38221</v>
      </c>
      <c r="H74" s="34">
        <v>26347</v>
      </c>
      <c r="I74" s="34">
        <v>1196077</v>
      </c>
    </row>
    <row r="75" spans="1:9" x14ac:dyDescent="0.3">
      <c r="A75" s="34" t="s">
        <v>34</v>
      </c>
      <c r="B75" s="34" t="s">
        <v>35</v>
      </c>
      <c r="C75" s="34" t="s">
        <v>36</v>
      </c>
      <c r="D75" s="41" t="s">
        <v>447</v>
      </c>
      <c r="E75" s="35">
        <v>74</v>
      </c>
      <c r="F75" s="34">
        <v>24492</v>
      </c>
      <c r="G75" s="34">
        <v>56666</v>
      </c>
      <c r="H75" s="34">
        <v>6471</v>
      </c>
      <c r="I75" s="34">
        <v>1131282</v>
      </c>
    </row>
    <row r="76" spans="1:9" x14ac:dyDescent="0.3">
      <c r="A76" s="34" t="s">
        <v>34</v>
      </c>
      <c r="B76" s="34" t="s">
        <v>35</v>
      </c>
      <c r="C76" s="34" t="s">
        <v>36</v>
      </c>
      <c r="D76" s="41" t="s">
        <v>448</v>
      </c>
      <c r="E76" s="35">
        <v>75</v>
      </c>
      <c r="F76" s="34">
        <v>28903</v>
      </c>
      <c r="G76" s="34">
        <v>53957</v>
      </c>
      <c r="H76" s="34">
        <v>30066</v>
      </c>
      <c r="I76" s="34">
        <v>1566332</v>
      </c>
    </row>
    <row r="77" spans="1:9" x14ac:dyDescent="0.3">
      <c r="A77" s="34" t="s">
        <v>34</v>
      </c>
      <c r="B77" s="34" t="s">
        <v>35</v>
      </c>
      <c r="C77" s="34" t="s">
        <v>36</v>
      </c>
      <c r="D77" s="41" t="s">
        <v>449</v>
      </c>
      <c r="E77" s="35">
        <v>76</v>
      </c>
      <c r="F77" s="34">
        <v>35871</v>
      </c>
      <c r="G77" s="34">
        <v>59136</v>
      </c>
      <c r="H77" s="34">
        <v>38501</v>
      </c>
      <c r="I77" s="34">
        <v>1783305</v>
      </c>
    </row>
    <row r="78" spans="1:9" x14ac:dyDescent="0.3">
      <c r="A78" s="34" t="s">
        <v>34</v>
      </c>
      <c r="B78" s="34" t="s">
        <v>35</v>
      </c>
      <c r="C78" s="34" t="s">
        <v>36</v>
      </c>
      <c r="D78" s="41" t="s">
        <v>450</v>
      </c>
      <c r="E78" s="35">
        <v>77</v>
      </c>
      <c r="F78" s="34">
        <v>39726</v>
      </c>
      <c r="G78" s="34">
        <v>60538</v>
      </c>
      <c r="H78" s="34">
        <v>35061</v>
      </c>
      <c r="I78" s="34">
        <v>1846233</v>
      </c>
    </row>
    <row r="79" spans="1:9" x14ac:dyDescent="0.3">
      <c r="A79" s="34" t="s">
        <v>34</v>
      </c>
      <c r="B79" s="34" t="s">
        <v>35</v>
      </c>
      <c r="C79" s="34" t="s">
        <v>36</v>
      </c>
      <c r="D79" s="41" t="s">
        <v>451</v>
      </c>
      <c r="E79" s="35">
        <v>78</v>
      </c>
      <c r="F79" s="34">
        <v>40953</v>
      </c>
      <c r="G79" s="34">
        <v>61629</v>
      </c>
      <c r="H79" s="34">
        <v>35198</v>
      </c>
      <c r="I79" s="34">
        <v>1853528</v>
      </c>
    </row>
    <row r="80" spans="1:9" x14ac:dyDescent="0.3">
      <c r="A80" s="34" t="s">
        <v>34</v>
      </c>
      <c r="B80" s="34" t="s">
        <v>35</v>
      </c>
      <c r="C80" s="34" t="s">
        <v>36</v>
      </c>
      <c r="D80" s="41" t="s">
        <v>452</v>
      </c>
      <c r="E80" s="35">
        <v>79</v>
      </c>
      <c r="F80" s="34">
        <v>43846</v>
      </c>
      <c r="G80" s="34">
        <v>55374</v>
      </c>
      <c r="H80" s="34">
        <v>35339</v>
      </c>
      <c r="I80" s="34">
        <v>1649375</v>
      </c>
    </row>
    <row r="81" spans="1:9" x14ac:dyDescent="0.3">
      <c r="A81" s="34" t="s">
        <v>34</v>
      </c>
      <c r="B81" s="34" t="s">
        <v>35</v>
      </c>
      <c r="C81" s="34" t="s">
        <v>36</v>
      </c>
      <c r="D81" s="41" t="s">
        <v>453</v>
      </c>
      <c r="E81" s="35">
        <v>80</v>
      </c>
      <c r="F81" s="34">
        <v>46951</v>
      </c>
      <c r="G81" s="34">
        <v>33768</v>
      </c>
      <c r="H81" s="34">
        <v>30587</v>
      </c>
      <c r="I81" s="34">
        <v>1396851</v>
      </c>
    </row>
    <row r="82" spans="1:9" x14ac:dyDescent="0.3">
      <c r="A82" s="34" t="s">
        <v>34</v>
      </c>
      <c r="B82" s="34" t="s">
        <v>35</v>
      </c>
      <c r="C82" s="34" t="s">
        <v>36</v>
      </c>
      <c r="D82" s="41" t="s">
        <v>454</v>
      </c>
      <c r="E82" s="35">
        <v>81</v>
      </c>
      <c r="F82" s="34">
        <v>40715</v>
      </c>
      <c r="G82" s="34">
        <v>51593</v>
      </c>
      <c r="H82" s="34">
        <v>15813</v>
      </c>
      <c r="I82" s="34">
        <v>1363770</v>
      </c>
    </row>
    <row r="83" spans="1:9" x14ac:dyDescent="0.3">
      <c r="A83" s="34" t="s">
        <v>34</v>
      </c>
      <c r="B83" s="34" t="s">
        <v>35</v>
      </c>
      <c r="C83" s="34" t="s">
        <v>36</v>
      </c>
      <c r="D83" s="41" t="s">
        <v>455</v>
      </c>
      <c r="E83" s="35">
        <v>82</v>
      </c>
      <c r="F83" s="34">
        <v>47262</v>
      </c>
      <c r="G83" s="34">
        <v>53603</v>
      </c>
      <c r="H83" s="34">
        <v>14697</v>
      </c>
      <c r="I83" s="34">
        <v>1682376</v>
      </c>
    </row>
    <row r="84" spans="1:9" x14ac:dyDescent="0.3">
      <c r="A84" s="34" t="s">
        <v>34</v>
      </c>
      <c r="B84" s="34" t="s">
        <v>35</v>
      </c>
      <c r="C84" s="34" t="s">
        <v>36</v>
      </c>
      <c r="D84" s="41" t="s">
        <v>456</v>
      </c>
      <c r="E84" s="35">
        <v>83</v>
      </c>
      <c r="F84" s="34">
        <v>53476</v>
      </c>
      <c r="G84" s="34">
        <v>86960</v>
      </c>
      <c r="H84" s="34">
        <v>65392</v>
      </c>
      <c r="I84" s="34">
        <v>2108230</v>
      </c>
    </row>
    <row r="85" spans="1:9" x14ac:dyDescent="0.3">
      <c r="A85" s="34" t="s">
        <v>34</v>
      </c>
      <c r="B85" s="34" t="s">
        <v>35</v>
      </c>
      <c r="C85" s="34" t="s">
        <v>36</v>
      </c>
      <c r="D85" s="41" t="s">
        <v>457</v>
      </c>
      <c r="E85" s="35">
        <v>84</v>
      </c>
      <c r="F85" s="34">
        <v>59118</v>
      </c>
      <c r="G85" s="34">
        <v>67465</v>
      </c>
      <c r="H85" s="34">
        <v>45660</v>
      </c>
      <c r="I85" s="34">
        <v>2159261</v>
      </c>
    </row>
    <row r="86" spans="1:9" x14ac:dyDescent="0.3">
      <c r="A86" s="34" t="s">
        <v>34</v>
      </c>
      <c r="B86" s="34" t="s">
        <v>35</v>
      </c>
      <c r="C86" s="34" t="s">
        <v>36</v>
      </c>
      <c r="D86" s="41" t="s">
        <v>458</v>
      </c>
      <c r="E86" s="35">
        <v>85</v>
      </c>
      <c r="F86" s="34">
        <v>62258</v>
      </c>
      <c r="G86" s="34">
        <v>77321</v>
      </c>
      <c r="H86" s="34">
        <v>41871</v>
      </c>
      <c r="I86" s="34">
        <v>2118976</v>
      </c>
    </row>
    <row r="87" spans="1:9" x14ac:dyDescent="0.3">
      <c r="A87" s="34" t="s">
        <v>34</v>
      </c>
      <c r="B87" s="34" t="s">
        <v>35</v>
      </c>
      <c r="C87" s="34" t="s">
        <v>36</v>
      </c>
      <c r="D87" s="41" t="s">
        <v>459</v>
      </c>
      <c r="E87" s="35">
        <v>86</v>
      </c>
      <c r="F87" s="34">
        <v>62714</v>
      </c>
      <c r="G87" s="34">
        <v>62700</v>
      </c>
      <c r="H87" s="34">
        <v>42634</v>
      </c>
      <c r="I87" s="34">
        <v>1926728</v>
      </c>
    </row>
    <row r="88" spans="1:9" x14ac:dyDescent="0.3">
      <c r="A88" s="34" t="s">
        <v>34</v>
      </c>
      <c r="B88" s="34" t="s">
        <v>35</v>
      </c>
      <c r="C88" s="34" t="s">
        <v>36</v>
      </c>
      <c r="D88" s="41" t="s">
        <v>460</v>
      </c>
      <c r="E88" s="35">
        <v>87</v>
      </c>
      <c r="F88" s="34">
        <v>68020</v>
      </c>
      <c r="G88" s="34">
        <v>43097</v>
      </c>
      <c r="H88" s="34">
        <v>37021</v>
      </c>
      <c r="I88" s="34">
        <v>1539894</v>
      </c>
    </row>
    <row r="89" spans="1:9" x14ac:dyDescent="0.3">
      <c r="A89" s="34" t="s">
        <v>34</v>
      </c>
      <c r="B89" s="34" t="s">
        <v>35</v>
      </c>
      <c r="C89" s="34" t="s">
        <v>36</v>
      </c>
      <c r="D89" s="41" t="s">
        <v>461</v>
      </c>
      <c r="E89" s="35">
        <v>88</v>
      </c>
      <c r="F89" s="34">
        <v>56211</v>
      </c>
      <c r="G89" s="34">
        <v>69429</v>
      </c>
      <c r="H89" s="34">
        <v>9110</v>
      </c>
      <c r="I89" s="34">
        <v>1476188</v>
      </c>
    </row>
    <row r="90" spans="1:9" x14ac:dyDescent="0.3">
      <c r="A90" s="34" t="s">
        <v>34</v>
      </c>
      <c r="B90" s="34" t="s">
        <v>35</v>
      </c>
      <c r="C90" s="34" t="s">
        <v>36</v>
      </c>
      <c r="D90" s="41" t="s">
        <v>462</v>
      </c>
      <c r="E90" s="35">
        <v>89</v>
      </c>
      <c r="F90" s="34">
        <v>53480</v>
      </c>
      <c r="G90" s="34">
        <v>61249</v>
      </c>
      <c r="H90" s="34">
        <v>30719</v>
      </c>
      <c r="I90" s="34">
        <v>1867157</v>
      </c>
    </row>
    <row r="91" spans="1:9" x14ac:dyDescent="0.3">
      <c r="A91" s="34" t="s">
        <v>34</v>
      </c>
      <c r="B91" s="34" t="s">
        <v>35</v>
      </c>
      <c r="C91" s="34" t="s">
        <v>36</v>
      </c>
      <c r="D91" s="41" t="s">
        <v>463</v>
      </c>
      <c r="E91" s="35">
        <v>90</v>
      </c>
      <c r="F91" s="34">
        <v>72330</v>
      </c>
      <c r="G91" s="34">
        <v>67039</v>
      </c>
      <c r="H91" s="34">
        <v>59054</v>
      </c>
      <c r="I91" s="34">
        <v>2266067</v>
      </c>
    </row>
    <row r="92" spans="1:9" x14ac:dyDescent="0.3">
      <c r="A92" s="34" t="s">
        <v>34</v>
      </c>
      <c r="B92" s="34" t="s">
        <v>35</v>
      </c>
      <c r="C92" s="34" t="s">
        <v>36</v>
      </c>
      <c r="D92" s="41" t="s">
        <v>464</v>
      </c>
      <c r="E92" s="35">
        <v>91</v>
      </c>
      <c r="F92" s="34">
        <v>81466</v>
      </c>
      <c r="G92" s="34">
        <v>79045</v>
      </c>
      <c r="H92" s="34">
        <v>50711</v>
      </c>
      <c r="I92" s="34">
        <v>2339220</v>
      </c>
    </row>
    <row r="93" spans="1:9" x14ac:dyDescent="0.3">
      <c r="A93" s="34" t="s">
        <v>34</v>
      </c>
      <c r="B93" s="34" t="s">
        <v>35</v>
      </c>
      <c r="C93" s="34" t="s">
        <v>36</v>
      </c>
      <c r="D93" s="41" t="s">
        <v>465</v>
      </c>
      <c r="E93" s="35">
        <v>92</v>
      </c>
      <c r="F93" s="34">
        <v>89129</v>
      </c>
      <c r="G93" s="34">
        <v>69831</v>
      </c>
      <c r="H93" s="34">
        <v>46678</v>
      </c>
      <c r="I93" s="34">
        <v>2070931</v>
      </c>
    </row>
    <row r="94" spans="1:9" x14ac:dyDescent="0.3">
      <c r="A94" s="34" t="s">
        <v>34</v>
      </c>
      <c r="B94" s="34" t="s">
        <v>35</v>
      </c>
      <c r="C94" s="34" t="s">
        <v>36</v>
      </c>
      <c r="D94" s="41" t="s">
        <v>466</v>
      </c>
      <c r="E94" s="35">
        <v>93</v>
      </c>
      <c r="F94" s="34">
        <v>93249</v>
      </c>
      <c r="G94" s="34">
        <v>63067</v>
      </c>
      <c r="H94" s="34">
        <v>88</v>
      </c>
      <c r="I94" s="34">
        <v>1698964</v>
      </c>
    </row>
    <row r="95" spans="1:9" x14ac:dyDescent="0.3">
      <c r="A95" s="34" t="s">
        <v>34</v>
      </c>
      <c r="B95" s="34" t="s">
        <v>35</v>
      </c>
      <c r="C95" s="34" t="s">
        <v>36</v>
      </c>
      <c r="D95" s="41" t="s">
        <v>467</v>
      </c>
      <c r="E95" s="35">
        <v>94</v>
      </c>
      <c r="F95" s="34">
        <v>103558</v>
      </c>
      <c r="G95" s="34">
        <v>34972</v>
      </c>
      <c r="H95" s="34">
        <v>80629</v>
      </c>
      <c r="I95" s="34">
        <v>1825419</v>
      </c>
    </row>
    <row r="96" spans="1:9" x14ac:dyDescent="0.3">
      <c r="A96" s="34" t="s">
        <v>34</v>
      </c>
      <c r="B96" s="34" t="s">
        <v>35</v>
      </c>
      <c r="C96" s="34" t="s">
        <v>36</v>
      </c>
      <c r="D96" s="41" t="s">
        <v>468</v>
      </c>
      <c r="E96" s="35">
        <v>95</v>
      </c>
      <c r="F96" s="34">
        <v>96982</v>
      </c>
      <c r="G96" s="34">
        <v>77679</v>
      </c>
      <c r="H96" s="34">
        <v>10797</v>
      </c>
      <c r="I96" s="34">
        <v>1544950</v>
      </c>
    </row>
    <row r="97" spans="1:9" x14ac:dyDescent="0.3">
      <c r="A97" s="34" t="s">
        <v>34</v>
      </c>
      <c r="B97" s="34" t="s">
        <v>35</v>
      </c>
      <c r="C97" s="34" t="s">
        <v>36</v>
      </c>
      <c r="D97" s="41" t="s">
        <v>469</v>
      </c>
      <c r="E97" s="35">
        <v>96</v>
      </c>
      <c r="F97" s="34">
        <v>115736</v>
      </c>
      <c r="G97" s="34">
        <v>60544</v>
      </c>
      <c r="H97" s="34">
        <v>8054</v>
      </c>
      <c r="I97" s="34">
        <v>1901123</v>
      </c>
    </row>
    <row r="98" spans="1:9" x14ac:dyDescent="0.3">
      <c r="A98" s="34" t="s">
        <v>34</v>
      </c>
      <c r="B98" s="34" t="s">
        <v>35</v>
      </c>
      <c r="C98" s="34" t="s">
        <v>36</v>
      </c>
      <c r="D98" s="41" t="s">
        <v>470</v>
      </c>
      <c r="E98" s="35">
        <v>97</v>
      </c>
      <c r="F98" s="34">
        <v>126789</v>
      </c>
      <c r="G98" s="34">
        <v>75038</v>
      </c>
      <c r="H98" s="34">
        <v>960</v>
      </c>
      <c r="I98" s="34">
        <v>2175072</v>
      </c>
    </row>
    <row r="99" spans="1:9" x14ac:dyDescent="0.3">
      <c r="A99" s="34" t="s">
        <v>34</v>
      </c>
      <c r="B99" s="34" t="s">
        <v>35</v>
      </c>
      <c r="C99" s="34" t="s">
        <v>36</v>
      </c>
      <c r="D99" s="41" t="s">
        <v>471</v>
      </c>
      <c r="E99" s="35">
        <v>98</v>
      </c>
      <c r="F99" s="34">
        <v>131968</v>
      </c>
      <c r="G99" s="34">
        <v>79878</v>
      </c>
      <c r="H99" s="34">
        <v>97170</v>
      </c>
      <c r="I99" s="34">
        <v>2757271</v>
      </c>
    </row>
    <row r="100" spans="1:9" x14ac:dyDescent="0.3">
      <c r="A100" s="34" t="s">
        <v>34</v>
      </c>
      <c r="B100" s="34" t="s">
        <v>35</v>
      </c>
      <c r="C100" s="34" t="s">
        <v>36</v>
      </c>
      <c r="D100" s="41" t="s">
        <v>472</v>
      </c>
      <c r="E100" s="35">
        <v>99</v>
      </c>
      <c r="F100" s="34">
        <v>145384</v>
      </c>
      <c r="G100" s="34">
        <v>82698</v>
      </c>
      <c r="H100" s="34">
        <v>159</v>
      </c>
      <c r="I100" s="34">
        <v>2383490</v>
      </c>
    </row>
    <row r="101" spans="1:9" x14ac:dyDescent="0.3">
      <c r="A101" s="34" t="s">
        <v>34</v>
      </c>
      <c r="B101" s="34" t="s">
        <v>35</v>
      </c>
      <c r="C101" s="34" t="s">
        <v>36</v>
      </c>
      <c r="D101" s="41" t="s">
        <v>473</v>
      </c>
      <c r="E101" s="35">
        <v>100</v>
      </c>
      <c r="F101" s="34">
        <v>152879</v>
      </c>
      <c r="G101" s="34">
        <v>66535</v>
      </c>
      <c r="H101" s="34">
        <v>1371</v>
      </c>
      <c r="I101" s="34">
        <v>2103018</v>
      </c>
    </row>
    <row r="102" spans="1:9" x14ac:dyDescent="0.3">
      <c r="A102" s="34" t="s">
        <v>34</v>
      </c>
      <c r="B102" s="34" t="s">
        <v>35</v>
      </c>
      <c r="C102" s="34" t="s">
        <v>36</v>
      </c>
      <c r="D102" s="41" t="s">
        <v>474</v>
      </c>
      <c r="E102" s="35">
        <v>101</v>
      </c>
      <c r="F102" s="34">
        <v>168912</v>
      </c>
      <c r="G102" s="34">
        <v>46380</v>
      </c>
      <c r="H102" s="34">
        <v>117900</v>
      </c>
      <c r="I102" s="34">
        <v>2264828</v>
      </c>
    </row>
    <row r="103" spans="1:9" x14ac:dyDescent="0.3">
      <c r="A103" s="34" t="s">
        <v>34</v>
      </c>
      <c r="B103" s="34" t="s">
        <v>35</v>
      </c>
      <c r="C103" s="34" t="s">
        <v>36</v>
      </c>
      <c r="D103" s="41" t="s">
        <v>475</v>
      </c>
      <c r="E103" s="35">
        <v>102</v>
      </c>
      <c r="F103" s="34">
        <v>161736</v>
      </c>
      <c r="G103" s="34">
        <v>70230</v>
      </c>
      <c r="H103" s="34">
        <v>8555</v>
      </c>
      <c r="I103" s="34">
        <v>1943253</v>
      </c>
    </row>
    <row r="104" spans="1:9" x14ac:dyDescent="0.3">
      <c r="A104" s="34" t="s">
        <v>34</v>
      </c>
      <c r="B104" s="34" t="s">
        <v>35</v>
      </c>
      <c r="C104" s="34" t="s">
        <v>36</v>
      </c>
      <c r="D104" s="41" t="s">
        <v>476</v>
      </c>
      <c r="E104" s="35">
        <v>103</v>
      </c>
      <c r="F104" s="34">
        <v>184372</v>
      </c>
      <c r="G104" s="34">
        <v>77878</v>
      </c>
      <c r="H104" s="34">
        <v>39125</v>
      </c>
      <c r="I104" s="34">
        <v>2497893</v>
      </c>
    </row>
    <row r="105" spans="1:9" x14ac:dyDescent="0.3">
      <c r="A105" s="34" t="s">
        <v>34</v>
      </c>
      <c r="B105" s="34" t="s">
        <v>35</v>
      </c>
      <c r="C105" s="34" t="s">
        <v>36</v>
      </c>
      <c r="D105" s="41" t="s">
        <v>477</v>
      </c>
      <c r="E105" s="35">
        <v>104</v>
      </c>
      <c r="F105" s="34">
        <v>200739</v>
      </c>
      <c r="G105" s="34">
        <v>75375</v>
      </c>
      <c r="H105" s="34">
        <v>43507</v>
      </c>
      <c r="I105" s="34">
        <v>2625235</v>
      </c>
    </row>
    <row r="106" spans="1:9" x14ac:dyDescent="0.3">
      <c r="A106" s="34" t="s">
        <v>34</v>
      </c>
      <c r="B106" s="34" t="s">
        <v>35</v>
      </c>
      <c r="C106" s="34" t="s">
        <v>36</v>
      </c>
      <c r="D106" s="41" t="s">
        <v>478</v>
      </c>
      <c r="E106" s="35">
        <v>105</v>
      </c>
      <c r="F106" s="34">
        <v>217353</v>
      </c>
      <c r="G106" s="34">
        <v>74289</v>
      </c>
      <c r="H106" s="34">
        <v>38081</v>
      </c>
      <c r="I106" s="34">
        <v>2612693</v>
      </c>
    </row>
    <row r="107" spans="1:9" x14ac:dyDescent="0.3">
      <c r="A107" s="34" t="s">
        <v>34</v>
      </c>
      <c r="B107" s="34" t="s">
        <v>35</v>
      </c>
      <c r="C107" s="34" t="s">
        <v>36</v>
      </c>
      <c r="D107" s="41" t="s">
        <v>479</v>
      </c>
      <c r="E107" s="35">
        <v>106</v>
      </c>
      <c r="F107" s="34">
        <v>234692</v>
      </c>
      <c r="G107" s="34">
        <v>79991</v>
      </c>
      <c r="H107" s="34">
        <v>36451</v>
      </c>
      <c r="I107" s="34">
        <v>2718497</v>
      </c>
    </row>
    <row r="108" spans="1:9" x14ac:dyDescent="0.3">
      <c r="A108" s="34" t="s">
        <v>34</v>
      </c>
      <c r="B108" s="34" t="s">
        <v>35</v>
      </c>
      <c r="C108" s="34" t="s">
        <v>36</v>
      </c>
      <c r="D108" s="41" t="s">
        <v>480</v>
      </c>
      <c r="E108" s="35">
        <v>107</v>
      </c>
      <c r="F108" s="34">
        <v>261394</v>
      </c>
      <c r="G108" s="34">
        <v>52373</v>
      </c>
      <c r="H108" s="34">
        <v>35872</v>
      </c>
      <c r="I108" s="34">
        <v>2489384</v>
      </c>
    </row>
    <row r="109" spans="1:9" x14ac:dyDescent="0.3">
      <c r="A109" s="34" t="s">
        <v>34</v>
      </c>
      <c r="B109" s="34" t="s">
        <v>35</v>
      </c>
      <c r="C109" s="34" t="s">
        <v>36</v>
      </c>
      <c r="D109" s="41" t="s">
        <v>481</v>
      </c>
      <c r="E109" s="35">
        <v>108</v>
      </c>
      <c r="F109" s="34">
        <v>273802</v>
      </c>
      <c r="G109" s="34">
        <v>42018</v>
      </c>
      <c r="H109" s="34">
        <v>29345</v>
      </c>
      <c r="I109" s="34">
        <v>2142650</v>
      </c>
    </row>
    <row r="110" spans="1:9" x14ac:dyDescent="0.3">
      <c r="A110" s="34" t="s">
        <v>34</v>
      </c>
      <c r="B110" s="34" t="s">
        <v>35</v>
      </c>
      <c r="C110" s="34" t="s">
        <v>36</v>
      </c>
      <c r="D110" s="41" t="s">
        <v>482</v>
      </c>
      <c r="E110" s="35">
        <v>109</v>
      </c>
      <c r="F110" s="34">
        <v>259167</v>
      </c>
      <c r="G110" s="34">
        <v>67933</v>
      </c>
      <c r="H110" s="34">
        <v>6708</v>
      </c>
      <c r="I110" s="34">
        <v>2160625</v>
      </c>
    </row>
    <row r="111" spans="1:9" x14ac:dyDescent="0.3">
      <c r="A111" s="34" t="s">
        <v>34</v>
      </c>
      <c r="B111" s="34" t="s">
        <v>35</v>
      </c>
      <c r="C111" s="34" t="s">
        <v>36</v>
      </c>
      <c r="D111" s="41" t="s">
        <v>483</v>
      </c>
      <c r="E111" s="35">
        <v>110</v>
      </c>
      <c r="F111" s="34">
        <v>295158</v>
      </c>
      <c r="G111" s="34">
        <v>61273</v>
      </c>
      <c r="H111" s="34">
        <v>44076</v>
      </c>
      <c r="I111" s="34">
        <v>2711517</v>
      </c>
    </row>
    <row r="112" spans="1:9" x14ac:dyDescent="0.3">
      <c r="A112" s="34" t="s">
        <v>34</v>
      </c>
      <c r="B112" s="34" t="s">
        <v>35</v>
      </c>
      <c r="C112" s="34" t="s">
        <v>36</v>
      </c>
      <c r="D112" s="41" t="s">
        <v>484</v>
      </c>
      <c r="E112" s="35">
        <v>111</v>
      </c>
      <c r="F112" s="34">
        <v>314644</v>
      </c>
      <c r="G112" s="34">
        <v>62857</v>
      </c>
      <c r="H112" s="34">
        <v>34924</v>
      </c>
      <c r="I112" s="34">
        <v>2823348</v>
      </c>
    </row>
    <row r="113" spans="1:9" x14ac:dyDescent="0.3">
      <c r="A113" s="34" t="s">
        <v>34</v>
      </c>
      <c r="B113" s="34" t="s">
        <v>35</v>
      </c>
      <c r="C113" s="34" t="s">
        <v>36</v>
      </c>
      <c r="D113" s="41" t="s">
        <v>485</v>
      </c>
      <c r="E113" s="35">
        <v>112</v>
      </c>
      <c r="F113" s="34">
        <v>332921</v>
      </c>
      <c r="G113" s="34">
        <v>67257</v>
      </c>
      <c r="H113" s="34">
        <v>33445</v>
      </c>
      <c r="I113" s="34">
        <v>2850880</v>
      </c>
    </row>
    <row r="114" spans="1:9" x14ac:dyDescent="0.3">
      <c r="A114" s="34" t="s">
        <v>34</v>
      </c>
      <c r="B114" s="34" t="s">
        <v>35</v>
      </c>
      <c r="C114" s="34" t="s">
        <v>36</v>
      </c>
      <c r="D114" s="41" t="s">
        <v>486</v>
      </c>
      <c r="E114" s="35">
        <v>113</v>
      </c>
      <c r="F114" s="34">
        <v>346786</v>
      </c>
      <c r="G114" s="34">
        <v>62399</v>
      </c>
      <c r="H114" s="34">
        <v>32340</v>
      </c>
      <c r="I114" s="34">
        <v>2848692</v>
      </c>
    </row>
    <row r="115" spans="1:9" x14ac:dyDescent="0.3">
      <c r="A115" s="34" t="s">
        <v>34</v>
      </c>
      <c r="B115" s="34" t="s">
        <v>35</v>
      </c>
      <c r="C115" s="34" t="s">
        <v>36</v>
      </c>
      <c r="D115" s="41" t="s">
        <v>487</v>
      </c>
      <c r="E115" s="35">
        <v>114</v>
      </c>
      <c r="F115" s="34">
        <v>349691</v>
      </c>
      <c r="G115" s="34">
        <v>53363</v>
      </c>
      <c r="H115" s="34">
        <v>32642</v>
      </c>
      <c r="I115" s="34">
        <v>2567769</v>
      </c>
    </row>
    <row r="116" spans="1:9" x14ac:dyDescent="0.3">
      <c r="A116" s="34" t="s">
        <v>34</v>
      </c>
      <c r="B116" s="34" t="s">
        <v>35</v>
      </c>
      <c r="C116" s="34" t="s">
        <v>36</v>
      </c>
      <c r="D116" s="41" t="s">
        <v>488</v>
      </c>
      <c r="E116" s="35">
        <v>115</v>
      </c>
      <c r="F116" s="34">
        <v>352991</v>
      </c>
      <c r="G116" s="34">
        <v>32065</v>
      </c>
      <c r="H116" s="34">
        <v>24465</v>
      </c>
      <c r="I116" s="34">
        <v>2252729</v>
      </c>
    </row>
    <row r="117" spans="1:9" x14ac:dyDescent="0.3">
      <c r="A117" s="34" t="s">
        <v>34</v>
      </c>
      <c r="B117" s="34" t="s">
        <v>35</v>
      </c>
      <c r="C117" s="34" t="s">
        <v>36</v>
      </c>
      <c r="D117" s="41" t="s">
        <v>489</v>
      </c>
      <c r="E117" s="35">
        <v>116</v>
      </c>
      <c r="F117" s="34">
        <v>323023</v>
      </c>
      <c r="G117" s="34">
        <v>47691</v>
      </c>
      <c r="H117" s="34">
        <v>5959</v>
      </c>
      <c r="I117" s="34">
        <v>2112700</v>
      </c>
    </row>
    <row r="118" spans="1:9" x14ac:dyDescent="0.3">
      <c r="A118" s="34" t="s">
        <v>34</v>
      </c>
      <c r="B118" s="34" t="s">
        <v>35</v>
      </c>
      <c r="C118" s="34" t="s">
        <v>36</v>
      </c>
      <c r="D118" s="41" t="s">
        <v>490</v>
      </c>
      <c r="E118" s="35">
        <v>117</v>
      </c>
      <c r="F118" s="34">
        <v>360927</v>
      </c>
      <c r="G118" s="34">
        <v>50856</v>
      </c>
      <c r="H118" s="34">
        <v>30323</v>
      </c>
      <c r="I118" s="34">
        <v>2657092</v>
      </c>
    </row>
    <row r="119" spans="1:9" x14ac:dyDescent="0.3">
      <c r="A119" s="34" t="s">
        <v>34</v>
      </c>
      <c r="B119" s="34" t="s">
        <v>35</v>
      </c>
      <c r="C119" s="34" t="s">
        <v>36</v>
      </c>
      <c r="D119" s="41" t="s">
        <v>491</v>
      </c>
      <c r="E119" s="35">
        <v>118</v>
      </c>
      <c r="F119" s="34">
        <v>379308</v>
      </c>
      <c r="G119" s="34">
        <v>55125</v>
      </c>
      <c r="H119" s="34">
        <v>31582</v>
      </c>
      <c r="I119" s="34">
        <v>2852389</v>
      </c>
    </row>
    <row r="120" spans="1:9" x14ac:dyDescent="0.3">
      <c r="A120" s="34" t="s">
        <v>34</v>
      </c>
      <c r="B120" s="34" t="s">
        <v>35</v>
      </c>
      <c r="C120" s="34" t="s">
        <v>36</v>
      </c>
      <c r="D120" s="41" t="s">
        <v>492</v>
      </c>
      <c r="E120" s="35">
        <v>119</v>
      </c>
      <c r="F120" s="34">
        <v>386555</v>
      </c>
      <c r="G120" s="34">
        <v>58199</v>
      </c>
      <c r="H120" s="34">
        <v>26548</v>
      </c>
      <c r="I120" s="34">
        <v>2817990</v>
      </c>
    </row>
    <row r="121" spans="1:9" x14ac:dyDescent="0.3">
      <c r="A121" s="34" t="s">
        <v>34</v>
      </c>
      <c r="B121" s="34" t="s">
        <v>35</v>
      </c>
      <c r="C121" s="34" t="s">
        <v>36</v>
      </c>
      <c r="D121" s="41" t="s">
        <v>493</v>
      </c>
      <c r="E121" s="35">
        <v>120</v>
      </c>
      <c r="F121" s="34">
        <v>401993</v>
      </c>
      <c r="G121" s="34">
        <v>57922</v>
      </c>
      <c r="H121" s="34">
        <v>24302</v>
      </c>
      <c r="I121" s="34">
        <v>2740812</v>
      </c>
    </row>
    <row r="122" spans="1:9" x14ac:dyDescent="0.3">
      <c r="A122" s="34" t="s">
        <v>34</v>
      </c>
      <c r="B122" s="34" t="s">
        <v>35</v>
      </c>
      <c r="C122" s="34" t="s">
        <v>36</v>
      </c>
      <c r="D122" s="41" t="s">
        <v>494</v>
      </c>
      <c r="E122" s="35">
        <v>121</v>
      </c>
      <c r="F122" s="34">
        <v>392488</v>
      </c>
      <c r="G122" s="34">
        <v>45303</v>
      </c>
      <c r="H122" s="34">
        <v>25670</v>
      </c>
      <c r="I122" s="34">
        <v>2481260</v>
      </c>
    </row>
    <row r="123" spans="1:9" x14ac:dyDescent="0.3">
      <c r="A123" s="34" t="s">
        <v>34</v>
      </c>
      <c r="B123" s="34" t="s">
        <v>35</v>
      </c>
      <c r="C123" s="34" t="s">
        <v>36</v>
      </c>
      <c r="D123" s="41" t="s">
        <v>495</v>
      </c>
      <c r="E123" s="35">
        <v>122</v>
      </c>
      <c r="F123" s="34">
        <v>368060</v>
      </c>
      <c r="G123" s="34">
        <v>29367</v>
      </c>
      <c r="H123" s="34">
        <v>9888</v>
      </c>
      <c r="I123" s="34">
        <v>2074469</v>
      </c>
    </row>
    <row r="124" spans="1:9" x14ac:dyDescent="0.3">
      <c r="A124" s="34" t="s">
        <v>34</v>
      </c>
      <c r="B124" s="34" t="s">
        <v>35</v>
      </c>
      <c r="C124" s="34" t="s">
        <v>36</v>
      </c>
      <c r="D124" s="41" t="s">
        <v>496</v>
      </c>
      <c r="E124" s="35">
        <v>123</v>
      </c>
      <c r="F124" s="34">
        <v>357316</v>
      </c>
      <c r="G124" s="34">
        <v>50560</v>
      </c>
      <c r="H124" s="34">
        <v>3767</v>
      </c>
      <c r="I124" s="34">
        <v>2099889</v>
      </c>
    </row>
    <row r="125" spans="1:9" x14ac:dyDescent="0.3">
      <c r="A125" s="34" t="s">
        <v>34</v>
      </c>
      <c r="B125" s="34" t="s">
        <v>35</v>
      </c>
      <c r="C125" s="34" t="s">
        <v>36</v>
      </c>
      <c r="D125" s="41" t="s">
        <v>497</v>
      </c>
      <c r="E125" s="35">
        <v>124</v>
      </c>
      <c r="F125" s="34">
        <v>382146</v>
      </c>
      <c r="G125" s="34">
        <v>40733</v>
      </c>
      <c r="H125" s="34">
        <v>24377</v>
      </c>
      <c r="I125" s="34">
        <v>2526148</v>
      </c>
    </row>
    <row r="126" spans="1:9" x14ac:dyDescent="0.3">
      <c r="A126" s="34" t="s">
        <v>34</v>
      </c>
      <c r="B126" s="34" t="s">
        <v>35</v>
      </c>
      <c r="C126" s="34" t="s">
        <v>36</v>
      </c>
      <c r="D126" s="41" t="s">
        <v>498</v>
      </c>
      <c r="E126" s="35">
        <v>125</v>
      </c>
      <c r="F126" s="34">
        <v>412431</v>
      </c>
      <c r="G126" s="34">
        <v>44510</v>
      </c>
      <c r="H126" s="34">
        <v>26004</v>
      </c>
      <c r="I126" s="34">
        <v>2629253</v>
      </c>
    </row>
    <row r="127" spans="1:9" x14ac:dyDescent="0.3">
      <c r="A127" s="34" t="s">
        <v>34</v>
      </c>
      <c r="B127" s="34" t="s">
        <v>35</v>
      </c>
      <c r="C127" s="34" t="s">
        <v>36</v>
      </c>
      <c r="D127" s="41" t="s">
        <v>499</v>
      </c>
      <c r="E127" s="35">
        <v>126</v>
      </c>
      <c r="F127" s="34">
        <v>414188</v>
      </c>
      <c r="G127" s="34">
        <v>47366</v>
      </c>
      <c r="H127" s="34">
        <v>21742</v>
      </c>
      <c r="I127" s="34">
        <v>2711585</v>
      </c>
    </row>
    <row r="128" spans="1:9" x14ac:dyDescent="0.3">
      <c r="A128" s="34" t="s">
        <v>34</v>
      </c>
      <c r="B128" s="34" t="s">
        <v>35</v>
      </c>
      <c r="C128" s="34" t="s">
        <v>36</v>
      </c>
      <c r="D128" s="41" t="s">
        <v>500</v>
      </c>
      <c r="E128" s="35">
        <v>127</v>
      </c>
      <c r="F128" s="34">
        <v>401078</v>
      </c>
      <c r="G128" s="34">
        <v>47055</v>
      </c>
      <c r="H128" s="34">
        <v>19138</v>
      </c>
      <c r="I128" s="34">
        <v>2587215</v>
      </c>
    </row>
    <row r="129" spans="1:9" x14ac:dyDescent="0.3">
      <c r="A129" s="34" t="s">
        <v>34</v>
      </c>
      <c r="B129" s="34" t="s">
        <v>35</v>
      </c>
      <c r="C129" s="34" t="s">
        <v>36</v>
      </c>
      <c r="D129" s="41" t="s">
        <v>501</v>
      </c>
      <c r="E129" s="35">
        <v>128</v>
      </c>
      <c r="F129" s="34">
        <v>403405</v>
      </c>
      <c r="G129" s="34">
        <v>34493</v>
      </c>
      <c r="H129" s="34">
        <v>20745</v>
      </c>
      <c r="I129" s="34">
        <v>2434879</v>
      </c>
    </row>
    <row r="130" spans="1:9" x14ac:dyDescent="0.3">
      <c r="A130" s="34" t="s">
        <v>34</v>
      </c>
      <c r="B130" s="34" t="s">
        <v>35</v>
      </c>
      <c r="C130" s="34" t="s">
        <v>36</v>
      </c>
      <c r="D130" s="41" t="s">
        <v>502</v>
      </c>
      <c r="E130" s="35">
        <v>129</v>
      </c>
      <c r="F130" s="34">
        <v>366494</v>
      </c>
      <c r="G130" s="34">
        <v>21392</v>
      </c>
      <c r="H130" s="34">
        <v>9128</v>
      </c>
      <c r="I130" s="34">
        <v>1954753</v>
      </c>
    </row>
    <row r="131" spans="1:9" x14ac:dyDescent="0.3">
      <c r="A131" s="34" t="s">
        <v>34</v>
      </c>
      <c r="B131" s="34" t="s">
        <v>35</v>
      </c>
      <c r="C131" s="34" t="s">
        <v>36</v>
      </c>
      <c r="D131" s="41" t="s">
        <v>503</v>
      </c>
      <c r="E131" s="35">
        <v>130</v>
      </c>
      <c r="F131" s="34">
        <v>329942</v>
      </c>
      <c r="G131" s="34">
        <v>36231</v>
      </c>
      <c r="H131" s="34">
        <v>3299</v>
      </c>
      <c r="I131" s="34">
        <v>1922698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 FURTHER</vt:lpstr>
      <vt:lpstr>Sheet2</vt:lpstr>
      <vt:lpstr>Sales Cars</vt:lpstr>
      <vt:lpstr>Forecast Cars 2</vt:lpstr>
      <vt:lpstr>Sheet1</vt:lpstr>
      <vt:lpstr>Covid Cases 2020-21</vt:lpstr>
      <vt:lpstr>Forecast India 18M</vt:lpstr>
      <vt:lpstr>Forecast World 18M</vt:lpstr>
      <vt:lpstr>Covid Cases 2021</vt:lpstr>
      <vt:lpstr>Forecast Covid India 6M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edouardthieuleux</dc:creator>
  <cp:lastModifiedBy>Shah Rishit</cp:lastModifiedBy>
  <dcterms:created xsi:type="dcterms:W3CDTF">2021-05-10T17:00:23Z</dcterms:created>
  <dcterms:modified xsi:type="dcterms:W3CDTF">2024-09-09T15:44:35Z</dcterms:modified>
</cp:coreProperties>
</file>