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40" i="1" l="1"/>
  <c r="T32" i="1"/>
  <c r="V19" i="1"/>
  <c r="T24" i="1"/>
  <c r="T16" i="1"/>
  <c r="J41" i="1"/>
  <c r="K41" i="1"/>
  <c r="J23" i="1"/>
  <c r="Q26" i="1" s="1"/>
  <c r="R26" i="1" s="1"/>
  <c r="J15" i="1"/>
  <c r="Q14" i="1" s="1"/>
  <c r="R14" i="1" s="1"/>
  <c r="I23" i="1"/>
  <c r="I15" i="1"/>
  <c r="N41" i="1"/>
  <c r="N37" i="1"/>
  <c r="N33" i="1"/>
  <c r="N29" i="1"/>
  <c r="O33" i="1"/>
  <c r="Q34" i="1" s="1"/>
  <c r="R34" i="1" s="1"/>
  <c r="O29" i="1"/>
  <c r="Q30" i="1" s="1"/>
  <c r="R30" i="1" s="1"/>
  <c r="V4" i="1"/>
  <c r="O37" i="1" s="1"/>
  <c r="Q38" i="1" s="1"/>
  <c r="R38" i="1" s="1"/>
  <c r="V5" i="1"/>
  <c r="O41" i="1" s="1"/>
  <c r="Q42" i="1" s="1"/>
  <c r="R42" i="1" s="1"/>
  <c r="V3" i="1"/>
  <c r="K33" i="1" l="1"/>
  <c r="J33" i="1" s="1"/>
  <c r="T54" i="1"/>
  <c r="V35" i="1" s="1"/>
  <c r="Q18" i="1"/>
  <c r="R18" i="1" s="1"/>
  <c r="K17" i="1" s="1"/>
  <c r="J17" i="1" s="1"/>
  <c r="Q22" i="1"/>
  <c r="R22" i="1" s="1"/>
  <c r="K25" i="1" s="1"/>
  <c r="N25" i="1" s="1"/>
  <c r="F21" i="1" l="1"/>
  <c r="E21" i="1" s="1"/>
  <c r="N21" i="1"/>
  <c r="J25" i="1"/>
  <c r="N13" i="1"/>
  <c r="N17" i="1"/>
  <c r="F37" i="1"/>
  <c r="A29" i="1" l="1"/>
  <c r="D19" i="1" s="1"/>
  <c r="I39" i="1"/>
  <c r="E37" i="1"/>
  <c r="U7" i="1" s="1"/>
  <c r="I31" i="1"/>
  <c r="D35" i="1" l="1"/>
  <c r="A30" i="1"/>
</calcChain>
</file>

<file path=xl/sharedStrings.xml><?xml version="1.0" encoding="utf-8"?>
<sst xmlns="http://schemas.openxmlformats.org/spreadsheetml/2006/main" count="23" uniqueCount="18">
  <si>
    <t>Value Measure</t>
  </si>
  <si>
    <t>U-Value</t>
  </si>
  <si>
    <t>Buy</t>
  </si>
  <si>
    <t>Dont</t>
  </si>
  <si>
    <t>t=1</t>
  </si>
  <si>
    <t>t=2</t>
  </si>
  <si>
    <t>p</t>
  </si>
  <si>
    <t>prob reduction</t>
  </si>
  <si>
    <t>prob se t=1</t>
  </si>
  <si>
    <t>prob se t=2</t>
  </si>
  <si>
    <t>WTP</t>
  </si>
  <si>
    <t>cost se</t>
  </si>
  <si>
    <t>cost t=1</t>
  </si>
  <si>
    <t>cost t=2</t>
  </si>
  <si>
    <t>VOI</t>
  </si>
  <si>
    <t>Expected NB</t>
  </si>
  <si>
    <t>Chose optimal</t>
  </si>
  <si>
    <t>Choose 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</si>
</sst>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27</xdr:row>
      <xdr:rowOff>95250</xdr:rowOff>
    </xdr:from>
    <xdr:to>
      <xdr:col>1</xdr:col>
      <xdr:colOff>0</xdr:colOff>
      <xdr:row>27</xdr:row>
      <xdr:rowOff>95250</xdr:rowOff>
    </xdr:to>
    <xdr:cxnSp macro="">
      <xdr:nvCxnSpPr>
        <xdr:cNvPr id="2" name="Root "/>
        <xdr:cNvCxnSpPr/>
      </xdr:nvCxnSpPr>
      <xdr:spPr>
        <a:xfrm flipH="1">
          <a:off x="520700" y="25717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27</xdr:row>
      <xdr:rowOff>0</xdr:rowOff>
    </xdr:from>
    <xdr:to>
      <xdr:col>2</xdr:col>
      <xdr:colOff>0</xdr:colOff>
      <xdr:row>27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2476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19</xdr:row>
      <xdr:rowOff>95250</xdr:rowOff>
    </xdr:from>
    <xdr:to>
      <xdr:col>6</xdr:col>
      <xdr:colOff>0</xdr:colOff>
      <xdr:row>19</xdr:row>
      <xdr:rowOff>95250</xdr:rowOff>
    </xdr:to>
    <xdr:cxnSp macro="">
      <xdr:nvCxnSpPr>
        <xdr:cNvPr id="5" name="Branch 1"/>
        <xdr:cNvCxnSpPr/>
      </xdr:nvCxnSpPr>
      <xdr:spPr>
        <a:xfrm>
          <a:off x="10191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35</xdr:row>
      <xdr:rowOff>95250</xdr:rowOff>
    </xdr:from>
    <xdr:to>
      <xdr:col>6</xdr:col>
      <xdr:colOff>0</xdr:colOff>
      <xdr:row>35</xdr:row>
      <xdr:rowOff>95250</xdr:rowOff>
    </xdr:to>
    <xdr:cxnSp macro="">
      <xdr:nvCxnSpPr>
        <xdr:cNvPr id="8" name="Branch 2"/>
        <xdr:cNvCxnSpPr/>
      </xdr:nvCxnSpPr>
      <xdr:spPr>
        <a:xfrm>
          <a:off x="1019175" y="333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35</xdr:row>
      <xdr:rowOff>0</xdr:rowOff>
    </xdr:from>
    <xdr:to>
      <xdr:col>7</xdr:col>
      <xdr:colOff>0</xdr:colOff>
      <xdr:row>35</xdr:row>
      <xdr:rowOff>161925</xdr:rowOff>
    </xdr:to>
    <xdr:sp macro="" textlink="">
      <xdr:nvSpPr>
        <xdr:cNvPr id="10" name="TrNd 2"/>
        <xdr:cNvSpPr>
          <a:spLocks/>
        </xdr:cNvSpPr>
      </xdr:nvSpPr>
      <xdr:spPr>
        <a:xfrm>
          <a:off x="2362200" y="3238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31</xdr:row>
      <xdr:rowOff>95250</xdr:rowOff>
    </xdr:from>
    <xdr:to>
      <xdr:col>11</xdr:col>
      <xdr:colOff>0</xdr:colOff>
      <xdr:row>31</xdr:row>
      <xdr:rowOff>95250</xdr:rowOff>
    </xdr:to>
    <xdr:cxnSp macro="">
      <xdr:nvCxnSpPr>
        <xdr:cNvPr id="14" name="Branch 21"/>
        <xdr:cNvCxnSpPr/>
      </xdr:nvCxnSpPr>
      <xdr:spPr>
        <a:xfrm>
          <a:off x="2771775" y="333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39</xdr:row>
      <xdr:rowOff>95250</xdr:rowOff>
    </xdr:from>
    <xdr:to>
      <xdr:col>11</xdr:col>
      <xdr:colOff>0</xdr:colOff>
      <xdr:row>39</xdr:row>
      <xdr:rowOff>95250</xdr:rowOff>
    </xdr:to>
    <xdr:cxnSp macro="">
      <xdr:nvCxnSpPr>
        <xdr:cNvPr id="17" name="Branch 22"/>
        <xdr:cNvCxnSpPr/>
      </xdr:nvCxnSpPr>
      <xdr:spPr>
        <a:xfrm>
          <a:off x="2771775" y="409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31</xdr:row>
      <xdr:rowOff>0</xdr:rowOff>
    </xdr:from>
    <xdr:to>
      <xdr:col>12</xdr:col>
      <xdr:colOff>0</xdr:colOff>
      <xdr:row>31</xdr:row>
      <xdr:rowOff>161925</xdr:rowOff>
    </xdr:to>
    <xdr:sp macro="" textlink="">
      <xdr:nvSpPr>
        <xdr:cNvPr id="20" name="TrNd 21"/>
        <xdr:cNvSpPr>
          <a:spLocks/>
        </xdr:cNvSpPr>
      </xdr:nvSpPr>
      <xdr:spPr>
        <a:xfrm>
          <a:off x="4114800" y="3238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29</xdr:row>
      <xdr:rowOff>95250</xdr:rowOff>
    </xdr:from>
    <xdr:to>
      <xdr:col>16</xdr:col>
      <xdr:colOff>0</xdr:colOff>
      <xdr:row>29</xdr:row>
      <xdr:rowOff>95250</xdr:rowOff>
    </xdr:to>
    <xdr:cxnSp macro="">
      <xdr:nvCxnSpPr>
        <xdr:cNvPr id="29" name="Branch 211"/>
        <xdr:cNvCxnSpPr/>
      </xdr:nvCxnSpPr>
      <xdr:spPr>
        <a:xfrm>
          <a:off x="4524375" y="409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29</xdr:row>
      <xdr:rowOff>23813</xdr:rowOff>
    </xdr:from>
    <xdr:to>
      <xdr:col>16</xdr:col>
      <xdr:colOff>0</xdr:colOff>
      <xdr:row>29</xdr:row>
      <xdr:rowOff>166688</xdr:rowOff>
    </xdr:to>
    <xdr:cxnSp macro="">
      <xdr:nvCxnSpPr>
        <xdr:cNvPr id="30" name="Leaf 211"/>
        <xdr:cNvCxnSpPr/>
      </xdr:nvCxnSpPr>
      <xdr:spPr>
        <a:xfrm>
          <a:off x="5867400" y="4024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33</xdr:row>
      <xdr:rowOff>95250</xdr:rowOff>
    </xdr:from>
    <xdr:to>
      <xdr:col>16</xdr:col>
      <xdr:colOff>0</xdr:colOff>
      <xdr:row>33</xdr:row>
      <xdr:rowOff>95250</xdr:rowOff>
    </xdr:to>
    <xdr:cxnSp macro="">
      <xdr:nvCxnSpPr>
        <xdr:cNvPr id="33" name="Branch 212"/>
        <xdr:cNvCxnSpPr/>
      </xdr:nvCxnSpPr>
      <xdr:spPr>
        <a:xfrm>
          <a:off x="4524375" y="485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33</xdr:row>
      <xdr:rowOff>23813</xdr:rowOff>
    </xdr:from>
    <xdr:to>
      <xdr:col>16</xdr:col>
      <xdr:colOff>0</xdr:colOff>
      <xdr:row>33</xdr:row>
      <xdr:rowOff>166688</xdr:rowOff>
    </xdr:to>
    <xdr:cxnSp macro="">
      <xdr:nvCxnSpPr>
        <xdr:cNvPr id="34" name="Leaf 212"/>
        <xdr:cNvCxnSpPr/>
      </xdr:nvCxnSpPr>
      <xdr:spPr>
        <a:xfrm>
          <a:off x="5867400" y="4786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39</xdr:row>
      <xdr:rowOff>0</xdr:rowOff>
    </xdr:from>
    <xdr:to>
      <xdr:col>12</xdr:col>
      <xdr:colOff>0</xdr:colOff>
      <xdr:row>39</xdr:row>
      <xdr:rowOff>161925</xdr:rowOff>
    </xdr:to>
    <xdr:sp macro="" textlink="">
      <xdr:nvSpPr>
        <xdr:cNvPr id="42" name="TrNd 22"/>
        <xdr:cNvSpPr>
          <a:spLocks/>
        </xdr:cNvSpPr>
      </xdr:nvSpPr>
      <xdr:spPr>
        <a:xfrm>
          <a:off x="4114800" y="5524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37</xdr:row>
      <xdr:rowOff>95250</xdr:rowOff>
    </xdr:from>
    <xdr:to>
      <xdr:col>16</xdr:col>
      <xdr:colOff>0</xdr:colOff>
      <xdr:row>37</xdr:row>
      <xdr:rowOff>95250</xdr:rowOff>
    </xdr:to>
    <xdr:cxnSp macro="">
      <xdr:nvCxnSpPr>
        <xdr:cNvPr id="49" name="Branch 221"/>
        <xdr:cNvCxnSpPr/>
      </xdr:nvCxnSpPr>
      <xdr:spPr>
        <a:xfrm>
          <a:off x="4524375" y="638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</xdr:row>
      <xdr:rowOff>23813</xdr:rowOff>
    </xdr:from>
    <xdr:to>
      <xdr:col>16</xdr:col>
      <xdr:colOff>0</xdr:colOff>
      <xdr:row>37</xdr:row>
      <xdr:rowOff>166688</xdr:rowOff>
    </xdr:to>
    <xdr:cxnSp macro="">
      <xdr:nvCxnSpPr>
        <xdr:cNvPr id="50" name="Leaf 221"/>
        <xdr:cNvCxnSpPr/>
      </xdr:nvCxnSpPr>
      <xdr:spPr>
        <a:xfrm>
          <a:off x="5867400" y="6310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41</xdr:row>
      <xdr:rowOff>95250</xdr:rowOff>
    </xdr:from>
    <xdr:to>
      <xdr:col>16</xdr:col>
      <xdr:colOff>0</xdr:colOff>
      <xdr:row>41</xdr:row>
      <xdr:rowOff>95250</xdr:rowOff>
    </xdr:to>
    <xdr:cxnSp macro="">
      <xdr:nvCxnSpPr>
        <xdr:cNvPr id="52" name="Branch 222"/>
        <xdr:cNvCxnSpPr/>
      </xdr:nvCxnSpPr>
      <xdr:spPr>
        <a:xfrm>
          <a:off x="4524375" y="714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41</xdr:row>
      <xdr:rowOff>23813</xdr:rowOff>
    </xdr:from>
    <xdr:to>
      <xdr:col>16</xdr:col>
      <xdr:colOff>0</xdr:colOff>
      <xdr:row>41</xdr:row>
      <xdr:rowOff>166688</xdr:rowOff>
    </xdr:to>
    <xdr:cxnSp macro="">
      <xdr:nvCxnSpPr>
        <xdr:cNvPr id="53" name="Leaf 222"/>
        <xdr:cNvCxnSpPr/>
      </xdr:nvCxnSpPr>
      <xdr:spPr>
        <a:xfrm>
          <a:off x="5867400" y="7072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19</xdr:row>
      <xdr:rowOff>161925</xdr:rowOff>
    </xdr:to>
    <xdr:sp macro="" textlink="">
      <xdr:nvSpPr>
        <xdr:cNvPr id="61" name="TrNd 1"/>
        <xdr:cNvSpPr>
          <a:spLocks/>
        </xdr:cNvSpPr>
      </xdr:nvSpPr>
      <xdr:spPr>
        <a:xfrm>
          <a:off x="2362200" y="2476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15</xdr:row>
      <xdr:rowOff>95250</xdr:rowOff>
    </xdr:from>
    <xdr:to>
      <xdr:col>11</xdr:col>
      <xdr:colOff>0</xdr:colOff>
      <xdr:row>15</xdr:row>
      <xdr:rowOff>95250</xdr:rowOff>
    </xdr:to>
    <xdr:cxnSp macro="">
      <xdr:nvCxnSpPr>
        <xdr:cNvPr id="68" name="Branch 11"/>
        <xdr:cNvCxnSpPr/>
      </xdr:nvCxnSpPr>
      <xdr:spPr>
        <a:xfrm>
          <a:off x="2771775" y="333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23</xdr:row>
      <xdr:rowOff>95250</xdr:rowOff>
    </xdr:from>
    <xdr:to>
      <xdr:col>11</xdr:col>
      <xdr:colOff>0</xdr:colOff>
      <xdr:row>23</xdr:row>
      <xdr:rowOff>95250</xdr:rowOff>
    </xdr:to>
    <xdr:cxnSp macro="">
      <xdr:nvCxnSpPr>
        <xdr:cNvPr id="73" name="Branch 12"/>
        <xdr:cNvCxnSpPr/>
      </xdr:nvCxnSpPr>
      <xdr:spPr>
        <a:xfrm>
          <a:off x="2771775" y="409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15</xdr:row>
      <xdr:rowOff>0</xdr:rowOff>
    </xdr:from>
    <xdr:to>
      <xdr:col>12</xdr:col>
      <xdr:colOff>0</xdr:colOff>
      <xdr:row>15</xdr:row>
      <xdr:rowOff>161925</xdr:rowOff>
    </xdr:to>
    <xdr:sp macro="" textlink="">
      <xdr:nvSpPr>
        <xdr:cNvPr id="93" name="TrNd 11"/>
        <xdr:cNvSpPr>
          <a:spLocks/>
        </xdr:cNvSpPr>
      </xdr:nvSpPr>
      <xdr:spPr>
        <a:xfrm>
          <a:off x="4114800" y="4000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13</xdr:row>
      <xdr:rowOff>95250</xdr:rowOff>
    </xdr:from>
    <xdr:to>
      <xdr:col>13</xdr:col>
      <xdr:colOff>0</xdr:colOff>
      <xdr:row>15</xdr:row>
      <xdr:rowOff>95250</xdr:rowOff>
    </xdr:to>
    <xdr:cxnSp macro="">
      <xdr:nvCxnSpPr>
        <xdr:cNvPr id="99" name="FBranch 111"/>
        <xdr:cNvCxnSpPr/>
      </xdr:nvCxnSpPr>
      <xdr:spPr>
        <a:xfrm flipV="1">
          <a:off x="4276725" y="4095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13</xdr:row>
      <xdr:rowOff>95250</xdr:rowOff>
    </xdr:from>
    <xdr:to>
      <xdr:col>16</xdr:col>
      <xdr:colOff>0</xdr:colOff>
      <xdr:row>13</xdr:row>
      <xdr:rowOff>95250</xdr:rowOff>
    </xdr:to>
    <xdr:cxnSp macro="">
      <xdr:nvCxnSpPr>
        <xdr:cNvPr id="100" name="Branch 111"/>
        <xdr:cNvCxnSpPr/>
      </xdr:nvCxnSpPr>
      <xdr:spPr>
        <a:xfrm>
          <a:off x="4524375" y="409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13</xdr:row>
      <xdr:rowOff>23813</xdr:rowOff>
    </xdr:from>
    <xdr:to>
      <xdr:col>16</xdr:col>
      <xdr:colOff>0</xdr:colOff>
      <xdr:row>13</xdr:row>
      <xdr:rowOff>166688</xdr:rowOff>
    </xdr:to>
    <xdr:cxnSp macro="">
      <xdr:nvCxnSpPr>
        <xdr:cNvPr id="101" name="Leaf 111"/>
        <xdr:cNvCxnSpPr/>
      </xdr:nvCxnSpPr>
      <xdr:spPr>
        <a:xfrm>
          <a:off x="5867400" y="4024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95250</xdr:rowOff>
    </xdr:from>
    <xdr:to>
      <xdr:col>13</xdr:col>
      <xdr:colOff>0</xdr:colOff>
      <xdr:row>17</xdr:row>
      <xdr:rowOff>95250</xdr:rowOff>
    </xdr:to>
    <xdr:cxnSp macro="">
      <xdr:nvCxnSpPr>
        <xdr:cNvPr id="102" name="FBranch 112"/>
        <xdr:cNvCxnSpPr/>
      </xdr:nvCxnSpPr>
      <xdr:spPr>
        <a:xfrm>
          <a:off x="4276725" y="4476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17</xdr:row>
      <xdr:rowOff>95250</xdr:rowOff>
    </xdr:from>
    <xdr:to>
      <xdr:col>16</xdr:col>
      <xdr:colOff>0</xdr:colOff>
      <xdr:row>17</xdr:row>
      <xdr:rowOff>95250</xdr:rowOff>
    </xdr:to>
    <xdr:cxnSp macro="">
      <xdr:nvCxnSpPr>
        <xdr:cNvPr id="103" name="Branch 112"/>
        <xdr:cNvCxnSpPr/>
      </xdr:nvCxnSpPr>
      <xdr:spPr>
        <a:xfrm>
          <a:off x="4524375" y="485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17</xdr:row>
      <xdr:rowOff>23813</xdr:rowOff>
    </xdr:from>
    <xdr:to>
      <xdr:col>16</xdr:col>
      <xdr:colOff>0</xdr:colOff>
      <xdr:row>17</xdr:row>
      <xdr:rowOff>166688</xdr:rowOff>
    </xdr:to>
    <xdr:cxnSp macro="">
      <xdr:nvCxnSpPr>
        <xdr:cNvPr id="104" name="Leaf 112"/>
        <xdr:cNvCxnSpPr/>
      </xdr:nvCxnSpPr>
      <xdr:spPr>
        <a:xfrm>
          <a:off x="5867400" y="4786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23</xdr:row>
      <xdr:rowOff>0</xdr:rowOff>
    </xdr:from>
    <xdr:to>
      <xdr:col>12</xdr:col>
      <xdr:colOff>0</xdr:colOff>
      <xdr:row>23</xdr:row>
      <xdr:rowOff>161925</xdr:rowOff>
    </xdr:to>
    <xdr:sp macro="" textlink="">
      <xdr:nvSpPr>
        <xdr:cNvPr id="105" name="TrNd 12"/>
        <xdr:cNvSpPr>
          <a:spLocks/>
        </xdr:cNvSpPr>
      </xdr:nvSpPr>
      <xdr:spPr>
        <a:xfrm>
          <a:off x="4114800" y="5524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21</xdr:row>
      <xdr:rowOff>95250</xdr:rowOff>
    </xdr:from>
    <xdr:to>
      <xdr:col>13</xdr:col>
      <xdr:colOff>0</xdr:colOff>
      <xdr:row>23</xdr:row>
      <xdr:rowOff>95250</xdr:rowOff>
    </xdr:to>
    <xdr:cxnSp macro="">
      <xdr:nvCxnSpPr>
        <xdr:cNvPr id="111" name="FBranch 121"/>
        <xdr:cNvCxnSpPr/>
      </xdr:nvCxnSpPr>
      <xdr:spPr>
        <a:xfrm flipV="1">
          <a:off x="4276725" y="561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21</xdr:row>
      <xdr:rowOff>95250</xdr:rowOff>
    </xdr:from>
    <xdr:to>
      <xdr:col>16</xdr:col>
      <xdr:colOff>0</xdr:colOff>
      <xdr:row>21</xdr:row>
      <xdr:rowOff>95250</xdr:rowOff>
    </xdr:to>
    <xdr:cxnSp macro="">
      <xdr:nvCxnSpPr>
        <xdr:cNvPr id="112" name="Branch 121"/>
        <xdr:cNvCxnSpPr/>
      </xdr:nvCxnSpPr>
      <xdr:spPr>
        <a:xfrm>
          <a:off x="4524375" y="561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21</xdr:row>
      <xdr:rowOff>23813</xdr:rowOff>
    </xdr:from>
    <xdr:to>
      <xdr:col>16</xdr:col>
      <xdr:colOff>0</xdr:colOff>
      <xdr:row>21</xdr:row>
      <xdr:rowOff>166688</xdr:rowOff>
    </xdr:to>
    <xdr:cxnSp macro="">
      <xdr:nvCxnSpPr>
        <xdr:cNvPr id="113" name="Leaf 121"/>
        <xdr:cNvCxnSpPr/>
      </xdr:nvCxnSpPr>
      <xdr:spPr>
        <a:xfrm>
          <a:off x="5867400" y="5548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23</xdr:row>
      <xdr:rowOff>95250</xdr:rowOff>
    </xdr:from>
    <xdr:to>
      <xdr:col>13</xdr:col>
      <xdr:colOff>0</xdr:colOff>
      <xdr:row>25</xdr:row>
      <xdr:rowOff>95250</xdr:rowOff>
    </xdr:to>
    <xdr:cxnSp macro="">
      <xdr:nvCxnSpPr>
        <xdr:cNvPr id="114" name="FBranch 122"/>
        <xdr:cNvCxnSpPr/>
      </xdr:nvCxnSpPr>
      <xdr:spPr>
        <a:xfrm>
          <a:off x="4276725" y="6000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25</xdr:row>
      <xdr:rowOff>95250</xdr:rowOff>
    </xdr:from>
    <xdr:to>
      <xdr:col>16</xdr:col>
      <xdr:colOff>0</xdr:colOff>
      <xdr:row>25</xdr:row>
      <xdr:rowOff>95250</xdr:rowOff>
    </xdr:to>
    <xdr:cxnSp macro="">
      <xdr:nvCxnSpPr>
        <xdr:cNvPr id="115" name="Branch 122"/>
        <xdr:cNvCxnSpPr/>
      </xdr:nvCxnSpPr>
      <xdr:spPr>
        <a:xfrm>
          <a:off x="4524375" y="638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25</xdr:row>
      <xdr:rowOff>23813</xdr:rowOff>
    </xdr:from>
    <xdr:to>
      <xdr:col>16</xdr:col>
      <xdr:colOff>0</xdr:colOff>
      <xdr:row>25</xdr:row>
      <xdr:rowOff>166688</xdr:rowOff>
    </xdr:to>
    <xdr:cxnSp macro="">
      <xdr:nvCxnSpPr>
        <xdr:cNvPr id="116" name="Leaf 122"/>
        <xdr:cNvCxnSpPr/>
      </xdr:nvCxnSpPr>
      <xdr:spPr>
        <a:xfrm>
          <a:off x="5867400" y="6310313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95250</xdr:rowOff>
    </xdr:from>
    <xdr:to>
      <xdr:col>8</xdr:col>
      <xdr:colOff>0</xdr:colOff>
      <xdr:row>19</xdr:row>
      <xdr:rowOff>80963</xdr:rowOff>
    </xdr:to>
    <xdr:cxnSp macro="">
      <xdr:nvCxnSpPr>
        <xdr:cNvPr id="123" name="FBranch 11"/>
        <xdr:cNvCxnSpPr/>
      </xdr:nvCxnSpPr>
      <xdr:spPr>
        <a:xfrm flipV="1">
          <a:off x="2524125" y="2952750"/>
          <a:ext cx="247650" cy="747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19</xdr:row>
      <xdr:rowOff>80963</xdr:rowOff>
    </xdr:from>
    <xdr:to>
      <xdr:col>8</xdr:col>
      <xdr:colOff>0</xdr:colOff>
      <xdr:row>23</xdr:row>
      <xdr:rowOff>95250</xdr:rowOff>
    </xdr:to>
    <xdr:cxnSp macro="">
      <xdr:nvCxnSpPr>
        <xdr:cNvPr id="124" name="FBranch 12"/>
        <xdr:cNvCxnSpPr/>
      </xdr:nvCxnSpPr>
      <xdr:spPr>
        <a:xfrm>
          <a:off x="2524125" y="3700463"/>
          <a:ext cx="247650" cy="776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29</xdr:row>
      <xdr:rowOff>95250</xdr:rowOff>
    </xdr:from>
    <xdr:to>
      <xdr:col>13</xdr:col>
      <xdr:colOff>0</xdr:colOff>
      <xdr:row>31</xdr:row>
      <xdr:rowOff>80963</xdr:rowOff>
    </xdr:to>
    <xdr:cxnSp macro="">
      <xdr:nvCxnSpPr>
        <xdr:cNvPr id="127" name="FBranch 211"/>
        <xdr:cNvCxnSpPr/>
      </xdr:nvCxnSpPr>
      <xdr:spPr>
        <a:xfrm flipV="1">
          <a:off x="4276725" y="5619750"/>
          <a:ext cx="247650" cy="366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31</xdr:row>
      <xdr:rowOff>80963</xdr:rowOff>
    </xdr:from>
    <xdr:to>
      <xdr:col>13</xdr:col>
      <xdr:colOff>0</xdr:colOff>
      <xdr:row>33</xdr:row>
      <xdr:rowOff>95250</xdr:rowOff>
    </xdr:to>
    <xdr:cxnSp macro="">
      <xdr:nvCxnSpPr>
        <xdr:cNvPr id="128" name="FBranch 212"/>
        <xdr:cNvCxnSpPr/>
      </xdr:nvCxnSpPr>
      <xdr:spPr>
        <a:xfrm>
          <a:off x="4276725" y="5986463"/>
          <a:ext cx="247650" cy="395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37</xdr:row>
      <xdr:rowOff>95250</xdr:rowOff>
    </xdr:from>
    <xdr:to>
      <xdr:col>13</xdr:col>
      <xdr:colOff>0</xdr:colOff>
      <xdr:row>39</xdr:row>
      <xdr:rowOff>80963</xdr:rowOff>
    </xdr:to>
    <xdr:cxnSp macro="">
      <xdr:nvCxnSpPr>
        <xdr:cNvPr id="133" name="FBranch 221"/>
        <xdr:cNvCxnSpPr/>
      </xdr:nvCxnSpPr>
      <xdr:spPr>
        <a:xfrm flipV="1">
          <a:off x="4276725" y="7143750"/>
          <a:ext cx="247650" cy="366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39</xdr:row>
      <xdr:rowOff>80963</xdr:rowOff>
    </xdr:from>
    <xdr:to>
      <xdr:col>13</xdr:col>
      <xdr:colOff>0</xdr:colOff>
      <xdr:row>41</xdr:row>
      <xdr:rowOff>95250</xdr:rowOff>
    </xdr:to>
    <xdr:cxnSp macro="">
      <xdr:nvCxnSpPr>
        <xdr:cNvPr id="134" name="FBranch 222"/>
        <xdr:cNvCxnSpPr/>
      </xdr:nvCxnSpPr>
      <xdr:spPr>
        <a:xfrm>
          <a:off x="4276725" y="7510463"/>
          <a:ext cx="247650" cy="395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31</xdr:row>
      <xdr:rowOff>95250</xdr:rowOff>
    </xdr:from>
    <xdr:to>
      <xdr:col>8</xdr:col>
      <xdr:colOff>0</xdr:colOff>
      <xdr:row>35</xdr:row>
      <xdr:rowOff>80963</xdr:rowOff>
    </xdr:to>
    <xdr:cxnSp macro="">
      <xdr:nvCxnSpPr>
        <xdr:cNvPr id="135" name="FBranch 21"/>
        <xdr:cNvCxnSpPr/>
      </xdr:nvCxnSpPr>
      <xdr:spPr>
        <a:xfrm flipV="1">
          <a:off x="2524125" y="6000750"/>
          <a:ext cx="247650" cy="747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35</xdr:row>
      <xdr:rowOff>80963</xdr:rowOff>
    </xdr:from>
    <xdr:to>
      <xdr:col>8</xdr:col>
      <xdr:colOff>0</xdr:colOff>
      <xdr:row>39</xdr:row>
      <xdr:rowOff>95250</xdr:rowOff>
    </xdr:to>
    <xdr:cxnSp macro="">
      <xdr:nvCxnSpPr>
        <xdr:cNvPr id="136" name="FBranch 22"/>
        <xdr:cNvCxnSpPr/>
      </xdr:nvCxnSpPr>
      <xdr:spPr>
        <a:xfrm>
          <a:off x="2524125" y="6748463"/>
          <a:ext cx="247650" cy="776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95250</xdr:rowOff>
    </xdr:from>
    <xdr:to>
      <xdr:col>3</xdr:col>
      <xdr:colOff>0</xdr:colOff>
      <xdr:row>27</xdr:row>
      <xdr:rowOff>80963</xdr:rowOff>
    </xdr:to>
    <xdr:cxnSp macro="">
      <xdr:nvCxnSpPr>
        <xdr:cNvPr id="137" name="FBranch 1"/>
        <xdr:cNvCxnSpPr/>
      </xdr:nvCxnSpPr>
      <xdr:spPr>
        <a:xfrm flipV="1">
          <a:off x="771525" y="3714750"/>
          <a:ext cx="247650" cy="1509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80963</xdr:rowOff>
    </xdr:from>
    <xdr:to>
      <xdr:col>3</xdr:col>
      <xdr:colOff>0</xdr:colOff>
      <xdr:row>35</xdr:row>
      <xdr:rowOff>95250</xdr:rowOff>
    </xdr:to>
    <xdr:cxnSp macro="">
      <xdr:nvCxnSpPr>
        <xdr:cNvPr id="138" name="FBranch 2"/>
        <xdr:cNvCxnSpPr/>
      </xdr:nvCxnSpPr>
      <xdr:spPr>
        <a:xfrm>
          <a:off x="771525" y="5224463"/>
          <a:ext cx="247650" cy="15382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54"/>
  <sheetViews>
    <sheetView tabSelected="1" zoomScale="80" zoomScaleNormal="80" workbookViewId="0">
      <selection activeCell="U41" sqref="U41"/>
    </sheetView>
  </sheetViews>
  <sheetFormatPr defaultRowHeight="15" x14ac:dyDescent="0.2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2.42578125" customWidth="1"/>
    <col min="13" max="13" width="3.7109375" customWidth="1"/>
    <col min="14" max="14" width="4.7109375" customWidth="1"/>
    <col min="15" max="16" width="7.7109375" customWidth="1"/>
    <col min="17" max="17" width="14.7109375" customWidth="1"/>
    <col min="18" max="18" width="10.7109375" customWidth="1"/>
  </cols>
  <sheetData>
    <row r="2" spans="9:27" x14ac:dyDescent="0.25">
      <c r="T2" t="s">
        <v>7</v>
      </c>
      <c r="U2" t="s">
        <v>8</v>
      </c>
      <c r="V2" t="s">
        <v>9</v>
      </c>
      <c r="W2" t="s">
        <v>6</v>
      </c>
      <c r="X2" t="s">
        <v>11</v>
      </c>
      <c r="Y2" t="s">
        <v>12</v>
      </c>
      <c r="Z2" t="s">
        <v>13</v>
      </c>
      <c r="AA2" t="s">
        <v>10</v>
      </c>
    </row>
    <row r="3" spans="9:27" x14ac:dyDescent="0.25">
      <c r="T3">
        <v>0.2</v>
      </c>
      <c r="U3">
        <v>0.3</v>
      </c>
      <c r="V3">
        <f>U3*$T$3</f>
        <v>0.06</v>
      </c>
      <c r="W3">
        <v>0</v>
      </c>
      <c r="X3">
        <v>120</v>
      </c>
      <c r="Y3">
        <v>110</v>
      </c>
      <c r="Z3">
        <v>520</v>
      </c>
      <c r="AA3">
        <v>5000</v>
      </c>
    </row>
    <row r="4" spans="9:27" x14ac:dyDescent="0.25">
      <c r="U4">
        <v>0.2</v>
      </c>
      <c r="V4">
        <f t="shared" ref="V4:V5" si="0">U4*$T$3</f>
        <v>4.0000000000000008E-2</v>
      </c>
      <c r="W4">
        <v>0.5</v>
      </c>
    </row>
    <row r="5" spans="9:27" x14ac:dyDescent="0.25">
      <c r="U5">
        <v>0.05</v>
      </c>
      <c r="V5">
        <f t="shared" si="0"/>
        <v>1.0000000000000002E-2</v>
      </c>
      <c r="W5">
        <v>0.5</v>
      </c>
    </row>
    <row r="7" spans="9:27" x14ac:dyDescent="0.25">
      <c r="T7" t="s">
        <v>14</v>
      </c>
      <c r="U7">
        <f>E21-E37</f>
        <v>102.60000000000036</v>
      </c>
    </row>
    <row r="10" spans="9:27" x14ac:dyDescent="0.25">
      <c r="Q10" s="1" t="s">
        <v>0</v>
      </c>
      <c r="R10" s="1" t="s">
        <v>1</v>
      </c>
    </row>
    <row r="12" spans="9:27" x14ac:dyDescent="0.25">
      <c r="T12" t="s">
        <v>17</v>
      </c>
      <c r="V12" t="s">
        <v>15</v>
      </c>
    </row>
    <row r="13" spans="9:27" x14ac:dyDescent="0.25">
      <c r="N13" s="3" t="str">
        <f>IF($K$17=$R$14,"&gt;&gt;&gt;","")</f>
        <v/>
      </c>
      <c r="O13" s="3" t="s">
        <v>4</v>
      </c>
      <c r="Q13" s="2"/>
      <c r="R13" s="2"/>
    </row>
    <row r="14" spans="9:27" x14ac:dyDescent="0.25">
      <c r="Q14" s="2">
        <f>(1-J15)*$AA$3-($Y$3+J15*$X$3)</f>
        <v>3866</v>
      </c>
      <c r="R14" s="2">
        <f>$Q$14</f>
        <v>3866</v>
      </c>
    </row>
    <row r="15" spans="9:27" x14ac:dyDescent="0.25">
      <c r="I15" s="2">
        <f>W4</f>
        <v>0.5</v>
      </c>
      <c r="J15" s="3">
        <f>U4</f>
        <v>0.2</v>
      </c>
    </row>
    <row r="16" spans="9:27" x14ac:dyDescent="0.25">
      <c r="Q16" s="2"/>
      <c r="R16" s="2"/>
      <c r="T16">
        <f>J17</f>
        <v>4275.2</v>
      </c>
    </row>
    <row r="17" spans="1:22" x14ac:dyDescent="0.25">
      <c r="J17" s="2">
        <f>$K$17</f>
        <v>4275.2</v>
      </c>
      <c r="K17">
        <f>MAX($R$14,$R$18)</f>
        <v>4275.2</v>
      </c>
      <c r="N17" s="3" t="str">
        <f>IF($K$17=$R$18,"&gt;&gt;&gt;","")</f>
        <v>&gt;&gt;&gt;</v>
      </c>
      <c r="O17" s="3" t="s">
        <v>5</v>
      </c>
    </row>
    <row r="18" spans="1:22" x14ac:dyDescent="0.25">
      <c r="Q18" s="2">
        <f>(1-J15*$T$3)*$AA$3-($Z$3+J15*$T$3*$X$3)</f>
        <v>4275.2</v>
      </c>
      <c r="R18" s="2">
        <f>$Q$18</f>
        <v>4275.2</v>
      </c>
    </row>
    <row r="19" spans="1:22" x14ac:dyDescent="0.25">
      <c r="D19" s="3" t="str">
        <f>IF($A$29=$F$21,"&gt;&gt;&gt;","")</f>
        <v>&gt;&gt;&gt;</v>
      </c>
      <c r="E19" s="3" t="s">
        <v>2</v>
      </c>
      <c r="V19">
        <f>E21</f>
        <v>4454.6000000000004</v>
      </c>
    </row>
    <row r="21" spans="1:22" x14ac:dyDescent="0.25">
      <c r="E21" s="2">
        <f>$F$21</f>
        <v>4454.6000000000004</v>
      </c>
      <c r="F21">
        <f>$I$15*$K$17+$I$23*$K$25</f>
        <v>4454.6000000000004</v>
      </c>
      <c r="N21" s="3" t="str">
        <f>IF($K$25=$R$22,"&gt;&gt;&gt;","")</f>
        <v>&gt;&gt;&gt;</v>
      </c>
      <c r="O21" s="3" t="s">
        <v>4</v>
      </c>
    </row>
    <row r="22" spans="1:22" x14ac:dyDescent="0.25">
      <c r="E22" s="2"/>
      <c r="Q22" s="2">
        <f>(1-J23)*$AA$3-($Y$3+J23*$X$3)</f>
        <v>4634</v>
      </c>
      <c r="R22" s="2">
        <f>$Q$22</f>
        <v>4634</v>
      </c>
    </row>
    <row r="23" spans="1:22" x14ac:dyDescent="0.25">
      <c r="E23" s="2"/>
      <c r="I23" s="2">
        <f>W5</f>
        <v>0.5</v>
      </c>
      <c r="J23" s="3">
        <f>U5</f>
        <v>0.05</v>
      </c>
    </row>
    <row r="24" spans="1:22" x14ac:dyDescent="0.25">
      <c r="E24" s="2"/>
      <c r="Q24" s="2"/>
      <c r="R24" s="2"/>
      <c r="T24">
        <f>J25</f>
        <v>4634</v>
      </c>
    </row>
    <row r="25" spans="1:22" x14ac:dyDescent="0.25">
      <c r="E25" s="2"/>
      <c r="J25" s="2">
        <f>$K$25</f>
        <v>4634</v>
      </c>
      <c r="K25">
        <f>MAX($R$22,$R$26)</f>
        <v>4634</v>
      </c>
      <c r="N25" s="3" t="str">
        <f>IF($K$25=$R$26,"&gt;&gt;&gt;","")</f>
        <v/>
      </c>
      <c r="O25" s="3" t="s">
        <v>5</v>
      </c>
    </row>
    <row r="26" spans="1:22" x14ac:dyDescent="0.25">
      <c r="Q26" s="2">
        <f>(1-J23*$T$3)*$AA$3-($Z$3+J23*$T$3*$X$3)</f>
        <v>4428.8</v>
      </c>
      <c r="R26" s="2">
        <f>$Q$26</f>
        <v>4428.8</v>
      </c>
    </row>
    <row r="28" spans="1:22" x14ac:dyDescent="0.25">
      <c r="T28" t="s">
        <v>15</v>
      </c>
      <c r="V28" t="s">
        <v>16</v>
      </c>
    </row>
    <row r="29" spans="1:22" x14ac:dyDescent="0.25">
      <c r="A29">
        <f>MAX($F$37,$F$21)</f>
        <v>4454.6000000000004</v>
      </c>
      <c r="N29" s="2">
        <f>W4</f>
        <v>0.5</v>
      </c>
      <c r="O29" s="3">
        <f>U4</f>
        <v>0.2</v>
      </c>
    </row>
    <row r="30" spans="1:22" x14ac:dyDescent="0.25">
      <c r="A30" s="2">
        <f>$A$29</f>
        <v>4454.6000000000004</v>
      </c>
      <c r="Q30" s="2">
        <f>(1-O29)*$AA$3-($Y$3+O29*$X$3)</f>
        <v>3866</v>
      </c>
      <c r="R30" s="2">
        <f>$Q$30</f>
        <v>3866</v>
      </c>
    </row>
    <row r="31" spans="1:22" x14ac:dyDescent="0.25">
      <c r="I31" s="3" t="str">
        <f>IF($F$37=$K$33,"&gt;&gt;&gt;","")</f>
        <v/>
      </c>
      <c r="J31" s="3" t="s">
        <v>4</v>
      </c>
    </row>
    <row r="32" spans="1:22" x14ac:dyDescent="0.25">
      <c r="T32">
        <f>J33</f>
        <v>4250</v>
      </c>
    </row>
    <row r="33" spans="4:22" x14ac:dyDescent="0.25">
      <c r="J33" s="2">
        <f>$K$33</f>
        <v>4250</v>
      </c>
      <c r="K33">
        <f>$N$29*$R$30+$N$33*$R$34</f>
        <v>4250</v>
      </c>
      <c r="N33" s="2">
        <f>W5</f>
        <v>0.5</v>
      </c>
      <c r="O33" s="3">
        <f>U5</f>
        <v>0.05</v>
      </c>
    </row>
    <row r="34" spans="4:22" x14ac:dyDescent="0.25">
      <c r="Q34" s="2">
        <f>(1-O33)*$AA$3-($Y$3+O33*$X$3)</f>
        <v>4634</v>
      </c>
      <c r="R34" s="2">
        <f>$Q$34</f>
        <v>4634</v>
      </c>
    </row>
    <row r="35" spans="4:22" x14ac:dyDescent="0.25">
      <c r="D35" s="3" t="str">
        <f>IF($A$29=$F$37,"&gt;&gt;&gt;","")</f>
        <v/>
      </c>
      <c r="E35" s="3" t="s">
        <v>3</v>
      </c>
      <c r="V35">
        <f>T54</f>
        <v>4352</v>
      </c>
    </row>
    <row r="36" spans="4:22" x14ac:dyDescent="0.25">
      <c r="Q36" s="2"/>
      <c r="R36" s="2"/>
    </row>
    <row r="37" spans="4:22" x14ac:dyDescent="0.25">
      <c r="E37" s="2">
        <f>$F$37</f>
        <v>4352</v>
      </c>
      <c r="F37">
        <f>MAX($K$33,$K$41)</f>
        <v>4352</v>
      </c>
      <c r="N37" s="2">
        <f>W4</f>
        <v>0.5</v>
      </c>
      <c r="O37" s="3">
        <f>V4</f>
        <v>4.0000000000000008E-2</v>
      </c>
    </row>
    <row r="38" spans="4:22" x14ac:dyDescent="0.25">
      <c r="E38" s="2"/>
      <c r="Q38" s="2">
        <f>(1-O37)*$AA$3-($Z$3+O37*$X$3)</f>
        <v>4275.2</v>
      </c>
      <c r="R38" s="2">
        <f>$Q$38</f>
        <v>4275.2</v>
      </c>
    </row>
    <row r="39" spans="4:22" x14ac:dyDescent="0.25">
      <c r="E39" s="2"/>
      <c r="I39" s="3" t="str">
        <f>IF($F$37=$K$41,"&gt;&gt;&gt;","")</f>
        <v>&gt;&gt;&gt;</v>
      </c>
      <c r="J39" s="3" t="s">
        <v>5</v>
      </c>
    </row>
    <row r="40" spans="4:22" x14ac:dyDescent="0.25">
      <c r="E40" s="2"/>
      <c r="T40">
        <f>J41</f>
        <v>4352</v>
      </c>
    </row>
    <row r="41" spans="4:22" x14ac:dyDescent="0.25">
      <c r="E41" s="2"/>
      <c r="J41" s="2">
        <f>$K$41</f>
        <v>4352</v>
      </c>
      <c r="K41">
        <f>$N$37*$R$38+$N$41*$R$42</f>
        <v>4352</v>
      </c>
      <c r="N41" s="2">
        <f>W5</f>
        <v>0.5</v>
      </c>
      <c r="O41" s="3">
        <f>V5</f>
        <v>1.0000000000000002E-2</v>
      </c>
    </row>
    <row r="42" spans="4:22" x14ac:dyDescent="0.25">
      <c r="Q42" s="2">
        <f>(1-O41)*$AA$3-($Z$3+O41*$X$3)</f>
        <v>4428.8</v>
      </c>
      <c r="R42" s="2">
        <f>$Q$42</f>
        <v>4428.8</v>
      </c>
    </row>
    <row r="54" spans="20:20" x14ac:dyDescent="0.25">
      <c r="T54">
        <f>J41</f>
        <v>4352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2014-01-15T11:24:38Z</dcterms:modified>
</cp:coreProperties>
</file>