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sting\apache-jmeter-5.1.1\Scripts\SPACE\"/>
    </mc:Choice>
  </mc:AlternateContent>
  <bookViews>
    <workbookView xWindow="0" yWindow="0" windowWidth="19200" windowHeight="730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I11" i="1" l="1"/>
  <c r="K2" i="1"/>
  <c r="K3" i="1"/>
  <c r="K4" i="1"/>
  <c r="K12" i="1" s="1"/>
  <c r="K5" i="1"/>
  <c r="K6" i="1"/>
  <c r="K7" i="1"/>
  <c r="K8" i="1"/>
  <c r="K9" i="1"/>
  <c r="K10" i="1"/>
  <c r="K11" i="1"/>
  <c r="I2" i="1"/>
  <c r="E11" i="1"/>
  <c r="I3" i="1"/>
  <c r="I4" i="1"/>
  <c r="I5" i="1"/>
  <c r="I6" i="1"/>
  <c r="I7" i="1"/>
  <c r="I8" i="1"/>
  <c r="I9" i="1"/>
  <c r="I10" i="1"/>
  <c r="F2" i="1" l="1"/>
  <c r="F3" i="1"/>
  <c r="F11" i="1" s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<sst xmlns="http://schemas.openxmlformats.org/spreadsheetml/2006/main" count="41" uniqueCount="30">
  <si>
    <t>URL</t>
  </si>
  <si>
    <t xml:space="preserve">Метод </t>
  </si>
  <si>
    <t>GET</t>
  </si>
  <si>
    <t>http://10.31.146.42:8888/calendar/${login}/days?date=${dateTime}</t>
  </si>
  <si>
    <t>% нагрузки</t>
  </si>
  <si>
    <t>PUT</t>
  </si>
  <si>
    <t>http://10.31.146.42:8888/calendar/${login}/history?date=${dateTime}</t>
  </si>
  <si>
    <t>http://10.31.146.42:8888/calendar/${login}/stat?startDate=${startDate}&amp;endDate=${endDate}</t>
  </si>
  <si>
    <t>Комментарий</t>
  </si>
  <si>
    <t>http://10.31.146.42:8888/user?logins=${logins}</t>
  </si>
  <si>
    <t>http://10.31.146.42:8888/user?login=${login}</t>
  </si>
  <si>
    <t>Список логинов через , в среднем пачка из 15 человек</t>
  </si>
  <si>
    <t>http://10.31.146.42:8888/swagger-ui.html</t>
  </si>
  <si>
    <t>Сваггер с документацией к API:</t>
  </si>
  <si>
    <t>Случайный логин</t>
  </si>
  <si>
    <t>Между startDate и endDate интервал в 7 дней</t>
  </si>
  <si>
    <t>Между startDate и endDate интервал в 21 день</t>
  </si>
  <si>
    <t>http://10.31.146.42:8888/user/approve</t>
  </si>
  <si>
    <t>на каждый PUT от сотрудника спустя время нужно сделать PUT от руководителя</t>
  </si>
  <si>
    <t>только с логинами руководителей</t>
  </si>
  <si>
    <t>http://10.31.146.42:8888/favorites</t>
  </si>
  <si>
    <t>TPS</t>
  </si>
  <si>
    <t>Стресс TPS</t>
  </si>
  <si>
    <t>Время выполнения</t>
  </si>
  <si>
    <t>Latency*10</t>
  </si>
  <si>
    <t>Фактический TPS #1</t>
  </si>
  <si>
    <t>Фактический TPS #2</t>
  </si>
  <si>
    <t>Пользователи 2</t>
  </si>
  <si>
    <t>Пользователи 1</t>
  </si>
  <si>
    <t>От руководителя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</si>
</sst>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0" fillId="0" borderId="0" xfId="0" applyFont="1" applyBorder="1"/>
    <xf numFmtId="0" fontId="0" fillId="0" borderId="0" xfId="0" applyBorder="1"/>
    <xf numFmtId="0" fontId="0" fillId="3" borderId="1" xfId="0" applyFill="1" applyBorder="1"/>
    <xf numFmtId="0" fontId="0" fillId="2" borderId="1" xfId="0" applyFill="1" applyBorder="1"/>
    <xf numFmtId="0" fontId="0" fillId="3" borderId="1" xfId="0" applyFont="1" applyFill="1" applyBorder="1"/>
    <xf numFmtId="0" fontId="0" fillId="2" borderId="1" xfId="0" applyNumberFormat="1" applyFont="1" applyFill="1" applyBorder="1"/>
    <xf numFmtId="0" fontId="0" fillId="0" borderId="2" xfId="0" applyBorder="1"/>
    <xf numFmtId="0" fontId="1" fillId="0" borderId="3" xfId="1" applyBorder="1"/>
    <xf numFmtId="0" fontId="0" fillId="0" borderId="6" xfId="0" applyBorder="1"/>
    <xf numFmtId="0" fontId="1" fillId="0" borderId="0" xfId="1" applyBorder="1"/>
    <xf numFmtId="0" fontId="0" fillId="0" borderId="8" xfId="0" applyBorder="1"/>
    <xf numFmtId="0" fontId="1" fillId="0" borderId="9" xfId="1" applyBorder="1"/>
    <xf numFmtId="0" fontId="0" fillId="3" borderId="4" xfId="0" applyFont="1" applyFill="1" applyBorder="1"/>
    <xf numFmtId="0" fontId="0" fillId="2" borderId="4" xfId="0" applyNumberFormat="1" applyFont="1" applyFill="1" applyBorder="1"/>
    <xf numFmtId="0" fontId="0" fillId="3" borderId="10" xfId="0" applyFont="1" applyFill="1" applyBorder="1"/>
    <xf numFmtId="0" fontId="0" fillId="2" borderId="10" xfId="0" applyNumberFormat="1" applyFont="1" applyFill="1" applyBorder="1"/>
    <xf numFmtId="2" fontId="0" fillId="3" borderId="4" xfId="0" applyNumberFormat="1" applyFont="1" applyFill="1" applyBorder="1"/>
    <xf numFmtId="2" fontId="0" fillId="3" borderId="1" xfId="0" applyNumberFormat="1" applyFont="1" applyFill="1" applyBorder="1"/>
    <xf numFmtId="2" fontId="0" fillId="3" borderId="10" xfId="0" applyNumberFormat="1" applyFont="1" applyFill="1" applyBorder="1"/>
    <xf numFmtId="2" fontId="0" fillId="2" borderId="5" xfId="0" applyNumberFormat="1" applyFont="1" applyFill="1" applyBorder="1"/>
    <xf numFmtId="2" fontId="0" fillId="2" borderId="7" xfId="0" applyNumberFormat="1" applyFont="1" applyFill="1" applyBorder="1"/>
    <xf numFmtId="2" fontId="0" fillId="2" borderId="11" xfId="0" applyNumberFormat="1" applyFont="1" applyFill="1" applyBorder="1"/>
    <xf numFmtId="9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2" xfId="0" applyBorder="1" applyAlignment="1">
      <alignment wrapText="1"/>
    </xf>
    <xf numFmtId="0" fontId="0" fillId="2" borderId="13" xfId="0" applyNumberFormat="1" applyFill="1" applyBorder="1"/>
    <xf numFmtId="0" fontId="0" fillId="3" borderId="10" xfId="0" applyNumberFormat="1" applyFill="1" applyBorder="1"/>
    <xf numFmtId="9" fontId="0" fillId="0" borderId="13" xfId="0" applyNumberFormat="1" applyBorder="1"/>
    <xf numFmtId="0" fontId="0" fillId="0" borderId="0" xfId="0" applyAlignment="1">
      <alignment textRotation="180"/>
    </xf>
    <xf numFmtId="2" fontId="0" fillId="0" borderId="0" xfId="0" applyNumberFormat="1" applyAlignment="1">
      <alignment textRotation="180"/>
    </xf>
    <xf numFmtId="0" fontId="0" fillId="4" borderId="1" xfId="0" applyFont="1" applyFill="1" applyBorder="1"/>
    <xf numFmtId="0" fontId="0" fillId="4" borderId="9" xfId="0" applyFill="1" applyBorder="1"/>
  </cellXfs>
  <cellStyles count="2">
    <cellStyle name="Гиперссылка" xfId="1" builtinId="8"/>
    <cellStyle name="Обычный" xfId="0" builtinId="0"/>
  </cellStyles>
  <dxfs count="10"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border diagonalUp="0" diagonalDown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border outline="0"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4" tint="0.79998168889431442"/>
        </patternFill>
      </fill>
      <border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outline="0">
        <right style="thin">
          <color indexed="64"/>
        </right>
      </border>
    </dxf>
    <dxf>
      <fill>
        <patternFill patternType="solid">
          <fgColor indexed="64"/>
          <bgColor theme="9" tint="0.79998168889431442"/>
        </patternFill>
      </fill>
      <border outline="0">
        <left/>
        <right style="thin">
          <color indexed="64"/>
        </right>
      </border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alignment horizontal="general" vertical="bottom" textRotation="0" wrapText="1" indent="0" justifyLastLine="0" shrinkToFit="0" readingOrder="0"/>
    </dxf>
    <dxf>
      <numFmt numFmtId="13" formatCode="0%"/>
    </dxf>
    <dxf>
      <border diagonalUp="0" diagonalDown="0">
        <left style="medium">
          <color indexed="64"/>
        </left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1:K11" totalsRowShown="0">
  <autoFilter ref="A1:K11"/>
  <tableColumns count="11">
    <tableColumn id="1" name="Метод " dataDxfId="9"/>
    <tableColumn id="2" name="URL" dataCellStyle="Гиперссылка"/>
    <tableColumn id="3" name="% нагрузки" dataDxfId="8"/>
    <tableColumn id="4" name="Комментарий" dataDxfId="7"/>
    <tableColumn id="5" name="TPS" dataDxfId="6"/>
    <tableColumn id="6" name="Стресс TPS" dataDxfId="5">
      <calculatedColumnFormula>300/100*Таблица1[[#This Row],[TPS]]</calculatedColumnFormula>
    </tableColumn>
    <tableColumn id="7" name="Время выполнения" dataDxfId="4"/>
    <tableColumn id="8" name="Пользователи 1" dataDxfId="3"/>
    <tableColumn id="9" name="Фактический TPS #1" dataDxfId="2">
      <calculatedColumnFormula>3600/Таблица1[[#This Row],[Время выполнения]]*Таблица1[[#This Row],[Пользователи 1]]</calculatedColumnFormula>
    </tableColumn>
    <tableColumn id="10" name="Пользователи 2" dataDxfId="1"/>
    <tableColumn id="11" name="Фактический TPS #2" dataDxfId="0">
      <calculatedColumnFormula>3600/Таблица1[[#This Row],[Время выполнения]]*Таблица1[[#This Row],[Пользователи 2]]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0.31.146.42:8888/calendar/$%7blogin%7d/stat?startDate=$%7bstartDate%7d&amp;endDate=$%7bendDate%7d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://10.31.146.42:8888/calendar/$%7blogin%7d/history?date=$%7bdateTime%7d" TargetMode="External"/><Relationship Id="rId7" Type="http://schemas.openxmlformats.org/officeDocument/2006/relationships/hyperlink" Target="http://10.31.146.42:8888/swagger-ui.html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10.31.146.42:8888/calendar/$%7blogin%7d/days?date=$%7bdateTime%7d" TargetMode="External"/><Relationship Id="rId1" Type="http://schemas.openxmlformats.org/officeDocument/2006/relationships/hyperlink" Target="http://10.31.146.42:8888/calendar/$%7blogin%7d/days?date=$%7bdateTime%7d" TargetMode="External"/><Relationship Id="rId6" Type="http://schemas.openxmlformats.org/officeDocument/2006/relationships/hyperlink" Target="http://10.31.146.42:8888/user?login=$%7blogin%7d" TargetMode="External"/><Relationship Id="rId11" Type="http://schemas.openxmlformats.org/officeDocument/2006/relationships/hyperlink" Target="http://10.31.146.42:8888/calendar/$%7blogin%7d/history?date=$%7bdateTime%7d" TargetMode="External"/><Relationship Id="rId5" Type="http://schemas.openxmlformats.org/officeDocument/2006/relationships/hyperlink" Target="http://10.31.146.42:8888/user?logins=$%7blogins%7d" TargetMode="External"/><Relationship Id="rId10" Type="http://schemas.openxmlformats.org/officeDocument/2006/relationships/hyperlink" Target="http://10.31.146.42:8888/user/approve" TargetMode="External"/><Relationship Id="rId4" Type="http://schemas.openxmlformats.org/officeDocument/2006/relationships/hyperlink" Target="http://10.31.146.42:8888/calendar/$%7blogin%7d/stat?startDate=$%7bstartDate%7d&amp;endDate=$%7bendDate%7d" TargetMode="External"/><Relationship Id="rId9" Type="http://schemas.openxmlformats.org/officeDocument/2006/relationships/hyperlink" Target="http://10.31.146.42:8888/favori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F9" sqref="F9"/>
    </sheetView>
  </sheetViews>
  <sheetFormatPr defaultRowHeight="15" x14ac:dyDescent="0.25"/>
  <cols>
    <col min="1" max="1" width="9" customWidth="1"/>
    <col min="2" max="2" width="65.42578125" customWidth="1"/>
    <col min="3" max="3" width="9.85546875" customWidth="1"/>
    <col min="4" max="4" width="11.7109375" style="2" customWidth="1"/>
    <col min="6" max="6" width="12.85546875" bestFit="1" customWidth="1"/>
    <col min="7" max="7" width="6.7109375" customWidth="1"/>
    <col min="8" max="8" width="5.28515625" customWidth="1"/>
    <col min="9" max="9" width="7.140625" customWidth="1"/>
    <col min="10" max="10" width="5.85546875" customWidth="1"/>
    <col min="11" max="11" width="7.42578125" customWidth="1"/>
  </cols>
  <sheetData>
    <row r="1" spans="1:11" ht="100.5" thickBot="1" x14ac:dyDescent="0.3">
      <c r="A1" t="s">
        <v>1</v>
      </c>
      <c r="B1" t="s">
        <v>0</v>
      </c>
      <c r="C1" t="s">
        <v>4</v>
      </c>
      <c r="D1" s="2" t="s">
        <v>8</v>
      </c>
      <c r="E1" t="s">
        <v>21</v>
      </c>
      <c r="F1" t="s">
        <v>22</v>
      </c>
      <c r="G1" s="31" t="s">
        <v>23</v>
      </c>
      <c r="H1" s="31" t="s">
        <v>28</v>
      </c>
      <c r="I1" s="32" t="s">
        <v>25</v>
      </c>
      <c r="J1" s="31" t="s">
        <v>27</v>
      </c>
      <c r="K1" s="31" t="s">
        <v>26</v>
      </c>
    </row>
    <row r="2" spans="1:11" x14ac:dyDescent="0.25">
      <c r="A2" s="9" t="s">
        <v>2</v>
      </c>
      <c r="B2" s="10" t="s">
        <v>3</v>
      </c>
      <c r="C2" s="25">
        <v>0.7</v>
      </c>
      <c r="D2" s="26"/>
      <c r="E2" s="5">
        <v>70</v>
      </c>
      <c r="F2" s="6">
        <f>300/100*Таблица1[[#This Row],[TPS]]</f>
        <v>210</v>
      </c>
      <c r="G2" s="33">
        <v>2630</v>
      </c>
      <c r="H2" s="15">
        <v>51</v>
      </c>
      <c r="I2" s="19">
        <f>3600/Таблица1[[#This Row],[Время выполнения]]*Таблица1[[#This Row],[Пользователи 1]]</f>
        <v>69.809885931558938</v>
      </c>
      <c r="J2" s="16">
        <v>153</v>
      </c>
      <c r="K2" s="22">
        <f>3600/Таблица1[[#This Row],[Время выполнения]]*Таблица1[[#This Row],[Пользователи 2]]</f>
        <v>209.42965779467679</v>
      </c>
    </row>
    <row r="3" spans="1:11" ht="17.25" customHeight="1" x14ac:dyDescent="0.25">
      <c r="A3" s="11" t="s">
        <v>5</v>
      </c>
      <c r="B3" s="12" t="s">
        <v>3</v>
      </c>
      <c r="C3" s="25">
        <v>0.01</v>
      </c>
      <c r="D3" s="26" t="s">
        <v>18</v>
      </c>
      <c r="E3" s="5">
        <v>1</v>
      </c>
      <c r="F3" s="6">
        <f>300/100*Таблица1[[#This Row],[TPS]]</f>
        <v>3</v>
      </c>
      <c r="G3" s="33">
        <v>200</v>
      </c>
      <c r="H3" s="7">
        <v>1</v>
      </c>
      <c r="I3" s="20">
        <f>3600/Таблица1[[#This Row],[Время выполнения]]*Таблица1[[#This Row],[Пользователи 1]]</f>
        <v>18</v>
      </c>
      <c r="J3" s="8">
        <v>1</v>
      </c>
      <c r="K3" s="23">
        <f>3600/Таблица1[[#This Row],[Время выполнения]]*Таблица1[[#This Row],[Пользователи 2]]</f>
        <v>18</v>
      </c>
    </row>
    <row r="4" spans="1:11" x14ac:dyDescent="0.25">
      <c r="A4" s="11" t="s">
        <v>2</v>
      </c>
      <c r="B4" s="12" t="s">
        <v>6</v>
      </c>
      <c r="C4" s="25">
        <v>0.13</v>
      </c>
      <c r="D4" s="26"/>
      <c r="E4" s="5">
        <v>13</v>
      </c>
      <c r="F4" s="6">
        <f>300/100*Таблица1[[#This Row],[TPS]]</f>
        <v>39</v>
      </c>
      <c r="G4" s="33">
        <v>150</v>
      </c>
      <c r="H4" s="7">
        <v>1</v>
      </c>
      <c r="I4" s="20">
        <f>3600/Таблица1[[#This Row],[Время выполнения]]*Таблица1[[#This Row],[Пользователи 1]]</f>
        <v>24</v>
      </c>
      <c r="J4" s="8">
        <v>2</v>
      </c>
      <c r="K4" s="23">
        <f>3600/Таблица1[[#This Row],[Время выполнения]]*Таблица1[[#This Row],[Пользователи 2]]</f>
        <v>48</v>
      </c>
    </row>
    <row r="5" spans="1:11" ht="16.5" customHeight="1" x14ac:dyDescent="0.25">
      <c r="A5" s="11" t="s">
        <v>2</v>
      </c>
      <c r="B5" s="12" t="s">
        <v>7</v>
      </c>
      <c r="C5" s="25">
        <v>0.02</v>
      </c>
      <c r="D5" s="26" t="s">
        <v>15</v>
      </c>
      <c r="E5" s="5">
        <v>2</v>
      </c>
      <c r="F5" s="6">
        <f>300/100*Таблица1[[#This Row],[TPS]]</f>
        <v>6</v>
      </c>
      <c r="G5" s="33">
        <v>110</v>
      </c>
      <c r="H5" s="7">
        <v>1</v>
      </c>
      <c r="I5" s="20">
        <f>3600/Таблица1[[#This Row],[Время выполнения]]*Таблица1[[#This Row],[Пользователи 1]]</f>
        <v>32.727272727272727</v>
      </c>
      <c r="J5" s="8">
        <v>1</v>
      </c>
      <c r="K5" s="23">
        <f>3600/Таблица1[[#This Row],[Время выполнения]]*Таблица1[[#This Row],[Пользователи 2]]</f>
        <v>32.727272727272727</v>
      </c>
    </row>
    <row r="6" spans="1:11" ht="15" customHeight="1" x14ac:dyDescent="0.25">
      <c r="A6" s="11" t="s">
        <v>2</v>
      </c>
      <c r="B6" s="12" t="s">
        <v>7</v>
      </c>
      <c r="C6" s="25">
        <v>0.01</v>
      </c>
      <c r="D6" s="26" t="s">
        <v>16</v>
      </c>
      <c r="E6" s="5">
        <v>1</v>
      </c>
      <c r="F6" s="6">
        <f>300/100*Таблица1[[#This Row],[TPS]]</f>
        <v>3</v>
      </c>
      <c r="G6" s="33">
        <v>160</v>
      </c>
      <c r="H6" s="7">
        <v>1</v>
      </c>
      <c r="I6" s="20">
        <f>3600/Таблица1[[#This Row],[Время выполнения]]*Таблица1[[#This Row],[Пользователи 1]]</f>
        <v>22.5</v>
      </c>
      <c r="J6" s="8">
        <v>1</v>
      </c>
      <c r="K6" s="23">
        <f>3600/Таблица1[[#This Row],[Время выполнения]]*Таблица1[[#This Row],[Пользователи 2]]</f>
        <v>22.5</v>
      </c>
    </row>
    <row r="7" spans="1:11" ht="17.25" customHeight="1" x14ac:dyDescent="0.25">
      <c r="A7" s="11" t="s">
        <v>2</v>
      </c>
      <c r="B7" s="12" t="s">
        <v>17</v>
      </c>
      <c r="C7" s="25">
        <v>0.02</v>
      </c>
      <c r="D7" s="26" t="s">
        <v>19</v>
      </c>
      <c r="E7" s="5">
        <v>2</v>
      </c>
      <c r="F7" s="6">
        <f>300/100*Таблица1[[#This Row],[TPS]]</f>
        <v>6</v>
      </c>
      <c r="G7" s="33">
        <v>2930</v>
      </c>
      <c r="H7" s="7">
        <v>1</v>
      </c>
      <c r="I7" s="20">
        <f>3600/Таблица1[[#This Row],[Время выполнения]]*Таблица1[[#This Row],[Пользователи 1]]</f>
        <v>1.2286689419795223</v>
      </c>
      <c r="J7" s="8">
        <v>4</v>
      </c>
      <c r="K7" s="23">
        <f>3600/Таблица1[[#This Row],[Время выполнения]]*Таблица1[[#This Row],[Пользователи 2]]</f>
        <v>4.914675767918089</v>
      </c>
    </row>
    <row r="8" spans="1:11" ht="16.5" customHeight="1" x14ac:dyDescent="0.25">
      <c r="A8" s="11" t="s">
        <v>2</v>
      </c>
      <c r="B8" s="12" t="s">
        <v>9</v>
      </c>
      <c r="C8" s="25">
        <v>0.03</v>
      </c>
      <c r="D8" s="26" t="s">
        <v>11</v>
      </c>
      <c r="E8" s="5">
        <v>3</v>
      </c>
      <c r="F8" s="6">
        <f>300/100*Таблица1[[#This Row],[TPS]]</f>
        <v>9</v>
      </c>
      <c r="G8" s="33">
        <v>2130</v>
      </c>
      <c r="H8" s="7">
        <v>1</v>
      </c>
      <c r="I8" s="20">
        <f>3600/Таблица1[[#This Row],[Время выполнения]]*Таблица1[[#This Row],[Пользователи 1]]</f>
        <v>1.6901408450704225</v>
      </c>
      <c r="J8" s="8">
        <v>5</v>
      </c>
      <c r="K8" s="23">
        <f>3600/Таблица1[[#This Row],[Время выполнения]]*Таблица1[[#This Row],[Пользователи 2]]</f>
        <v>8.4507042253521121</v>
      </c>
    </row>
    <row r="9" spans="1:11" ht="30" x14ac:dyDescent="0.25">
      <c r="A9" s="11" t="s">
        <v>2</v>
      </c>
      <c r="B9" s="12" t="s">
        <v>10</v>
      </c>
      <c r="C9" s="25">
        <v>0.06</v>
      </c>
      <c r="D9" s="26" t="s">
        <v>14</v>
      </c>
      <c r="E9" s="5">
        <v>6</v>
      </c>
      <c r="F9" s="6">
        <f>300/100*Таблица1[[#This Row],[TPS]]</f>
        <v>18</v>
      </c>
      <c r="G9" s="33">
        <v>50</v>
      </c>
      <c r="H9" s="7">
        <v>1</v>
      </c>
      <c r="I9" s="20">
        <f>3600/Таблица1[[#This Row],[Время выполнения]]*Таблица1[[#This Row],[Пользователи 1]]</f>
        <v>72</v>
      </c>
      <c r="J9" s="8">
        <v>1</v>
      </c>
      <c r="K9" s="23">
        <f>3600/Таблица1[[#This Row],[Время выполнения]]*Таблица1[[#This Row],[Пользователи 2]]</f>
        <v>72</v>
      </c>
    </row>
    <row r="10" spans="1:11" x14ac:dyDescent="0.25">
      <c r="A10" s="11" t="s">
        <v>2</v>
      </c>
      <c r="B10" s="12" t="s">
        <v>20</v>
      </c>
      <c r="C10" s="25">
        <v>0.02</v>
      </c>
      <c r="D10" s="26"/>
      <c r="E10" s="5">
        <v>2</v>
      </c>
      <c r="F10" s="6">
        <f>300/100*Таблица1[[#This Row],[TPS]]</f>
        <v>6</v>
      </c>
      <c r="G10" s="33">
        <v>70</v>
      </c>
      <c r="H10" s="7">
        <v>1</v>
      </c>
      <c r="I10" s="20">
        <f>3600/Таблица1[[#This Row],[Время выполнения]]*Таблица1[[#This Row],[Пользователи 1]]</f>
        <v>51.428571428571431</v>
      </c>
      <c r="J10" s="8">
        <v>1</v>
      </c>
      <c r="K10" s="23">
        <f>3600/Таблица1[[#This Row],[Время выполнения]]*Таблица1[[#This Row],[Пользователи 2]]</f>
        <v>51.428571428571431</v>
      </c>
    </row>
    <row r="11" spans="1:11" ht="45.75" thickBot="1" x14ac:dyDescent="0.3">
      <c r="A11" s="13" t="s">
        <v>2</v>
      </c>
      <c r="B11" s="14" t="s">
        <v>6</v>
      </c>
      <c r="C11" s="30"/>
      <c r="D11" s="27" t="s">
        <v>29</v>
      </c>
      <c r="E11" s="29">
        <f>E3</f>
        <v>1</v>
      </c>
      <c r="F11" s="28">
        <f>F3</f>
        <v>3</v>
      </c>
      <c r="G11" s="34">
        <v>380</v>
      </c>
      <c r="H11" s="17">
        <v>1</v>
      </c>
      <c r="I11" s="21">
        <f>3600/Таблица1[[#This Row],[Время выполнения]]*Таблица1[[#This Row],[Пользователи 1]]</f>
        <v>9.473684210526315</v>
      </c>
      <c r="J11" s="18">
        <v>1</v>
      </c>
      <c r="K11" s="24">
        <f>3600/Таблица1[[#This Row],[Время выполнения]]*Таблица1[[#This Row],[Пользователи 2]]</f>
        <v>9.473684210526315</v>
      </c>
    </row>
    <row r="12" spans="1:11" x14ac:dyDescent="0.25">
      <c r="B12" t="s">
        <v>13</v>
      </c>
      <c r="E12">
        <f>SUM(Таблица1[TPS])</f>
        <v>101</v>
      </c>
      <c r="G12" s="3" t="s">
        <v>24</v>
      </c>
      <c r="K12">
        <f>SUM(Таблица1[Фактический TPS '#2])</f>
        <v>476.92456615431752</v>
      </c>
    </row>
    <row r="13" spans="1:11" x14ac:dyDescent="0.25">
      <c r="B13" s="1" t="s">
        <v>12</v>
      </c>
    </row>
    <row r="14" spans="1:11" x14ac:dyDescent="0.25">
      <c r="F14" s="3"/>
      <c r="G14" s="4"/>
    </row>
    <row r="15" spans="1:11" x14ac:dyDescent="0.25">
      <c r="F15" s="3"/>
      <c r="G15" s="4"/>
    </row>
    <row r="16" spans="1:11" x14ac:dyDescent="0.25">
      <c r="F16" s="3"/>
      <c r="G16" s="4"/>
    </row>
    <row r="17" spans="6:7" x14ac:dyDescent="0.25">
      <c r="F17" s="3"/>
      <c r="G17" s="4"/>
    </row>
    <row r="18" spans="6:7" x14ac:dyDescent="0.25">
      <c r="F18" s="3"/>
      <c r="G18" s="4"/>
    </row>
    <row r="19" spans="6:7" x14ac:dyDescent="0.25">
      <c r="F19" s="3"/>
      <c r="G19" s="4"/>
    </row>
    <row r="20" spans="6:7" x14ac:dyDescent="0.25">
      <c r="F20" s="3"/>
      <c r="G20" s="4"/>
    </row>
    <row r="21" spans="6:7" x14ac:dyDescent="0.25">
      <c r="F21" s="3"/>
      <c r="G21" s="4"/>
    </row>
    <row r="22" spans="6:7" x14ac:dyDescent="0.25">
      <c r="F22" s="3"/>
      <c r="G22" s="4"/>
    </row>
    <row r="23" spans="6:7" x14ac:dyDescent="0.25">
      <c r="F23" s="3"/>
      <c r="G23" s="3"/>
    </row>
  </sheetData>
  <hyperlinks>
    <hyperlink ref="B2" r:id="rId1"/>
    <hyperlink ref="B3" r:id="rId2"/>
    <hyperlink ref="B4" r:id="rId3"/>
    <hyperlink ref="B5" r:id="rId4"/>
    <hyperlink ref="B8" r:id="rId5"/>
    <hyperlink ref="B9" r:id="rId6"/>
    <hyperlink ref="B13" r:id="rId7"/>
    <hyperlink ref="B6" r:id="rId8"/>
    <hyperlink ref="B10" r:id="rId9"/>
    <hyperlink ref="B7" r:id="rId10"/>
    <hyperlink ref="B11" r:id="rId11"/>
  </hyperlinks>
  <pageMargins left="0.7" right="0.7" top="0.75" bottom="0.75" header="0.3" footer="0.3"/>
  <pageSetup paperSize="9" orientation="portrait" horizontalDpi="4294967295" verticalDpi="4294967295" r:id="rId12"/>
  <tableParts count="1"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Vimpelcom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 Кирилл Александрович</dc:creator>
  <cp:lastModifiedBy>Shelepukhin Arkady</cp:lastModifiedBy>
  <dcterms:created xsi:type="dcterms:W3CDTF">2019-07-10T11:19:42Z</dcterms:created>
  <dcterms:modified xsi:type="dcterms:W3CDTF">2019-07-18T15:29:11Z</dcterms:modified>
</cp:coreProperties>
</file>