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2"/>
  </bookViews>
  <sheets>
    <sheet name="ML results" sheetId="1" r:id="rId1"/>
    <sheet name="DL results" sheetId="2" r:id="rId2"/>
    <sheet name="Agreemen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H7" i="3"/>
  <c r="I7" i="3"/>
  <c r="G8" i="3"/>
  <c r="I8" i="3" s="1"/>
  <c r="H8" i="3"/>
  <c r="G9" i="3"/>
  <c r="I9" i="3" s="1"/>
  <c r="H9" i="3"/>
  <c r="G10" i="3"/>
  <c r="H10" i="3"/>
  <c r="I10" i="3"/>
  <c r="G11" i="3"/>
  <c r="H11" i="3"/>
  <c r="I11" i="3"/>
  <c r="G12" i="3"/>
  <c r="I12" i="3" s="1"/>
  <c r="H12" i="3"/>
  <c r="I6" i="3"/>
  <c r="H6" i="3"/>
  <c r="G6" i="3"/>
  <c r="U30" i="2" l="1"/>
  <c r="V30" i="2"/>
  <c r="W30" i="2"/>
  <c r="T30" i="2"/>
  <c r="U18" i="2"/>
  <c r="V18" i="2"/>
  <c r="W18" i="2"/>
  <c r="T18" i="2"/>
  <c r="T17" i="2"/>
  <c r="U17" i="2"/>
  <c r="V17" i="2"/>
  <c r="W17" i="2"/>
</calcChain>
</file>

<file path=xl/sharedStrings.xml><?xml version="1.0" encoding="utf-8"?>
<sst xmlns="http://schemas.openxmlformats.org/spreadsheetml/2006/main" count="250" uniqueCount="137">
  <si>
    <t>Models</t>
  </si>
  <si>
    <t>train</t>
  </si>
  <si>
    <t>validation</t>
  </si>
  <si>
    <t>acc</t>
  </si>
  <si>
    <t>pr</t>
  </si>
  <si>
    <t>rec</t>
  </si>
  <si>
    <t xml:space="preserve">f1 </t>
  </si>
  <si>
    <t>roc-auc</t>
  </si>
  <si>
    <t>SVM (kernel = rbf, C = 0.1, feats = 1000)</t>
  </si>
  <si>
    <t>0.889 ± 0.004</t>
  </si>
  <si>
    <t>0.858 ± 0.007</t>
  </si>
  <si>
    <t>0.909 ± 0.005</t>
  </si>
  <si>
    <t>0.883 ± 0.004</t>
  </si>
  <si>
    <t>0.891 ± 0.004</t>
  </si>
  <si>
    <t>0.882 ± 0.009</t>
  </si>
  <si>
    <t>0.859 ± 0.012</t>
  </si>
  <si>
    <t>0.888 ± 0.02</t>
  </si>
  <si>
    <t>0.873 ± 0.01</t>
  </si>
  <si>
    <t>0.894 ± 0.002</t>
  </si>
  <si>
    <t>0.865 ± 0.004</t>
  </si>
  <si>
    <t>0.911 ± 0.002</t>
  </si>
  <si>
    <t>0.887 ± 0.002</t>
  </si>
  <si>
    <t>0.895 ± 0.002</t>
  </si>
  <si>
    <t>0.883 ± 0.01</t>
  </si>
  <si>
    <t>0.857 ± 0.014</t>
  </si>
  <si>
    <t>0.895 ± 0.018</t>
  </si>
  <si>
    <t>0.875 ± 0.011</t>
  </si>
  <si>
    <t>0.884 ± 0.01</t>
  </si>
  <si>
    <t>SVM (kernel = rbf, C = 0.1, feats = 2000)</t>
  </si>
  <si>
    <t>0.93 ± 0.002</t>
  </si>
  <si>
    <t>0.962 ± 0.002</t>
  </si>
  <si>
    <t>0.927 ± 0.002</t>
  </si>
  <si>
    <t>0.933 ± 0.002</t>
  </si>
  <si>
    <t>0.913 ± 0.011</t>
  </si>
  <si>
    <t>0.871 ± 0.018</t>
  </si>
  <si>
    <t>0.951 ± 0.01</t>
  </si>
  <si>
    <t>0.909 ± 0.011</t>
  </si>
  <si>
    <t>0.916 ± 0.011</t>
  </si>
  <si>
    <t>Naïve bayes (alpha = 1.0, feats = 1000)</t>
  </si>
  <si>
    <t>0.945 ± 0.002</t>
  </si>
  <si>
    <t>0.913 ± 0.002</t>
  </si>
  <si>
    <t>0.973 ± 0.002</t>
  </si>
  <si>
    <t>0.942 ± 0.002</t>
  </si>
  <si>
    <t>0.947 ± 0.002</t>
  </si>
  <si>
    <t>0.914 ± 0.013</t>
  </si>
  <si>
    <t>0.871 ± 0.022</t>
  </si>
  <si>
    <t>0.956 ± 0.009</t>
  </si>
  <si>
    <t>0.911 ± 0.013</t>
  </si>
  <si>
    <t>0.918 ± 0.013</t>
  </si>
  <si>
    <t>Naïve bayes (alpha = 1.0, feats = 2000)</t>
  </si>
  <si>
    <t>0.926 ± 0.002</t>
  </si>
  <si>
    <t>0.91 ± 0.004</t>
  </si>
  <si>
    <t>0.93 ± 0.007</t>
  </si>
  <si>
    <t>0.92 ± 0.002</t>
  </si>
  <si>
    <t>0.914 ± 0.012</t>
  </si>
  <si>
    <t>0.9 ± 0.02</t>
  </si>
  <si>
    <t>0.915 ± 0.015</t>
  </si>
  <si>
    <t>0.907 ± 0.012</t>
  </si>
  <si>
    <t>0.914 ± 0.011</t>
  </si>
  <si>
    <t>Random Forest 
(gini, n_estimators = 50, feats = 1000, min_samples = 5)</t>
  </si>
  <si>
    <t>0.934 ± 0.001</t>
  </si>
  <si>
    <t>0.926 ± 0.001</t>
  </si>
  <si>
    <t>0.93 ± 0.003</t>
  </si>
  <si>
    <t>0.928 ± 0.001</t>
  </si>
  <si>
    <t>0.918 ± 0.015</t>
  </si>
  <si>
    <t>0.91 ± 0.021</t>
  </si>
  <si>
    <t>0.912 ± 0.018</t>
  </si>
  <si>
    <t>0.911 ± 0.016</t>
  </si>
  <si>
    <t>Random Forest 
(entropy, n_estimators = 50, feats = 1000, min_samples = 5)</t>
  </si>
  <si>
    <t>0.971 ± 0.001</t>
  </si>
  <si>
    <t>0.972 ± 0.002</t>
  </si>
  <si>
    <t>0.963 ± 0.002</t>
  </si>
  <si>
    <t>0.968 ± 0.001</t>
  </si>
  <si>
    <t>0.97 ± 0.001</t>
  </si>
  <si>
    <t>0.931 ± 0.006</t>
  </si>
  <si>
    <t>0.931 ± 0.015</t>
  </si>
  <si>
    <t>0.917 ± 0.006</t>
  </si>
  <si>
    <t>0.924 ± 0.007</t>
  </si>
  <si>
    <t>0.93 ± 0.006</t>
  </si>
  <si>
    <t>0.884 ± 0.002</t>
  </si>
  <si>
    <t>0.9 ± 0.004</t>
  </si>
  <si>
    <t>0.841 ± 0.002</t>
  </si>
  <si>
    <t>0.869 ± 0.003</t>
  </si>
  <si>
    <t>0.881 ± 0.002</t>
  </si>
  <si>
    <t>0.879 ± 0.013</t>
  </si>
  <si>
    <t>0.897 ± 0.02</t>
  </si>
  <si>
    <t>0.833 ± 0.016</t>
  </si>
  <si>
    <t>0.863 ± 0.014</t>
  </si>
  <si>
    <t>0.876 ± 0.013</t>
  </si>
  <si>
    <t>Log_regression(C = 1.0, feats = 1000)</t>
  </si>
  <si>
    <t>Log_regression(C = 0.01, feats = 1000)</t>
  </si>
  <si>
    <t>0.886 ± 0.002</t>
  </si>
  <si>
    <t>0.901 ± 0.004</t>
  </si>
  <si>
    <t>0.844 ± 0.002</t>
  </si>
  <si>
    <t>0.871 ± 0.003</t>
  </si>
  <si>
    <t>0.882 ± 0.002</t>
  </si>
  <si>
    <t>0.88 ± 0.013</t>
  </si>
  <si>
    <t>0.834 ± 0.016</t>
  </si>
  <si>
    <t>0.864 ± 0.015</t>
  </si>
  <si>
    <t>Log_regression(C = 0.01, feats = 2000)</t>
  </si>
  <si>
    <t>count
vectorizer</t>
  </si>
  <si>
    <t>Model</t>
  </si>
  <si>
    <t>lstm le 1e-2</t>
  </si>
  <si>
    <t>Folds</t>
  </si>
  <si>
    <t>f1</t>
  </si>
  <si>
    <t>±</t>
  </si>
  <si>
    <t>LSTM</t>
  </si>
  <si>
    <t>0.91 ± 0.012</t>
  </si>
  <si>
    <t>0.911 ± 0.011</t>
  </si>
  <si>
    <t>0.911 ± 0.01</t>
  </si>
  <si>
    <t>CNN</t>
  </si>
  <si>
    <t>cnn lr 1e-2</t>
  </si>
  <si>
    <t>0.91 ± 0.018</t>
  </si>
  <si>
    <t>0.90 ± 0.021</t>
  </si>
  <si>
    <t>0.90 ± 0.02</t>
  </si>
  <si>
    <t>mbert lr 1e-1</t>
  </si>
  <si>
    <t>roc</t>
  </si>
  <si>
    <t>77.31 ± 0.05</t>
  </si>
  <si>
    <t>77.4 ± 0.05</t>
  </si>
  <si>
    <t>77.28 ± 0.05</t>
  </si>
  <si>
    <t>77.23 ± 0.05</t>
  </si>
  <si>
    <t>76.97 ± 0.05</t>
  </si>
  <si>
    <t>Average</t>
  </si>
  <si>
    <t>Aspect category</t>
  </si>
  <si>
    <t>character_assasination</t>
  </si>
  <si>
    <t>ethnic_violence</t>
  </si>
  <si>
    <t>general_threat</t>
  </si>
  <si>
    <t>physical_threat</t>
  </si>
  <si>
    <t>rape_threat</t>
  </si>
  <si>
    <t>sexism</t>
  </si>
  <si>
    <t>profanity</t>
  </si>
  <si>
    <t>d1</t>
  </si>
  <si>
    <t>d2</t>
  </si>
  <si>
    <t>n</t>
  </si>
  <si>
    <t>Aspect categories</t>
  </si>
  <si>
    <t>F1  measure</t>
  </si>
  <si>
    <t>token 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</si>
</sst>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2"/>
      <color theme="1" tint="0.14999847407452621"/>
      <name val="Times New Roman"/>
      <family val="1"/>
    </font>
    <font>
      <b/>
      <sz val="12"/>
      <color theme="1" tint="0.149998474074526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vertical="center"/>
    </xf>
    <xf numFmtId="165" fontId="0" fillId="0" borderId="0" xfId="1" applyNumberFormat="1" applyFont="1"/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3" borderId="4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D12:I18" totalsRowShown="0" headerRowDxfId="4" dataDxfId="5" dataCellStyle="Percent">
  <autoFilter ref="D12:I18"/>
  <tableColumns count="6">
    <tableColumn id="1" name="Folds" dataDxfId="11"/>
    <tableColumn id="2" name="acc" dataDxfId="10" dataCellStyle="Percent"/>
    <tableColumn id="3" name="pr" dataDxfId="9" dataCellStyle="Percent"/>
    <tableColumn id="4" name="rec" dataDxfId="8" dataCellStyle="Percent"/>
    <tableColumn id="5" name="f1" dataDxfId="7" dataCellStyle="Percent"/>
    <tableColumn id="6" name="roc" dataDxfId="6" dataCellStyle="Percent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L5:M12" totalsRowShown="0" headerRowDxfId="3" dataDxfId="2">
  <autoFilter ref="L5:M12"/>
  <tableColumns count="2">
    <tableColumn id="1" name="Aspect categories" dataDxfId="1"/>
    <tableColumn id="2" name="F1  measur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O8" sqref="O8"/>
    </sheetView>
  </sheetViews>
  <sheetFormatPr defaultRowHeight="15" x14ac:dyDescent="0.25"/>
  <cols>
    <col min="1" max="1" width="10.140625" customWidth="1"/>
    <col min="2" max="2" width="36.28515625" customWidth="1"/>
    <col min="3" max="3" width="12.5703125" customWidth="1"/>
    <col min="4" max="4" width="12.140625" customWidth="1"/>
    <col min="5" max="5" width="12.7109375" customWidth="1"/>
    <col min="6" max="6" width="13.140625" customWidth="1"/>
    <col min="7" max="7" width="12.5703125" customWidth="1"/>
    <col min="8" max="8" width="11.85546875" customWidth="1"/>
    <col min="9" max="9" width="14.42578125" customWidth="1"/>
    <col min="10" max="10" width="13.5703125" customWidth="1"/>
    <col min="11" max="11" width="12.85546875" customWidth="1"/>
    <col min="12" max="12" width="12.5703125" customWidth="1"/>
  </cols>
  <sheetData>
    <row r="1" spans="1:12" ht="30" x14ac:dyDescent="0.25">
      <c r="A1" s="2" t="s">
        <v>100</v>
      </c>
      <c r="B1" s="25" t="s">
        <v>0</v>
      </c>
      <c r="C1" s="24" t="s">
        <v>1</v>
      </c>
      <c r="D1" s="24"/>
      <c r="E1" s="24"/>
      <c r="F1" s="24"/>
      <c r="G1" s="24"/>
      <c r="H1" s="24" t="s">
        <v>2</v>
      </c>
      <c r="I1" s="24"/>
      <c r="J1" s="24"/>
      <c r="K1" s="24"/>
      <c r="L1" s="24"/>
    </row>
    <row r="2" spans="1:12" x14ac:dyDescent="0.25">
      <c r="B2" s="25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</row>
    <row r="3" spans="1:12" x14ac:dyDescent="0.25">
      <c r="B3" s="1" t="s">
        <v>89</v>
      </c>
      <c r="C3" s="1" t="s">
        <v>69</v>
      </c>
      <c r="D3" s="1" t="s">
        <v>70</v>
      </c>
      <c r="E3" s="1" t="s">
        <v>71</v>
      </c>
      <c r="F3" s="1" t="s">
        <v>72</v>
      </c>
      <c r="G3" s="1" t="s">
        <v>73</v>
      </c>
      <c r="H3" s="1" t="s">
        <v>74</v>
      </c>
      <c r="I3" s="1" t="s">
        <v>75</v>
      </c>
      <c r="J3" s="1" t="s">
        <v>76</v>
      </c>
      <c r="K3" s="1" t="s">
        <v>77</v>
      </c>
      <c r="L3" s="1" t="s">
        <v>78</v>
      </c>
    </row>
    <row r="4" spans="1:12" x14ac:dyDescent="0.25">
      <c r="B4" s="1" t="s">
        <v>90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84</v>
      </c>
      <c r="I4" t="s">
        <v>85</v>
      </c>
      <c r="J4" t="s">
        <v>86</v>
      </c>
      <c r="K4" t="s">
        <v>87</v>
      </c>
      <c r="L4" t="s">
        <v>88</v>
      </c>
    </row>
    <row r="5" spans="1:12" x14ac:dyDescent="0.25">
      <c r="B5" s="1" t="s">
        <v>99</v>
      </c>
      <c r="C5" t="s">
        <v>91</v>
      </c>
      <c r="D5" t="s">
        <v>92</v>
      </c>
      <c r="E5" t="s">
        <v>93</v>
      </c>
      <c r="F5" t="s">
        <v>94</v>
      </c>
      <c r="G5" t="s">
        <v>95</v>
      </c>
      <c r="H5" t="s">
        <v>96</v>
      </c>
      <c r="I5" t="s">
        <v>85</v>
      </c>
      <c r="J5" t="s">
        <v>97</v>
      </c>
      <c r="K5" t="s">
        <v>98</v>
      </c>
      <c r="L5" t="s">
        <v>88</v>
      </c>
    </row>
    <row r="6" spans="1:12" x14ac:dyDescent="0.25">
      <c r="B6" s="1" t="s">
        <v>8</v>
      </c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  <c r="I6" s="3" t="s">
        <v>24</v>
      </c>
      <c r="J6" s="3" t="s">
        <v>25</v>
      </c>
      <c r="K6" s="3" t="s">
        <v>26</v>
      </c>
      <c r="L6" s="3" t="s">
        <v>27</v>
      </c>
    </row>
    <row r="7" spans="1:12" x14ac:dyDescent="0.25">
      <c r="B7" s="1" t="s">
        <v>28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15</v>
      </c>
      <c r="J7" s="1" t="s">
        <v>16</v>
      </c>
      <c r="K7" s="1" t="s">
        <v>17</v>
      </c>
      <c r="L7" s="1" t="s">
        <v>14</v>
      </c>
    </row>
    <row r="8" spans="1:12" x14ac:dyDescent="0.25">
      <c r="B8" s="1" t="s">
        <v>38</v>
      </c>
      <c r="C8" s="1" t="s">
        <v>29</v>
      </c>
      <c r="D8" s="1" t="s">
        <v>18</v>
      </c>
      <c r="E8" s="1" t="s">
        <v>30</v>
      </c>
      <c r="F8" s="1" t="s">
        <v>31</v>
      </c>
      <c r="G8" s="1" t="s">
        <v>32</v>
      </c>
      <c r="H8" s="1" t="s">
        <v>33</v>
      </c>
      <c r="I8" s="1" t="s">
        <v>34</v>
      </c>
      <c r="J8" s="1" t="s">
        <v>35</v>
      </c>
      <c r="K8" s="1" t="s">
        <v>36</v>
      </c>
      <c r="L8" s="1" t="s">
        <v>37</v>
      </c>
    </row>
    <row r="9" spans="1:12" x14ac:dyDescent="0.25">
      <c r="B9" s="1" t="s">
        <v>49</v>
      </c>
      <c r="C9" s="1" t="s">
        <v>39</v>
      </c>
      <c r="D9" s="1" t="s">
        <v>40</v>
      </c>
      <c r="E9" s="1" t="s">
        <v>41</v>
      </c>
      <c r="F9" s="1" t="s">
        <v>42</v>
      </c>
      <c r="G9" s="1" t="s">
        <v>43</v>
      </c>
      <c r="H9" s="1" t="s">
        <v>44</v>
      </c>
      <c r="I9" s="1" t="s">
        <v>45</v>
      </c>
      <c r="J9" s="1" t="s">
        <v>46</v>
      </c>
      <c r="K9" s="1" t="s">
        <v>47</v>
      </c>
      <c r="L9" s="1" t="s">
        <v>48</v>
      </c>
    </row>
    <row r="10" spans="1:12" ht="45" x14ac:dyDescent="0.25">
      <c r="B10" s="4" t="s">
        <v>59</v>
      </c>
      <c r="C10" s="1" t="s">
        <v>50</v>
      </c>
      <c r="D10" s="1" t="s">
        <v>51</v>
      </c>
      <c r="E10" s="1" t="s">
        <v>52</v>
      </c>
      <c r="F10" s="1" t="s">
        <v>53</v>
      </c>
      <c r="G10" s="1" t="s">
        <v>50</v>
      </c>
      <c r="H10" s="1" t="s">
        <v>54</v>
      </c>
      <c r="I10" s="1" t="s">
        <v>55</v>
      </c>
      <c r="J10" s="1" t="s">
        <v>56</v>
      </c>
      <c r="K10" s="1" t="s">
        <v>57</v>
      </c>
      <c r="L10" s="1" t="s">
        <v>58</v>
      </c>
    </row>
    <row r="11" spans="1:12" ht="45" x14ac:dyDescent="0.25">
      <c r="B11" s="4" t="s">
        <v>68</v>
      </c>
      <c r="C11" s="1" t="s">
        <v>60</v>
      </c>
      <c r="D11" s="1" t="s">
        <v>61</v>
      </c>
      <c r="E11" s="1" t="s">
        <v>62</v>
      </c>
      <c r="F11" s="1" t="s">
        <v>63</v>
      </c>
      <c r="G11" s="1" t="s">
        <v>60</v>
      </c>
      <c r="H11" s="1" t="s">
        <v>64</v>
      </c>
      <c r="I11" s="1" t="s">
        <v>65</v>
      </c>
      <c r="J11" s="1" t="s">
        <v>66</v>
      </c>
      <c r="K11" s="1" t="s">
        <v>67</v>
      </c>
      <c r="L11" s="1" t="s">
        <v>64</v>
      </c>
    </row>
    <row r="12" spans="1:12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B13" s="1"/>
    </row>
    <row r="14" spans="1:12" x14ac:dyDescent="0.25">
      <c r="B14" s="1"/>
    </row>
    <row r="22" spans="2:7" x14ac:dyDescent="0.25">
      <c r="B22" s="26" t="s">
        <v>0</v>
      </c>
      <c r="C22" s="27" t="s">
        <v>2</v>
      </c>
      <c r="D22" s="27"/>
      <c r="E22" s="27"/>
      <c r="F22" s="27"/>
      <c r="G22" s="28"/>
    </row>
    <row r="23" spans="2:7" x14ac:dyDescent="0.25">
      <c r="B23" s="26"/>
      <c r="C23" s="5" t="s">
        <v>3</v>
      </c>
      <c r="D23" s="9" t="s">
        <v>4</v>
      </c>
      <c r="E23" s="9" t="s">
        <v>5</v>
      </c>
      <c r="F23" s="9" t="s">
        <v>6</v>
      </c>
      <c r="G23" s="6" t="s">
        <v>7</v>
      </c>
    </row>
    <row r="24" spans="2:7" x14ac:dyDescent="0.25">
      <c r="B24" s="14" t="s">
        <v>89</v>
      </c>
      <c r="C24" s="5" t="s">
        <v>74</v>
      </c>
      <c r="D24" s="9" t="s">
        <v>75</v>
      </c>
      <c r="E24" s="9" t="s">
        <v>76</v>
      </c>
      <c r="F24" s="9" t="s">
        <v>77</v>
      </c>
      <c r="G24" s="6" t="s">
        <v>78</v>
      </c>
    </row>
    <row r="25" spans="2:7" x14ac:dyDescent="0.25">
      <c r="B25" s="14" t="s">
        <v>90</v>
      </c>
      <c r="C25" s="11" t="s">
        <v>84</v>
      </c>
      <c r="D25" s="12" t="s">
        <v>85</v>
      </c>
      <c r="E25" s="12" t="s">
        <v>86</v>
      </c>
      <c r="F25" s="12" t="s">
        <v>87</v>
      </c>
      <c r="G25" s="13" t="s">
        <v>88</v>
      </c>
    </row>
    <row r="26" spans="2:7" x14ac:dyDescent="0.25">
      <c r="B26" s="14" t="s">
        <v>99</v>
      </c>
      <c r="C26" s="11" t="s">
        <v>96</v>
      </c>
      <c r="D26" s="12" t="s">
        <v>85</v>
      </c>
      <c r="E26" s="12" t="s">
        <v>97</v>
      </c>
      <c r="F26" s="12" t="s">
        <v>98</v>
      </c>
      <c r="G26" s="13" t="s">
        <v>88</v>
      </c>
    </row>
    <row r="27" spans="2:7" x14ac:dyDescent="0.25">
      <c r="B27" s="14" t="s">
        <v>8</v>
      </c>
      <c r="C27" s="7" t="s">
        <v>23</v>
      </c>
      <c r="D27" s="10" t="s">
        <v>24</v>
      </c>
      <c r="E27" s="10" t="s">
        <v>25</v>
      </c>
      <c r="F27" s="10" t="s">
        <v>26</v>
      </c>
      <c r="G27" s="8" t="s">
        <v>27</v>
      </c>
    </row>
    <row r="28" spans="2:7" x14ac:dyDescent="0.25">
      <c r="B28" s="14" t="s">
        <v>28</v>
      </c>
      <c r="C28" s="5" t="s">
        <v>14</v>
      </c>
      <c r="D28" s="9" t="s">
        <v>15</v>
      </c>
      <c r="E28" s="9" t="s">
        <v>16</v>
      </c>
      <c r="F28" s="9" t="s">
        <v>17</v>
      </c>
      <c r="G28" s="6" t="s">
        <v>14</v>
      </c>
    </row>
    <row r="29" spans="2:7" x14ac:dyDescent="0.25">
      <c r="B29" s="14" t="s">
        <v>38</v>
      </c>
      <c r="C29" s="5" t="s">
        <v>33</v>
      </c>
      <c r="D29" s="9" t="s">
        <v>34</v>
      </c>
      <c r="E29" s="9" t="s">
        <v>35</v>
      </c>
      <c r="F29" s="9" t="s">
        <v>36</v>
      </c>
      <c r="G29" s="6" t="s">
        <v>37</v>
      </c>
    </row>
    <row r="30" spans="2:7" x14ac:dyDescent="0.25">
      <c r="B30" s="14" t="s">
        <v>49</v>
      </c>
      <c r="C30" s="5" t="s">
        <v>44</v>
      </c>
      <c r="D30" s="9" t="s">
        <v>45</v>
      </c>
      <c r="E30" s="9" t="s">
        <v>46</v>
      </c>
      <c r="F30" s="9" t="s">
        <v>47</v>
      </c>
      <c r="G30" s="6" t="s">
        <v>48</v>
      </c>
    </row>
    <row r="31" spans="2:7" ht="45" x14ac:dyDescent="0.25">
      <c r="B31" s="15" t="s">
        <v>59</v>
      </c>
      <c r="C31" s="5" t="s">
        <v>54</v>
      </c>
      <c r="D31" s="9" t="s">
        <v>55</v>
      </c>
      <c r="E31" s="9" t="s">
        <v>56</v>
      </c>
      <c r="F31" s="9" t="s">
        <v>57</v>
      </c>
      <c r="G31" s="6" t="s">
        <v>58</v>
      </c>
    </row>
    <row r="32" spans="2:7" ht="45" x14ac:dyDescent="0.25">
      <c r="B32" s="15" t="s">
        <v>68</v>
      </c>
      <c r="C32" s="5" t="s">
        <v>64</v>
      </c>
      <c r="D32" s="9" t="s">
        <v>65</v>
      </c>
      <c r="E32" s="9" t="s">
        <v>66</v>
      </c>
      <c r="F32" s="9" t="s">
        <v>67</v>
      </c>
      <c r="G32" s="6" t="s">
        <v>64</v>
      </c>
    </row>
  </sheetData>
  <mergeCells count="5">
    <mergeCell ref="C1:G1"/>
    <mergeCell ref="H1:L1"/>
    <mergeCell ref="B1:B2"/>
    <mergeCell ref="B22:B23"/>
    <mergeCell ref="C22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40"/>
  <sheetViews>
    <sheetView topLeftCell="A3" workbookViewId="0">
      <selection activeCell="D12" sqref="D12:I18"/>
    </sheetView>
  </sheetViews>
  <sheetFormatPr defaultRowHeight="15" x14ac:dyDescent="0.25"/>
  <cols>
    <col min="5" max="5" width="13.7109375" customWidth="1"/>
    <col min="6" max="6" width="14.42578125" customWidth="1"/>
    <col min="7" max="8" width="13.7109375" customWidth="1"/>
    <col min="9" max="9" width="13.42578125" customWidth="1"/>
  </cols>
  <sheetData>
    <row r="4" spans="4:23" ht="15.75" x14ac:dyDescent="0.25">
      <c r="D4" s="21" t="s">
        <v>101</v>
      </c>
      <c r="E4" s="22" t="s">
        <v>3</v>
      </c>
      <c r="F4" s="22" t="s">
        <v>4</v>
      </c>
      <c r="G4" s="22" t="s">
        <v>5</v>
      </c>
      <c r="H4" s="23" t="s">
        <v>104</v>
      </c>
    </row>
    <row r="5" spans="4:23" ht="15.75" x14ac:dyDescent="0.25">
      <c r="D5" s="21" t="s">
        <v>106</v>
      </c>
      <c r="E5" s="22" t="s">
        <v>107</v>
      </c>
      <c r="F5" s="22" t="s">
        <v>108</v>
      </c>
      <c r="G5" s="22" t="s">
        <v>109</v>
      </c>
      <c r="H5" s="23" t="s">
        <v>109</v>
      </c>
    </row>
    <row r="6" spans="4:23" ht="15.75" x14ac:dyDescent="0.25">
      <c r="D6" s="21" t="s">
        <v>110</v>
      </c>
      <c r="E6" s="22" t="s">
        <v>113</v>
      </c>
      <c r="F6" s="22" t="s">
        <v>112</v>
      </c>
      <c r="G6" s="22" t="s">
        <v>114</v>
      </c>
      <c r="H6" s="23" t="s">
        <v>114</v>
      </c>
    </row>
    <row r="10" spans="4:23" x14ac:dyDescent="0.25">
      <c r="S10" t="s">
        <v>102</v>
      </c>
    </row>
    <row r="11" spans="4:23" x14ac:dyDescent="0.25">
      <c r="S11" t="s">
        <v>103</v>
      </c>
      <c r="T11" t="s">
        <v>3</v>
      </c>
      <c r="U11" t="s">
        <v>4</v>
      </c>
      <c r="V11" t="s">
        <v>5</v>
      </c>
      <c r="W11" t="s">
        <v>104</v>
      </c>
    </row>
    <row r="12" spans="4:23" ht="15.75" x14ac:dyDescent="0.25">
      <c r="D12" s="29" t="s">
        <v>103</v>
      </c>
      <c r="E12" s="29" t="s">
        <v>3</v>
      </c>
      <c r="F12" s="29" t="s">
        <v>4</v>
      </c>
      <c r="G12" s="29" t="s">
        <v>5</v>
      </c>
      <c r="H12" s="29" t="s">
        <v>104</v>
      </c>
      <c r="I12" s="29" t="s">
        <v>116</v>
      </c>
      <c r="S12">
        <v>1</v>
      </c>
      <c r="T12" s="19">
        <v>0.92287234042553101</v>
      </c>
      <c r="U12" s="19">
        <v>0.92313605686046496</v>
      </c>
      <c r="V12" s="19">
        <v>0.92225201072385998</v>
      </c>
      <c r="W12" s="19">
        <v>0.92202009264863705</v>
      </c>
    </row>
    <row r="13" spans="4:23" ht="15.75" x14ac:dyDescent="0.25">
      <c r="D13" s="30">
        <v>1</v>
      </c>
      <c r="E13" s="31">
        <v>0.79255319148936099</v>
      </c>
      <c r="F13" s="31">
        <v>0.79072059938418204</v>
      </c>
      <c r="G13" s="31">
        <v>0.79088471849865905</v>
      </c>
      <c r="H13" s="31">
        <v>0.79033733211949198</v>
      </c>
      <c r="I13" s="31">
        <v>0.787410977939899</v>
      </c>
      <c r="S13">
        <v>2</v>
      </c>
      <c r="T13" s="19">
        <v>0.92154255319148903</v>
      </c>
      <c r="U13" s="19">
        <v>0.92088567509099395</v>
      </c>
      <c r="V13" s="19">
        <v>0.920911528150134</v>
      </c>
      <c r="W13" s="19">
        <v>0.92088360400867397</v>
      </c>
    </row>
    <row r="14" spans="4:23" ht="15.75" x14ac:dyDescent="0.25">
      <c r="D14" s="30">
        <v>2</v>
      </c>
      <c r="E14" s="31">
        <v>0.81648936170212705</v>
      </c>
      <c r="F14" s="31">
        <v>0.81879112108866803</v>
      </c>
      <c r="G14" s="31">
        <v>0.81501340482573703</v>
      </c>
      <c r="H14" s="31">
        <v>0.81310903303274795</v>
      </c>
      <c r="I14" s="31">
        <v>0.80811765387065004</v>
      </c>
      <c r="S14">
        <v>3</v>
      </c>
      <c r="T14" s="19">
        <v>0.89760638297872297</v>
      </c>
      <c r="U14" s="19">
        <v>0.90081192673348198</v>
      </c>
      <c r="V14" s="19">
        <v>0.90080428954423597</v>
      </c>
      <c r="W14" s="19">
        <v>0.90070358616026003</v>
      </c>
    </row>
    <row r="15" spans="4:23" ht="15.75" x14ac:dyDescent="0.25">
      <c r="D15" s="30">
        <v>3</v>
      </c>
      <c r="E15" s="31">
        <v>0.78058510638297796</v>
      </c>
      <c r="F15" s="31">
        <v>0.78258200276092105</v>
      </c>
      <c r="G15" s="31">
        <v>0.78284182305630001</v>
      </c>
      <c r="H15" s="31">
        <v>0.78262136429678497</v>
      </c>
      <c r="I15" s="31">
        <v>0.78043396444907598</v>
      </c>
      <c r="S15">
        <v>4</v>
      </c>
      <c r="T15" s="19">
        <v>0.89760638297872297</v>
      </c>
      <c r="U15" s="19">
        <v>0.90087216800527603</v>
      </c>
      <c r="V15" s="19">
        <v>0.90080428954423597</v>
      </c>
      <c r="W15" s="19">
        <v>0.90067474706977702</v>
      </c>
    </row>
    <row r="16" spans="4:23" ht="15.75" x14ac:dyDescent="0.25">
      <c r="D16" s="30">
        <v>4</v>
      </c>
      <c r="E16" s="31">
        <v>0.78989361702127603</v>
      </c>
      <c r="F16" s="31">
        <v>0.79204216262235905</v>
      </c>
      <c r="G16" s="31">
        <v>0.79222520107238603</v>
      </c>
      <c r="H16" s="31">
        <v>0.79171810633800799</v>
      </c>
      <c r="I16" s="31">
        <v>0.78887296624399195</v>
      </c>
      <c r="S16">
        <v>5</v>
      </c>
      <c r="T16" s="19">
        <v>0.91223404255319096</v>
      </c>
      <c r="U16" s="19">
        <v>0.91153798268650899</v>
      </c>
      <c r="V16" s="19">
        <v>0.91140939597315396</v>
      </c>
      <c r="W16" s="19">
        <v>0.91144730298066401</v>
      </c>
    </row>
    <row r="17" spans="4:23" ht="15.75" x14ac:dyDescent="0.25">
      <c r="D17" s="30">
        <v>5</v>
      </c>
      <c r="E17" s="31">
        <v>0.68617021276595702</v>
      </c>
      <c r="F17" s="31">
        <v>0.68570900451459604</v>
      </c>
      <c r="G17" s="31">
        <v>0.68322147651006704</v>
      </c>
      <c r="H17" s="31">
        <v>0.68375716315006696</v>
      </c>
      <c r="I17" s="31">
        <v>0.68368369094974002</v>
      </c>
      <c r="T17" s="19">
        <f>AVERAGE(T12:T16)</f>
        <v>0.91037234042553139</v>
      </c>
      <c r="U17" s="19">
        <f t="shared" ref="U17:W17" si="0">AVERAGE(U12:U16)</f>
        <v>0.91144876187534529</v>
      </c>
      <c r="V17" s="19">
        <f t="shared" si="0"/>
        <v>0.91123630278712398</v>
      </c>
      <c r="W17" s="19">
        <f t="shared" si="0"/>
        <v>0.9111458665736023</v>
      </c>
    </row>
    <row r="18" spans="4:23" ht="15.75" x14ac:dyDescent="0.25">
      <c r="D18" s="32" t="s">
        <v>122</v>
      </c>
      <c r="E18" s="32" t="s">
        <v>117</v>
      </c>
      <c r="F18" s="32" t="s">
        <v>118</v>
      </c>
      <c r="G18" s="32" t="s">
        <v>119</v>
      </c>
      <c r="H18" s="32" t="s">
        <v>120</v>
      </c>
      <c r="I18" s="32" t="s">
        <v>121</v>
      </c>
      <c r="T18" t="str">
        <f>ROUND(T17, 3)&amp;" ± "&amp;ROUND(STDEV(T12:T16), 3)</f>
        <v>0.91 ± 0.012</v>
      </c>
      <c r="U18" t="str">
        <f t="shared" ref="U18:W18" si="1">ROUND(U17, 3)&amp;" ± "&amp;ROUND(STDEV(U12:U16), 3)</f>
        <v>0.911 ± 0.011</v>
      </c>
      <c r="V18" t="str">
        <f t="shared" si="1"/>
        <v>0.911 ± 0.01</v>
      </c>
      <c r="W18" t="str">
        <f t="shared" si="1"/>
        <v>0.911 ± 0.01</v>
      </c>
    </row>
    <row r="21" spans="4:23" x14ac:dyDescent="0.25">
      <c r="S21" t="s">
        <v>111</v>
      </c>
      <c r="T21" s="18"/>
    </row>
    <row r="22" spans="4:23" x14ac:dyDescent="0.25">
      <c r="S22" t="s">
        <v>103</v>
      </c>
      <c r="T22" t="s">
        <v>3</v>
      </c>
      <c r="U22" t="s">
        <v>4</v>
      </c>
      <c r="V22" t="s">
        <v>5</v>
      </c>
      <c r="W22" t="s">
        <v>104</v>
      </c>
    </row>
    <row r="23" spans="4:23" x14ac:dyDescent="0.25">
      <c r="S23">
        <v>1</v>
      </c>
      <c r="T23" s="19">
        <v>0.92420212765957399</v>
      </c>
      <c r="U23" s="19">
        <v>0.92453463324997898</v>
      </c>
      <c r="V23" s="19">
        <v>0.92359249329758697</v>
      </c>
      <c r="W23" s="19">
        <v>0.92368967282486203</v>
      </c>
    </row>
    <row r="24" spans="4:23" x14ac:dyDescent="0.25">
      <c r="P24" s="20" t="s">
        <v>105</v>
      </c>
      <c r="S24">
        <v>2</v>
      </c>
      <c r="T24" s="19">
        <v>0.91090425531914898</v>
      </c>
      <c r="U24" s="19">
        <v>0.91364129692587404</v>
      </c>
      <c r="V24" s="19">
        <v>0.91018766756032099</v>
      </c>
      <c r="W24" s="19">
        <v>0.91034302508833298</v>
      </c>
    </row>
    <row r="25" spans="4:23" x14ac:dyDescent="0.25">
      <c r="S25">
        <v>3</v>
      </c>
      <c r="T25" s="19">
        <v>0.87367021276595702</v>
      </c>
      <c r="U25" s="19">
        <v>0.87650749008187401</v>
      </c>
      <c r="V25" s="19">
        <v>0.87265415549597802</v>
      </c>
      <c r="W25" s="19">
        <v>0.87287347429417905</v>
      </c>
    </row>
    <row r="26" spans="4:23" x14ac:dyDescent="0.25">
      <c r="S26">
        <v>4</v>
      </c>
      <c r="T26" s="19">
        <v>0.91090425531914898</v>
      </c>
      <c r="U26" s="19">
        <v>0.91220848853733805</v>
      </c>
      <c r="V26" s="19">
        <v>0.91018766756032099</v>
      </c>
      <c r="W26" s="19">
        <v>0.91033282501615098</v>
      </c>
    </row>
    <row r="27" spans="4:23" x14ac:dyDescent="0.25">
      <c r="S27">
        <v>5</v>
      </c>
      <c r="T27" s="19">
        <v>0.88430851063829696</v>
      </c>
      <c r="U27" s="19">
        <v>0.89863741630826999</v>
      </c>
      <c r="V27" s="19">
        <v>0.89261744966442902</v>
      </c>
      <c r="W27" s="19">
        <v>0.89278822885999898</v>
      </c>
    </row>
    <row r="28" spans="4:23" x14ac:dyDescent="0.25">
      <c r="T28" s="19">
        <v>0.90079787234042497</v>
      </c>
      <c r="U28" s="19">
        <v>0.90510586502066703</v>
      </c>
      <c r="V28" s="19">
        <v>0.90184788671572702</v>
      </c>
      <c r="W28" s="19">
        <v>0.902005445216705</v>
      </c>
    </row>
    <row r="29" spans="4:23" x14ac:dyDescent="0.25">
      <c r="T29">
        <v>2.0975259737372701E-2</v>
      </c>
      <c r="U29">
        <v>1.8442381702352201E-2</v>
      </c>
      <c r="V29">
        <v>1.9681251961959099E-2</v>
      </c>
      <c r="W29">
        <v>1.9638578274658501E-2</v>
      </c>
    </row>
    <row r="30" spans="4:23" x14ac:dyDescent="0.25">
      <c r="T30" t="str">
        <f xml:space="preserve"> ROUND(T28, 2)&amp;" ± "&amp;ROUND(T29, 3)</f>
        <v>0.9 ± 0.021</v>
      </c>
      <c r="U30" t="str">
        <f t="shared" ref="U30:W30" si="2" xml:space="preserve"> ROUND(U28, 2)&amp;" ± "&amp;ROUND(U29, 3)</f>
        <v>0.91 ± 0.018</v>
      </c>
      <c r="V30" t="str">
        <f t="shared" si="2"/>
        <v>0.9 ± 0.02</v>
      </c>
      <c r="W30" t="str">
        <f t="shared" si="2"/>
        <v>0.9 ± 0.02</v>
      </c>
    </row>
    <row r="32" spans="4:23" x14ac:dyDescent="0.25">
      <c r="S32" t="s">
        <v>115</v>
      </c>
    </row>
    <row r="34" spans="19:24" x14ac:dyDescent="0.25">
      <c r="S34" t="s">
        <v>103</v>
      </c>
      <c r="T34" t="s">
        <v>3</v>
      </c>
      <c r="U34" t="s">
        <v>4</v>
      </c>
      <c r="V34" t="s">
        <v>5</v>
      </c>
      <c r="W34" t="s">
        <v>104</v>
      </c>
      <c r="X34" t="s">
        <v>116</v>
      </c>
    </row>
    <row r="35" spans="19:24" x14ac:dyDescent="0.25">
      <c r="S35">
        <v>1</v>
      </c>
      <c r="T35" s="19">
        <v>0.79255319148936099</v>
      </c>
      <c r="U35" s="19">
        <v>0.79072059938418204</v>
      </c>
      <c r="V35" s="19">
        <v>0.79088471849865905</v>
      </c>
      <c r="W35" s="19">
        <v>0.79033733211949198</v>
      </c>
      <c r="X35" s="19">
        <v>0.787410977939899</v>
      </c>
    </row>
    <row r="36" spans="19:24" x14ac:dyDescent="0.25">
      <c r="S36">
        <v>2</v>
      </c>
      <c r="T36" s="19">
        <v>0.81648936170212705</v>
      </c>
      <c r="U36" s="19">
        <v>0.81879112108866803</v>
      </c>
      <c r="V36" s="19">
        <v>0.81501340482573703</v>
      </c>
      <c r="W36" s="19">
        <v>0.81310903303274795</v>
      </c>
      <c r="X36" s="19">
        <v>0.80811765387065004</v>
      </c>
    </row>
    <row r="37" spans="19:24" x14ac:dyDescent="0.25">
      <c r="S37">
        <v>3</v>
      </c>
      <c r="T37" s="19">
        <v>0.78058510638297796</v>
      </c>
      <c r="U37" s="19">
        <v>0.78258200276092105</v>
      </c>
      <c r="V37" s="19">
        <v>0.78284182305630001</v>
      </c>
      <c r="W37" s="19">
        <v>0.78262136429678497</v>
      </c>
      <c r="X37" s="19">
        <v>0.78043396444907598</v>
      </c>
    </row>
    <row r="38" spans="19:24" x14ac:dyDescent="0.25">
      <c r="S38">
        <v>4</v>
      </c>
      <c r="T38" s="19">
        <v>0.78989361702127603</v>
      </c>
      <c r="U38" s="19">
        <v>0.79204216262235905</v>
      </c>
      <c r="V38" s="19">
        <v>0.79222520107238603</v>
      </c>
      <c r="W38" s="19">
        <v>0.79171810633800799</v>
      </c>
      <c r="X38" s="19">
        <v>0.78887296624399195</v>
      </c>
    </row>
    <row r="39" spans="19:24" x14ac:dyDescent="0.25">
      <c r="S39">
        <v>5</v>
      </c>
      <c r="T39" s="19">
        <v>0.68617021276595702</v>
      </c>
      <c r="U39" s="19">
        <v>0.68570900451459604</v>
      </c>
      <c r="V39" s="19">
        <v>0.68322147651006704</v>
      </c>
      <c r="W39" s="19">
        <v>0.68375716315006696</v>
      </c>
      <c r="X39" s="19">
        <v>0.68368369094974002</v>
      </c>
    </row>
    <row r="40" spans="19:24" x14ac:dyDescent="0.25">
      <c r="T40" t="s">
        <v>117</v>
      </c>
      <c r="U40" t="s">
        <v>118</v>
      </c>
      <c r="V40" t="s">
        <v>119</v>
      </c>
      <c r="W40" t="s">
        <v>120</v>
      </c>
      <c r="X40" t="s">
        <v>121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2"/>
  <sheetViews>
    <sheetView tabSelected="1" workbookViewId="0">
      <selection activeCell="C5" sqref="C5:H12"/>
    </sheetView>
  </sheetViews>
  <sheetFormatPr defaultRowHeight="15" x14ac:dyDescent="0.25"/>
  <cols>
    <col min="3" max="3" width="21.5703125" customWidth="1"/>
    <col min="7" max="9" width="10.5703125" bestFit="1" customWidth="1"/>
    <col min="11" max="11" width="3.42578125" customWidth="1"/>
    <col min="12" max="12" width="24.7109375" customWidth="1"/>
  </cols>
  <sheetData>
    <row r="4" spans="3:13" x14ac:dyDescent="0.25">
      <c r="C4" t="s">
        <v>136</v>
      </c>
    </row>
    <row r="5" spans="3:13" ht="15.75" x14ac:dyDescent="0.25">
      <c r="C5" s="36" t="s">
        <v>123</v>
      </c>
      <c r="D5" s="37" t="s">
        <v>131</v>
      </c>
      <c r="E5" s="37" t="s">
        <v>132</v>
      </c>
      <c r="F5" s="38" t="s">
        <v>133</v>
      </c>
      <c r="G5" s="39" t="s">
        <v>4</v>
      </c>
      <c r="H5" s="37" t="s">
        <v>5</v>
      </c>
      <c r="I5" s="38" t="s">
        <v>104</v>
      </c>
      <c r="L5" s="30" t="s">
        <v>134</v>
      </c>
      <c r="M5" s="30" t="s">
        <v>135</v>
      </c>
    </row>
    <row r="6" spans="3:13" ht="15.75" x14ac:dyDescent="0.25">
      <c r="C6" s="14" t="s">
        <v>124</v>
      </c>
      <c r="D6" s="16">
        <v>470</v>
      </c>
      <c r="E6" s="16">
        <v>219</v>
      </c>
      <c r="F6" s="17">
        <v>89</v>
      </c>
      <c r="G6" s="33">
        <f>F6/D6</f>
        <v>0.18936170212765957</v>
      </c>
      <c r="H6" s="34">
        <f>F6/E6</f>
        <v>0.40639269406392692</v>
      </c>
      <c r="I6" s="35">
        <f>HARMEAN(G6,H6)</f>
        <v>0.25834542815674888</v>
      </c>
      <c r="L6" s="30" t="s">
        <v>124</v>
      </c>
      <c r="M6" s="30">
        <v>0.25800000000000001</v>
      </c>
    </row>
    <row r="7" spans="3:13" ht="15.75" x14ac:dyDescent="0.25">
      <c r="C7" s="14" t="s">
        <v>125</v>
      </c>
      <c r="D7" s="16">
        <v>18</v>
      </c>
      <c r="E7" s="16">
        <v>12</v>
      </c>
      <c r="F7" s="17">
        <v>5</v>
      </c>
      <c r="G7" s="33">
        <f t="shared" ref="G7:G13" si="0">F7/D7</f>
        <v>0.27777777777777779</v>
      </c>
      <c r="H7" s="34">
        <f t="shared" ref="H7:H13" si="1">F7/E7</f>
        <v>0.41666666666666669</v>
      </c>
      <c r="I7" s="35">
        <f t="shared" ref="I7:I13" si="2">HARMEAN(G7,H7)</f>
        <v>0.33333333333333331</v>
      </c>
      <c r="L7" s="30" t="s">
        <v>125</v>
      </c>
      <c r="M7" s="30">
        <v>0.33300000000000002</v>
      </c>
    </row>
    <row r="8" spans="3:13" ht="15.75" x14ac:dyDescent="0.25">
      <c r="C8" s="14" t="s">
        <v>126</v>
      </c>
      <c r="D8" s="16">
        <v>498</v>
      </c>
      <c r="E8" s="16">
        <v>358</v>
      </c>
      <c r="F8" s="17">
        <v>19</v>
      </c>
      <c r="G8" s="33">
        <f t="shared" si="0"/>
        <v>3.8152610441767071E-2</v>
      </c>
      <c r="H8" s="34">
        <f t="shared" si="1"/>
        <v>5.3072625698324022E-2</v>
      </c>
      <c r="I8" s="35">
        <f t="shared" si="2"/>
        <v>4.4392523364485979E-2</v>
      </c>
      <c r="L8" s="30" t="s">
        <v>126</v>
      </c>
      <c r="M8" s="30">
        <v>0.32500000000000001</v>
      </c>
    </row>
    <row r="9" spans="3:13" ht="15.75" x14ac:dyDescent="0.25">
      <c r="C9" s="14" t="s">
        <v>127</v>
      </c>
      <c r="D9" s="16">
        <v>183</v>
      </c>
      <c r="E9" s="16">
        <v>311</v>
      </c>
      <c r="F9" s="17">
        <v>98</v>
      </c>
      <c r="G9" s="33">
        <f t="shared" si="0"/>
        <v>0.53551912568306015</v>
      </c>
      <c r="H9" s="34">
        <f t="shared" si="1"/>
        <v>0.31511254019292606</v>
      </c>
      <c r="I9" s="35">
        <f t="shared" si="2"/>
        <v>0.39676113360323889</v>
      </c>
      <c r="L9" s="30" t="s">
        <v>127</v>
      </c>
      <c r="M9" s="30">
        <v>0.39700000000000002</v>
      </c>
    </row>
    <row r="10" spans="3:13" ht="15.75" x14ac:dyDescent="0.25">
      <c r="C10" s="14" t="s">
        <v>130</v>
      </c>
      <c r="D10" s="16">
        <v>861</v>
      </c>
      <c r="E10" s="16">
        <v>952</v>
      </c>
      <c r="F10" s="17">
        <v>242</v>
      </c>
      <c r="G10" s="33">
        <f t="shared" si="0"/>
        <v>0.28106852497096402</v>
      </c>
      <c r="H10" s="34">
        <f t="shared" si="1"/>
        <v>0.25420168067226889</v>
      </c>
      <c r="I10" s="35">
        <f t="shared" si="2"/>
        <v>0.26696083838940982</v>
      </c>
      <c r="L10" s="30" t="s">
        <v>130</v>
      </c>
      <c r="M10" s="30">
        <v>0.26700000000000002</v>
      </c>
    </row>
    <row r="11" spans="3:13" ht="15.75" x14ac:dyDescent="0.25">
      <c r="C11" s="14" t="s">
        <v>128</v>
      </c>
      <c r="D11" s="16">
        <v>17</v>
      </c>
      <c r="E11" s="16">
        <v>22</v>
      </c>
      <c r="F11" s="17">
        <v>8</v>
      </c>
      <c r="G11" s="33">
        <f t="shared" si="0"/>
        <v>0.47058823529411764</v>
      </c>
      <c r="H11" s="34">
        <f t="shared" si="1"/>
        <v>0.36363636363636365</v>
      </c>
      <c r="I11" s="35">
        <f t="shared" si="2"/>
        <v>0.41025641025641024</v>
      </c>
      <c r="L11" s="30" t="s">
        <v>128</v>
      </c>
      <c r="M11" s="30">
        <v>0.41</v>
      </c>
    </row>
    <row r="12" spans="3:13" ht="15.75" x14ac:dyDescent="0.25">
      <c r="C12" s="14" t="s">
        <v>129</v>
      </c>
      <c r="D12" s="16">
        <v>32</v>
      </c>
      <c r="E12" s="16">
        <v>26</v>
      </c>
      <c r="F12" s="17">
        <v>2</v>
      </c>
      <c r="G12" s="33">
        <f t="shared" si="0"/>
        <v>6.25E-2</v>
      </c>
      <c r="H12" s="34">
        <f t="shared" si="1"/>
        <v>7.6923076923076927E-2</v>
      </c>
      <c r="I12" s="35">
        <f t="shared" si="2"/>
        <v>6.8965517241379309E-2</v>
      </c>
      <c r="L12" s="30" t="s">
        <v>129</v>
      </c>
      <c r="M12" s="30">
        <v>6.9000000000000006E-2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 results</vt:lpstr>
      <vt:lpstr>DL results</vt:lpstr>
      <vt:lpstr>Agreement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2022-04-18T06:50:08Z</dcterms:modified>
</cp:coreProperties>
</file>