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4" rupBuild="28318"/>
  <mc:AlternateContent xmlns:mc="http://schemas.openxmlformats.org/markup-compatibility/2006">
    <mc:Choice Requires="x15">
      <x15ac:absPath xmlns:x15ac="http://schemas.microsoft.com/office/spreadsheetml/2010/11/ac" url="C:\Users\nabil\Downloads\"/>
    </mc:Choice>
  </mc:AlternateContent>
  <bookViews>
    <workbookView xWindow="-120" yWindow="-120" windowWidth="29040" windowHeight="17640"/>
  </bookViews>
  <sheets>
    <sheet name="Personal Monthly Budget" sheetId="1" r:id="rId1"/>
  </sheets>
  <calcPr calcId="191028"/>
</workbook>
</file>

<file path=xl/calcChain.xml><?xml version="1.0" encoding="utf-8"?>
<calcChain xmlns="http://schemas.openxmlformats.org/spreadsheetml/2006/main">
  <c i="1" l="1" r="E36"/>
  <c r="E37"/>
  <c r="D38"/>
  <c r="E25"/>
  <c r="E26"/>
  <c r="E27"/>
  <c r="E28"/>
  <c r="E29"/>
  <c r="E30"/>
  <c r="E12"/>
  <c r="E13"/>
  <c r="E14"/>
  <c r="E15"/>
  <c r="E16"/>
  <c r="E17"/>
  <c r="E18"/>
  <c r="E19"/>
  <c r="E20"/>
  <c r="E11"/>
  <c r="E42"/>
  <c r="E43"/>
  <c r="E44"/>
  <c r="E45"/>
  <c r="E46"/>
  <c r="E47"/>
  <c r="E48"/>
  <c r="E35"/>
  <c r="E24"/>
  <c r="D49"/>
  <c r="C49"/>
  <c r="C38"/>
  <c r="D31"/>
  <c r="C31"/>
  <c r="D21"/>
  <c r="J4"/>
  <c r="C21"/>
  <c r="J3"/>
  <c r="E5"/>
  <c r="E8"/>
  <c l="1" r="J6"/>
  <c r="J7"/>
  <c r="J8"/>
  <c r="E49"/>
  <c r="E21"/>
  <c r="E38"/>
  <c r="E31"/>
  <c l="1" r="J5"/>
</calcChain>
</file>

<file path=xl/sharedStrings.xml><?xml version="1.0" encoding="utf-8"?>
<sst xmlns="http://schemas.openxmlformats.org/spreadsheetml/2006/main">
  <si>
    <t xml:space="preserve">                                                  Personal Monthly Budget</t>
  </si>
  <si>
    <t>PROJECTED MONTHLY INCOME</t>
  </si>
  <si>
    <t>Income 1</t>
  </si>
  <si>
    <t xml:space="preserve">TOTAL PROJECTED EXPENSE </t>
  </si>
  <si>
    <t>(Projected income minus expenses)</t>
  </si>
  <si>
    <t>Extra income</t>
  </si>
  <si>
    <t xml:space="preserve">TOTAL ACTUAL EXPENSE </t>
  </si>
  <si>
    <t>Total monthly income</t>
  </si>
  <si>
    <t>Total expense difference</t>
  </si>
  <si>
    <t>ACTUAL MONTHLY INCOME</t>
  </si>
  <si>
    <t>PROJECTED BALANCE</t>
  </si>
  <si>
    <t>ACTUAL BALANCE</t>
  </si>
  <si>
    <t>(Actual income minus expenses)</t>
  </si>
  <si>
    <t xml:space="preserve">BALANCE DIFFERENCE (Actual minus </t>
  </si>
  <si>
    <t>HOUSING</t>
  </si>
  <si>
    <t>Projected Cost</t>
  </si>
  <si>
    <t>Actual Cost</t>
  </si>
  <si>
    <t>Difference</t>
  </si>
  <si>
    <t>Mortgage or rent</t>
  </si>
  <si>
    <t>Phone Number</t>
  </si>
  <si>
    <t>Electricity</t>
  </si>
  <si>
    <t>Petrol</t>
  </si>
  <si>
    <t>Water and sewer</t>
  </si>
  <si>
    <t>Cable</t>
  </si>
  <si>
    <t>Waste removal</t>
  </si>
  <si>
    <t>Maintenance or repairs</t>
  </si>
  <si>
    <t>Supplies</t>
  </si>
  <si>
    <t>Other</t>
  </si>
  <si>
    <t>Total</t>
  </si>
  <si>
    <t>TRANSPORT</t>
  </si>
  <si>
    <t>Vehicle payment</t>
  </si>
  <si>
    <t>Bus/taxi fare</t>
  </si>
  <si>
    <t>Insurance</t>
  </si>
  <si>
    <t>Licensing</t>
  </si>
  <si>
    <t>Fuel</t>
  </si>
  <si>
    <t>Maintenance</t>
  </si>
  <si>
    <t>FOOD</t>
  </si>
  <si>
    <t>Food and drink</t>
  </si>
  <si>
    <t>Dining out</t>
  </si>
  <si>
    <t>PERSONAL CARE</t>
  </si>
  <si>
    <t>Medical</t>
  </si>
  <si>
    <t>Hair/nails</t>
  </si>
  <si>
    <t>Clothing</t>
  </si>
  <si>
    <t>Dry cleaning</t>
  </si>
  <si>
    <t>Health club</t>
  </si>
  <si>
    <t>Organisation fees</t>
  </si>
</sst>
</file>

<file path=xl/styles.xml><?xml version="1.0" encoding="utf-8"?>
<styleSheet xmlns="http://schemas.openxmlformats.org/spreadsheetml/2006/main">
  <numFmts count="8">
    <numFmt numFmtId="166" formatCode="_-[$Rs-420] * #,##0.00_-;-[$Rs-420] * #,##0.00_-;_-[$Rs-420] * &quot;-&quot;??_-;_-@_-"/>
    <numFmt numFmtId="169" formatCode="[$Rs-420] #,##0.00"/>
    <numFmt numFmtId="168" formatCode="[$Rs-420] #,##0"/>
    <numFmt numFmtId="167" formatCode="_-[$Rs-420] * #,##0_-;-[$Rs-420] * #,##0_-;_-[$Rs-420] * &quot;-&quot;_-;_-@_-"/>
    <numFmt numFmtId="165" formatCode="&quot;£&quot;#,##0"/>
    <numFmt numFmtId="43" formatCode="_(* #,##0.00_);_(* (#,##0.00);_(* &quot;-&quot;??_);_(@_)"/>
    <numFmt numFmtId="41" formatCode="_(* #,##0_);_(* (#,##0);_(* &quot;-&quot;_);_(@_)"/>
    <numFmt numFmtId="164" formatCode="_-&quot;£&quot;* #,##0_-;-&quot;£&quot;* #,##0_-;_-&quot;£&quot;* &quot;-&quot;_-;_-@_-"/>
  </numFmts>
  <fonts count="28">
    <font>
      <sz val="10"/>
      <color theme="1"/>
      <name val="Microsoft Sans Serif"/>
      <family val="2"/>
      <scheme val="minor"/>
    </font>
    <font>
      <sz val="10"/>
      <color indexed="63"/>
      <name val="Microsoft Sans Serif"/>
      <scheme val="minor"/>
    </font>
    <font>
      <sz val="30"/>
      <color theme="3"/>
      <name val="Franklin Gothic Demi"/>
      <scheme val="major"/>
    </font>
    <font>
      <b/>
      <sz val="10"/>
      <color theme="4"/>
      <name val="Microsoft Sans Serif"/>
      <scheme val="minor"/>
    </font>
    <font>
      <sz val="10"/>
      <color theme="3"/>
      <name val="Microsoft Sans Serif"/>
      <scheme val="minor"/>
    </font>
    <font>
      <b/>
      <sz val="10"/>
      <color indexed="63"/>
      <name val="Microsoft Sans Serif"/>
      <scheme val="minor"/>
    </font>
    <font>
      <b/>
      <sz val="10"/>
      <color theme="3"/>
      <name val="Microsoft Sans Serif"/>
      <scheme val="minor"/>
    </font>
    <font>
      <b/>
      <sz val="10"/>
      <color theme="1"/>
      <name val="Microsoft Sans Serif"/>
      <scheme val="minor"/>
    </font>
    <font>
      <sz val="10"/>
      <color theme="4"/>
      <name val="Microsoft Sans Serif"/>
      <scheme val="minor"/>
    </font>
    <font>
      <b/>
      <sz val="10"/>
      <name val="Microsoft Sans Serif"/>
      <scheme val="minor"/>
    </font>
    <font>
      <sz val="10"/>
      <name val="Microsoft Sans Serif"/>
      <scheme val="minor"/>
    </font>
    <font>
      <sz val="11"/>
      <color theme="1"/>
      <name val="Microsoft Sans Serif"/>
      <scheme val="minor"/>
    </font>
    <font>
      <sz val="11"/>
      <color theme="0"/>
      <name val="Microsoft Sans Serif"/>
      <scheme val="minor"/>
    </font>
    <font>
      <sz val="11"/>
      <color rgb="FF9C0006"/>
      <name val="Microsoft Sans Serif"/>
      <scheme val="minor"/>
    </font>
    <font>
      <b/>
      <sz val="11"/>
      <color rgb="FFFA7D00"/>
      <name val="Microsoft Sans Serif"/>
      <scheme val="minor"/>
    </font>
    <font>
      <b/>
      <sz val="11"/>
      <color theme="0"/>
      <name val="Microsoft Sans Serif"/>
      <scheme val="minor"/>
    </font>
    <font>
      <i/>
      <sz val="11"/>
      <color rgb="FF7F7F7F"/>
      <name val="Microsoft Sans Serif"/>
      <scheme val="minor"/>
    </font>
    <font>
      <sz val="11"/>
      <color rgb="FF006100"/>
      <name val="Microsoft Sans Serif"/>
      <scheme val="minor"/>
    </font>
    <font>
      <b/>
      <sz val="15"/>
      <color theme="3"/>
      <name val="Microsoft Sans Serif"/>
      <scheme val="minor"/>
    </font>
    <font>
      <b/>
      <sz val="13"/>
      <color theme="3"/>
      <name val="Microsoft Sans Serif"/>
      <scheme val="minor"/>
    </font>
    <font>
      <b/>
      <sz val="11"/>
      <color theme="3"/>
      <name val="Microsoft Sans Serif"/>
      <scheme val="minor"/>
    </font>
    <font>
      <sz val="11"/>
      <color rgb="FF3F3F76"/>
      <name val="Microsoft Sans Serif"/>
      <scheme val="minor"/>
    </font>
    <font>
      <sz val="11"/>
      <color rgb="FFFA7D00"/>
      <name val="Microsoft Sans Serif"/>
      <scheme val="minor"/>
    </font>
    <font>
      <sz val="11"/>
      <color rgb="FF9C5700"/>
      <name val="Microsoft Sans Serif"/>
      <scheme val="minor"/>
    </font>
    <font>
      <b/>
      <sz val="11"/>
      <color rgb="FF3F3F3F"/>
      <name val="Microsoft Sans Serif"/>
      <scheme val="minor"/>
    </font>
    <font>
      <sz val="18"/>
      <color theme="3"/>
      <name val="Franklin Gothic Demi"/>
      <scheme val="major"/>
    </font>
    <font>
      <b/>
      <sz val="11"/>
      <color theme="1"/>
      <name val="Microsoft Sans Serif"/>
      <scheme val="minor"/>
    </font>
    <font>
      <sz val="11"/>
      <color rgb="FFFF0000"/>
      <name val="Microsoft Sans Serif"/>
      <scheme val="minor"/>
    </font>
  </fonts>
  <fills count="43">
    <fill>
      <patternFill patternType="none"/>
    </fill>
    <fill>
      <patternFill patternType="gray125"/>
    </fill>
    <fill>
      <patternFill patternType="solid">
        <fgColor theme="4"/>
        <bgColor indexed="64"/>
      </patternFill>
    </fill>
    <fill>
      <patternFill patternType="solid">
        <fgColor theme="3"/>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2"/>
        <bgColor indexed="64"/>
      </patternFill>
    </fill>
    <fill>
      <patternFill patternType="solid">
        <fgColor indexed="9"/>
        <bgColor auto="1"/>
      </patternFill>
    </fill>
    <fill>
      <patternFill patternType="solid">
        <fgColor theme="0"/>
        <bgColor indexed="64"/>
      </patternFill>
    </fill>
    <fill>
      <patternFill patternType="solid">
        <fgColor rgb="FFD7E4D3"/>
        <bgColor indexed="64"/>
      </patternFill>
    </fill>
    <fill>
      <patternFill patternType="solid">
        <fgColor theme="4" tint="0.799981688894314"/>
        <bgColor indexed="64"/>
      </patternFill>
    </fill>
    <fill>
      <patternFill patternType="solid">
        <fgColor rgb="FFF5F9DB"/>
        <bgColor indexed="64"/>
      </patternFill>
    </fill>
    <fill>
      <patternFill patternType="solid">
        <fgColor theme="4" tint="0.799981688894314"/>
        <bgColor indexed="65"/>
      </patternFill>
    </fill>
    <fill>
      <patternFill patternType="solid">
        <fgColor theme="5" tint="0.799981688894314"/>
        <bgColor indexed="65"/>
      </patternFill>
    </fill>
    <fill>
      <patternFill patternType="solid">
        <fgColor theme="6" tint="0.799981688894314"/>
        <bgColor indexed="65"/>
      </patternFill>
    </fill>
    <fill>
      <patternFill patternType="solid">
        <fgColor theme="7" tint="0.799981688894314"/>
        <bgColor indexed="65"/>
      </patternFill>
    </fill>
    <fill>
      <patternFill patternType="solid">
        <fgColor theme="8" tint="0.799981688894314"/>
        <bgColor indexed="65"/>
      </patternFill>
    </fill>
    <fill>
      <patternFill patternType="solid">
        <fgColor theme="9" tint="0.799981688894314"/>
        <bgColor indexed="65"/>
      </patternFill>
    </fill>
    <fill>
      <patternFill patternType="solid">
        <fgColor theme="4" tint="0.599993896298105"/>
        <bgColor indexed="65"/>
      </patternFill>
    </fill>
    <fill>
      <patternFill patternType="solid">
        <fgColor theme="5" tint="0.599993896298105"/>
        <bgColor indexed="65"/>
      </patternFill>
    </fill>
    <fill>
      <patternFill patternType="solid">
        <fgColor theme="6" tint="0.599993896298105"/>
        <bgColor indexed="65"/>
      </patternFill>
    </fill>
    <fill>
      <patternFill patternType="solid">
        <fgColor theme="7" tint="0.599993896298105"/>
        <bgColor indexed="65"/>
      </patternFill>
    </fill>
    <fill>
      <patternFill patternType="solid">
        <fgColor theme="8" tint="0.599993896298105"/>
        <bgColor indexed="65"/>
      </patternFill>
    </fill>
    <fill>
      <patternFill patternType="solid">
        <fgColor theme="9" tint="0.599993896298105"/>
        <bgColor indexed="65"/>
      </patternFill>
    </fill>
    <fill>
      <patternFill patternType="solid">
        <fgColor theme="4" tint="0.399975585192419"/>
        <bgColor indexed="65"/>
      </patternFill>
    </fill>
    <fill>
      <patternFill patternType="solid">
        <fgColor theme="5" tint="0.399975585192419"/>
        <bgColor indexed="65"/>
      </patternFill>
    </fill>
    <fill>
      <patternFill patternType="solid">
        <fgColor theme="6" tint="0.399975585192419"/>
        <bgColor indexed="65"/>
      </patternFill>
    </fill>
    <fill>
      <patternFill patternType="solid">
        <fgColor theme="7" tint="0.399975585192419"/>
        <bgColor indexed="65"/>
      </patternFill>
    </fill>
    <fill>
      <patternFill patternType="solid">
        <fgColor theme="8" tint="0.399975585192419"/>
        <bgColor indexed="65"/>
      </patternFill>
    </fill>
    <fill>
      <patternFill patternType="solid">
        <fgColor theme="9" tint="0.399975585192419"/>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77">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top style="medium">
        <color rgb="FF000000"/>
      </top>
      <bottom style="thin">
        <color theme="3"/>
      </bottom>
    </border>
    <border>
      <right style="thin">
        <color theme="3"/>
      </right>
      <top style="medium">
        <color rgb="FF000000"/>
      </top>
      <bottom style="thin">
        <color theme="3"/>
      </bottom>
    </border>
    <border>
      <right style="medium">
        <color rgb="FF000000"/>
      </right>
      <top style="medium">
        <color rgb="FF000000"/>
      </top>
      <bottom style="thin">
        <color theme="3"/>
      </bottom>
    </border>
    <border>
      <left style="thin">
        <color theme="3"/>
      </left>
      <right style="medium">
        <color rgb="FF000000"/>
      </right>
      <top style="medium">
        <color rgb="FF000000"/>
      </top>
      <bottom style="thin">
        <color theme="3"/>
      </bottom>
    </border>
    <border>
      <top style="thin">
        <color theme="3"/>
      </top>
      <bottom style="medium">
        <color theme="3"/>
      </bottom>
    </border>
    <border>
      <right style="thin">
        <color theme="3"/>
      </right>
      <top style="thin">
        <color theme="3"/>
      </top>
      <bottom style="medium">
        <color theme="3"/>
      </bottom>
    </border>
    <border>
      <left style="thin">
        <color theme="3"/>
      </left>
      <right style="medium">
        <color rgb="FF000000"/>
      </right>
      <top style="thin">
        <color theme="3"/>
      </top>
      <bottom style="medium">
        <color theme="3"/>
      </bottom>
    </border>
    <border>
      <left style="medium">
        <color rgb="FF000000"/>
      </left>
      <top style="thin">
        <color theme="2"/>
      </top>
    </border>
    <border>
      <right style="thin">
        <color theme="3"/>
      </right>
    </border>
    <border>
      <left style="thin">
        <color theme="3"/>
      </left>
      <right style="medium">
        <color rgb="FF000000"/>
      </right>
      <bottom style="medium">
        <color theme="3"/>
      </bottom>
    </border>
    <border>
      <left style="medium">
        <color rgb="FF000000"/>
      </left>
      <bottom style="medium">
        <color theme="0"/>
      </bottom>
    </border>
    <border>
      <top style="medium">
        <color theme="3"/>
      </top>
      <bottom style="medium">
        <color theme="3"/>
      </bottom>
    </border>
    <border>
      <right style="thin">
        <color theme="3"/>
      </right>
      <top style="medium">
        <color theme="3"/>
      </top>
      <bottom style="medium">
        <color theme="3"/>
      </bottom>
    </border>
    <border>
      <right style="medium">
        <color rgb="FF000000"/>
      </right>
      <top style="medium">
        <color theme="3"/>
      </top>
      <bottom style="medium">
        <color theme="3"/>
      </bottom>
    </border>
    <border>
      <left style="medium">
        <color rgb="FF000000"/>
      </left>
      <top style="medium">
        <color theme="3"/>
      </top>
      <bottom style="medium">
        <color theme="3"/>
      </bottom>
    </border>
    <border>
      <left style="thin">
        <color theme="3"/>
      </left>
      <right style="medium">
        <color rgb="FF000000"/>
      </right>
      <top style="medium">
        <color theme="3"/>
      </top>
      <bottom style="medium">
        <color theme="3"/>
      </bottom>
    </border>
    <border>
      <left style="medium">
        <color rgb="FF000000"/>
      </left>
      <top style="medium">
        <color theme="0"/>
      </top>
    </border>
    <border>
      <top style="medium">
        <color theme="3"/>
      </top>
      <bottom style="thin">
        <color theme="3"/>
      </bottom>
    </border>
    <border>
      <right style="thin">
        <color theme="3"/>
      </right>
      <top style="medium">
        <color theme="3"/>
      </top>
      <bottom style="thin">
        <color theme="3"/>
      </bottom>
    </border>
    <border>
      <top style="thin">
        <color theme="0"/>
      </top>
      <bottom style="thin">
        <color theme="3"/>
      </bottom>
    </border>
    <border>
      <right style="thin">
        <color theme="3"/>
      </right>
      <top style="thin">
        <color theme="0"/>
      </top>
      <bottom style="thin">
        <color theme="3"/>
      </bottom>
    </border>
    <border>
      <left style="thin">
        <color theme="3"/>
      </left>
      <right style="medium">
        <color rgb="FF000000"/>
      </right>
      <top style="medium">
        <color theme="3"/>
      </top>
      <bottom style="thin">
        <color theme="3"/>
      </bottom>
    </border>
    <border>
      <left style="medium">
        <color rgb="FF000000"/>
      </left>
      <bottom style="medium">
        <color rgb="FF000000"/>
      </bottom>
    </border>
    <border>
      <top style="medium">
        <color theme="3"/>
      </top>
      <bottom style="medium">
        <color rgb="FF000000"/>
      </bottom>
    </border>
    <border>
      <right style="thin">
        <color theme="3"/>
      </right>
      <top style="medium">
        <color theme="3"/>
      </top>
      <bottom style="medium">
        <color rgb="FF000000"/>
      </bottom>
    </border>
    <border>
      <left style="thin">
        <color theme="3"/>
      </left>
      <right style="medium">
        <color rgb="FF000000"/>
      </right>
      <top style="medium">
        <color theme="3"/>
      </top>
      <bottom style="medium">
        <color rgb="FF000000"/>
      </bottom>
    </border>
    <border>
      <bottom style="medium">
        <color rgb="FF000000"/>
      </bottom>
    </border>
    <border>
      <left style="medium">
        <color rgb="FF000000"/>
      </left>
      <top style="medium">
        <color theme="3"/>
      </top>
      <bottom style="medium">
        <color rgb="FF000000"/>
      </bottom>
    </border>
    <border>
      <left style="medium">
        <color rgb="FF000000"/>
      </left>
      <bottom style="medium">
        <color theme="3"/>
      </bottom>
    </border>
    <border>
      <bottom style="medium">
        <color theme="3"/>
      </bottom>
    </border>
    <border>
      <right style="medium">
        <color rgb="FF000000"/>
      </right>
      <bottom style="medium">
        <color theme="3"/>
      </bottom>
    </border>
    <border>
      <left style="medium">
        <color rgb="FF000000"/>
      </left>
      <right style="medium">
        <color theme="4" tint="0.799981688894314"/>
      </right>
      <top style="medium">
        <color theme="3"/>
      </top>
      <bottom style="medium">
        <color theme="3"/>
      </bottom>
    </border>
    <border>
      <left style="medium">
        <color theme="4" tint="0.799981688894314"/>
      </left>
      <top style="medium">
        <color theme="3"/>
      </top>
    </border>
    <border>
      <left style="medium">
        <color theme="4" tint="0.799981688894314"/>
      </left>
      <top style="medium">
        <color theme="3"/>
      </top>
      <bottom style="medium">
        <color theme="3"/>
      </bottom>
    </border>
    <border>
      <left style="medium">
        <color theme="4" tint="0.799981688894314"/>
      </left>
      <right style="medium">
        <color rgb="FF000000"/>
      </right>
      <top style="medium">
        <color theme="3"/>
      </top>
    </border>
    <border>
      <right style="medium">
        <color theme="4" tint="0.799981688894314"/>
      </right>
    </border>
    <border>
      <left style="medium">
        <color rgb="FF000000"/>
      </left>
      <top style="medium">
        <color theme="6" tint="0.799981688894314"/>
      </top>
      <bottom style="medium">
        <color theme="6" tint="0.799981688894314"/>
      </bottom>
    </border>
    <border>
      <top style="medium">
        <color theme="6" tint="0.799981688894314"/>
      </top>
      <bottom style="medium">
        <color theme="6" tint="0.799981688894314"/>
      </bottom>
    </border>
    <border>
      <left style="medium">
        <color rgb="FF000000"/>
      </left>
      <top style="medium">
        <color theme="6" tint="0.799981688894314"/>
      </top>
      <bottom style="medium">
        <color theme="6" tint="0.799951170384838"/>
      </bottom>
    </border>
    <border>
      <left style="medium">
        <color theme="6" tint="0.799981688894314"/>
      </left>
      <bottom style="medium">
        <color theme="3"/>
      </bottom>
    </border>
    <border>
      <left style="medium">
        <color theme="6" tint="0.799981688894314"/>
      </left>
      <right style="medium">
        <color theme="6" tint="0.799981688894314"/>
      </right>
      <top style="medium">
        <color theme="3"/>
      </top>
      <bottom style="medium">
        <color theme="3"/>
      </bottom>
    </border>
    <border>
      <left style="medium">
        <color theme="6" tint="0.799981688894314"/>
      </left>
      <right style="medium">
        <color rgb="FF000000"/>
      </right>
      <bottom style="medium">
        <color theme="3"/>
      </bottom>
    </border>
    <border>
      <left style="medium">
        <color rgb="FF000000"/>
      </left>
      <top style="medium">
        <color theme="3"/>
      </top>
    </border>
    <border>
      <top style="medium">
        <color theme="3"/>
      </top>
    </border>
    <border>
      <right style="medium">
        <color rgb="FF000000"/>
      </right>
      <top style="medium">
        <color theme="3"/>
      </top>
    </border>
    <border>
      <left style="medium">
        <color rgb="FF000000"/>
      </left>
      <right style="medium">
        <color theme="4" tint="0.799981688894314"/>
      </right>
    </border>
    <border>
      <left style="medium">
        <color theme="4" tint="0.799981688894314"/>
      </left>
      <right style="medium">
        <color theme="4" tint="0.799981688894314"/>
      </right>
    </border>
    <border>
      <left style="medium">
        <color theme="4" tint="0.799981688894314"/>
      </left>
      <right style="medium">
        <color theme="4" tint="0.799981688894314"/>
      </right>
      <top style="medium">
        <color theme="4" tint="0.799981688894314"/>
      </top>
    </border>
    <border>
      <left style="medium">
        <color theme="4" tint="0.799981688894314"/>
      </left>
      <right style="medium">
        <color rgb="FF000000"/>
      </right>
      <top style="medium">
        <color theme="4" tint="0.799981688894314"/>
      </top>
    </border>
    <border>
      <left style="medium">
        <color rgb="FF000000"/>
      </left>
      <right style="medium">
        <color theme="4" tint="0.799981688894314"/>
      </right>
      <bottom style="medium">
        <color theme="4" tint="0.799981688894314"/>
      </bottom>
    </border>
    <border>
      <left style="medium">
        <color theme="4" tint="0.799981688894314"/>
      </left>
      <right style="medium">
        <color theme="4" tint="0.799981688894314"/>
      </right>
      <bottom style="medium">
        <color theme="4" tint="0.799981688894314"/>
      </bottom>
    </border>
    <border>
      <left style="medium">
        <color theme="4" tint="0.799981688894314"/>
      </left>
      <right style="medium">
        <color rgb="FF000000"/>
      </right>
      <bottom style="medium">
        <color theme="4" tint="0.799981688894314"/>
      </bottom>
    </border>
    <border>
      <left style="medium">
        <color rgb="FF000000"/>
      </left>
      <right style="medium">
        <color theme="4" tint="0.799981688894314"/>
      </right>
      <top style="medium">
        <color theme="4" tint="0.799981688894314"/>
      </top>
      <bottom style="medium">
        <color theme="4" tint="0.799981688894314"/>
      </bottom>
    </border>
    <border>
      <left style="medium">
        <color theme="4" tint="0.799981688894314"/>
      </left>
      <right style="medium">
        <color rgb="FF000000"/>
      </right>
    </border>
    <border>
      <right style="medium">
        <color theme="4" tint="0.799981688894314"/>
      </right>
      <top style="medium">
        <color theme="4" tint="0.799981688894314"/>
      </top>
      <bottom style="medium">
        <color theme="4" tint="0.799981688894314"/>
      </bottom>
    </border>
    <border>
      <right style="medium">
        <color theme="6" tint="0.799981688894314"/>
      </right>
    </border>
    <border>
      <left style="medium">
        <color rgb="FF000000"/>
      </left>
      <right style="medium">
        <color theme="4" tint="0.799981688894314"/>
      </right>
      <top style="medium">
        <color theme="4" tint="0.799981688894314"/>
      </top>
    </border>
    <border>
      <bottom style="thin">
        <color theme="0"/>
      </bottom>
    </border>
    <border>
      <left style="medium">
        <color theme="4" tint="0.799981688894314"/>
      </left>
      <right style="medium">
        <color rgb="FF000000"/>
      </right>
      <top style="medium">
        <color theme="4" tint="0.799981688894314"/>
      </top>
      <bottom style="medium">
        <color theme="4" tint="0.799981688894314"/>
      </bottom>
    </border>
    <border>
      <left style="medium">
        <color rgb="FF000000"/>
      </left>
      <right style="medium">
        <color theme="4" tint="0.799981688894314"/>
      </right>
      <bottom style="medium">
        <color rgb="FF000000"/>
      </bottom>
    </border>
    <border>
      <left style="medium">
        <color theme="4" tint="0.799981688894314"/>
      </left>
      <right style="medium">
        <color theme="4" tint="0.799981688894314"/>
      </right>
      <bottom style="medium">
        <color rgb="FF000000"/>
      </bottom>
    </border>
    <border>
      <right style="medium">
        <color rgb="FF000000"/>
      </right>
      <bottom style="medium">
        <color rgb="FF000000"/>
      </bottom>
    </border>
    <border>
      <left style="thin">
        <color rgb="FF7F7F7F"/>
      </left>
      <right style="thin">
        <color rgb="FF7F7F7F"/>
      </right>
      <top style="thin">
        <color rgb="FF7F7F7F"/>
      </top>
      <bottom style="thin">
        <color rgb="FF7F7F7F"/>
      </bottom>
    </border>
    <border>
      <left style="double">
        <color rgb="FF3F3F3F"/>
      </left>
      <right style="double">
        <color rgb="FF3F3F3F"/>
      </right>
      <top style="double">
        <color rgb="FF3F3F3F"/>
      </top>
      <bottom style="double">
        <color rgb="FF3F3F3F"/>
      </bottom>
    </border>
    <border>
      <bottom style="thick">
        <color theme="4"/>
      </bottom>
    </border>
    <border>
      <bottom style="thick">
        <color theme="4" tint="0.499984740745262"/>
      </bottom>
    </border>
    <border>
      <bottom style="medium">
        <color theme="4" tint="0.399975585192419"/>
      </bottom>
    </border>
    <border>
      <bottom style="double">
        <color rgb="FFFF8001"/>
      </bottom>
    </border>
    <border>
      <left style="thin">
        <color rgb="FFB2B2B2"/>
      </left>
      <right style="thin">
        <color rgb="FFB2B2B2"/>
      </right>
      <top style="thin">
        <color rgb="FFB2B2B2"/>
      </top>
      <bottom style="thin">
        <color rgb="FFB2B2B2"/>
      </bottom>
    </border>
    <border>
      <left style="thin">
        <color rgb="FF3F3F3F"/>
      </left>
      <right style="thin">
        <color rgb="FF3F3F3F"/>
      </right>
      <top style="thin">
        <color rgb="FF3F3F3F"/>
      </top>
      <bottom style="thin">
        <color rgb="FF3F3F3F"/>
      </bottom>
    </border>
    <border>
      <top style="thin">
        <color theme="4"/>
      </top>
      <bottom style="double">
        <color theme="4"/>
      </bottom>
    </border>
  </borders>
  <cellStyleXfs count="47">
    <xf numFmtId="0" fontId="0" fillId="0" borderId="0"/>
    <xf numFmtId="165" fontId="0" fillId="0" borderId="0" applyFont="0" applyFill="0" applyBorder="0" applyProtection="0">
      <alignment horizontal="left" vertical="center" indent="1"/>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13" fillId="36" borderId="0" applyNumberFormat="0" applyBorder="0" applyAlignment="0" applyProtection="0"/>
    <xf numFmtId="0" fontId="14" fillId="37" borderId="68" applyNumberFormat="0" applyAlignment="0" applyProtection="0"/>
    <xf numFmtId="0" fontId="15" fillId="38" borderId="69" applyNumberFormat="0" applyAlignment="0" applyProtection="0"/>
    <xf numFmtId="43" fontId="0" fillId="0" borderId="0" applyFont="0" applyFill="0" applyBorder="0" applyAlignment="0" applyProtection="0"/>
    <xf numFmtId="41" fontId="0" fillId="0" borderId="0" applyFont="0" applyFill="0" applyBorder="0" applyAlignment="0" applyProtection="0"/>
    <xf numFmtId="164" fontId="0" fillId="0" borderId="0" applyFont="0" applyFill="0" applyBorder="0" applyAlignment="0" applyProtection="0"/>
    <xf numFmtId="0" fontId="16" fillId="0" borderId="0" applyNumberFormat="0" applyFill="0" applyBorder="0" applyAlignment="0" applyProtection="0"/>
    <xf numFmtId="0" fontId="17" fillId="39" borderId="0" applyNumberFormat="0" applyBorder="0" applyAlignment="0" applyProtection="0"/>
    <xf numFmtId="0" fontId="18" fillId="0" borderId="70" applyNumberFormat="0" applyFill="0" applyAlignment="0" applyProtection="0"/>
    <xf numFmtId="0" fontId="19" fillId="0" borderId="71" applyNumberFormat="0" applyFill="0" applyAlignment="0" applyProtection="0"/>
    <xf numFmtId="0" fontId="20" fillId="0" borderId="72" applyNumberFormat="0" applyFill="0" applyAlignment="0" applyProtection="0"/>
    <xf numFmtId="0" fontId="20" fillId="0" borderId="0" applyNumberFormat="0" applyFill="0" applyBorder="0" applyAlignment="0" applyProtection="0"/>
    <xf numFmtId="0" fontId="21" fillId="40" borderId="68" applyNumberFormat="0" applyAlignment="0" applyProtection="0"/>
    <xf numFmtId="0" fontId="22" fillId="0" borderId="73" applyNumberFormat="0" applyFill="0" applyAlignment="0" applyProtection="0"/>
    <xf numFmtId="0" fontId="23" fillId="41" borderId="0" applyNumberFormat="0" applyBorder="0" applyAlignment="0" applyProtection="0"/>
    <xf numFmtId="0" fontId="0" fillId="42" borderId="74" applyNumberFormat="0" applyFont="0" applyAlignment="0" applyProtection="0"/>
    <xf numFmtId="0" fontId="24" fillId="37" borderId="75" applyNumberFormat="0" applyAlignment="0" applyProtection="0"/>
    <xf numFmtId="9" fontId="0" fillId="0" borderId="0" applyFont="0" applyFill="0" applyBorder="0" applyAlignment="0" applyProtection="0"/>
    <xf numFmtId="0" fontId="25" fillId="0" borderId="0" applyNumberFormat="0" applyFill="0" applyBorder="0" applyAlignment="0" applyProtection="0"/>
    <xf numFmtId="0" fontId="26" fillId="0" borderId="76" applyNumberFormat="0" applyFill="0" applyAlignment="0" applyProtection="0"/>
    <xf numFmtId="0" fontId="27" fillId="0" borderId="0" applyNumberFormat="0" applyFill="0" applyBorder="0" applyAlignment="0" applyProtection="0"/>
  </cellStyleXfs>
  <cellXfs count="126">
    <xf numFmtId="0" fontId="0" fillId="0" borderId="0" xfId="0"/>
    <xf numFmtId="0" fontId="1" fillId="0" borderId="0" xfId="0" applyFont="1" applyAlignment="1">
      <alignment horizontal="left"/>
    </xf>
    <xf numFmtId="0" fontId="2" fillId="2" borderId="1" xfId="0" applyFont="1" applyFill="1" applyBorder="1" applyAlignment="1">
      <alignment horizontal="left" vertical="center" indent="1"/>
    </xf>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1" fillId="0" borderId="0" xfId="0" applyFont="1" applyAlignment="1">
      <alignment horizontal="left" vertical="center"/>
    </xf>
    <xf numFmtId="0" fontId="1" fillId="0" borderId="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5" xfId="0" applyFont="1" applyBorder="1" applyAlignment="1">
      <alignment horizontal="center" vertical="center" wrapText="1"/>
    </xf>
    <xf numFmtId="0" fontId="3" fillId="3" borderId="1" xfId="0" applyFont="1" applyFill="1" applyBorder="1" applyAlignment="1">
      <alignment horizontal="left" vertical="center" indent="1"/>
    </xf>
    <xf numFmtId="0" fontId="4" fillId="4" borderId="6" xfId="0" applyFont="1" applyFill="1" applyBorder="1" applyAlignment="1">
      <alignment horizontal="left" vertical="center" wrapText="1" indent="1"/>
    </xf>
    <xf numFmtId="0" fontId="4" fillId="4" borderId="7" xfId="0" applyFont="1" applyFill="1" applyBorder="1" applyAlignment="1">
      <alignment horizontal="left" vertical="center" wrapText="1" indent="1"/>
    </xf>
    <xf numFmtId="166" fontId="4" fillId="4" borderId="8" xfId="1" applyNumberFormat="1" applyFont="1" applyFill="1" applyBorder="1">
      <alignment horizontal="left" vertical="center" indent="1"/>
    </xf>
    <xf numFmtId="0" fontId="5" fillId="0" borderId="0" xfId="0" applyFont="1" applyBorder="1" applyAlignment="1">
      <alignment horizontal="left" vertical="center" wrapText="1" indent="1"/>
    </xf>
    <xf numFmtId="169" fontId="4" fillId="4" borderId="6" xfId="0" applyNumberFormat="1" applyFont="1" applyFill="1" applyBorder="1" applyAlignment="1">
      <alignment horizontal="left" vertical="center" indent="1" shrinkToFit="1"/>
    </xf>
    <xf numFmtId="169" fontId="4" fillId="4" borderId="7" xfId="0" applyNumberFormat="1" applyFont="1" applyFill="1" applyBorder="1" applyAlignment="1">
      <alignment horizontal="left" vertical="center" indent="1" shrinkToFit="1"/>
    </xf>
    <xf numFmtId="168" fontId="1" fillId="4" borderId="9" xfId="1" applyNumberFormat="1" applyFont="1" applyFill="1" applyBorder="1">
      <alignment horizontal="left" vertical="center" indent="1"/>
    </xf>
    <xf numFmtId="0" fontId="3" fillId="3" borderId="4" xfId="0" applyFont="1" applyFill="1" applyBorder="1" applyAlignment="1">
      <alignment horizontal="left" vertical="center" indent="1"/>
    </xf>
    <xf numFmtId="0" fontId="4" fillId="5" borderId="10" xfId="0" applyFont="1" applyFill="1" applyBorder="1" applyAlignment="1">
      <alignment horizontal="left" vertical="center" wrapText="1" indent="1"/>
    </xf>
    <xf numFmtId="0" fontId="4" fillId="5" borderId="11" xfId="0" applyFont="1" applyFill="1" applyBorder="1" applyAlignment="1">
      <alignment horizontal="left" vertical="center" wrapText="1" indent="1"/>
    </xf>
    <xf numFmtId="167" fontId="4" fillId="5" borderId="12" xfId="1" applyNumberFormat="1" applyFont="1" applyFill="1" applyBorder="1">
      <alignment horizontal="left" vertical="center" indent="1"/>
    </xf>
    <xf numFmtId="0" fontId="3" fillId="3" borderId="13" xfId="0" applyFont="1" applyFill="1" applyBorder="1" applyAlignment="1">
      <alignment horizontal="left" vertical="center" indent="1"/>
    </xf>
    <xf numFmtId="169" fontId="4" fillId="5" borderId="0" xfId="0" applyNumberFormat="1" applyFont="1" applyFill="1" applyBorder="1" applyAlignment="1">
      <alignment horizontal="left" vertical="center" indent="1" shrinkToFit="1"/>
    </xf>
    <xf numFmtId="169" fontId="4" fillId="5" borderId="14" xfId="0" applyNumberFormat="1" applyFont="1" applyFill="1" applyBorder="1" applyAlignment="1">
      <alignment horizontal="left" vertical="center" indent="1" shrinkToFit="1"/>
    </xf>
    <xf numFmtId="168" fontId="1" fillId="5" borderId="15" xfId="1" applyNumberFormat="1" applyFont="1" applyFill="1" applyBorder="1">
      <alignment horizontal="left" vertical="center" indent="1"/>
    </xf>
    <xf numFmtId="0" fontId="3" fillId="3" borderId="16" xfId="0" applyFont="1" applyFill="1" applyBorder="1" applyAlignment="1">
      <alignment horizontal="left" vertical="center" indent="1"/>
    </xf>
    <xf numFmtId="0" fontId="6" fillId="6" borderId="17" xfId="0" applyFont="1" applyFill="1" applyBorder="1" applyAlignment="1">
      <alignment horizontal="left" vertical="center" wrapText="1" indent="1"/>
    </xf>
    <xf numFmtId="0" fontId="6" fillId="6" borderId="18" xfId="0" applyFont="1" applyFill="1" applyBorder="1" applyAlignment="1">
      <alignment horizontal="left" vertical="center" wrapText="1" indent="1"/>
    </xf>
    <xf numFmtId="168" fontId="6" fillId="6" borderId="19" xfId="1" applyNumberFormat="1" applyFont="1" applyFill="1" applyBorder="1">
      <alignment horizontal="left" vertical="center" indent="1"/>
    </xf>
    <xf numFmtId="0" fontId="6" fillId="6" borderId="20" xfId="0" applyFont="1" applyFill="1" applyBorder="1" applyAlignment="1">
      <alignment horizontal="right" vertical="center" indent="1" shrinkToFit="1"/>
    </xf>
    <xf numFmtId="0" fontId="6" fillId="6" borderId="17" xfId="0" applyFont="1" applyFill="1" applyBorder="1" applyAlignment="1">
      <alignment horizontal="right" vertical="center" indent="1" shrinkToFit="1"/>
    </xf>
    <xf numFmtId="0" fontId="6" fillId="6" borderId="18" xfId="0" applyFont="1" applyFill="1" applyBorder="1" applyAlignment="1">
      <alignment horizontal="right" vertical="center" indent="1" shrinkToFit="1"/>
    </xf>
    <xf numFmtId="168" fontId="5" fillId="6" borderId="21" xfId="1" applyNumberFormat="1" applyFont="1" applyFill="1" applyBorder="1">
      <alignment horizontal="left" vertical="center" indent="1"/>
    </xf>
    <xf numFmtId="0" fontId="3" fillId="3" borderId="22" xfId="0" applyFont="1" applyFill="1" applyBorder="1" applyAlignment="1">
      <alignment horizontal="left" vertical="center" indent="1"/>
    </xf>
    <xf numFmtId="0" fontId="1" fillId="4" borderId="23" xfId="0" applyFont="1" applyFill="1" applyBorder="1" applyAlignment="1">
      <alignment horizontal="left" vertical="center" wrapText="1" indent="1"/>
    </xf>
    <xf numFmtId="0" fontId="1" fillId="4" borderId="24" xfId="0" applyFont="1" applyFill="1" applyBorder="1" applyAlignment="1">
      <alignment horizontal="left" vertical="center" wrapText="1" indent="1"/>
    </xf>
    <xf numFmtId="168" fontId="1" fillId="4" borderId="5" xfId="1" applyNumberFormat="1" applyFont="1" applyFill="1" applyBorder="1">
      <alignment horizontal="left" vertical="center" indent="1"/>
    </xf>
    <xf numFmtId="0" fontId="4" fillId="4" borderId="25" xfId="0" applyFont="1" applyFill="1" applyBorder="1" applyAlignment="1">
      <alignment horizontal="left" vertical="center" indent="1" shrinkToFit="1"/>
    </xf>
    <xf numFmtId="0" fontId="4" fillId="4" borderId="26" xfId="0" applyFont="1" applyFill="1" applyBorder="1" applyAlignment="1">
      <alignment horizontal="left" vertical="center" indent="1" shrinkToFit="1"/>
    </xf>
    <xf numFmtId="168" fontId="0" fillId="4" borderId="27" xfId="1" applyNumberFormat="1" applyFill="1" applyBorder="1">
      <alignment horizontal="left" vertical="center" indent="1"/>
    </xf>
    <xf numFmtId="0" fontId="1" fillId="5" borderId="10" xfId="0" applyFont="1" applyFill="1" applyBorder="1" applyAlignment="1">
      <alignment horizontal="left" vertical="center" wrapText="1" indent="1"/>
    </xf>
    <xf numFmtId="0" fontId="1" fillId="5" borderId="11" xfId="0" applyFont="1" applyFill="1" applyBorder="1" applyAlignment="1">
      <alignment horizontal="left" vertical="center" wrapText="1" indent="1"/>
    </xf>
    <xf numFmtId="168" fontId="1" fillId="5" borderId="12" xfId="1" applyNumberFormat="1" applyFont="1" applyFill="1" applyBorder="1">
      <alignment horizontal="left" vertical="center" indent="1"/>
    </xf>
    <xf numFmtId="0" fontId="4" fillId="5" borderId="0" xfId="0" applyFont="1" applyFill="1" applyBorder="1" applyAlignment="1">
      <alignment horizontal="left" vertical="center" indent="1" shrinkToFit="1"/>
    </xf>
    <xf numFmtId="0" fontId="4" fillId="5" borderId="14" xfId="0" applyFont="1" applyFill="1" applyBorder="1" applyAlignment="1">
      <alignment horizontal="left" vertical="center" indent="1" shrinkToFit="1"/>
    </xf>
    <xf numFmtId="168" fontId="0" fillId="5" borderId="5" xfId="1" applyNumberFormat="1" applyFill="1" applyBorder="1">
      <alignment horizontal="left" vertical="center" indent="1"/>
    </xf>
    <xf numFmtId="0" fontId="3" fillId="3" borderId="28" xfId="0" applyFont="1" applyFill="1" applyBorder="1" applyAlignment="1">
      <alignment horizontal="left" vertical="center" indent="1"/>
    </xf>
    <xf numFmtId="0" fontId="5" fillId="6" borderId="29" xfId="0" applyFont="1" applyFill="1" applyBorder="1" applyAlignment="1">
      <alignment horizontal="left" vertical="center" wrapText="1" indent="1"/>
    </xf>
    <xf numFmtId="0" fontId="5" fillId="6" borderId="30" xfId="0" applyFont="1" applyFill="1" applyBorder="1" applyAlignment="1">
      <alignment horizontal="left" vertical="center" wrapText="1" indent="1"/>
    </xf>
    <xf numFmtId="168" fontId="5" fillId="6" borderId="31" xfId="1" applyNumberFormat="1" applyFont="1" applyFill="1" applyBorder="1">
      <alignment horizontal="left" vertical="center" indent="1"/>
    </xf>
    <xf numFmtId="0" fontId="5" fillId="0" borderId="32" xfId="0" applyFont="1" applyBorder="1" applyAlignment="1">
      <alignment horizontal="left" vertical="center" wrapText="1" indent="1"/>
    </xf>
    <xf numFmtId="0" fontId="6" fillId="6" borderId="33" xfId="0" applyFont="1" applyFill="1" applyBorder="1" applyAlignment="1">
      <alignment horizontal="right" vertical="center" indent="1" shrinkToFit="1"/>
    </xf>
    <xf numFmtId="0" fontId="6" fillId="6" borderId="29" xfId="0" applyFont="1" applyFill="1" applyBorder="1" applyAlignment="1">
      <alignment horizontal="right" vertical="center" indent="1" shrinkToFit="1"/>
    </xf>
    <xf numFmtId="0" fontId="6" fillId="6" borderId="30" xfId="0" applyFont="1" applyFill="1" applyBorder="1" applyAlignment="1">
      <alignment horizontal="right" vertical="center" indent="1" shrinkToFit="1"/>
    </xf>
    <xf numFmtId="168" fontId="7" fillId="6" borderId="31" xfId="1" applyNumberFormat="1" applyFont="1" applyFill="1" applyBorder="1">
      <alignment horizontal="left" vertical="center" indent="1"/>
    </xf>
    <xf numFmtId="0" fontId="0" fillId="0" borderId="34" xfId="0" applyBorder="1"/>
    <xf numFmtId="0" fontId="0" fillId="0" borderId="35" xfId="0" applyBorder="1"/>
    <xf numFmtId="0" fontId="0" fillId="0" borderId="36" xfId="0" applyBorder="1"/>
    <xf numFmtId="0" fontId="5" fillId="0" borderId="0" xfId="0" applyFont="1" applyAlignment="1">
      <alignment horizontal="left" vertical="center" wrapText="1" indent="1"/>
    </xf>
    <xf numFmtId="0" fontId="5" fillId="7" borderId="0" xfId="0" applyFont="1" applyFill="1" applyAlignment="1">
      <alignment vertical="center" wrapText="1"/>
    </xf>
    <xf numFmtId="0" fontId="5" fillId="7" borderId="0" xfId="0" applyFont="1" applyFill="1" applyBorder="1" applyAlignment="1">
      <alignment vertical="center" wrapText="1"/>
    </xf>
    <xf numFmtId="0" fontId="8" fillId="3" borderId="37" xfId="0" applyFont="1" applyFill="1" applyBorder="1" applyAlignment="1">
      <alignment horizontal="left" vertical="center" indent="1"/>
    </xf>
    <xf numFmtId="0" fontId="8" fillId="3" borderId="38"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40" xfId="0" applyFont="1" applyFill="1" applyBorder="1" applyAlignment="1">
      <alignment horizontal="center" vertical="center"/>
    </xf>
    <xf numFmtId="0" fontId="9" fillId="0" borderId="0" xfId="0" applyFont="1" applyBorder="1" applyAlignment="1">
      <alignment horizontal="left" vertical="center" wrapText="1"/>
    </xf>
    <xf numFmtId="0" fontId="4" fillId="0" borderId="4" xfId="0" applyFont="1" applyBorder="1" applyAlignment="1">
      <alignment horizontal="left" vertical="center" indent="1" shrinkToFit="1"/>
    </xf>
    <xf numFmtId="168" fontId="4" fillId="0" borderId="0" xfId="0" applyNumberFormat="1" applyFont="1" applyBorder="1" applyAlignment="1">
      <alignment horizontal="right" vertical="center" indent="1"/>
    </xf>
    <xf numFmtId="167" fontId="4" fillId="0" borderId="0" xfId="0" applyNumberFormat="1" applyFont="1" applyBorder="1" applyAlignment="1">
      <alignment horizontal="right" vertical="center" indent="1"/>
    </xf>
    <xf numFmtId="168" fontId="4" fillId="8" borderId="5" xfId="0" applyNumberFormat="1" applyFont="1" applyFill="1" applyBorder="1" applyAlignment="1">
      <alignment horizontal="right" vertical="center" indent="1"/>
    </xf>
    <xf numFmtId="0" fontId="10" fillId="0" borderId="41" xfId="0" applyFont="1" applyBorder="1" applyAlignment="1">
      <alignment horizontal="left" vertical="center"/>
    </xf>
    <xf numFmtId="0" fontId="4" fillId="5" borderId="42" xfId="0" applyFont="1" applyFill="1" applyBorder="1" applyAlignment="1">
      <alignment horizontal="left" vertical="center" indent="1" shrinkToFit="1"/>
    </xf>
    <xf numFmtId="168" fontId="4" fillId="9" borderId="0" xfId="0" applyNumberFormat="1" applyFont="1" applyFill="1" applyBorder="1" applyAlignment="1">
      <alignment horizontal="right" vertical="center" indent="1"/>
    </xf>
    <xf numFmtId="168" fontId="4" fillId="5" borderId="43" xfId="0" applyNumberFormat="1" applyFont="1" applyFill="1" applyBorder="1" applyAlignment="1">
      <alignment horizontal="right" vertical="center" indent="1"/>
    </xf>
    <xf numFmtId="168" fontId="4" fillId="9" borderId="5" xfId="0" applyNumberFormat="1" applyFont="1" applyFill="1" applyBorder="1" applyAlignment="1">
      <alignment horizontal="right" vertical="center" indent="1"/>
    </xf>
    <xf numFmtId="0" fontId="10" fillId="0" borderId="0" xfId="0" applyFont="1" applyAlignment="1">
      <alignment horizontal="left" vertical="center"/>
    </xf>
    <xf numFmtId="0" fontId="4" fillId="0" borderId="44" xfId="0" applyFont="1" applyBorder="1" applyAlignment="1">
      <alignment horizontal="left" vertical="center" indent="1" shrinkToFit="1"/>
    </xf>
    <xf numFmtId="0" fontId="4" fillId="5" borderId="34" xfId="0" applyFont="1" applyFill="1" applyBorder="1" applyAlignment="1">
      <alignment horizontal="left" vertical="center" indent="1" shrinkToFit="1"/>
    </xf>
    <xf numFmtId="0" fontId="8" fillId="3" borderId="34" xfId="0" applyFont="1" applyFill="1" applyBorder="1" applyAlignment="1">
      <alignment horizontal="left" vertical="center" indent="1"/>
    </xf>
    <xf numFmtId="168" fontId="8" fillId="3" borderId="45" xfId="0" applyNumberFormat="1" applyFont="1" applyFill="1" applyBorder="1" applyAlignment="1">
      <alignment horizontal="right" vertical="center" indent="1"/>
    </xf>
    <xf numFmtId="168" fontId="8" fillId="3" borderId="46" xfId="0" applyNumberFormat="1" applyFont="1" applyFill="1" applyBorder="1" applyAlignment="1">
      <alignment horizontal="right" vertical="center" indent="1"/>
    </xf>
    <xf numFmtId="168" fontId="8" fillId="3" borderId="47" xfId="0" applyNumberFormat="1" applyFont="1" applyFill="1" applyBorder="1" applyAlignment="1">
      <alignment horizontal="right" vertical="center" indent="1"/>
    </xf>
    <xf numFmtId="0" fontId="10" fillId="0" borderId="48" xfId="0" applyFont="1" applyBorder="1" applyAlignment="1">
      <alignment horizontal="left" vertical="center"/>
    </xf>
    <xf numFmtId="0" fontId="10" fillId="0" borderId="49" xfId="0" applyFont="1" applyBorder="1" applyAlignment="1">
      <alignment horizontal="left" vertical="center"/>
    </xf>
    <xf numFmtId="0" fontId="10" fillId="0" borderId="50" xfId="0" applyFont="1" applyBorder="1" applyAlignment="1">
      <alignment horizontal="left" vertical="center"/>
    </xf>
    <xf numFmtId="0" fontId="4" fillId="0" borderId="51" xfId="0" applyFont="1" applyBorder="1" applyAlignment="1">
      <alignment horizontal="left" vertical="center" indent="1"/>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55" xfId="0" applyFont="1" applyBorder="1" applyAlignment="1">
      <alignment horizontal="left" vertical="center" indent="1" shrinkToFit="1"/>
    </xf>
    <xf numFmtId="168" fontId="4" fillId="0" borderId="56" xfId="0" applyNumberFormat="1" applyFont="1" applyBorder="1" applyAlignment="1">
      <alignment horizontal="right" vertical="center" indent="1"/>
    </xf>
    <xf numFmtId="168" fontId="4" fillId="0" borderId="57" xfId="0" applyNumberFormat="1" applyFont="1" applyBorder="1" applyAlignment="1">
      <alignment horizontal="right" vertical="center" indent="1"/>
    </xf>
    <xf numFmtId="0" fontId="4" fillId="10" borderId="58" xfId="0" applyFont="1" applyFill="1" applyBorder="1" applyAlignment="1">
      <alignment horizontal="left" vertical="center" indent="1" shrinkToFit="1"/>
    </xf>
    <xf numFmtId="168" fontId="4" fillId="10" borderId="52" xfId="0" applyNumberFormat="1" applyFont="1" applyFill="1" applyBorder="1" applyAlignment="1">
      <alignment horizontal="right" vertical="center" indent="1"/>
    </xf>
    <xf numFmtId="0" fontId="4" fillId="0" borderId="51" xfId="0" applyFont="1" applyBorder="1" applyAlignment="1">
      <alignment horizontal="left" vertical="center" indent="1" shrinkToFit="1"/>
    </xf>
    <xf numFmtId="168" fontId="4" fillId="8" borderId="52" xfId="0" applyNumberFormat="1" applyFont="1" applyFill="1" applyBorder="1" applyAlignment="1">
      <alignment horizontal="right" vertical="center" indent="1"/>
    </xf>
    <xf numFmtId="0" fontId="4" fillId="0" borderId="58" xfId="0" applyFont="1" applyBorder="1" applyAlignment="1">
      <alignment horizontal="left" vertical="center" indent="1" shrinkToFit="1"/>
    </xf>
    <xf numFmtId="0" fontId="4" fillId="10" borderId="55" xfId="0" applyFont="1" applyFill="1" applyBorder="1" applyAlignment="1">
      <alignment horizontal="left" vertical="center" indent="1" shrinkToFit="1"/>
    </xf>
    <xf numFmtId="0" fontId="4" fillId="2" borderId="51" xfId="0" applyFont="1" applyFill="1" applyBorder="1" applyAlignment="1">
      <alignment horizontal="left" vertical="center" indent="1"/>
    </xf>
    <xf numFmtId="168" fontId="4" fillId="2" borderId="52" xfId="0" applyNumberFormat="1" applyFont="1" applyFill="1" applyBorder="1" applyAlignment="1">
      <alignment horizontal="right" vertical="center" indent="1"/>
    </xf>
    <xf numFmtId="168" fontId="4" fillId="2" borderId="59" xfId="0" applyNumberFormat="1" applyFont="1" applyFill="1" applyBorder="1" applyAlignment="1">
      <alignment horizontal="right" vertical="center" indent="1"/>
    </xf>
    <xf numFmtId="0" fontId="10" fillId="0" borderId="4" xfId="0" applyFont="1" applyBorder="1" applyAlignment="1">
      <alignment horizontal="left" vertical="center"/>
    </xf>
    <xf numFmtId="0" fontId="10" fillId="0" borderId="0" xfId="0" applyFont="1" applyBorder="1" applyAlignment="1">
      <alignment horizontal="left" vertical="center"/>
    </xf>
    <xf numFmtId="0" fontId="10" fillId="0" borderId="5" xfId="0" applyFont="1" applyBorder="1" applyAlignment="1">
      <alignment horizontal="left" vertical="center"/>
    </xf>
    <xf numFmtId="0" fontId="1" fillId="0" borderId="0" xfId="0" applyFont="1" applyBorder="1" applyAlignment="1">
      <alignment horizontal="left" vertical="center"/>
    </xf>
    <xf numFmtId="0" fontId="4" fillId="0" borderId="41" xfId="0" applyFont="1" applyBorder="1" applyAlignment="1">
      <alignment horizontal="center" vertical="center"/>
    </xf>
    <xf numFmtId="0" fontId="4" fillId="0" borderId="59" xfId="0" applyFont="1" applyBorder="1" applyAlignment="1">
      <alignment horizontal="center" vertical="center"/>
    </xf>
    <xf numFmtId="168" fontId="4" fillId="8" borderId="60" xfId="0" applyNumberFormat="1" applyFont="1" applyFill="1" applyBorder="1" applyAlignment="1">
      <alignment horizontal="right" vertical="center" indent="1"/>
    </xf>
    <xf numFmtId="168" fontId="4" fillId="0" borderId="59" xfId="0" applyNumberFormat="1" applyFont="1" applyBorder="1" applyAlignment="1">
      <alignment horizontal="right" vertical="center" indent="1"/>
    </xf>
    <xf numFmtId="168" fontId="4" fillId="10" borderId="60" xfId="0" applyNumberFormat="1" applyFont="1" applyFill="1" applyBorder="1" applyAlignment="1">
      <alignment horizontal="right" vertical="center" indent="1"/>
    </xf>
    <xf numFmtId="168" fontId="4" fillId="2" borderId="41" xfId="0" applyNumberFormat="1" applyFont="1" applyFill="1" applyBorder="1" applyAlignment="1">
      <alignment horizontal="right" vertical="center" indent="1"/>
    </xf>
    <xf numFmtId="0" fontId="10" fillId="0" borderId="61" xfId="0" applyFont="1" applyBorder="1" applyAlignment="1">
      <alignment horizontal="left" vertical="center"/>
    </xf>
    <xf numFmtId="0" fontId="4" fillId="0" borderId="62" xfId="0" applyFont="1" applyBorder="1" applyAlignment="1">
      <alignment horizontal="left" vertical="center" indent="1"/>
    </xf>
    <xf numFmtId="0" fontId="4" fillId="0" borderId="0" xfId="0" applyFont="1" applyBorder="1" applyAlignment="1">
      <alignment horizontal="center" vertical="center"/>
    </xf>
    <xf numFmtId="0" fontId="4" fillId="0" borderId="5" xfId="0" applyFont="1" applyBorder="1" applyAlignment="1">
      <alignment horizontal="center" vertical="center"/>
    </xf>
    <xf numFmtId="0" fontId="1" fillId="0" borderId="63" xfId="0" applyFont="1" applyBorder="1" applyAlignment="1">
      <alignment horizontal="left" vertical="center"/>
    </xf>
    <xf numFmtId="165" fontId="4" fillId="0" borderId="59" xfId="0" applyNumberFormat="1" applyFont="1" applyBorder="1" applyAlignment="1">
      <alignment horizontal="right" vertical="center" indent="1"/>
    </xf>
    <xf numFmtId="168" fontId="4" fillId="11" borderId="0" xfId="0" applyNumberFormat="1" applyFont="1" applyFill="1" applyBorder="1" applyAlignment="1">
      <alignment horizontal="right" vertical="center" indent="1"/>
    </xf>
    <xf numFmtId="165" fontId="4" fillId="10" borderId="64" xfId="0" applyNumberFormat="1" applyFont="1" applyFill="1" applyBorder="1" applyAlignment="1">
      <alignment horizontal="right" vertical="center" indent="1"/>
    </xf>
    <xf numFmtId="0" fontId="4" fillId="0" borderId="62" xfId="0" applyFont="1" applyBorder="1" applyAlignment="1">
      <alignment horizontal="left" vertical="center" indent="1" shrinkToFit="1"/>
    </xf>
    <xf numFmtId="165" fontId="4" fillId="10" borderId="54" xfId="0" applyNumberFormat="1" applyFont="1" applyFill="1" applyBorder="1" applyAlignment="1">
      <alignment horizontal="right" vertical="center" indent="1"/>
    </xf>
    <xf numFmtId="165" fontId="4" fillId="0" borderId="64" xfId="0" applyNumberFormat="1" applyFont="1" applyBorder="1" applyAlignment="1">
      <alignment horizontal="right" vertical="center" indent="1"/>
    </xf>
    <xf numFmtId="0" fontId="4" fillId="2" borderId="65" xfId="0" applyFont="1" applyFill="1" applyBorder="1" applyAlignment="1">
      <alignment horizontal="left" vertical="center" indent="1"/>
    </xf>
    <xf numFmtId="168" fontId="4" fillId="2" borderId="32" xfId="0" applyNumberFormat="1" applyFont="1" applyFill="1" applyBorder="1" applyAlignment="1">
      <alignment horizontal="right" vertical="center" indent="1"/>
    </xf>
    <xf numFmtId="168" fontId="4" fillId="2" borderId="66" xfId="0" applyNumberFormat="1" applyFont="1" applyFill="1" applyBorder="1" applyAlignment="1">
      <alignment horizontal="right" vertical="center" indent="1"/>
    </xf>
    <xf numFmtId="168" fontId="4" fillId="2" borderId="67" xfId="0" applyNumberFormat="1" applyFont="1" applyFill="1" applyBorder="1" applyAlignment="1">
      <alignment horizontal="right" vertical="center" indent="1"/>
    </xf>
  </cellXfs>
  <cellStyles count="47">
    <cellStyle name="Normal" xfId="0" builtinId="0" customBuiltin="1"/>
    <cellStyle name="Currency" xfId="1" builtinId="4" customBuiltin="1"/>
    <cellStyle name="20% - Accent1" xfId="2" builtinId="30" customBuiltin="1"/>
    <cellStyle name="20% - Accent2" xfId="3" builtinId="34" customBuiltin="1"/>
    <cellStyle name="20% - Accent3" xfId="4" builtinId="38" customBuiltin="1"/>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d" xfId="26" builtinId="27" customBuiltin="1"/>
    <cellStyle name="Calculation" xfId="27" builtinId="22" customBuiltin="1"/>
    <cellStyle name="Check Cell" xfId="28" builtinId="23" customBuiltin="1"/>
    <cellStyle name="Comma" xfId="29" builtinId="3" customBuiltin="1"/>
    <cellStyle name="Comma [0]" xfId="30" builtinId="6" customBuiltin="1"/>
    <cellStyle name="Currency [0]" xfId="31" builtinId="7" customBuiltin="1"/>
    <cellStyle name="Explanatory Text" xfId="32" builtinId="53" customBuiltin="1"/>
    <cellStyle name="Good" xfId="33" builtinId="26" customBuiltin="1"/>
    <cellStyle name="Heading 1" xfId="34" builtinId="16" customBuiltin="1"/>
    <cellStyle name="Heading 2" xfId="35" builtinId="17" customBuiltin="1"/>
    <cellStyle name="Heading 3" xfId="36" builtinId="18" customBuiltin="1"/>
    <cellStyle name="Heading 4" xfId="37" builtinId="19" customBuiltin="1"/>
    <cellStyle name="Input" xfId="38" builtinId="20" customBuiltin="1"/>
    <cellStyle name="Linked Cell" xfId="39" builtinId="24" customBuiltin="1"/>
    <cellStyle name="Neutral" xfId="40" builtinId="28" customBuiltin="1"/>
    <cellStyle name="Note" xfId="41" builtinId="10" customBuiltin="1"/>
    <cellStyle name="Output" xfId="42" builtinId="21" customBuiltin="1"/>
    <cellStyle name="Percent" xfId="43" builtinId="5" customBuiltin="1"/>
    <cellStyle name="Title" xfId="44" builtinId="15" customBuiltin="1"/>
    <cellStyle name="Total" xfId="45" builtinId="25" customBuiltin="1"/>
    <cellStyle name="Warning Text" xfId="46" builtinId="11" customBuiltin="1"/>
  </cellStyles>
  <dxfs count="31">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border diagonalUp="0" diagonalDown="0" outline="0">
        <left style="thin">
          <color theme="4" tint="0.399945066682943"/>
        </left>
        <right style="thin">
          <color theme="4" tint="0.399945066682943"/>
        </right>
        <top/>
        <bottom/>
      </border>
    </dxf>
    <dxf>
      <border>
        <bottom style="medium">
          <color theme="3"/>
        </bottom>
      </border>
    </dxf>
    <dxf>
      <font>
        <strike val="0"/>
        <outline val="0"/>
        <shadow val="0"/>
        <u val="none"/>
        <vertAlign val="baseline"/>
        <sz val="10"/>
        <color theme="4"/>
        <name val="Microsoft Sans Serif"/>
        <scheme val="minor"/>
      </font>
      <fill>
        <patternFill patternType="solid">
          <fgColor indexed="64"/>
          <bgColor theme="3"/>
        </patternFill>
      </fill>
      <alignment horizontal="left" vertical="center" textRotation="0" indent="0" justifyLastLine="0" readingOrder="0"/>
      <border diagonalUp="0" diagonalDown="0">
        <left style="medium">
          <color theme="4" tint="0.799981688894314"/>
        </left>
        <right style="medium">
          <color theme="4" tint="0.799981688894314"/>
        </right>
        <top/>
        <bottom/>
        <vertical style="medium">
          <color theme="4" tint="0.799981688894314"/>
        </vertical>
        <horizontal/>
      </border>
    </dxf>
    <dxf>
      <border>
        <top style="medium">
          <color theme="3"/>
        </top>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indent="0" justifyLastLine="0" readingOrder="0"/>
    </dxf>
    <dxf>
      <border diagonalUp="0" diagonalDown="0">
        <left/>
        <right/>
        <top style="thin">
          <color theme="4" tint="0.399945066682943"/>
        </top>
        <bottom style="thin">
          <color theme="4" tint="0.399945066682943"/>
        </bottom>
      </border>
    </dxf>
    <dxf>
      <font>
        <b val="0"/>
        <i val="0"/>
        <strike val="0"/>
        <condense val="0"/>
        <extend val="0"/>
        <outline val="0"/>
        <shadow val="0"/>
        <u val="none"/>
        <vertAlign val="baseline"/>
        <sz val="10"/>
        <color theme="4"/>
        <name val="Microsoft Sans Serif"/>
        <family val="2"/>
        <scheme val="minor"/>
      </font>
      <fill>
        <patternFill patternType="solid">
          <fgColor indexed="64"/>
          <bgColor theme="3"/>
        </patternFill>
      </fill>
      <alignment horizontal="left" vertical="center" textRotation="0" wrapText="0" indent="1" justifyLastLine="0" shrinkToFit="0" readingOrder="0"/>
      <border diagonalUp="0" diagonalDown="0">
        <left style="medium">
          <color theme="3"/>
        </left>
        <right/>
        <top/>
        <bottom style="medium">
          <color theme="3"/>
        </bottom>
      </border>
    </dxf>
    <dxf>
      <font>
        <b val="0"/>
        <strike val="0"/>
        <outline val="0"/>
        <shadow val="0"/>
        <u val="none"/>
        <vertAlign val="baseline"/>
        <sz val="10"/>
        <color theme="3"/>
        <name val="Microsoft Sans Serif"/>
        <scheme val="minor"/>
      </font>
      <border diagonalUp="0" diagonalDown="0">
        <left style="medium">
          <color theme="6" tint="0.799981688894314"/>
        </left>
        <right style="medium">
          <color theme="6" tint="0.799981688894314"/>
        </right>
      </border>
    </dxf>
    <dxf>
      <font>
        <b val="0"/>
        <i val="0"/>
        <strike val="0"/>
        <condense val="0"/>
        <extend val="0"/>
        <outline val="0"/>
        <shadow val="0"/>
        <u val="none"/>
        <vertAlign val="baseline"/>
        <sz val="10"/>
        <color theme="4"/>
        <name val="Microsoft Sans Serif"/>
        <family val="2"/>
        <scheme val="minor"/>
      </font>
      <numFmt numFmtId="168" formatCode="[$Rs-420] #,##0"/>
      <fill>
        <patternFill patternType="solid">
          <fgColor indexed="64"/>
          <bgColor theme="3"/>
        </patternFill>
      </fill>
      <alignment horizontal="right" vertical="center" textRotation="0" wrapText="0" indent="1" justifyLastLine="0" shrinkToFit="0" readingOrder="0"/>
      <border diagonalUp="0" diagonalDown="0">
        <left style="medium">
          <color theme="6" tint="0.799981688894314"/>
        </left>
        <right/>
        <top/>
        <bottom style="medium">
          <color theme="3"/>
        </bottom>
      </border>
    </dxf>
    <dxf>
      <font>
        <strike val="0"/>
        <outline val="0"/>
        <shadow val="0"/>
        <u val="none"/>
        <vertAlign val="baseline"/>
        <sz val="10"/>
        <color theme="3"/>
        <name val="Microsoft Sans Serif"/>
        <scheme val="minor"/>
      </font>
      <numFmt numFmtId="165" formatCode="&quot;£&quot;#,##0"/>
      <alignment horizontal="right" vertical="center" textRotation="0" wrapText="0" relativeIndent="1" justifyLastLine="0" shrinkToFit="0" readingOrder="0"/>
    </dxf>
    <dxf>
      <font>
        <b val="0"/>
        <i val="0"/>
        <strike val="0"/>
        <condense val="0"/>
        <extend val="0"/>
        <outline val="0"/>
        <shadow val="0"/>
        <u val="none"/>
        <vertAlign val="baseline"/>
        <sz val="10"/>
        <color theme="4"/>
        <name val="Microsoft Sans Serif"/>
        <family val="2"/>
        <scheme val="minor"/>
      </font>
      <numFmt numFmtId="168" formatCode="[$Rs-420] #,##0"/>
      <fill>
        <patternFill patternType="solid">
          <fgColor indexed="64"/>
          <bgColor theme="3"/>
        </patternFill>
      </fill>
      <alignment horizontal="right" vertical="center" textRotation="0" wrapText="0" indent="1" justifyLastLine="0" shrinkToFit="0" readingOrder="0"/>
      <border diagonalUp="0" diagonalDown="0">
        <left style="medium">
          <color theme="6" tint="0.799981688894314"/>
        </left>
        <right style="medium">
          <color theme="6" tint="0.799981688894314"/>
        </right>
        <top style="medium">
          <color theme="3"/>
        </top>
        <bottom style="medium">
          <color theme="3"/>
        </bottom>
      </border>
    </dxf>
    <dxf>
      <font>
        <b val="0"/>
        <i val="0"/>
        <strike val="0"/>
        <condense val="0"/>
        <extend val="0"/>
        <outline val="0"/>
        <shadow val="0"/>
        <u val="none"/>
        <vertAlign val="baseline"/>
        <sz val="10"/>
        <color theme="4"/>
        <name val="Microsoft Sans Serif"/>
        <family val="2"/>
        <scheme val="minor"/>
      </font>
      <numFmt numFmtId="168" formatCode="[$Rs-420] #,##0"/>
      <fill>
        <patternFill patternType="solid">
          <fgColor indexed="64"/>
          <bgColor theme="3"/>
        </patternFill>
      </fill>
      <alignment horizontal="right" vertical="center" textRotation="0" wrapText="0" indent="1" justifyLastLine="0" shrinkToFit="0" readingOrder="0"/>
      <border diagonalUp="0" diagonalDown="0">
        <left style="medium">
          <color theme="6" tint="0.799981688894314"/>
        </left>
        <right style="medium">
          <color theme="3"/>
        </right>
        <top style="medium">
          <color theme="3"/>
        </top>
        <bottom style="medium">
          <color theme="3"/>
        </bottom>
      </border>
    </dxf>
    <dxf>
      <font>
        <strike val="0"/>
        <outline val="0"/>
        <shadow val="0"/>
        <u val="none"/>
        <vertAlign val="baseline"/>
        <sz val="10"/>
        <color theme="3"/>
        <name val="Microsoft Sans Serif"/>
        <scheme val="minor"/>
      </font>
      <numFmt numFmtId="165" formatCode="&quot;£&quot;#,##0"/>
      <fill>
        <patternFill patternType="solid">
          <fgColor indexed="64"/>
          <bgColor theme="1" tint="0.499984740745262"/>
        </patternFill>
      </fill>
      <alignment horizontal="right" vertical="center" textRotation="0" wrapText="0" relativeIndent="1" justifyLastLine="0" shrinkToFit="0" readingOrder="0"/>
    </dxf>
    <dxf>
      <font>
        <strike val="0"/>
        <outline val="0"/>
        <shadow val="0"/>
        <u val="none"/>
        <vertAlign val="baseline"/>
        <sz val="10"/>
        <color theme="3"/>
        <name val="Microsoft Sans Serif"/>
        <scheme val="minor"/>
      </font>
      <fill>
        <patternFill patternType="solid">
          <fgColor indexed="64"/>
          <bgColor theme="4"/>
        </patternFill>
      </fill>
      <alignment horizontal="left" vertical="center" textRotation="0" indent="0" justifyLastLine="0" readingOrder="0"/>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left/>
        <right style="medium">
          <color theme="4" tint="0.799981688894314"/>
        </right>
        <top/>
        <bottom/>
      </border>
    </dxf>
    <dxf>
      <font>
        <strike val="0"/>
        <outline val="0"/>
        <shadow val="0"/>
        <u val="none"/>
        <vertAlign val="baseline"/>
        <sz val="10"/>
        <color theme="3"/>
        <name val="Microsoft Sans Serif"/>
        <scheme val="minor"/>
      </font>
      <fill>
        <patternFill patternType="none">
          <fgColor indexed="64"/>
          <bgColor indexed="65"/>
        </patternFill>
      </fill>
      <alignment horizontal="left" vertical="center" textRotation="0" wrapText="0" relativeIndent="1" justifyLastLine="0" shrinkToFit="1" readingOrder="0"/>
      <border diagonalUp="0" diagonalDown="0">
        <left style="medium">
          <color theme="4" tint="0.799981688894314"/>
        </left>
        <right style="medium">
          <color theme="4" tint="0.799981688894314"/>
        </right>
        <top/>
        <bottom/>
      </border>
    </dxf>
    <dxf>
      <font>
        <b val="0"/>
        <i val="0"/>
        <strike val="0"/>
        <condense val="0"/>
        <extend val="0"/>
        <outline val="0"/>
        <shadow val="0"/>
        <u val="none"/>
        <vertAlign val="baseline"/>
        <sz val="10"/>
        <color theme="3"/>
        <name val="Microsoft Sans Serif"/>
        <family val="2"/>
        <scheme val="minor"/>
      </font>
      <numFmt numFmtId="168" formatCode="[$Rs-420] #,##0"/>
      <fill>
        <patternFill patternType="solid">
          <fgColor indexed="64"/>
          <bgColor theme="4"/>
        </patternFill>
      </fill>
      <alignment horizontal="right" vertical="center" textRotation="0" wrapText="0" indent="1" justifyLastLine="0" shrinkToFit="0" readingOrder="0"/>
      <border diagonalUp="0" diagonalDown="0">
        <left/>
        <right style="medium">
          <color theme="4" tint="0.799981688894314"/>
        </right>
        <top/>
        <bottom/>
      </border>
    </dxf>
    <dxf>
      <font>
        <strike val="0"/>
        <outline val="0"/>
        <shadow val="0"/>
        <u val="none"/>
        <vertAlign val="baseline"/>
        <sz val="10"/>
        <color theme="3"/>
        <name val="Microsoft Sans Serif"/>
        <scheme val="minor"/>
      </font>
      <numFmt numFmtId="165" formatCode="&quot;£&quot;#,##0"/>
      <fill>
        <patternFill patternType="none">
          <fgColor indexed="64"/>
          <bgColor indexed="65"/>
        </patternFill>
      </fill>
      <alignment horizontal="right" vertical="center" textRotation="0" wrapText="0" indent="1" justifyLastLine="0" shrinkToFit="0" readingOrder="0"/>
      <border diagonalUp="0" diagonalDown="0">
        <left/>
        <right style="medium">
          <color theme="4" tint="0.799981688894314"/>
        </right>
      </border>
    </dxf>
    <dxf>
      <font>
        <b val="0"/>
        <i val="0"/>
        <strike val="0"/>
        <condense val="0"/>
        <extend val="0"/>
        <outline val="0"/>
        <shadow val="0"/>
        <u val="none"/>
        <vertAlign val="baseline"/>
        <sz val="10"/>
        <color theme="3"/>
        <name val="Microsoft Sans Serif"/>
        <family val="2"/>
        <scheme val="minor"/>
      </font>
      <numFmt numFmtId="168" formatCode="[$Rs-420] #,##0"/>
      <fill>
        <patternFill patternType="solid">
          <fgColor indexed="64"/>
          <bgColor theme="4"/>
        </patternFill>
      </fill>
      <alignment horizontal="right" vertical="center" textRotation="0" wrapText="0" indent="1" justifyLastLine="0" shrinkToFit="0" readingOrder="0"/>
      <border diagonalUp="0" diagonalDown="0">
        <left style="medium">
          <color theme="4" tint="0.799981688894314"/>
        </left>
        <right style="medium">
          <color theme="4" tint="0.799981688894314"/>
        </right>
        <top/>
        <bottom/>
      </border>
    </dxf>
    <dxf>
      <font>
        <strike val="0"/>
        <outline val="0"/>
        <shadow val="0"/>
        <u val="none"/>
        <vertAlign val="baseline"/>
        <sz val="10"/>
        <color theme="3"/>
        <name val="Microsoft Sans Serif"/>
        <scheme val="minor"/>
      </font>
      <numFmt numFmtId="165" formatCode="&quot;£&quot;#,##0"/>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
        </left>
        <right style="medium">
          <color theme="4" tint="0.799981688894314"/>
        </right>
      </border>
    </dxf>
    <dxf>
      <font>
        <strike val="0"/>
        <outline val="0"/>
        <shadow val="0"/>
        <u val="none"/>
        <vertAlign val="baseline"/>
        <sz val="10"/>
        <color theme="3"/>
        <name val="Microsoft Sans Serif"/>
        <scheme val="minor"/>
      </font>
      <numFmt numFmtId="165" formatCode="&quot;£&quot;#,##0"/>
      <fill>
        <patternFill patternType="none">
          <fgColor indexed="64"/>
          <bgColor indexed="65"/>
        </patternFill>
      </fill>
      <alignment horizontal="right" vertical="center" textRotation="0" wrapText="0" indent="1" justifyLastLine="0" shrinkToFit="0" readingOrder="0"/>
      <border diagonalUp="0" diagonalDown="0">
        <left style="medium">
          <color theme="4" tint="0.799981688894314"/>
        </left>
        <right style="medium">
          <color theme="4" tint="0.799981688894314"/>
        </right>
        <top/>
        <bottom/>
      </border>
    </dxf>
    <dxf>
      <font>
        <strike val="0"/>
        <outline val="0"/>
        <shadow val="0"/>
        <u val="none"/>
        <vertAlign val="baseline"/>
        <sz val="10"/>
        <color theme="3"/>
        <name val="Microsoft Sans Serif"/>
        <scheme val="minor"/>
      </font>
      <alignment horizontal="left" vertical="center" textRotation="0" indent="0" justifyLastLine="0" readingOrder="0"/>
    </dxf>
    <dxf>
      <font>
        <b val="0"/>
        <i val="0"/>
        <strike val="0"/>
        <condense val="0"/>
        <extend val="0"/>
        <outline val="0"/>
        <shadow val="0"/>
        <u val="none"/>
        <vertAlign val="baseline"/>
        <sz val="10"/>
        <color theme="3"/>
        <name val="Microsoft Sans Serif"/>
        <family val="2"/>
        <scheme val="minor"/>
      </font>
      <fill>
        <patternFill patternType="solid">
          <fgColor indexed="64"/>
          <bgColor theme="4"/>
        </patternFill>
      </fill>
      <alignment horizontal="left" vertical="center" textRotation="0" wrapText="0" indent="1" justifyLastLine="0" shrinkToFit="0" readingOrder="0"/>
      <border diagonalUp="0" diagonalDown="0">
        <left style="medium">
          <color theme="4" tint="0.799981688894314"/>
        </left>
        <right style="medium">
          <color theme="4" tint="0.799981688894314"/>
        </right>
        <top/>
        <bottom style="medium">
          <color theme="4" tint="0.799981688894314"/>
        </bottom>
      </border>
    </dxf>
    <dxf>
      <font>
        <strike val="0"/>
        <outline val="0"/>
        <shadow val="0"/>
        <u val="none"/>
        <vertAlign val="baseline"/>
        <sz val="10"/>
        <color theme="3"/>
        <name val="Microsoft Sans Serif"/>
        <scheme val="minor"/>
      </font>
      <alignment horizontal="left" vertical="center" textRotation="0" wrapText="0" relativeIndent="1" justifyLastLine="0" shrinkToFit="1" readingOrder="0"/>
      <border diagonalUp="0" diagonalDown="0">
        <left style="medium">
          <color theme="4" tint="0.799981688894314"/>
        </left>
        <right style="medium">
          <color theme="4" tint="0.799981688894314"/>
        </right>
        <top/>
        <bottom/>
      </border>
    </dxf>
    <dxf>
      <font>
        <b val="0"/>
        <i val="0"/>
        <strike val="0"/>
        <condense val="0"/>
        <extend val="0"/>
        <outline val="0"/>
        <shadow val="0"/>
        <u val="none"/>
        <vertAlign val="baseline"/>
        <sz val="10"/>
        <color theme="3"/>
        <name val="Microsoft Sans Serif"/>
        <family val="2"/>
        <scheme val="minor"/>
      </font>
      <numFmt numFmtId="168" formatCode="[$Rs-420] #,##0"/>
      <fill>
        <patternFill patternType="solid">
          <fgColor indexed="64"/>
          <bgColor theme="4"/>
        </patternFill>
      </fill>
      <alignment horizontal="right" vertical="center" textRotation="0" wrapText="0" indent="1" justifyLastLine="0" shrinkToFit="0" readingOrder="0"/>
    </dxf>
    <dxf>
      <font>
        <strike val="0"/>
        <outline val="0"/>
        <shadow val="0"/>
        <u val="none"/>
        <vertAlign val="baseline"/>
        <sz val="10"/>
        <color theme="3"/>
        <name val="Microsoft Sans Serif"/>
        <scheme val="minor"/>
      </font>
      <numFmt numFmtId="165" formatCode="&quot;£&quot;#,##0"/>
      <fill>
        <patternFill patternType="none">
          <fgColor indexed="64"/>
          <bgColor indexed="65"/>
        </patternFill>
      </fill>
      <alignment horizontal="right" vertical="center" textRotation="0" wrapText="0" indent="1" justifyLastLine="0" shrinkToFit="0" readingOrder="0"/>
      <border>
        <left/>
        <right style="thin">
          <color theme="4" tint="0.399945066682943"/>
        </right>
      </border>
    </dxf>
    <dxf>
      <font>
        <b val="0"/>
        <i val="0"/>
        <strike val="0"/>
        <condense val="0"/>
        <extend val="0"/>
        <outline val="0"/>
        <shadow val="0"/>
        <u val="none"/>
        <vertAlign val="baseline"/>
        <sz val="10"/>
        <color theme="3"/>
        <name val="Microsoft Sans Serif"/>
        <family val="2"/>
        <scheme val="minor"/>
      </font>
      <numFmt numFmtId="168" formatCode="[$Rs-420] #,##0"/>
      <fill>
        <patternFill patternType="solid">
          <fgColor indexed="64"/>
          <bgColor theme="4"/>
        </patternFill>
      </fill>
      <alignment horizontal="right" vertical="center" textRotation="0" wrapText="0" indent="1" justifyLastLine="0" shrinkToFit="0" readingOrder="0"/>
      <border diagonalUp="0" diagonalDown="0">
        <left style="medium">
          <color theme="4" tint="0.799981688894314"/>
        </left>
        <right style="medium">
          <color theme="4" tint="0.799981688894314"/>
        </right>
        <top/>
        <bottom style="medium">
          <color theme="4" tint="0.799981688894314"/>
        </bottom>
      </border>
    </dxf>
    <dxf>
      <font>
        <strike val="0"/>
        <outline val="0"/>
        <shadow val="0"/>
        <u val="none"/>
        <vertAlign val="baseline"/>
        <sz val="10"/>
        <color theme="3"/>
        <name val="Microsoft Sans Serif"/>
        <scheme val="minor"/>
      </font>
      <numFmt numFmtId="165" formatCode="&quot;£&quot;#,##0"/>
      <alignment horizontal="right" vertical="center" textRotation="0" wrapText="0" indent="1" justifyLastLine="0" shrinkToFit="0" readingOrder="0"/>
      <border diagonalUp="0" diagonalDown="0">
        <left style="medium">
          <color theme="4" tint="0.799981688894314"/>
        </left>
        <right style="medium">
          <color theme="4" tint="0.799981688894314"/>
        </right>
        <top/>
        <bottom/>
      </border>
    </dxf>
    <dxf>
      <font>
        <b/>
        <i val="0"/>
      </font>
    </dxf>
    <dxf>
      <font>
        <b val="0"/>
        <i val="0"/>
      </font>
    </dxf>
    <dxf>
      <font>
        <b/>
        <i val="0"/>
        <color theme="3"/>
      </font>
      <fill>
        <patternFill>
          <bgColor theme="4"/>
        </patternFill>
      </fill>
    </dxf>
  </dxfs>
  <tableStyles count="2" defaultTableStyle="TableStyleMedium9">
    <tableStyle name="Budget" pivot="0" count="3">
      <tableStyleElement type="headerRow" dxfId="28"/>
      <tableStyleElement type="totalRow" dxfId="28"/>
      <tableStyleElement type="firstColumn" dxfId="29"/>
    </tableStyle>
    <tableStyle name="Transport" pivot="0" count="3">
      <tableStyleElement type="headerRow" dxfId="30"/>
      <tableStyleElement type="totalRow" dxfId="28"/>
      <tableStyleElement type="firstColumn" dxfId="29"/>
    </tableStyle>
  </tableStyles>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5F9DB"/>
      <color rgb="FFD7E4D3"/>
    </mruColors>
  </colors>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tables/table1.xml><?xml version="1.0" encoding="utf-8"?>
<table xmlns="http://schemas.openxmlformats.org/spreadsheetml/2006/main" id="1" name="Housing" displayName="Housing" ref="B10:E21" totalsRowCount="1" headerRowDxfId="0" dataDxfId="4" totalsRowDxfId="2" headerRowBorderDxfId="1" tableBorderDxfId="5" totalsRowBorderDxfId="3">
  <autoFilter ref="B10:E20">
    <filterColumn colId="0" hiddenButton="1"/>
    <filterColumn colId="1" hiddenButton="1"/>
    <filterColumn colId="2" hiddenButton="1"/>
    <filterColumn colId="3" hiddenButton="1"/>
  </autoFilter>
  <tableColumns count="4">
    <tableColumn id="1" name="HOUSING" totalsRowLabel="Total" dataDxfId="7" totalsRowDxfId="6"/>
    <tableColumn id="2" name="Projected Cost" totalsRowFunction="sum" dataDxfId="9" totalsRowDxfId="8"/>
    <tableColumn id="3" name="Actual Cost" totalsRowFunction="sum" dataDxfId="9" totalsRowDxfId="10"/>
    <tableColumn id="4" name="Difference" totalsRowFunction="sum" dataDxfId="12" totalsRowDxfId="11">
      <calculatedColumnFormula>Housing[[#This Row], [Projected Cost]]-Housing[[#This Row], [Actual Cost]]</calculatedColumnFormula>
    </tableColumn>
  </tableColumns>
  <tableStyleInfo name="Transport" showColumnStripes="0" showFirstColumn="1" showLastColumn="0" showRowStripes="1"/>
</table>
</file>

<file path=xl/tables/table2.xml><?xml version="1.0" encoding="utf-8"?>
<table xmlns="http://schemas.openxmlformats.org/spreadsheetml/2006/main" id="2" name="Food" displayName="Food" ref="B34:E38" totalsRowCount="1" headerRowDxfId="4" dataDxfId="4" totalsRowDxfId="13" tableBorderDxfId="5">
  <autoFilter ref="B34:E37">
    <filterColumn colId="0" hiddenButton="1"/>
    <filterColumn colId="1" hiddenButton="1"/>
    <filterColumn colId="2" hiddenButton="1"/>
    <filterColumn colId="3" hiddenButton="1"/>
  </autoFilter>
  <tableColumns count="4">
    <tableColumn id="1" name="FOOD" totalsRowLabel="Total" dataDxfId="15" totalsRowDxfId="14"/>
    <tableColumn id="2" name="Projected Cost" totalsRowFunction="sum" dataDxfId="17" totalsRowDxfId="16"/>
    <tableColumn id="3" name="Actual Cost" totalsRowFunction="sum" dataDxfId="19" totalsRowDxfId="18"/>
    <tableColumn id="4" name="Difference" totalsRowFunction="sum" dataDxfId="20" totalsRowDxfId="18">
      <calculatedColumnFormula>Food[[#This Row], [Projected Cost]]-Food[[#This Row], [Actual Cost]]</calculatedColumnFormula>
    </tableColumn>
  </tableColumns>
  <tableStyleInfo name="Transport" showColumnStripes="0" showFirstColumn="1" showLastColumn="0" showRowStripes="1"/>
</table>
</file>

<file path=xl/tables/table3.xml><?xml version="1.0" encoding="utf-8"?>
<table xmlns="http://schemas.openxmlformats.org/spreadsheetml/2006/main" id="3" name="Transport" displayName="Transport" ref="B23:E31" totalsRowCount="1" headerRowDxfId="4" dataDxfId="4" totalsRowDxfId="13" tableBorderDxfId="5">
  <autoFilter ref="B23:E30">
    <filterColumn colId="0" hiddenButton="1"/>
    <filterColumn colId="1" hiddenButton="1"/>
    <filterColumn colId="2" hiddenButton="1"/>
    <filterColumn colId="3" hiddenButton="1"/>
  </autoFilter>
  <tableColumns count="4">
    <tableColumn id="1" name="TRANSPORT" totalsRowLabel="Total" dataDxfId="15" totalsRowDxfId="14"/>
    <tableColumn id="2" name="Projected Cost" totalsRowFunction="sum" dataDxfId="20" totalsRowDxfId="18"/>
    <tableColumn id="3" name="Actual Cost" totalsRowFunction="sum" totalsRowDxfId="18"/>
    <tableColumn id="4" name="Difference" totalsRowFunction="sum" dataDxfId="20" totalsRowDxfId="18">
      <calculatedColumnFormula>Transport[[#This Row], [Projected Cost]]-Transport[[#This Row], [Actual Cost]]</calculatedColumnFormula>
    </tableColumn>
  </tableColumns>
  <tableStyleInfo name="Transport" showColumnStripes="0" showFirstColumn="1" showLastColumn="0" showRowStripes="1"/>
</table>
</file>

<file path=xl/tables/table4.xml><?xml version="1.0" encoding="utf-8"?>
<table xmlns="http://schemas.openxmlformats.org/spreadsheetml/2006/main" id="4" name="PersonalCare" displayName="PersonalCare" ref="B41:E49" totalsRowCount="1" headerRowDxfId="21" dataDxfId="21" totalsRowDxfId="13" tableBorderDxfId="5">
  <autoFilter ref="B41:E48">
    <filterColumn colId="0" hiddenButton="1"/>
    <filterColumn colId="1" hiddenButton="1"/>
    <filterColumn colId="2" hiddenButton="1"/>
    <filterColumn colId="3" hiddenButton="1"/>
  </autoFilter>
  <tableColumns count="4">
    <tableColumn id="1" name="PERSONAL CARE" totalsRowLabel="Total" dataDxfId="23" totalsRowDxfId="22"/>
    <tableColumn id="2" name="Projected Cost" totalsRowFunction="sum" dataDxfId="25" totalsRowDxfId="24"/>
    <tableColumn id="3" name="Actual Cost" totalsRowFunction="sum" dataDxfId="27" totalsRowDxfId="26"/>
    <tableColumn id="4" name="Difference" totalsRowFunction="sum" dataDxfId="20" totalsRowDxfId="24">
      <calculatedColumnFormula>PersonalCare[[#This Row], [Projected Cost]]-PersonalCare[[#This Row], [Actual Cost]]</calculatedColumnFormula>
    </tableColumn>
  </tableColumns>
  <tableStyleInfo name="Transport" showColumnStripes="0" showFirstColumn="1" showLastColumn="0" showRowStripes="1"/>
</table>
</file>

<file path=xl/theme/theme1.xml><?xml version="1.0" encoding="utf-8"?>
<a:theme xmlns:a="http://schemas.openxmlformats.org/drawingml/2006/main" name="Office Theme">
  <a:themeElements>
    <a:clrScheme name="Custom 24">
      <a:dk1>
        <a:sysClr val="windowText"/>
      </a:dk1>
      <a:lt1>
        <a:sysClr val="window"/>
      </a:lt1>
      <a:dk2>
        <a:srgbClr val="2F4158"/>
      </a:dk2>
      <a:lt2>
        <a:srgbClr val="F2F2F2"/>
      </a:lt2>
      <a:accent1>
        <a:srgbClr val="D0DE4E"/>
      </a:accent1>
      <a:accent2>
        <a:srgbClr val="3D5157"/>
      </a:accent2>
      <a:accent3>
        <a:srgbClr val="47653F"/>
      </a:accent3>
      <a:accent4>
        <a:srgbClr val="607E4C"/>
      </a:accent4>
      <a:accent5>
        <a:srgbClr val="78A141"/>
      </a:accent5>
      <a:accent6>
        <a:srgbClr val="9BBB59"/>
      </a:accent6>
      <a:hlink>
        <a:srgbClr val="9BBB59"/>
      </a:hlink>
      <a:folHlink>
        <a:srgbClr val="9BBB59"/>
      </a:folHlink>
    </a:clrScheme>
    <a:fontScheme name="Custom 5">
      <a:majorFont>
        <a:latin typeface="Franklin Gothic Demi"/>
        <a:ea typeface=""/>
        <a:cs typeface=""/>
      </a:majorFont>
      <a:minorFont>
        <a:latin typeface="Microsoft Sans Serif"/>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tileRect/>
        </a:gradFill>
      </a:fillStyleLst>
      <a:lnStyleLst>
        <a:ln w="6350" cap="rnd" cmpd="sng" algn="ctr">
          <a:solidFill>
            <a:schemeClr val="phClr">
              <a:shade val="95000"/>
              <a:satMod val="105000"/>
            </a:schemeClr>
          </a:solidFill>
          <a:prstDash val="solid"/>
        </a:ln>
        <a:ln w="25400"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a:rot lat="0" lon="0" rev="0"/>
            </a:camera>
            <a:lightRig rig="threePt" dir="t">
              <a:rot lat="0" lon="0" rev="0"/>
            </a:lightRig>
          </a:scene3d>
          <a:sp3d prstMaterial="matte">
            <a:bevelT w="76200"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 Id="rId2" Type="http://schemas.openxmlformats.org/officeDocument/2006/relationships/table" Target="../tables/table1.xml" /><Relationship Id="rId3" Type="http://schemas.openxmlformats.org/officeDocument/2006/relationships/table" Target="../tables/table2.xml" /><Relationship Id="rId4" Type="http://schemas.openxmlformats.org/officeDocument/2006/relationships/table" Target="../tables/table3.xml" /><Relationship Id="rId5" Type="http://schemas.openxmlformats.org/officeDocument/2006/relationships/table" Target="../tables/table4.xml" /></Relationships>
</file>

<file path=xl/worksheets/sheet1.xml><?xml version="1.0" encoding="utf-8"?>
<worksheet xmlns:r="http://schemas.openxmlformats.org/officeDocument/2006/relationships" xmlns="http://schemas.openxmlformats.org/spreadsheetml/2006/main">
  <sheetPr>
    <pageSetUpPr autoPageBreaks="0" fitToPage="1"/>
  </sheetPr>
  <sheetViews>
    <sheetView tabSelected="1" showGridLines="0" workbookViewId="0">
      <selection activeCell="N5" sqref="N5"/>
    </sheetView>
  </sheetViews>
  <sheetFormatPr defaultRowHeight="12.75"/>
  <cols>
    <col min="1" max="1" width="2.285156" customWidth="1"/>
    <col min="2" max="2" width="36" bestFit="1" customWidth="1"/>
    <col min="3" max="4" width="18.14063" customWidth="1"/>
    <col min="5" max="5" width="67" customWidth="1"/>
    <col min="6" max="6" width="4.425781" hidden="1" customWidth="1"/>
    <col min="7" max="7" width="34.85547" bestFit="1" customWidth="1"/>
    <col min="8" max="10" width="18.14063" customWidth="1"/>
  </cols>
  <sheetData>
    <row r="1" ht="71.45" customHeight="1">
      <c r="A1" s="1"/>
      <c r="B1" s="2" t="s">
        <v>0</v>
      </c>
      <c r="C1" s="3"/>
      <c r="D1" s="3"/>
      <c r="E1" s="3"/>
      <c r="F1" s="3"/>
      <c r="G1" s="3"/>
      <c r="H1" s="3"/>
      <c r="I1" s="3"/>
      <c r="J1" s="4"/>
    </row>
    <row r="2" ht="20.1" customHeight="1">
      <c r="A2" s="5"/>
      <c r="B2" s="6"/>
      <c r="C2" s="7"/>
      <c r="D2" s="7"/>
      <c r="E2" s="7"/>
      <c r="F2" s="7"/>
      <c r="G2" s="7"/>
      <c r="H2" s="7"/>
      <c r="I2" s="7"/>
      <c r="J2" s="8"/>
    </row>
    <row r="3" ht="18" customHeight="1">
      <c r="A3" s="5"/>
      <c r="B3" s="9" t="s">
        <v>1</v>
      </c>
      <c r="C3" s="10" t="s">
        <v>2</v>
      </c>
      <c r="D3" s="11"/>
      <c r="E3" s="12">
        <v>200000</v>
      </c>
      <c r="F3" s="13"/>
      <c r="G3" s="9" t="s">
        <v>3</v>
      </c>
      <c r="H3" s="14" t="s">
        <v>4</v>
      </c>
      <c r="I3" s="15"/>
      <c r="J3" s="16">
        <f>SUM(C21,C31,C38,C49)</f>
        <v>148100</v>
      </c>
    </row>
    <row r="4" ht="18" customHeight="1">
      <c r="A4" s="5"/>
      <c r="B4" s="17"/>
      <c r="C4" s="18" t="s">
        <v>5</v>
      </c>
      <c r="D4" s="19"/>
      <c r="E4" s="20">
        <v>50000</v>
      </c>
      <c r="F4" s="13"/>
      <c r="G4" s="21" t="s">
        <v>6</v>
      </c>
      <c r="H4" s="22" t="s">
        <v>4</v>
      </c>
      <c r="I4" s="23"/>
      <c r="J4" s="24">
        <f>SUM(D21,D31,D38,D49)</f>
        <v>125720</v>
      </c>
    </row>
    <row r="5" ht="18" customHeight="1">
      <c r="A5" s="5"/>
      <c r="B5" s="25"/>
      <c r="C5" s="26" t="s">
        <v>7</v>
      </c>
      <c r="D5" s="27"/>
      <c r="E5" s="28">
        <f>SUM(E3:E4)</f>
        <v>250000</v>
      </c>
      <c r="F5" s="13"/>
      <c r="G5" s="29" t="s">
        <v>8</v>
      </c>
      <c r="H5" s="30"/>
      <c r="I5" s="31"/>
      <c r="J5" s="32">
        <f>SUM(E21,E31,E38,E49)</f>
        <v>22380</v>
      </c>
    </row>
    <row r="6" ht="18" customHeight="1">
      <c r="A6" s="5"/>
      <c r="B6" s="33" t="s">
        <v>9</v>
      </c>
      <c r="C6" s="34" t="s">
        <v>2</v>
      </c>
      <c r="D6" s="35"/>
      <c r="E6" s="36">
        <v>180000</v>
      </c>
      <c r="F6" s="13"/>
      <c r="G6" s="17" t="s">
        <v>10</v>
      </c>
      <c r="H6" s="37" t="s">
        <v>4</v>
      </c>
      <c r="I6" s="38"/>
      <c r="J6" s="39">
        <f>E5-J3</f>
        <v>101900</v>
      </c>
    </row>
    <row r="7" ht="18" customHeight="1">
      <c r="A7" s="5"/>
      <c r="B7" s="17"/>
      <c r="C7" s="40" t="s">
        <v>5</v>
      </c>
      <c r="D7" s="41"/>
      <c r="E7" s="42">
        <v>40000</v>
      </c>
      <c r="F7" s="13"/>
      <c r="G7" s="21" t="s">
        <v>11</v>
      </c>
      <c r="H7" s="43" t="s">
        <v>12</v>
      </c>
      <c r="I7" s="44"/>
      <c r="J7" s="45">
        <f>E8-J4</f>
        <v>94280</v>
      </c>
    </row>
    <row r="8" ht="42.75" customHeight="1">
      <c r="A8" s="5"/>
      <c r="B8" s="46"/>
      <c r="C8" s="47" t="s">
        <v>7</v>
      </c>
      <c r="D8" s="48"/>
      <c r="E8" s="49">
        <f>SUM(E6:E7)</f>
        <v>220000</v>
      </c>
      <c r="F8" s="50"/>
      <c r="G8" s="51" t="s">
        <v>13</v>
      </c>
      <c r="H8" s="52"/>
      <c r="I8" s="53"/>
      <c r="J8" s="54">
        <f>J7-J6</f>
        <v>-7620</v>
      </c>
    </row>
    <row r="9" ht="20.1" customHeight="1">
      <c r="A9" s="5"/>
      <c r="B9" s="55"/>
      <c r="C9" s="56"/>
      <c r="D9" s="56"/>
      <c r="E9" s="57"/>
      <c r="F9" s="58"/>
      <c r="G9" s="59"/>
      <c r="H9" s="59"/>
      <c r="I9" s="59"/>
      <c r="J9" s="60"/>
    </row>
    <row r="10" ht="18" customHeight="1">
      <c r="A10" s="5"/>
      <c r="B10" s="61" t="s">
        <v>14</v>
      </c>
      <c r="C10" s="62" t="s">
        <v>15</v>
      </c>
      <c r="D10" s="63" t="s">
        <v>16</v>
      </c>
      <c r="E10" s="64" t="s">
        <v>17</v>
      </c>
      <c r="F10" s="65"/>
    </row>
    <row r="11" ht="18" customHeight="1">
      <c r="A11" s="5"/>
      <c r="B11" s="66" t="s">
        <v>18</v>
      </c>
      <c r="C11" s="67">
        <v>2500</v>
      </c>
      <c r="D11" s="68">
        <v>2100</v>
      </c>
      <c r="E11" s="69">
        <f>Housing[[#This Row], [Projected Cost]]-Housing[[#This Row], [Actual Cost]]</f>
        <v>400</v>
      </c>
      <c r="F11" s="70"/>
    </row>
    <row r="12" ht="18" customHeight="1">
      <c r="A12" s="5"/>
      <c r="B12" s="71" t="s">
        <v>19</v>
      </c>
      <c r="C12" s="72">
        <v>2600</v>
      </c>
      <c r="D12" s="73">
        <v>2200</v>
      </c>
      <c r="E12" s="74">
        <f>Housing[[#This Row], [Projected Cost]]-Housing[[#This Row], [Actual Cost]]</f>
        <v>400</v>
      </c>
      <c r="F12" s="75"/>
    </row>
    <row r="13" ht="18" customHeight="1">
      <c r="A13" s="5"/>
      <c r="B13" s="66" t="s">
        <v>20</v>
      </c>
      <c r="C13" s="67">
        <v>2700</v>
      </c>
      <c r="D13" s="68">
        <v>2101</v>
      </c>
      <c r="E13" s="69">
        <f>Housing[[#This Row], [Projected Cost]]-Housing[[#This Row], [Actual Cost]]</f>
        <v>599</v>
      </c>
      <c r="F13" s="75"/>
    </row>
    <row r="14" ht="18" customHeight="1">
      <c r="A14" s="5"/>
      <c r="B14" s="71" t="s">
        <v>21</v>
      </c>
      <c r="C14" s="72">
        <v>2800</v>
      </c>
      <c r="D14" s="73">
        <v>2201</v>
      </c>
      <c r="E14" s="74">
        <f>Housing[[#This Row], [Projected Cost]]-Housing[[#This Row], [Actual Cost]]</f>
        <v>599</v>
      </c>
      <c r="F14" s="75"/>
    </row>
    <row r="15" ht="18" customHeight="1">
      <c r="A15" s="5"/>
      <c r="B15" s="66" t="s">
        <v>22</v>
      </c>
      <c r="C15" s="67">
        <v>2900</v>
      </c>
      <c r="D15" s="68">
        <v>2102</v>
      </c>
      <c r="E15" s="69">
        <f>Housing[[#This Row], [Projected Cost]]-Housing[[#This Row], [Actual Cost]]</f>
        <v>798</v>
      </c>
      <c r="F15" s="75"/>
    </row>
    <row r="16" ht="18" customHeight="1">
      <c r="A16" s="5"/>
      <c r="B16" s="71" t="s">
        <v>23</v>
      </c>
      <c r="C16" s="72">
        <v>3000</v>
      </c>
      <c r="D16" s="73">
        <v>2202</v>
      </c>
      <c r="E16" s="74">
        <f>Housing[[#This Row], [Projected Cost]]-Housing[[#This Row], [Actual Cost]]</f>
        <v>798</v>
      </c>
      <c r="F16" s="75"/>
    </row>
    <row r="17" ht="18" customHeight="1">
      <c r="A17" s="5"/>
      <c r="B17" s="66" t="s">
        <v>24</v>
      </c>
      <c r="C17" s="67">
        <v>3100</v>
      </c>
      <c r="D17" s="68">
        <v>2103</v>
      </c>
      <c r="E17" s="69">
        <f>Housing[[#This Row], [Projected Cost]]-Housing[[#This Row], [Actual Cost]]</f>
        <v>997</v>
      </c>
      <c r="F17" s="75"/>
    </row>
    <row r="18" ht="18" customHeight="1">
      <c r="A18" s="5"/>
      <c r="B18" s="71" t="s">
        <v>25</v>
      </c>
      <c r="C18" s="72">
        <v>3200</v>
      </c>
      <c r="D18" s="73">
        <v>2203</v>
      </c>
      <c r="E18" s="74">
        <f>Housing[[#This Row], [Projected Cost]]-Housing[[#This Row], [Actual Cost]]</f>
        <v>997</v>
      </c>
      <c r="F18" s="75"/>
    </row>
    <row r="19" ht="18" customHeight="1">
      <c r="A19" s="5"/>
      <c r="B19" s="76" t="s">
        <v>26</v>
      </c>
      <c r="C19" s="67">
        <v>3300</v>
      </c>
      <c r="D19" s="68">
        <v>2104</v>
      </c>
      <c r="E19" s="69">
        <f>Housing[[#This Row], [Projected Cost]]-Housing[[#This Row], [Actual Cost]]</f>
        <v>1196</v>
      </c>
      <c r="F19" s="75"/>
    </row>
    <row r="20" ht="18" customHeight="1">
      <c r="A20" s="5"/>
      <c r="B20" s="77" t="s">
        <v>27</v>
      </c>
      <c r="C20" s="72">
        <v>3400</v>
      </c>
      <c r="D20" s="73">
        <v>2204</v>
      </c>
      <c r="E20" s="74">
        <f>Housing[[#This Row], [Projected Cost]]-Housing[[#This Row], [Actual Cost]]</f>
        <v>1196</v>
      </c>
      <c r="F20" s="75"/>
    </row>
    <row r="21" ht="18" customHeight="1">
      <c r="A21" s="5"/>
      <c r="B21" s="78" t="s">
        <v>28</v>
      </c>
      <c r="C21" s="79">
        <f>SUBTOTAL(109,Housing[Projected Cost])</f>
        <v>29500</v>
      </c>
      <c r="D21" s="80">
        <f>SUBTOTAL(109,Housing[Actual Cost])</f>
        <v>21520</v>
      </c>
      <c r="E21" s="81">
        <f>SUBTOTAL(109,Housing[Difference])</f>
        <v>7980</v>
      </c>
      <c r="F21" s="75"/>
    </row>
    <row r="22" ht="18" customHeight="1">
      <c r="A22" s="5"/>
      <c r="B22" s="82"/>
      <c r="C22" s="83"/>
      <c r="D22" s="83"/>
      <c r="E22" s="84"/>
      <c r="F22" s="75"/>
    </row>
    <row r="23" ht="18" customHeight="1">
      <c r="A23" s="5"/>
      <c r="B23" s="85" t="s">
        <v>29</v>
      </c>
      <c r="C23" s="86" t="s">
        <v>15</v>
      </c>
      <c r="D23" s="87" t="s">
        <v>16</v>
      </c>
      <c r="E23" s="88" t="s">
        <v>17</v>
      </c>
      <c r="F23" s="75"/>
    </row>
    <row r="24" ht="18" customHeight="1">
      <c r="A24" s="5"/>
      <c r="B24" s="89" t="s">
        <v>30</v>
      </c>
      <c r="C24" s="90">
        <v>30000</v>
      </c>
      <c r="D24" s="90">
        <v>25000</v>
      </c>
      <c r="E24" s="91">
        <f>Transport[[#This Row], [Projected Cost]]-Transport[[#This Row], [Actual Cost]]</f>
        <v>5000</v>
      </c>
      <c r="F24" s="75"/>
    </row>
    <row r="25" ht="18" customHeight="1">
      <c r="A25" s="5"/>
      <c r="B25" s="92" t="s">
        <v>31</v>
      </c>
      <c r="C25" s="93">
        <v>4000</v>
      </c>
      <c r="D25" s="93">
        <v>3500</v>
      </c>
      <c r="E25" s="91">
        <f>Transport[[#This Row], [Projected Cost]]-Transport[[#This Row], [Actual Cost]]</f>
        <v>500</v>
      </c>
      <c r="F25" s="75"/>
    </row>
    <row r="26" ht="18" customHeight="1">
      <c r="A26" s="5"/>
      <c r="B26" s="94" t="s">
        <v>32</v>
      </c>
      <c r="C26" s="95">
        <v>4100</v>
      </c>
      <c r="D26" s="95">
        <v>3600</v>
      </c>
      <c r="E26" s="91">
        <f>Transport[[#This Row], [Projected Cost]]-Transport[[#This Row], [Actual Cost]]</f>
        <v>500</v>
      </c>
      <c r="F26" s="75"/>
    </row>
    <row r="27" ht="18" customHeight="1">
      <c r="A27" s="5"/>
      <c r="B27" s="92" t="s">
        <v>33</v>
      </c>
      <c r="C27" s="93">
        <v>4200</v>
      </c>
      <c r="D27" s="93">
        <v>3700</v>
      </c>
      <c r="E27" s="91">
        <f>Transport[[#This Row], [Projected Cost]]-Transport[[#This Row], [Actual Cost]]</f>
        <v>500</v>
      </c>
      <c r="F27" s="75"/>
    </row>
    <row r="28" ht="18" customHeight="1">
      <c r="A28" s="5"/>
      <c r="B28" s="96" t="s">
        <v>34</v>
      </c>
      <c r="C28" s="95">
        <v>4300</v>
      </c>
      <c r="D28" s="95">
        <v>3800</v>
      </c>
      <c r="E28" s="91">
        <f>Transport[[#This Row], [Projected Cost]]-Transport[[#This Row], [Actual Cost]]</f>
        <v>500</v>
      </c>
      <c r="F28" s="75"/>
    </row>
    <row r="29" ht="18" customHeight="1">
      <c r="A29" s="5"/>
      <c r="B29" s="97" t="s">
        <v>35</v>
      </c>
      <c r="C29" s="93">
        <v>4400</v>
      </c>
      <c r="D29" s="93">
        <v>3900</v>
      </c>
      <c r="E29" s="91">
        <f>Transport[[#This Row], [Projected Cost]]-Transport[[#This Row], [Actual Cost]]</f>
        <v>500</v>
      </c>
      <c r="F29" s="75"/>
    </row>
    <row r="30" ht="18" customHeight="1">
      <c r="A30" s="5"/>
      <c r="B30" s="94" t="s">
        <v>27</v>
      </c>
      <c r="C30" s="95">
        <v>4500</v>
      </c>
      <c r="D30" s="95">
        <v>4000</v>
      </c>
      <c r="E30" s="91">
        <f>Transport[[#This Row], [Projected Cost]]-Transport[[#This Row], [Actual Cost]]</f>
        <v>500</v>
      </c>
      <c r="F30" s="75"/>
    </row>
    <row r="31" ht="18" customHeight="1">
      <c r="A31" s="5"/>
      <c r="B31" s="98" t="s">
        <v>28</v>
      </c>
      <c r="C31" s="99">
        <f>SUBTOTAL(109,Transport[Projected Cost])</f>
        <v>55500</v>
      </c>
      <c r="D31" s="99">
        <f>SUBTOTAL(109,Transport[Actual Cost])</f>
        <v>47500</v>
      </c>
      <c r="E31" s="100">
        <f>SUBTOTAL(109,Transport[Difference])</f>
        <v>8000</v>
      </c>
      <c r="F31" s="70"/>
    </row>
    <row r="32" ht="18" customHeight="1">
      <c r="A32" s="5"/>
      <c r="B32" s="101"/>
      <c r="C32" s="102"/>
      <c r="D32" s="102"/>
      <c r="E32" s="103"/>
      <c r="F32" s="70"/>
    </row>
    <row r="33" ht="18" customHeight="1">
      <c r="A33" s="5"/>
      <c r="B33" s="101"/>
      <c r="C33" s="102"/>
      <c r="D33" s="102"/>
      <c r="E33" s="103"/>
      <c r="F33" s="70"/>
    </row>
    <row r="34" ht="18" customHeight="1">
      <c r="A34" s="104"/>
      <c r="B34" s="85" t="s">
        <v>36</v>
      </c>
      <c r="C34" s="105" t="s">
        <v>15</v>
      </c>
      <c r="D34" s="86" t="s">
        <v>16</v>
      </c>
      <c r="E34" s="106" t="s">
        <v>17</v>
      </c>
      <c r="F34" s="70"/>
    </row>
    <row r="35" ht="18" customHeight="1">
      <c r="A35" s="104"/>
      <c r="B35" s="89" t="s">
        <v>37</v>
      </c>
      <c r="C35" s="107">
        <v>8100</v>
      </c>
      <c r="D35" s="107">
        <v>7700</v>
      </c>
      <c r="E35" s="108">
        <f>Food[[#This Row], [Projected Cost]]-Food[[#This Row], [Actual Cost]]</f>
        <v>400</v>
      </c>
      <c r="F35" s="70"/>
    </row>
    <row r="36" ht="18" customHeight="1">
      <c r="A36" s="104"/>
      <c r="B36" s="92" t="s">
        <v>38</v>
      </c>
      <c r="C36" s="109">
        <v>8200</v>
      </c>
      <c r="D36" s="107">
        <v>7700</v>
      </c>
      <c r="E36" s="108">
        <f>Food[[#This Row], [Projected Cost]]-Food[[#This Row], [Actual Cost]]</f>
        <v>500</v>
      </c>
      <c r="F36" s="70"/>
    </row>
    <row r="37" ht="18" customHeight="1">
      <c r="A37" s="104"/>
      <c r="B37" s="94" t="s">
        <v>27</v>
      </c>
      <c r="C37" s="107">
        <v>8300</v>
      </c>
      <c r="D37" s="107">
        <v>7700</v>
      </c>
      <c r="E37" s="108">
        <f>Food[[#This Row], [Projected Cost]]-Food[[#This Row], [Actual Cost]]</f>
        <v>600</v>
      </c>
      <c r="F37" s="75"/>
    </row>
    <row r="38" ht="18" customHeight="1">
      <c r="A38" s="5"/>
      <c r="B38" s="98" t="s">
        <v>28</v>
      </c>
      <c r="C38" s="110">
        <f>SUBTOTAL(109,Food[Projected Cost])</f>
        <v>24600</v>
      </c>
      <c r="D38" s="99">
        <f>SUBTOTAL(109,Food[Actual Cost])</f>
        <v>23100</v>
      </c>
      <c r="E38" s="100">
        <f>SUBTOTAL(109,Food[Difference])</f>
        <v>1500</v>
      </c>
      <c r="F38" s="75"/>
    </row>
    <row r="39" ht="18" customHeight="1">
      <c r="A39" s="5"/>
      <c r="B39" s="101"/>
      <c r="C39" s="102"/>
      <c r="D39" s="102"/>
      <c r="E39" s="103"/>
      <c r="F39" s="111"/>
    </row>
    <row r="40" ht="18" customHeight="1">
      <c r="A40" s="5"/>
      <c r="B40" s="101"/>
      <c r="C40" s="102"/>
      <c r="D40" s="102"/>
      <c r="E40" s="103"/>
      <c r="F40" s="111"/>
      <c r="G40" s="75"/>
      <c r="H40" s="75"/>
      <c r="I40" s="75"/>
      <c r="J40" s="75"/>
    </row>
    <row r="41" ht="18" customHeight="1">
      <c r="A41" s="5"/>
      <c r="B41" s="112" t="s">
        <v>39</v>
      </c>
      <c r="C41" s="113" t="s">
        <v>15</v>
      </c>
      <c r="D41" s="87" t="s">
        <v>16</v>
      </c>
      <c r="E41" s="114" t="s">
        <v>17</v>
      </c>
      <c r="F41" s="111"/>
      <c r="G41" s="115"/>
      <c r="H41" s="115"/>
      <c r="I41" s="115"/>
      <c r="J41" s="115"/>
    </row>
    <row r="42" ht="18" customHeight="1">
      <c r="A42" s="5"/>
      <c r="B42" s="94" t="s">
        <v>40</v>
      </c>
      <c r="C42" s="67">
        <v>5200</v>
      </c>
      <c r="D42" s="67">
        <v>4500</v>
      </c>
      <c r="E42" s="116">
        <f>PersonalCare[[#This Row], [Projected Cost]]-PersonalCare[[#This Row], [Actual Cost]]</f>
        <v>700</v>
      </c>
      <c r="F42" s="75"/>
    </row>
    <row r="43" ht="18" customHeight="1">
      <c r="A43" s="5"/>
      <c r="B43" s="92" t="s">
        <v>41</v>
      </c>
      <c r="C43" s="117">
        <v>5300</v>
      </c>
      <c r="D43" s="117">
        <v>4600</v>
      </c>
      <c r="E43" s="118">
        <f>PersonalCare[[#This Row], [Projected Cost]]-PersonalCare[[#This Row], [Actual Cost]]</f>
        <v>700</v>
      </c>
      <c r="F43" s="75"/>
    </row>
    <row r="44" ht="18" customHeight="1">
      <c r="A44" s="5"/>
      <c r="B44" s="119" t="s">
        <v>42</v>
      </c>
      <c r="C44" s="67">
        <v>5400</v>
      </c>
      <c r="D44" s="67">
        <v>4700</v>
      </c>
      <c r="E44" s="116">
        <f>PersonalCare[[#This Row], [Projected Cost]]-PersonalCare[[#This Row], [Actual Cost]]</f>
        <v>700</v>
      </c>
      <c r="F44" s="75"/>
    </row>
    <row r="45" ht="18" customHeight="1">
      <c r="A45" s="5"/>
      <c r="B45" s="92" t="s">
        <v>43</v>
      </c>
      <c r="C45" s="117">
        <v>5500</v>
      </c>
      <c r="D45" s="117">
        <v>4800</v>
      </c>
      <c r="E45" s="120">
        <f>PersonalCare[[#This Row], [Projected Cost]]-PersonalCare[[#This Row], [Actual Cost]]</f>
        <v>700</v>
      </c>
      <c r="F45" s="70"/>
    </row>
    <row r="46" ht="18" customHeight="1">
      <c r="A46" s="5"/>
      <c r="B46" s="94" t="s">
        <v>44</v>
      </c>
      <c r="C46" s="67">
        <v>5600</v>
      </c>
      <c r="D46" s="67">
        <v>4900</v>
      </c>
      <c r="E46" s="121">
        <f>PersonalCare[[#This Row], [Projected Cost]]-PersonalCare[[#This Row], [Actual Cost]]</f>
        <v>700</v>
      </c>
      <c r="F46" s="70"/>
    </row>
    <row r="47" ht="18" customHeight="1">
      <c r="A47" s="5"/>
      <c r="B47" s="92" t="s">
        <v>45</v>
      </c>
      <c r="C47" s="117">
        <v>5700</v>
      </c>
      <c r="D47" s="117">
        <v>5000</v>
      </c>
      <c r="E47" s="118">
        <f>PersonalCare[[#This Row], [Projected Cost]]-PersonalCare[[#This Row], [Actual Cost]]</f>
        <v>700</v>
      </c>
      <c r="F47" s="70"/>
    </row>
    <row r="48" ht="18" customHeight="1">
      <c r="A48" s="5"/>
      <c r="B48" s="94" t="s">
        <v>27</v>
      </c>
      <c r="C48" s="67">
        <v>5800</v>
      </c>
      <c r="D48" s="67">
        <v>5100</v>
      </c>
      <c r="E48" s="116">
        <f>PersonalCare[[#This Row], [Projected Cost]]-PersonalCare[[#This Row], [Actual Cost]]</f>
        <v>700</v>
      </c>
      <c r="F48" s="75"/>
    </row>
    <row r="49" ht="18" customHeight="1">
      <c r="A49" s="5"/>
      <c r="B49" s="122" t="s">
        <v>28</v>
      </c>
      <c r="C49" s="123">
        <f>SUBTOTAL(109,PersonalCare[Projected Cost])</f>
        <v>38500</v>
      </c>
      <c r="D49" s="124">
        <f>SUBTOTAL(109,PersonalCare[Actual Cost])</f>
        <v>33600</v>
      </c>
      <c r="E49" s="125">
        <f>SUBTOTAL(109,PersonalCare[Difference])</f>
        <v>4900</v>
      </c>
      <c r="F49" s="75"/>
    </row>
    <row r="50" ht="18" customHeight="1">
      <c r="A50" s="5"/>
      <c r="F50" s="75"/>
    </row>
    <row r="51" ht="18" customHeight="1">
      <c r="A51" s="5"/>
      <c r="F51" s="111"/>
    </row>
    <row r="52" ht="18" customHeight="1">
      <c r="A52" s="5"/>
      <c r="F52" s="111"/>
    </row>
    <row r="53" ht="18" customHeight="1">
      <c r="A53" s="5"/>
      <c r="F53" s="111"/>
    </row>
    <row r="54" ht="18" customHeight="1">
      <c r="A54" s="5"/>
      <c r="F54" s="111"/>
    </row>
    <row r="55" ht="18" customHeight="1">
      <c r="A55" s="5"/>
      <c r="F55" s="75"/>
    </row>
    <row r="56" ht="18" customHeight="1">
      <c r="A56" s="5"/>
      <c r="F56" s="5"/>
    </row>
    <row r="57" ht="18" customHeight="1">
      <c r="A57" s="5"/>
      <c r="F57" s="5"/>
    </row>
    <row r="58" ht="18" customHeight="1">
      <c r="A58" s="5"/>
      <c r="F58" s="5"/>
    </row>
    <row r="59" ht="18" customHeight="1">
      <c r="A59" s="5"/>
      <c r="F59" s="5"/>
    </row>
    <row r="60" ht="18" customHeight="1">
      <c r="A60" s="5"/>
      <c r="F60" s="5"/>
    </row>
    <row r="61" ht="18" customHeight="1">
      <c r="A61" s="5"/>
      <c r="F61" s="5"/>
    </row>
    <row r="62" ht="18" customHeight="1">
      <c r="A62" s="5"/>
      <c r="F62" s="5"/>
    </row>
    <row r="63" ht="20.1" customHeight="1"/>
  </sheetData>
  <mergeCells count="22">
    <mergeCell ref="B39:E39"/>
    <mergeCell ref="G41:J41"/>
    <mergeCell ref="B40:E40"/>
    <mergeCell ref="G40:J40"/>
    <mergeCell ref="B22:E22"/>
    <mergeCell ref="B32:E32"/>
    <mergeCell ref="B33:E33"/>
    <mergeCell ref="B1:J1"/>
    <mergeCell ref="C5:D5"/>
    <mergeCell ref="C6:D6"/>
    <mergeCell ref="C7:D7"/>
    <mergeCell ref="C8:D8"/>
    <mergeCell ref="B6:B8"/>
    <mergeCell ref="B3:B5"/>
    <mergeCell ref="C3:D3"/>
    <mergeCell ref="C4:D4"/>
    <mergeCell ref="G8:I8"/>
    <mergeCell ref="G5:I5"/>
    <mergeCell ref="H3:I3"/>
    <mergeCell ref="H4:I4"/>
    <mergeCell ref="H6:I6"/>
    <mergeCell ref="H7:I7"/>
  </mergeCells>
  <conditionalFormatting sqref="E42:E49 E11:E21 E24:E31 E35:E38">
    <cfRule priority="1" type="iconSet">
      <iconSet iconSet="3Signs">
        <cfvo type="percent" val="0"/>
        <cfvo type="num" val="-20"/>
        <cfvo type="num" val="0"/>
      </iconSet>
    </cfRule>
  </conditionalFormatting>
  <dataValidations count="43">
    <dataValidation allowBlank="1" showInputMessage="1" showErrorMessage="1" prompt="Create Personal Monthly Budget in this worksheet. Projected and Actual income starts in cell B3. Sample tables for expense categories are in two columns starting in cells B10 and G10" sqref="A1"/>
    <dataValidation allowBlank="1" showInputMessage="1" showErrorMessage="1" prompt="Title of this worksheet is in this cell. Continue to cell B3 to enter projected and actual income. Expense and balance summary are auto-calculated starting in cell G3" sqref="B1:J1"/>
    <dataValidation allowBlank="1" showInputMessage="1" showErrorMessage="1" prompt="Enter projected Income in cell E3 and Extra projected income in cell E4. Total projected monthly income is auto-calculated in cell E5. Actual Monthly Income label is in cell below" sqref="B3:B5"/>
    <dataValidation allowBlank="1" showInputMessage="1" showErrorMessage="1" prompt="Enter actual Income 1 in cell to the right" sqref="C6:D6"/>
    <dataValidation allowBlank="1" showInputMessage="1" showErrorMessage="1" prompt="Enter actual Income 1 in this cell" sqref="E6"/>
    <dataValidation allowBlank="1" showInputMessage="1" showErrorMessage="1" prompt="Enter actual Extra Income in cell to the right" sqref="C7:D7"/>
    <dataValidation allowBlank="1" showInputMessage="1" showErrorMessage="1" prompt="Enter actual Extra Income in this cell" sqref="E7"/>
    <dataValidation allowBlank="1" showInputMessage="1" showErrorMessage="1" prompt="Total actual monthly income is auto-calculated in cell to the right" sqref="C8:D8"/>
    <dataValidation allowBlank="1" showInputMessage="1" showErrorMessage="1" prompt="Total projected monthly income is auto-calculated in this cell" sqref="E5"/>
    <dataValidation allowBlank="1" showInputMessage="1" showErrorMessage="1" prompt="Enter actual Income in cell E6 and Extra actual income in cell E7. Total actual monthly income is auto-calculated in cell E8. Income summary is auto-calculated starting in cell G3" sqref="B6:B8"/>
    <dataValidation allowBlank="1" showInputMessage="1" showErrorMessage="1" prompt="Total actual monthly income is auto-calculated in this cell" sqref="E8"/>
    <dataValidation allowBlank="1" showInputMessage="1" showErrorMessage="1" prompt="Projected Balance is auto-calculated in cell J6" sqref="G6"/>
    <dataValidation allowBlank="1" showInputMessage="1" showErrorMessage="1" prompt="Sample Housing expenses are in this column under this heading" sqref="B10"/>
    <dataValidation allowBlank="1" showInputMessage="1" showErrorMessage="1" prompt="Enter Projected Cost in this column under this heading" sqref="C10 C41 C23 C34"/>
    <dataValidation allowBlank="1" showInputMessage="1" showErrorMessage="1" prompt="Enter Actual Cost in this column under this heading" sqref="D10 D23 D41 D34"/>
    <dataValidation allowBlank="1" showInputMessage="1" showErrorMessage="1" prompt="Sample Transport expenses are in this column under this heading" sqref="B23"/>
    <dataValidation allowBlank="1" showInputMessage="1" showErrorMessage="1" prompt="Enter details in Personal Care table starting below" sqref="B40:E40"/>
    <dataValidation allowBlank="1" showInputMessage="1" showErrorMessage="1" prompt="Enter details in Transport table starting below" sqref="B22:E22"/>
    <dataValidation allowBlank="1" showInputMessage="1" showErrorMessage="1" prompt="Sample Personal Care expenses are in this column under this heading" sqref="B41"/>
    <dataValidation allowBlank="1" showInputMessage="1" showErrorMessage="1" prompt="Enter details in Legal table starting below" sqref="G40:J40"/>
    <dataValidation allowBlank="1" showInputMessage="1" showErrorMessage="1" prompt="Total Projected Cost is auto-calculated in cell J57, Total Actual Cost in cell J59 and Difference in cell J61" sqref="G41:J41"/>
    <dataValidation allowBlank="1" showInputMessage="1" showErrorMessage="1" prompt="Sample Food expenses are in this column under this heading" sqref="B34"/>
    <dataValidation allowBlank="1" showInputMessage="1" showErrorMessage="1" prompt="Enter details in Insurance table starting below" sqref="B32:E32"/>
    <dataValidation allowBlank="1" showInputMessage="1" showErrorMessage="1" prompt="Enter details in Food table starting below" sqref="B33:E33"/>
    <dataValidation allowBlank="1" showInputMessage="1" showErrorMessage="1" prompt="Enter details in Pets table starting below" sqref="B39:E39"/>
    <dataValidation allowBlank="1" showInputMessage="1" showErrorMessage="1" prompt="Enter details in Entertainment table starting below" sqref="G9"/>
    <dataValidation allowBlank="1" showInputMessage="1" showErrorMessage="1" prompt="Difference is auto-calculated in this column under this heading" sqref="E10 E23 E34 E41"/>
    <dataValidation allowBlank="1" showInputMessage="1" showErrorMessage="1" prompt="Total projected monthly income is auto-calculated in cell to the right" sqref="C5:D5"/>
    <dataValidation allowBlank="1" showInputMessage="1" showErrorMessage="1" prompt="Enter projected Income 1 in cell to the right" sqref="C3:D3"/>
    <dataValidation allowBlank="1" showInputMessage="1" showErrorMessage="1" prompt="Enter projected Extra income in cell to the right" sqref="C4:D4"/>
    <dataValidation allowBlank="1" showInputMessage="1" showErrorMessage="1" prompt="Enter projected Income 1 in this cell" sqref="E3"/>
    <dataValidation allowBlank="1" showInputMessage="1" showErrorMessage="1" prompt="Enter projected Extra Income in this cell" sqref="E4"/>
    <dataValidation allowBlank="1" showInputMessage="1" showErrorMessage="1" prompt="Actual Balance is auto-calculated in cell J7" sqref="G7"/>
    <dataValidation allowBlank="1" showInputMessage="1" showErrorMessage="1" prompt="Total Projected Expense is auto-calculated in this cell" sqref="J3"/>
    <dataValidation allowBlank="1" showInputMessage="1" showErrorMessage="1" prompt="Total Actual Expense is auto-calculated in this cell" sqref="J4"/>
    <dataValidation allowBlank="1" showInputMessage="1" showErrorMessage="1" prompt="Total Expense Difference is auto-calculated in this cell" sqref="J5"/>
    <dataValidation allowBlank="1" showInputMessage="1" showErrorMessage="1" prompt="Total Projected Expense is auto-calculated in cell J3" sqref="G3"/>
    <dataValidation allowBlank="1" showInputMessage="1" showErrorMessage="1" prompt="Total Actual Expense is auto-calculated in cell J4" sqref="G4"/>
    <dataValidation allowBlank="1" showInputMessage="1" showErrorMessage="1" prompt="Total Expense Difference is auto-calculated in cell to the right" sqref="G5:I5"/>
    <dataValidation allowBlank="1" showInputMessage="1" showErrorMessage="1" prompt="Difference in the projected versus actual balance is auto-calculated in cell to the right" sqref="G8:I8"/>
    <dataValidation allowBlank="1" showInputMessage="1" showErrorMessage="1" prompt="Projected Balance is auto-calculated in this cell" sqref="J6"/>
    <dataValidation allowBlank="1" showInputMessage="1" showErrorMessage="1" prompt="Actual Balance is auto-calculated in this cell" sqref="J7"/>
    <dataValidation allowBlank="1" showInputMessage="1" showErrorMessage="1" prompt="Balance Difference is auto-calculated in this cell" sqref="J8"/>
  </dataValidations>
  <printOptions horizontalCentered="1"/>
  <pageMargins left="0.5" right="0.5" top="0.5" bottom="0.5" header="0.5" footer="0.5"/>
  <pageSetup r:id="rId1" paperSize="9" orientation="portrait"/>
  <headerFooter alignWithMargins="0" differentFirst="1">
    <oddFooter>Page &amp;P of &amp;N</oddFooter>
  </headerFooter>
  <ignoredErrors>
    <ignoredError sqref="E35 E42:E48" emptyCellReference="1"/>
  </ignoredErrors>
  <tableParts count="4">
    <tablePart r:id="rId2"/>
    <tablePart r:id="rId3"/>
    <tablePart r:id="rId4"/>
    <tablePart r:id="rId5"/>
  </tableParts>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cp:lastModifiedBy>Nabeel Ahmed</cp:lastModifiedBy>
  <dcterms:created xsi:type="dcterms:W3CDTF">2024-12-06T21:13:59Z</dcterms:created>
  <dcterms:modified xsi:type="dcterms:W3CDTF">2024-12-07T00:49:30Z</dcterms:modified>
</cp:coreProperties>
</file>