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07c91562930f83/Desktop/sem2/Business optimisation/BO CW/"/>
    </mc:Choice>
  </mc:AlternateContent>
  <xr:revisionPtr revIDLastSave="44" documentId="13_ncr:1_{6EC9A167-4CDB-451B-A7EE-CEC709881DAA}" xr6:coauthVersionLast="47" xr6:coauthVersionMax="47" xr10:uidLastSave="{F58A90F3-1870-409F-9D29-F63436408D6A}"/>
  <bookViews>
    <workbookView minimized="1" xWindow="5760" yWindow="540" windowWidth="17280" windowHeight="8880" firstSheet="10" activeTab="10" xr2:uid="{00000000-000D-0000-FFFF-FFFF00000000}"/>
  </bookViews>
  <sheets>
    <sheet name="business kpi" sheetId="10" r:id="rId1"/>
    <sheet name="pivot" sheetId="3" r:id="rId2"/>
    <sheet name="Sheet9" sheetId="11" r:id="rId3"/>
    <sheet name="Sheet4" sheetId="6" r:id="rId4"/>
    <sheet name="model v1" sheetId="4" r:id="rId5"/>
    <sheet name="Sheet5" sheetId="7" r:id="rId6"/>
    <sheet name="model v2" sheetId="8" r:id="rId7"/>
    <sheet name="pivot roi" sheetId="12" r:id="rId8"/>
    <sheet name="Sheet11" sheetId="13" r:id="rId9"/>
    <sheet name="Sheet12" sheetId="14" r:id="rId10"/>
    <sheet name="Marketing and Sales" sheetId="2" r:id="rId11"/>
  </sheets>
  <definedNames>
    <definedName name="_xlnm._FilterDatabase" localSheetId="10" hidden="1">'Marketing and Sales'!$A$1:$T$468</definedName>
    <definedName name="solver_adj" localSheetId="4" hidden="1">'model v1'!$B$2:$P$13</definedName>
    <definedName name="solver_adj" localSheetId="6" hidden="1">'model v2'!$B$2:$H$26</definedName>
    <definedName name="solver_cvg" localSheetId="4" hidden="1">0.01</definedName>
    <definedName name="solver_cvg" localSheetId="6" hidden="1">0.0001</definedName>
    <definedName name="solver_drv" localSheetId="4" hidden="1">2</definedName>
    <definedName name="solver_drv" localSheetId="6" hidden="1">1</definedName>
    <definedName name="solver_eng" localSheetId="4" hidden="1">2</definedName>
    <definedName name="solver_eng" localSheetId="6" hidden="1">2</definedName>
    <definedName name="solver_eng" localSheetId="1" hidden="1">1</definedName>
    <definedName name="solver_est" localSheetId="4" hidden="1">1</definedName>
    <definedName name="solver_est" localSheetId="6" hidden="1">1</definedName>
    <definedName name="solver_itr" localSheetId="4" hidden="1">2147483647</definedName>
    <definedName name="solver_itr" localSheetId="6" hidden="1">2147483647</definedName>
    <definedName name="solver_lhs1" localSheetId="4" hidden="1">'model v1'!$B$2:$P$13</definedName>
    <definedName name="solver_lhs1" localSheetId="6" hidden="1">'model v2'!$B$2:$H$26</definedName>
    <definedName name="solver_lhs2" localSheetId="4" hidden="1">'model v1'!$Q$2:$Q$13</definedName>
    <definedName name="solver_lhs2" localSheetId="6" hidden="1">'model v2'!$I$2:$I$26</definedName>
    <definedName name="solver_mip" localSheetId="4" hidden="1">2147483647</definedName>
    <definedName name="solver_mip" localSheetId="6" hidden="1">2147483647</definedName>
    <definedName name="solver_mni" localSheetId="4" hidden="1">30</definedName>
    <definedName name="solver_mni" localSheetId="6" hidden="1">30</definedName>
    <definedName name="solver_mrt" localSheetId="4" hidden="1">0.075</definedName>
    <definedName name="solver_mrt" localSheetId="6" hidden="1">0.075</definedName>
    <definedName name="solver_msl" localSheetId="4" hidden="1">2</definedName>
    <definedName name="solver_msl" localSheetId="6" hidden="1">2</definedName>
    <definedName name="solver_neg" localSheetId="4" hidden="1">1</definedName>
    <definedName name="solver_neg" localSheetId="6" hidden="1">1</definedName>
    <definedName name="solver_neg" localSheetId="1" hidden="1">1</definedName>
    <definedName name="solver_nod" localSheetId="4" hidden="1">2147483647</definedName>
    <definedName name="solver_nod" localSheetId="6" hidden="1">2147483647</definedName>
    <definedName name="solver_num" localSheetId="4" hidden="1">2</definedName>
    <definedName name="solver_num" localSheetId="6" hidden="1">2</definedName>
    <definedName name="solver_num" localSheetId="1" hidden="1">0</definedName>
    <definedName name="solver_nwt" localSheetId="4" hidden="1">1</definedName>
    <definedName name="solver_nwt" localSheetId="6" hidden="1">1</definedName>
    <definedName name="solver_opt" localSheetId="4" hidden="1">'model v1'!$B$14</definedName>
    <definedName name="solver_opt" localSheetId="6" hidden="1">'model v2'!$B$30</definedName>
    <definedName name="solver_opt" localSheetId="1" hidden="1">pivot!$C$17</definedName>
    <definedName name="solver_pre" localSheetId="4" hidden="1">0.01</definedName>
    <definedName name="solver_pre" localSheetId="6" hidden="1">0.000001</definedName>
    <definedName name="solver_rbv" localSheetId="4" hidden="1">2</definedName>
    <definedName name="solver_rbv" localSheetId="6" hidden="1">1</definedName>
    <definedName name="solver_rel1" localSheetId="4" hidden="1">5</definedName>
    <definedName name="solver_rel1" localSheetId="6" hidden="1">5</definedName>
    <definedName name="solver_rel2" localSheetId="4" hidden="1">1</definedName>
    <definedName name="solver_rel2" localSheetId="6" hidden="1">1</definedName>
    <definedName name="solver_rhs1" localSheetId="4" hidden="1">"binary"</definedName>
    <definedName name="solver_rhs1" localSheetId="6" hidden="1">"binary"</definedName>
    <definedName name="solver_rhs2" localSheetId="4" hidden="1">2</definedName>
    <definedName name="solver_rhs2" localSheetId="6" hidden="1">'model v2'!$K$2:$K$26</definedName>
    <definedName name="solver_rlx" localSheetId="4" hidden="1">2</definedName>
    <definedName name="solver_rlx" localSheetId="6" hidden="1">2</definedName>
    <definedName name="solver_rsd" localSheetId="4" hidden="1">0</definedName>
    <definedName name="solver_rsd" localSheetId="6" hidden="1">0</definedName>
    <definedName name="solver_scl" localSheetId="4" hidden="1">2</definedName>
    <definedName name="solver_scl" localSheetId="6" hidden="1">1</definedName>
    <definedName name="solver_sho" localSheetId="4" hidden="1">2</definedName>
    <definedName name="solver_sho" localSheetId="6" hidden="1">2</definedName>
    <definedName name="solver_ssz" localSheetId="4" hidden="1">100</definedName>
    <definedName name="solver_ssz" localSheetId="6" hidden="1">100</definedName>
    <definedName name="solver_tim" localSheetId="4" hidden="1">2147483647</definedName>
    <definedName name="solver_tim" localSheetId="6" hidden="1">2147483647</definedName>
    <definedName name="solver_tol" localSheetId="4" hidden="1">0.01</definedName>
    <definedName name="solver_tol" localSheetId="6" hidden="1">0.01</definedName>
    <definedName name="solver_typ" localSheetId="4" hidden="1">1</definedName>
    <definedName name="solver_typ" localSheetId="6" hidden="1">1</definedName>
    <definedName name="solver_typ" localSheetId="1" hidden="1">1</definedName>
    <definedName name="solver_val" localSheetId="4" hidden="1">0</definedName>
    <definedName name="solver_val" localSheetId="6" hidden="1">0</definedName>
    <definedName name="solver_val" localSheetId="1" hidden="1">0</definedName>
    <definedName name="solver_ver" localSheetId="4" hidden="1">3</definedName>
    <definedName name="solver_ver" localSheetId="6" hidden="1">3</definedName>
    <definedName name="solver_ver" localSheetId="1" hidden="1">3</definedName>
  </definedNames>
  <calcPr calcId="191029"/>
  <pivotCaches>
    <pivotCache cacheId="0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" i="8"/>
  <c r="B30" i="8"/>
  <c r="B4" i="10"/>
  <c r="C4" i="10"/>
  <c r="D4" i="10"/>
  <c r="E4" i="10"/>
  <c r="F4" i="10"/>
  <c r="G4" i="10"/>
  <c r="H4" i="10"/>
  <c r="B5" i="10"/>
  <c r="C5" i="10"/>
  <c r="D5" i="10"/>
  <c r="E5" i="10"/>
  <c r="F5" i="10"/>
  <c r="G5" i="10"/>
  <c r="H5" i="10"/>
  <c r="B6" i="10"/>
  <c r="C6" i="10"/>
  <c r="D6" i="10"/>
  <c r="E6" i="10"/>
  <c r="F6" i="10"/>
  <c r="G6" i="10"/>
  <c r="H6" i="10"/>
  <c r="B7" i="10"/>
  <c r="C7" i="10"/>
  <c r="D7" i="10"/>
  <c r="E7" i="10"/>
  <c r="F7" i="10"/>
  <c r="G7" i="10"/>
  <c r="H7" i="10"/>
  <c r="B8" i="10"/>
  <c r="C8" i="10"/>
  <c r="D8" i="10"/>
  <c r="E8" i="10"/>
  <c r="F8" i="10"/>
  <c r="G8" i="10"/>
  <c r="H8" i="10"/>
  <c r="B9" i="10"/>
  <c r="C9" i="10"/>
  <c r="D9" i="10"/>
  <c r="E9" i="10"/>
  <c r="F9" i="10"/>
  <c r="G9" i="10"/>
  <c r="H9" i="10"/>
  <c r="B10" i="10"/>
  <c r="C10" i="10"/>
  <c r="D10" i="10"/>
  <c r="E10" i="10"/>
  <c r="F10" i="10"/>
  <c r="G10" i="10"/>
  <c r="H10" i="10"/>
  <c r="B11" i="10"/>
  <c r="C11" i="10"/>
  <c r="D11" i="10"/>
  <c r="E11" i="10"/>
  <c r="F11" i="10"/>
  <c r="G11" i="10"/>
  <c r="H11" i="10"/>
  <c r="B12" i="10"/>
  <c r="C12" i="10"/>
  <c r="D12" i="10"/>
  <c r="E12" i="10"/>
  <c r="F12" i="10"/>
  <c r="G12" i="10"/>
  <c r="H12" i="10"/>
  <c r="B13" i="10"/>
  <c r="C13" i="10"/>
  <c r="D13" i="10"/>
  <c r="E13" i="10"/>
  <c r="F13" i="10"/>
  <c r="G13" i="10"/>
  <c r="H13" i="10"/>
  <c r="B14" i="10"/>
  <c r="C14" i="10"/>
  <c r="D14" i="10"/>
  <c r="E14" i="10"/>
  <c r="F14" i="10"/>
  <c r="G14" i="10"/>
  <c r="H14" i="10"/>
  <c r="B15" i="10"/>
  <c r="C15" i="10"/>
  <c r="D15" i="10"/>
  <c r="E15" i="10"/>
  <c r="F15" i="10"/>
  <c r="G15" i="10"/>
  <c r="H15" i="10"/>
  <c r="B16" i="10"/>
  <c r="C16" i="10"/>
  <c r="D16" i="10"/>
  <c r="E16" i="10"/>
  <c r="F16" i="10"/>
  <c r="G16" i="10"/>
  <c r="H16" i="10"/>
  <c r="B17" i="10"/>
  <c r="C17" i="10"/>
  <c r="D17" i="10"/>
  <c r="E17" i="10"/>
  <c r="F17" i="10"/>
  <c r="G17" i="10"/>
  <c r="H17" i="10"/>
  <c r="B18" i="10"/>
  <c r="C18" i="10"/>
  <c r="D18" i="10"/>
  <c r="E18" i="10"/>
  <c r="F18" i="10"/>
  <c r="G18" i="10"/>
  <c r="H18" i="10"/>
  <c r="B19" i="10"/>
  <c r="C19" i="10"/>
  <c r="D19" i="10"/>
  <c r="E19" i="10"/>
  <c r="F19" i="10"/>
  <c r="G19" i="10"/>
  <c r="H19" i="10"/>
  <c r="B20" i="10"/>
  <c r="C20" i="10"/>
  <c r="D20" i="10"/>
  <c r="E20" i="10"/>
  <c r="F20" i="10"/>
  <c r="G20" i="10"/>
  <c r="H20" i="10"/>
  <c r="B21" i="10"/>
  <c r="C21" i="10"/>
  <c r="D21" i="10"/>
  <c r="E21" i="10"/>
  <c r="F21" i="10"/>
  <c r="G21" i="10"/>
  <c r="H21" i="10"/>
  <c r="B22" i="10"/>
  <c r="C22" i="10"/>
  <c r="D22" i="10"/>
  <c r="E22" i="10"/>
  <c r="F22" i="10"/>
  <c r="G22" i="10"/>
  <c r="H22" i="10"/>
  <c r="B23" i="10"/>
  <c r="C23" i="10"/>
  <c r="D23" i="10"/>
  <c r="E23" i="10"/>
  <c r="F23" i="10"/>
  <c r="G23" i="10"/>
  <c r="H23" i="10"/>
  <c r="B24" i="10"/>
  <c r="C24" i="10"/>
  <c r="D24" i="10"/>
  <c r="E24" i="10"/>
  <c r="F24" i="10"/>
  <c r="G24" i="10"/>
  <c r="H24" i="10"/>
  <c r="B25" i="10"/>
  <c r="C25" i="10"/>
  <c r="D25" i="10"/>
  <c r="E25" i="10"/>
  <c r="F25" i="10"/>
  <c r="G25" i="10"/>
  <c r="H25" i="10"/>
  <c r="B26" i="10"/>
  <c r="C26" i="10"/>
  <c r="D26" i="10"/>
  <c r="E26" i="10"/>
  <c r="F26" i="10"/>
  <c r="G26" i="10"/>
  <c r="H26" i="10"/>
  <c r="B27" i="10"/>
  <c r="C27" i="10"/>
  <c r="D27" i="10"/>
  <c r="E27" i="10"/>
  <c r="F27" i="10"/>
  <c r="G27" i="10"/>
  <c r="H27" i="10"/>
  <c r="H3" i="10"/>
  <c r="G3" i="10"/>
  <c r="F3" i="10"/>
  <c r="E3" i="10"/>
  <c r="D3" i="10"/>
  <c r="C3" i="10"/>
  <c r="B3" i="10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2" i="2"/>
  <c r="B14" i="4"/>
  <c r="Q3" i="4"/>
  <c r="Q4" i="4"/>
  <c r="Q5" i="4"/>
  <c r="Q6" i="4"/>
  <c r="Q7" i="4"/>
  <c r="Q8" i="4"/>
  <c r="Q9" i="4"/>
  <c r="Q10" i="4"/>
  <c r="Q11" i="4"/>
  <c r="Q12" i="4"/>
  <c r="Q13" i="4"/>
  <c r="Q2" i="4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" i="2"/>
</calcChain>
</file>

<file path=xl/sharedStrings.xml><?xml version="1.0" encoding="utf-8"?>
<sst xmlns="http://schemas.openxmlformats.org/spreadsheetml/2006/main" count="4147" uniqueCount="545">
  <si>
    <t>Sold Date</t>
  </si>
  <si>
    <t>Mileage</t>
  </si>
  <si>
    <t>Total Price</t>
  </si>
  <si>
    <t>Net Profit</t>
  </si>
  <si>
    <t>ROI</t>
  </si>
  <si>
    <t>Customer Source</t>
  </si>
  <si>
    <t>Model</t>
  </si>
  <si>
    <t>Variant</t>
  </si>
  <si>
    <t>Colour</t>
  </si>
  <si>
    <t>Deposit date</t>
  </si>
  <si>
    <t>Make</t>
  </si>
  <si>
    <t>Turnaround Days</t>
  </si>
  <si>
    <t>A1</t>
  </si>
  <si>
    <t>1.2 SPORTBACK TFSI SPORT</t>
  </si>
  <si>
    <t>RED</t>
  </si>
  <si>
    <t>AUDI</t>
  </si>
  <si>
    <t>1.2 TFSI SE</t>
  </si>
  <si>
    <t>A3</t>
  </si>
  <si>
    <t>1.0 SPORTBACK TFSI SE</t>
  </si>
  <si>
    <t>1.4 TFSI SPORT</t>
  </si>
  <si>
    <t>BLUE</t>
  </si>
  <si>
    <t>1.8 TFSI S LINE</t>
  </si>
  <si>
    <t>GREY</t>
  </si>
  <si>
    <t>2.0 TDI SE TECHNIK</t>
  </si>
  <si>
    <t>2.0 TDI SPORT FINAL EDITION</t>
  </si>
  <si>
    <t>A4</t>
  </si>
  <si>
    <t>1 SERIES</t>
  </si>
  <si>
    <t>116D SPORT</t>
  </si>
  <si>
    <t>BMW</t>
  </si>
  <si>
    <t>118I SE</t>
  </si>
  <si>
    <t>118I SPORT</t>
  </si>
  <si>
    <t>3 SERIES</t>
  </si>
  <si>
    <t>320I M SPORT</t>
  </si>
  <si>
    <t>C4 CACTUS</t>
  </si>
  <si>
    <t>1.2 PURETECH FEEL</t>
  </si>
  <si>
    <t>CITROEN</t>
  </si>
  <si>
    <t>500</t>
  </si>
  <si>
    <t xml:space="preserve">0.9 TWINAIR LOUNGE </t>
  </si>
  <si>
    <t>ECOSPORT</t>
  </si>
  <si>
    <t>1.0 TITANIUM</t>
  </si>
  <si>
    <t>WHITE</t>
  </si>
  <si>
    <t>FORD</t>
  </si>
  <si>
    <t>Local</t>
  </si>
  <si>
    <t>FIESTA</t>
  </si>
  <si>
    <t>1.0 ZETEC</t>
  </si>
  <si>
    <t>1.2 EDGE</t>
  </si>
  <si>
    <t>1.5 ZETEC TDCI</t>
  </si>
  <si>
    <t>SILVER</t>
  </si>
  <si>
    <t>FOCUS</t>
  </si>
  <si>
    <t>1.6 ZETEC</t>
  </si>
  <si>
    <t>1.0.0 ZETEC</t>
  </si>
  <si>
    <t>KA</t>
  </si>
  <si>
    <t>1.2 ZETEC</t>
  </si>
  <si>
    <t>CIVIC</t>
  </si>
  <si>
    <t>1.8 I-VTEC ES</t>
  </si>
  <si>
    <t>HONDA</t>
  </si>
  <si>
    <t>JAZZ</t>
  </si>
  <si>
    <t>1.4 I-VTEC EX</t>
  </si>
  <si>
    <t>BROWN</t>
  </si>
  <si>
    <t>I10</t>
  </si>
  <si>
    <t>1.0 SE</t>
  </si>
  <si>
    <t>HYUNDAI</t>
  </si>
  <si>
    <t>CEED</t>
  </si>
  <si>
    <t>1.6 CRDI 3 ISG</t>
  </si>
  <si>
    <t>KIA</t>
  </si>
  <si>
    <t>RIO</t>
  </si>
  <si>
    <t>1.2 1</t>
  </si>
  <si>
    <t>1.4 3 ISG</t>
  </si>
  <si>
    <t>CX-5</t>
  </si>
  <si>
    <t>2.0 SPORT NAV</t>
  </si>
  <si>
    <t>MAZDA</t>
  </si>
  <si>
    <t>C CLASS</t>
  </si>
  <si>
    <t>C180 BLUEEFFICIENCY SE</t>
  </si>
  <si>
    <t>MERCEDES-BENZ</t>
  </si>
  <si>
    <t>MINI</t>
  </si>
  <si>
    <t>1.4 ONE</t>
  </si>
  <si>
    <t>MINI COUNTRYMAN</t>
  </si>
  <si>
    <t>1.6 COOPER</t>
  </si>
  <si>
    <t>QASHQAI</t>
  </si>
  <si>
    <t>1.6 TEKNA</t>
  </si>
  <si>
    <t>NISSAN</t>
  </si>
  <si>
    <t>JUKE</t>
  </si>
  <si>
    <t>1.2 ACENTA PREMIUM DIG-T</t>
  </si>
  <si>
    <t>1.6 N-TEC</t>
  </si>
  <si>
    <t>1.6 NISMO RS DIG-T</t>
  </si>
  <si>
    <t>1.6 TEKNA DIG-T XTRONIC</t>
  </si>
  <si>
    <t>1.6 VISIA</t>
  </si>
  <si>
    <t>1.6 TEKNA XTRONIC</t>
  </si>
  <si>
    <t>NOTE</t>
  </si>
  <si>
    <t>PULSAR</t>
  </si>
  <si>
    <t>1.2 N-CONNECTA DIG-T</t>
  </si>
  <si>
    <t>CAPTUR</t>
  </si>
  <si>
    <t>0.9 DYNAMIQUE S MEDIANAV ENERGY TCE S/S</t>
  </si>
  <si>
    <t>RENAULT</t>
  </si>
  <si>
    <t>CLIO</t>
  </si>
  <si>
    <t>1.2 DYNAMIQUE NAV TCE</t>
  </si>
  <si>
    <t>1.6 RENAULTSPORT LUX</t>
  </si>
  <si>
    <t>IBIZA</t>
  </si>
  <si>
    <t>1.2 TSI CONNECT</t>
  </si>
  <si>
    <t>SEAT</t>
  </si>
  <si>
    <t>FABIA</t>
  </si>
  <si>
    <t>1.2 SE TSI</t>
  </si>
  <si>
    <t>SKODA</t>
  </si>
  <si>
    <t>OCTAVIA</t>
  </si>
  <si>
    <t>1.0 S TSI</t>
  </si>
  <si>
    <t>YETI</t>
  </si>
  <si>
    <t>1.2 OUTDOOR S TSI</t>
  </si>
  <si>
    <t>FORFOUR</t>
  </si>
  <si>
    <t>1.0 PRIME PREMIUM PLUS</t>
  </si>
  <si>
    <t>SMART</t>
  </si>
  <si>
    <t>ALTO</t>
  </si>
  <si>
    <t>1.0 SZ</t>
  </si>
  <si>
    <t>SUZUKI</t>
  </si>
  <si>
    <t>BALENO</t>
  </si>
  <si>
    <t>1.0 SZ5 BOOSTERJET</t>
  </si>
  <si>
    <t>SWIFT</t>
  </si>
  <si>
    <t>1.6 SPORT</t>
  </si>
  <si>
    <t>AURIS</t>
  </si>
  <si>
    <t>1.8 T SPIRIT</t>
  </si>
  <si>
    <t>TOYOTA</t>
  </si>
  <si>
    <t>AYGO</t>
  </si>
  <si>
    <t>1.0 VVT-I X-PURE</t>
  </si>
  <si>
    <t>YARIS</t>
  </si>
  <si>
    <t xml:space="preserve">1.3 VVT-I ICON </t>
  </si>
  <si>
    <t>1.5 VVT-I ICON</t>
  </si>
  <si>
    <t>Recommendation</t>
  </si>
  <si>
    <t>ADAM</t>
  </si>
  <si>
    <t>1.4 JAM</t>
  </si>
  <si>
    <t>VAUXHALL</t>
  </si>
  <si>
    <t>ASTRA</t>
  </si>
  <si>
    <t>1.4 GTC SRI S/S</t>
  </si>
  <si>
    <t>1.6 SRI</t>
  </si>
  <si>
    <t>1.6 ELITE NAV CDTI ECOFLEX S/S</t>
  </si>
  <si>
    <t>MOKKA</t>
  </si>
  <si>
    <t>1.6 EXCLUSIV S/S</t>
  </si>
  <si>
    <t>ZAFIRA TOURER</t>
  </si>
  <si>
    <t>1.8 ES</t>
  </si>
  <si>
    <t>BEETLE</t>
  </si>
  <si>
    <t>1.6 LUNA 8V</t>
  </si>
  <si>
    <t>VOLKSWAGEN</t>
  </si>
  <si>
    <t>GOLF</t>
  </si>
  <si>
    <t>1.4 MATCH TSI BLUEMOTION TECHNOLOGY</t>
  </si>
  <si>
    <t xml:space="preserve">GOLF </t>
  </si>
  <si>
    <t>POLO</t>
  </si>
  <si>
    <t>1.2 MATCH EDITION</t>
  </si>
  <si>
    <t>1.4 BLUEGT</t>
  </si>
  <si>
    <t>1.4 MATCH EDITION DSG</t>
  </si>
  <si>
    <t>SCIROCCO</t>
  </si>
  <si>
    <t>2.0 GT</t>
  </si>
  <si>
    <t>2.0.0 TFSI SE</t>
  </si>
  <si>
    <t>1.0.0 TITANIUM</t>
  </si>
  <si>
    <t>1.2 N-TEC DIG-T</t>
  </si>
  <si>
    <t>MAZDA 3</t>
  </si>
  <si>
    <t>2.0.0 SE-L NAV</t>
  </si>
  <si>
    <t>1.5 COOPER</t>
  </si>
  <si>
    <t>A-CLASS</t>
  </si>
  <si>
    <t>1.5 A150 ELEGANCE SE</t>
  </si>
  <si>
    <t>308</t>
  </si>
  <si>
    <t>1.6 THP S/S GT</t>
  </si>
  <si>
    <t>PEUGEOT</t>
  </si>
  <si>
    <t>1.6 SE TDI BLUEMOTION TECHNOLOGY</t>
  </si>
  <si>
    <t>DS4</t>
  </si>
  <si>
    <t>2.0.0 HDI DSPORT</t>
  </si>
  <si>
    <t>BRONZE</t>
  </si>
  <si>
    <t>1.6 TEKNA DIG-T</t>
  </si>
  <si>
    <t>1.0.0 SE</t>
  </si>
  <si>
    <t>CORSA</t>
  </si>
  <si>
    <t>1.4 LIMITED EDITION</t>
  </si>
  <si>
    <t>2.0.0 EXCLUSIV CDTI</t>
  </si>
  <si>
    <t>208</t>
  </si>
  <si>
    <t>1.2 S/S ALLURE</t>
  </si>
  <si>
    <t>SX4 S-CROSS</t>
  </si>
  <si>
    <t>1.6 SZ5</t>
  </si>
  <si>
    <t>C4 PICASSO</t>
  </si>
  <si>
    <t>1.6 HDI VTR PLUS</t>
  </si>
  <si>
    <t>1.6 COOPER S ALL4</t>
  </si>
  <si>
    <t>1.4 SRI</t>
  </si>
  <si>
    <t>1.4 TFSI S LINE</t>
  </si>
  <si>
    <t>1.4 MATCH TSI DSG</t>
  </si>
  <si>
    <t>1.2 MATCH</t>
  </si>
  <si>
    <t>1.5 DCI TEKNA</t>
  </si>
  <si>
    <t>A5</t>
  </si>
  <si>
    <t>2.0.0 SPORTBACK TDI SE</t>
  </si>
  <si>
    <t>SPORTAGE</t>
  </si>
  <si>
    <t>1.6 1</t>
  </si>
  <si>
    <t>1.4 ENERGY</t>
  </si>
  <si>
    <t>2.0.0 TDI S LINE</t>
  </si>
  <si>
    <t>1.6 ZETEC NAVIGATOR</t>
  </si>
  <si>
    <t>2.0.0 GT TDI</t>
  </si>
  <si>
    <t>1.8 TFSI SPORT</t>
  </si>
  <si>
    <t>1.4 SPORTBACK TFSI S LINE</t>
  </si>
  <si>
    <t>GIULIETTA</t>
  </si>
  <si>
    <t>1.6 JTDM-2 TURISMO</t>
  </si>
  <si>
    <t>ALFA ROMEO</t>
  </si>
  <si>
    <t>1.4 SE TSI BLUEMOTION TECHNOLOGY</t>
  </si>
  <si>
    <t>1.4 SE TSI</t>
  </si>
  <si>
    <t>A200 CDI AMG SPORT</t>
  </si>
  <si>
    <t>PURPLE</t>
  </si>
  <si>
    <t>318I M SPORT</t>
  </si>
  <si>
    <t>1.8 VVT-I EXCEL</t>
  </si>
  <si>
    <t>1.6 N-CONNECTA XTRONIC</t>
  </si>
  <si>
    <t>E-CLASS</t>
  </si>
  <si>
    <t>E220 CDI AMG SPORT</t>
  </si>
  <si>
    <t>UP</t>
  </si>
  <si>
    <t>1.0.0 HIGH UP</t>
  </si>
  <si>
    <t>S-MAX</t>
  </si>
  <si>
    <t>1.6 TITANIUM</t>
  </si>
  <si>
    <t>118I M SPORT</t>
  </si>
  <si>
    <t>GALAXY</t>
  </si>
  <si>
    <t>2.0.0 TITANIUM TDCI</t>
  </si>
  <si>
    <t>125D M SPORT</t>
  </si>
  <si>
    <t>C-CLASS</t>
  </si>
  <si>
    <t>C220 CDI AMG SPORT EDITION PREMIUM PLUS</t>
  </si>
  <si>
    <t>320D MODERN</t>
  </si>
  <si>
    <t>1.2 TEKNA DIG-T XTRONIC</t>
  </si>
  <si>
    <t>3.0.0 TDI QUATTRO S LINE</t>
  </si>
  <si>
    <t>1.0.0 SE MPI</t>
  </si>
  <si>
    <t>2.0.0 JTDM-2 LUSSO TCT</t>
  </si>
  <si>
    <t>KUGA</t>
  </si>
  <si>
    <t>2.0.0 TITANIUM X TDCI</t>
  </si>
  <si>
    <t>116I M SPORT</t>
  </si>
  <si>
    <t>1.5 DCI ACENTA PREMIUM</t>
  </si>
  <si>
    <t>1.8 TWIN TOP SPORT</t>
  </si>
  <si>
    <t>1.0.0 TITANIUM X</t>
  </si>
  <si>
    <t>2 SERIES</t>
  </si>
  <si>
    <t>218I SPORT</t>
  </si>
  <si>
    <t>A 180 D SPORT</t>
  </si>
  <si>
    <t>E250 CDI AMG SPORT</t>
  </si>
  <si>
    <t>1.6 TDI SE</t>
  </si>
  <si>
    <t>TT</t>
  </si>
  <si>
    <t>CT</t>
  </si>
  <si>
    <t>1.8 200H SPORT</t>
  </si>
  <si>
    <t>LEXUS</t>
  </si>
  <si>
    <t>Other</t>
  </si>
  <si>
    <t>1.0.0 VVT-I X-PRESSION X-SHIFT</t>
  </si>
  <si>
    <t>M235I</t>
  </si>
  <si>
    <t>0.9 DYNAMIQUE MEDIANAV ENERGY TCE S/S</t>
  </si>
  <si>
    <t>116I SPORT</t>
  </si>
  <si>
    <t>MAZDA 6</t>
  </si>
  <si>
    <t>2.2 D SPORT NAV</t>
  </si>
  <si>
    <t>1.6 ACENTA XTRONIC</t>
  </si>
  <si>
    <t>1.2 ACTIVE</t>
  </si>
  <si>
    <t>508</t>
  </si>
  <si>
    <t>2.0.0 HYBRID4</t>
  </si>
  <si>
    <t>1.0.0 VVT-I X-TREND X-SHIFT</t>
  </si>
  <si>
    <t>2.0.0 GT TDI BLUEMOTION TECHNOLOGY</t>
  </si>
  <si>
    <t>116I SE</t>
  </si>
  <si>
    <t>2.0.0 GTI</t>
  </si>
  <si>
    <t>CLS</t>
  </si>
  <si>
    <t>CLS350 CDI BLUEEFFICIENCY AMG SPORT</t>
  </si>
  <si>
    <t>2.0.0 SPORTBACK TFSI S LINE</t>
  </si>
  <si>
    <t>E CLASS</t>
  </si>
  <si>
    <t>E220 BLUETEC AMG LINE PREMIUM</t>
  </si>
  <si>
    <t>SUPERB</t>
  </si>
  <si>
    <t>2.0.0 LAURIN AND KLEMENT TDI CR DSG</t>
  </si>
  <si>
    <t>1.2 TFSI SPORT</t>
  </si>
  <si>
    <t xml:space="preserve">1.4 GT TSI ACT BLUEMOTION TECHNOLOGY </t>
  </si>
  <si>
    <t>1.0.0 TITANIUM NAVIGATOR</t>
  </si>
  <si>
    <t>C-MAX</t>
  </si>
  <si>
    <t>LEON</t>
  </si>
  <si>
    <t>1.4 TSI FR TECHNOLOGY</t>
  </si>
  <si>
    <t>318I PERFORMANCE EDITION</t>
  </si>
  <si>
    <t>5 SERIES</t>
  </si>
  <si>
    <t>520D SE</t>
  </si>
  <si>
    <t>E220 CDI BLUEEFFICIENCY SPORT</t>
  </si>
  <si>
    <t>1.4 EXCITE AC ECOFLEX</t>
  </si>
  <si>
    <t>2.0.0 BLUE HDI S/S SW ALLURE</t>
  </si>
  <si>
    <t>2.0.0 R LINE TSI BLUEMOTION TECHNOLOGY</t>
  </si>
  <si>
    <t>GREEN</t>
  </si>
  <si>
    <t>118D SPORT</t>
  </si>
  <si>
    <t>320D M SPORT</t>
  </si>
  <si>
    <t>IS</t>
  </si>
  <si>
    <t>2.5 250 SE-I</t>
  </si>
  <si>
    <t>X3</t>
  </si>
  <si>
    <t>XDRIVE20D SE</t>
  </si>
  <si>
    <t>B-CLASS</t>
  </si>
  <si>
    <t>B180 CDI BLUEEFFICIENCY SE</t>
  </si>
  <si>
    <t>Q5</t>
  </si>
  <si>
    <t>2.0.0 TDI QUATTRO S LINE</t>
  </si>
  <si>
    <t>1.6 ACENTA PREMIUM XTRONIC</t>
  </si>
  <si>
    <t>2.0.0 GTD</t>
  </si>
  <si>
    <t>2.0.0 GT TDI BLUEMOTION TECHNOLOGY DSG</t>
  </si>
  <si>
    <t>1.6 DCI ACENTA PREMIUM</t>
  </si>
  <si>
    <t>2.0.0 ELITE CDTI</t>
  </si>
  <si>
    <t>RAPID</t>
  </si>
  <si>
    <t>1.6 DCI TEKNA</t>
  </si>
  <si>
    <t>INSIGNIA</t>
  </si>
  <si>
    <t>2.0.0 SRI BI-TURBO S/S</t>
  </si>
  <si>
    <t>318D M SPORT</t>
  </si>
  <si>
    <t>1.6 SPORTBACK TDI SPORT</t>
  </si>
  <si>
    <t>116D ES</t>
  </si>
  <si>
    <t>Q30</t>
  </si>
  <si>
    <t>1.6 PREMIUM</t>
  </si>
  <si>
    <t>330D M SPORT</t>
  </si>
  <si>
    <t>C220 CDI BLUEEFFICIENCY AMG SPORT</t>
  </si>
  <si>
    <t>1.0.0 SPORTBACK TFSI SPORT</t>
  </si>
  <si>
    <t>1.6 VALVEMATIC COLOUR COLLECTION</t>
  </si>
  <si>
    <t>B-MAX</t>
  </si>
  <si>
    <t>1.4 TITANIUM</t>
  </si>
  <si>
    <t>2.5 TITANIUM X</t>
  </si>
  <si>
    <t>1.6 TITANIUM X</t>
  </si>
  <si>
    <t>1.5 N-CONNECTA DCI</t>
  </si>
  <si>
    <t>2.0.0 TDI SE</t>
  </si>
  <si>
    <t>1.8 200H SE-L PREMIER</t>
  </si>
  <si>
    <t>1.4 SPORTBACK TFSI SPORT</t>
  </si>
  <si>
    <t>2.0.0 DCI N-TEC</t>
  </si>
  <si>
    <t>2.0.0 TFSI</t>
  </si>
  <si>
    <t>E250 CDI BLUEEFFICIENCY AVANTGARDE ED125</t>
  </si>
  <si>
    <t>CHR</t>
  </si>
  <si>
    <t>1.2 ICON</t>
  </si>
  <si>
    <t>1.6 N-CONNECTA DCI</t>
  </si>
  <si>
    <t>1.6 MATCH TDI DSG</t>
  </si>
  <si>
    <t>1.4 TFSI SE</t>
  </si>
  <si>
    <t>2.0.0 GRAND TITANIUM X TDCI</t>
  </si>
  <si>
    <t>2.0.0 GTI PERFORMANCE</t>
  </si>
  <si>
    <t>120D M SPORT</t>
  </si>
  <si>
    <t>2.0.0 JTDM-2 VELOCE TCT</t>
  </si>
  <si>
    <t>1.6 CRDI 2 SW ECODYNAMICS</t>
  </si>
  <si>
    <t>CC</t>
  </si>
  <si>
    <t>2.0.0 TDI BLUEMOTION TECHNOLOGY DSG</t>
  </si>
  <si>
    <t>1.4 I-VTEC SE</t>
  </si>
  <si>
    <t>1.6 RENAULTSPORT NAV TROPHY</t>
  </si>
  <si>
    <t>E350 CDI BLUEEFFICIENCY SPORT</t>
  </si>
  <si>
    <t>GT86</t>
  </si>
  <si>
    <t>2.0.0 D-4S</t>
  </si>
  <si>
    <t>1.7 SE CDTI</t>
  </si>
  <si>
    <t>1.4 S TSI BLUEMOTION TECHNOLOGY</t>
  </si>
  <si>
    <t>I30</t>
  </si>
  <si>
    <t>1.6 CRDI CLASSIC BLUE DRIVE</t>
  </si>
  <si>
    <t>218D SPORT</t>
  </si>
  <si>
    <t>1.4 I-VTEC ES</t>
  </si>
  <si>
    <t>MERIVA</t>
  </si>
  <si>
    <t>1.4 EXCLUSIV AC</t>
  </si>
  <si>
    <t>1.7 EXCLUSIV CDTI ECOFLEX S/S</t>
  </si>
  <si>
    <t>318I M SPORT TOURING</t>
  </si>
  <si>
    <t>MX-5</t>
  </si>
  <si>
    <t>1.8 SPORT</t>
  </si>
  <si>
    <t>1.6 SE PLUS TDI CR</t>
  </si>
  <si>
    <t>118D SPORT PLUS EDITION</t>
  </si>
  <si>
    <t>2.0.0 TDI TECHNIK</t>
  </si>
  <si>
    <t>1.6 COOPER D MAYFAIR</t>
  </si>
  <si>
    <t>1.4 SE</t>
  </si>
  <si>
    <t>X1</t>
  </si>
  <si>
    <t>SDRIVE18D M SPORT</t>
  </si>
  <si>
    <t>1.0.0 LIMITED EDITION ECOFLEX S/S</t>
  </si>
  <si>
    <t>1.6 MATCH EDITION TDI BMT DSG</t>
  </si>
  <si>
    <t>2.0.0 ACENTA</t>
  </si>
  <si>
    <t>1.2 EXCITE AC</t>
  </si>
  <si>
    <t>1.5 DCI TEKNA PLUS 2</t>
  </si>
  <si>
    <t>2.0.0 SPORTBACK TDI S LINE SPECIAL EDITION</t>
  </si>
  <si>
    <t>1.6 N-TEC PLUS</t>
  </si>
  <si>
    <t>1.4 SE TSI BLUEMOTION TECHNOLOGY DSG</t>
  </si>
  <si>
    <t>1.6 TDI SPORT</t>
  </si>
  <si>
    <t>320D LUXURY</t>
  </si>
  <si>
    <t>4.2 S5 V8 QUATTRO</t>
  </si>
  <si>
    <t>116D EFFICIENTDYNAMICS</t>
  </si>
  <si>
    <t>1.5 DYNAMIQUE S NAV DCI</t>
  </si>
  <si>
    <t>1.6 DCI N-TEC PLUS IS</t>
  </si>
  <si>
    <t>518D SE</t>
  </si>
  <si>
    <t>2.5 250C SE-L</t>
  </si>
  <si>
    <t>A6</t>
  </si>
  <si>
    <t>3.0.0 AVANT TFSI QUATTRO S LINE</t>
  </si>
  <si>
    <t>1.5 VVT-I EXCEL</t>
  </si>
  <si>
    <t>A200 CDI SPORT</t>
  </si>
  <si>
    <t>OUTLANDER</t>
  </si>
  <si>
    <t>2.3 DI-D GX 3</t>
  </si>
  <si>
    <t>MITSUBISHI</t>
  </si>
  <si>
    <t>1.2 DYNAMIQUE S MEDIANAV TCE EDC</t>
  </si>
  <si>
    <t>1.6 DCI ACENTA IS PLUS 2</t>
  </si>
  <si>
    <t>1.5 ZETEC</t>
  </si>
  <si>
    <t>2.2 D SE-L</t>
  </si>
  <si>
    <t>2.3 DI-D GX 4</t>
  </si>
  <si>
    <t>V60</t>
  </si>
  <si>
    <t>1.6 T3 R-DESIGN</t>
  </si>
  <si>
    <t>VOLVO</t>
  </si>
  <si>
    <t>2.0.0 D4 R-DESIGN LUX NAV</t>
  </si>
  <si>
    <t>ZAFIRA</t>
  </si>
  <si>
    <t>1.6 DESIGN NAV</t>
  </si>
  <si>
    <t>1.6 ACENTA</t>
  </si>
  <si>
    <t>1.6 MATCH TDI BLUEMOTION TECHNOLOGY DSG</t>
  </si>
  <si>
    <t>FORTWO COUPE</t>
  </si>
  <si>
    <t>0.9 PRIME PREMIUM T</t>
  </si>
  <si>
    <t>Q3</t>
  </si>
  <si>
    <t>1.5 DYNAMIQUE S MEDIANAV DCI</t>
  </si>
  <si>
    <t>XDRIVE20D XLINE</t>
  </si>
  <si>
    <t>B200 CDI BLUEEFFICIENCY SE</t>
  </si>
  <si>
    <t>CR-V</t>
  </si>
  <si>
    <t>1.6 I-DTEC SE</t>
  </si>
  <si>
    <t>1.6 MATCH TDI</t>
  </si>
  <si>
    <t>DS3</t>
  </si>
  <si>
    <t>1.6 RACING</t>
  </si>
  <si>
    <t>2.0.0 AVANT TDI S LINE</t>
  </si>
  <si>
    <t>A180 CDI ECO SE</t>
  </si>
  <si>
    <t>A180 CDI BLUEEFFICIENCY AMG SPORT</t>
  </si>
  <si>
    <t>1.5 TEKNA DCI</t>
  </si>
  <si>
    <t>120D XDRIVE M SPORT</t>
  </si>
  <si>
    <t>1.6 DCI ACENTA IS</t>
  </si>
  <si>
    <t>BEIGE</t>
  </si>
  <si>
    <t>1.6 SZ5 ALLGRIP</t>
  </si>
  <si>
    <t>1.6 360</t>
  </si>
  <si>
    <t>2.0.0 CC3</t>
  </si>
  <si>
    <t>1.4 MATCH EDITION TSI BMT</t>
  </si>
  <si>
    <t>CLC-CLASS</t>
  </si>
  <si>
    <t>CLC200 KOMPRESSOR SPORT</t>
  </si>
  <si>
    <t>1.2 ELEGANCE GREENTECH TSI</t>
  </si>
  <si>
    <t>XE</t>
  </si>
  <si>
    <t>2.0.0 R-SPORT</t>
  </si>
  <si>
    <t>2.6 E240 AVANTGARDE</t>
  </si>
  <si>
    <t>MERCEDES</t>
  </si>
  <si>
    <t>1.4 MATCH</t>
  </si>
  <si>
    <t>PASSAT</t>
  </si>
  <si>
    <t>2.0.0 EXECUTIVE TDI BLUEMOTION TECHNOLOGY</t>
  </si>
  <si>
    <t>TIGUAN</t>
  </si>
  <si>
    <t>2.0.0 MATCH TDI BLUEMOTION TECH 4MOTION DSG</t>
  </si>
  <si>
    <t>C250 CDI AMG SPORT EDITION PREMIUM</t>
  </si>
  <si>
    <t>1.6 DCI TEKNA XTRONIC</t>
  </si>
  <si>
    <t>520D M SPORT</t>
  </si>
  <si>
    <t>1.2 SE</t>
  </si>
  <si>
    <t>XC60</t>
  </si>
  <si>
    <t>2.0.0 D4 SE LUX NAV</t>
  </si>
  <si>
    <t>1.5 TITANIUM</t>
  </si>
  <si>
    <t>A7</t>
  </si>
  <si>
    <t>2.0.0 R LINE TDI DSG BLUEMOTION TECHNOLOGY</t>
  </si>
  <si>
    <t>1.2 MATCH TSI</t>
  </si>
  <si>
    <t>1.6 BLUEHDI EXCLUSIVE</t>
  </si>
  <si>
    <t>2.0.0 TDI QUATTRO S LINE SPECIAL EDITION</t>
  </si>
  <si>
    <t>1.8 200H ADVANCE</t>
  </si>
  <si>
    <t>320D EFFICIENTDYNAMICS</t>
  </si>
  <si>
    <t>V40</t>
  </si>
  <si>
    <t xml:space="preserve">1.6 D2 SE LUX NAV </t>
  </si>
  <si>
    <t>2.0.0 S TDI BLUEMOTION TECHNOLOGY</t>
  </si>
  <si>
    <t>VERSO</t>
  </si>
  <si>
    <t>1.6 D-4D EXCEL</t>
  </si>
  <si>
    <t>1.6 SE TDI BLUEMOTION TECHNOLOGY DSG</t>
  </si>
  <si>
    <t>1.0.0 TFSI SPORT</t>
  </si>
  <si>
    <t>1.6 D2 SE</t>
  </si>
  <si>
    <t>2.0.0 TDI QUATTRO S LINE PLUS</t>
  </si>
  <si>
    <t>1.0.0 HIGH UP BLUEMOTION TECHNOLOGY</t>
  </si>
  <si>
    <t>2.0.0 DCI TEKNA PLUS 2</t>
  </si>
  <si>
    <t>2.0.0 TEKNA PLUS 2</t>
  </si>
  <si>
    <t>RENEGADE</t>
  </si>
  <si>
    <t>1.6 M-JET DAWN OF JUSTICE</t>
  </si>
  <si>
    <t>320D XDRIVE M SPORT</t>
  </si>
  <si>
    <t>2.0.0 ST-3</t>
  </si>
  <si>
    <t>I40</t>
  </si>
  <si>
    <t>1.7 CRDI SE NAV BUSINESS BLUE DRIVE</t>
  </si>
  <si>
    <t>1.2 TEKNA DIG-T</t>
  </si>
  <si>
    <t>1.6 DSTYLE</t>
  </si>
  <si>
    <t>2.0.0 TDI SPORT</t>
  </si>
  <si>
    <t>IX35</t>
  </si>
  <si>
    <t>1.7 CRDI PREMIUM</t>
  </si>
  <si>
    <t>A180 CDI BLUEEFFICIENCY SPORT</t>
  </si>
  <si>
    <t>1.9 SE TDI (105BHP)</t>
  </si>
  <si>
    <t>1.6 ST-3</t>
  </si>
  <si>
    <t>325D M SPORT TOURING</t>
  </si>
  <si>
    <t>1.6 SE TDI</t>
  </si>
  <si>
    <t>C220 CDI BLUEEFFICIENCY SPORT</t>
  </si>
  <si>
    <t>1.6 4 TECH</t>
  </si>
  <si>
    <t>1.4 TSI</t>
  </si>
  <si>
    <t>2.0.0 TTS TFSI QUATTRO</t>
  </si>
  <si>
    <t>520D SE GRAN TURISMO</t>
  </si>
  <si>
    <t>320D EFFICIENTDYNAMICS BUSINESS</t>
  </si>
  <si>
    <t>C300 H AMG LINE PREMIUM</t>
  </si>
  <si>
    <t>2.0.0 GTI PERFORMANCE DSG</t>
  </si>
  <si>
    <t>320D XDRIVE SPORT TOURING</t>
  </si>
  <si>
    <t>AMPERA</t>
  </si>
  <si>
    <t>1.4 ELECTRON</t>
  </si>
  <si>
    <t>2.0.0 MATCH TDI 4MOTION</t>
  </si>
  <si>
    <t>1.1 DYNAMIQUE TOMTOM 16V</t>
  </si>
  <si>
    <t>1.2 ENERGY</t>
  </si>
  <si>
    <t>1.5 DCI 360</t>
  </si>
  <si>
    <t>1.0.0 VVT-I X-PLAY X-SHIFT</t>
  </si>
  <si>
    <t>1.4 TITANIUM TDCI</t>
  </si>
  <si>
    <t>2.0.0 SE TDI BLUEMOTION TECHNOLOGY</t>
  </si>
  <si>
    <t>1.0.0 MATCH EDITION</t>
  </si>
  <si>
    <t>DS 3</t>
  </si>
  <si>
    <t>1.2 PURETECH DSTYLE NAV S/S</t>
  </si>
  <si>
    <t>60 SERIES</t>
  </si>
  <si>
    <t>2.4 D5 SE</t>
  </si>
  <si>
    <t xml:space="preserve">OUTLANDER </t>
  </si>
  <si>
    <t>2.0.0 PHEV GX 4H</t>
  </si>
  <si>
    <t>1.6 TDI SE DSG</t>
  </si>
  <si>
    <t>118D M SPORT</t>
  </si>
  <si>
    <t>2.0.0 SPORTBACK TDI S LINE</t>
  </si>
  <si>
    <t>2.0.0 DCI N-TEC PLUS</t>
  </si>
  <si>
    <t>L200</t>
  </si>
  <si>
    <t>2.5 DI-D 4X4 BARBARIAN LB DCB</t>
  </si>
  <si>
    <t>F&amp;I Profit</t>
  </si>
  <si>
    <t>Chasis Profit</t>
  </si>
  <si>
    <t>Sold</t>
  </si>
  <si>
    <t>In Stock</t>
  </si>
  <si>
    <t>Deposit</t>
  </si>
  <si>
    <t>Status</t>
  </si>
  <si>
    <t>Purchase Date</t>
  </si>
  <si>
    <t>Purchase Price</t>
  </si>
  <si>
    <t>Gross Profit</t>
  </si>
  <si>
    <t>Unknown</t>
  </si>
  <si>
    <t>Online Platform 1</t>
  </si>
  <si>
    <t>Online Platform 2</t>
  </si>
  <si>
    <t>Online Platform 3</t>
  </si>
  <si>
    <t>Online Platform 5</t>
  </si>
  <si>
    <t>Online Platform 6</t>
  </si>
  <si>
    <t>Online Platform 8</t>
  </si>
  <si>
    <t>Online Platform 4</t>
  </si>
  <si>
    <t>Online Platform 7</t>
  </si>
  <si>
    <t>Online Platform 9</t>
  </si>
  <si>
    <t>Online Platform 10</t>
  </si>
  <si>
    <t>Online Platform 11</t>
  </si>
  <si>
    <t>Row Labels</t>
  </si>
  <si>
    <t>Grand Total</t>
  </si>
  <si>
    <t>Column Labels</t>
  </si>
  <si>
    <t>Sum of Total Price</t>
  </si>
  <si>
    <t>Make / Platform</t>
  </si>
  <si>
    <t>Total</t>
  </si>
  <si>
    <t>=</t>
  </si>
  <si>
    <t>Constraint</t>
  </si>
  <si>
    <t>maximise minimum purchase rate</t>
  </si>
  <si>
    <t>PRIMARY</t>
  </si>
  <si>
    <t>ORANGE AND PRIMARY</t>
  </si>
  <si>
    <t>GREY AND PRIMARY</t>
  </si>
  <si>
    <t>BLUE AND PRIMARY</t>
  </si>
  <si>
    <t>CREAM AND PRIMARY</t>
  </si>
  <si>
    <t>2.0.0 TDI S LINE PRIMARY EDITION</t>
  </si>
  <si>
    <t>1.0.0 ZETEC S PRIMARY EDITION</t>
  </si>
  <si>
    <t>2.0.0 TDI QUATTRO S LINE PRIMARY EDITION</t>
  </si>
  <si>
    <t>1.4 PRIMARY EDITION</t>
  </si>
  <si>
    <t>2.0.0 TFSI QUATTRO S LINE PRIMARY EDITION</t>
  </si>
  <si>
    <t>BW</t>
  </si>
  <si>
    <t>Colour 2</t>
  </si>
  <si>
    <t>Customer Source v2</t>
  </si>
  <si>
    <t>Referrals</t>
  </si>
  <si>
    <t>Count of Total Price</t>
  </si>
  <si>
    <t>Min of ROI</t>
  </si>
  <si>
    <t>Min of Turnaround Days</t>
  </si>
  <si>
    <t>Business KPI Ratio = Min ROI / Min Turnaround days</t>
  </si>
  <si>
    <t>objective function</t>
  </si>
  <si>
    <t>maximising the business kpi</t>
  </si>
  <si>
    <t>total customer source choosen</t>
  </si>
  <si>
    <t>&lt;=</t>
  </si>
  <si>
    <t>limited to 3</t>
  </si>
  <si>
    <t>expected min roi</t>
  </si>
  <si>
    <t>expected min turn days</t>
  </si>
  <si>
    <t>min roi</t>
  </si>
  <si>
    <t>cost</t>
  </si>
  <si>
    <t>min turn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</si>
</sst>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£&quot;* #,##0.00_-;\-&quot;£&quot;* #,##0.00_-;_-&quot;£&quot;* &quot;-&quot;??_-;_-@_-"/>
    <numFmt numFmtId="165" formatCode="&quot;£&quot;#,##0.00_);\-&quot;£&quot;#,##0.00"/>
    <numFmt numFmtId="166" formatCode="#,##0.00&quot;%&quot;_);\-#,##0.00&quot;%&quot;"/>
    <numFmt numFmtId="167" formatCode="#,##0.00&quot;%&quot;_);[Red]\-#,##0.00&quot;%&quot;;"/>
    <numFmt numFmtId="168" formatCode="#,##0.00_ ;\-#,##0.00\ "/>
  </numFmts>
  <fonts count="5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b/>
      <sz val="10"/>
      <color theme="0" tint="-0.249977111117893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166" fontId="0" fillId="0" borderId="0" xfId="0" applyNumberFormat="1" applyAlignment="1">
      <alignment vertical="top"/>
    </xf>
    <xf numFmtId="167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1" fontId="0" fillId="0" borderId="0" xfId="0" applyNumberFormat="1"/>
    <xf numFmtId="164" fontId="0" fillId="0" borderId="0" xfId="0" applyNumberFormat="1" applyAlignment="1">
      <alignment vertical="top"/>
    </xf>
    <xf numFmtId="164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vertical="top"/>
    </xf>
    <xf numFmtId="164" fontId="2" fillId="0" borderId="0" xfId="0" applyNumberFormat="1" applyFont="1"/>
    <xf numFmtId="49" fontId="4" fillId="0" borderId="0" xfId="0" applyNumberFormat="1" applyFont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/>
    <xf numFmtId="2" fontId="0" fillId="0" borderId="0" xfId="0" applyNumberFormat="1"/>
    <xf numFmtId="0" fontId="0" fillId="0" borderId="0" xfId="0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jen Bhadresh Shah" refreshedDate="45031.640544212962" createdVersion="8" refreshedVersion="8" minRefreshableVersion="3" recordCount="467" xr:uid="{CF272FE8-73B4-455C-89F7-6513C5FF4521}">
  <cacheSource type="worksheet">
    <worksheetSource ref="A1:U468" sheet="Marketing and Sales"/>
  </cacheSource>
  <cacheFields count="21">
    <cacheField name="Status" numFmtId="0">
      <sharedItems count="3">
        <s v="Sold"/>
        <s v="In Stock"/>
        <s v="Deposit"/>
      </sharedItems>
    </cacheField>
    <cacheField name="Make" numFmtId="49">
      <sharedItems count="30">
        <s v="MINI"/>
        <s v="SUZUKI"/>
        <s v="BMW"/>
        <s v="FORD"/>
        <s v="AUDI"/>
        <s v="VAUXHALL"/>
        <s v="VOLKSWAGEN"/>
        <s v="MERCEDES"/>
        <s v="NISSAN"/>
        <s v="TOYOTA"/>
        <s v="HYUNDAI"/>
        <s v="HONDA"/>
        <s v="RENAULT"/>
        <s v="KIA"/>
        <s v="SKODA"/>
        <s v="SMART"/>
        <s v="MERCEDES-BENZ"/>
        <s v="MAZDA"/>
        <s v="PEUGEOT"/>
        <s v="CITROEN"/>
        <s v="ALFA ROMEO"/>
        <s v="LEXUS"/>
        <s v="MITSUBISHI"/>
        <s v="VOLVO"/>
        <s v="SEAT"/>
        <s v="DS" u="1"/>
        <s v="FIAT" u="1"/>
        <s v="JAGUAR" u="1"/>
        <s v="JEEP" u="1"/>
        <s v="INFINITI" u="1"/>
      </sharedItems>
    </cacheField>
    <cacheField name="Model" numFmtId="49">
      <sharedItems/>
    </cacheField>
    <cacheField name="Variant" numFmtId="49">
      <sharedItems/>
    </cacheField>
    <cacheField name="Colour" numFmtId="49">
      <sharedItems/>
    </cacheField>
    <cacheField name="Purchase Price" numFmtId="164">
      <sharedItems containsSemiMixedTypes="0" containsString="0" containsNumber="1" minValue="200" maxValue="13554"/>
    </cacheField>
    <cacheField name="Purchase Date" numFmtId="14">
      <sharedItems containsSemiMixedTypes="0" containsNonDate="0" containsDate="1" containsString="0" minDate="2022-06-01T00:00:00" maxDate="2022-09-24T00:00:00"/>
    </cacheField>
    <cacheField name="Deposit date" numFmtId="0">
      <sharedItems containsNonDate="0" containsDate="1" containsString="0" containsBlank="1" minDate="2022-06-10T00:00:00" maxDate="2022-09-25T00:00:00"/>
    </cacheField>
    <cacheField name="Sold Date" numFmtId="0">
      <sharedItems containsNonDate="0" containsDate="1" containsString="0" containsBlank="1" minDate="2022-06-06T00:00:00" maxDate="2022-09-25T00:00:00"/>
    </cacheField>
    <cacheField name="Mileage" numFmtId="1">
      <sharedItems containsString="0" containsBlank="1" containsNumber="1" containsInteger="1" minValue="9005" maxValue="162301"/>
    </cacheField>
    <cacheField name="Total Price" numFmtId="164">
      <sharedItems containsSemiMixedTypes="0" containsString="0" containsNumber="1" minValue="405" maxValue="17000"/>
    </cacheField>
    <cacheField name="Net Profit" numFmtId="165">
      <sharedItems containsSemiMixedTypes="0" containsString="0" containsNumber="1" minValue="166.85" maxValue="9354.7900000000009"/>
    </cacheField>
    <cacheField name="ROI" numFmtId="166">
      <sharedItems containsSemiMixedTypes="0" containsString="0" containsNumber="1" minValue="3.0965422356056282" maxValue="3181.9013605442178" count="467">
        <n v="99.620934624664798"/>
        <n v="51.281588127999441"/>
        <n v="18.650406025656114"/>
        <n v="112.01361385554395"/>
        <n v="43.70381743317747"/>
        <n v="30.638623783402046"/>
        <n v="65.276124230123827"/>
        <n v="349.18299999999999"/>
        <n v="33.686782311263137"/>
        <n v="32.872413793103448"/>
        <n v="29.470340657840211"/>
        <n v="49.543658536585369"/>
        <n v="44.63"/>
        <n v="53.581088547146528"/>
        <n v="22.522552447552446"/>
        <n v="19.505704697986577"/>
        <n v="40.261554621848738"/>
        <n v="32.439925373134329"/>
        <n v="38.318120805369126"/>
        <n v="52.242127659574464"/>
        <n v="35.485526053104408"/>
        <n v="33.741052631578953"/>
        <n v="36.127105805781937"/>
        <n v="54.928137212331741"/>
        <n v="22.078453038674034"/>
        <n v="35.508348134991117"/>
        <n v="42.742758831039083"/>
        <n v="21.539973969555188"/>
        <n v="44.353231511791336"/>
        <n v="21.65658229743897"/>
        <n v="24.162591607850025"/>
        <n v="31.114230916762558"/>
        <n v="16.515926846311054"/>
        <n v="15.619390243902439"/>
        <n v="35.26384083044983"/>
        <n v="30.570335570469798"/>
        <n v="23.040469978800303"/>
        <n v="6.8925329277592766"/>
        <n v="14.836847826086958"/>
        <n v="34.329049348606674"/>
        <n v="17.044611307420492"/>
        <n v="29.274335188620903"/>
        <n v="14.656571773350668"/>
        <n v="18.964025028371079"/>
        <n v="39.349350649350647"/>
        <n v="49.876412429378533"/>
        <n v="20.872529888073927"/>
        <n v="24.714034167218589"/>
        <n v="32.621342925659469"/>
        <n v="13.035672514619884"/>
        <n v="13.238833094213295"/>
        <n v="25.313030200203595"/>
        <n v="30.222381076163245"/>
        <n v="28.590183464379322"/>
        <n v="33.036335477722183"/>
        <n v="70.583443708609266"/>
        <n v="23.028297826554766"/>
        <n v="20.289730760066714"/>
        <n v="74.188685015290517"/>
        <n v="28.651000550761886"/>
        <n v="25.55455314350155"/>
        <n v="24.926497404965634"/>
        <n v="22.482987240430322"/>
        <n v="21.570798364536259"/>
        <n v="22.852988909926967"/>
        <n v="42.623980815347721"/>
        <n v="22.058669541114874"/>
        <n v="14.886677282377919"/>
        <n v="23.688728216536891"/>
        <n v="37.922851225405587"/>
        <n v="24.392726490208734"/>
        <n v="52.533429394812678"/>
        <n v="68.016613563950841"/>
        <n v="28.158963791580803"/>
        <n v="48.857824933687006"/>
        <n v="59.746684350132618"/>
        <n v="21.658850443237061"/>
        <n v="21.058698727015557"/>
        <n v="56.203583061889248"/>
        <n v="59.669642857142854"/>
        <n v="24.892546747432181"/>
        <n v="59.632937128558019"/>
        <n v="27.481967213114757"/>
        <n v="46.207349865551237"/>
        <n v="31.237318343844251"/>
        <n v="31.749805042890561"/>
        <n v="19.82150333016175"/>
        <n v="25.928174750092559"/>
        <n v="35.189355742296918"/>
        <n v="44.390326009922035"/>
        <n v="41.646170956466477"/>
        <n v="38.226142857142861"/>
        <n v="28.455871714492403"/>
        <n v="20.895766516998073"/>
        <n v="28.44739249771272"/>
        <n v="24.240884520884524"/>
        <n v="67.522241379310344"/>
        <n v="96.543205574912889"/>
        <n v="37.248816891153986"/>
        <n v="208.33500000000004"/>
        <n v="26.635684779154751"/>
        <n v="28.376342223761693"/>
        <n v="29.467644639429668"/>
        <n v="28.351084107695971"/>
        <n v="194.14500000000001"/>
        <n v="29.59695249477144"/>
        <n v="12.555078903018233"/>
        <n v="20.120311394196747"/>
        <n v="68.360933660933668"/>
        <n v="75.761265361857085"/>
        <n v="23.074583333333333"/>
        <n v="29.734427704070161"/>
        <n v="47.076406875441492"/>
        <n v="23.106878393944381"/>
        <n v="27.119631901840492"/>
        <n v="18.151840869780084"/>
        <n v="50.091161071758549"/>
        <n v="55.473590504451039"/>
        <n v="69.977260981912139"/>
        <n v="35.355254237288136"/>
        <n v="29.439436983471072"/>
        <n v="48.604176904176903"/>
        <n v="46.860555110755271"/>
        <n v="44.642623620760112"/>
        <n v="37.847774899929362"/>
        <n v="35.216528078613116"/>
        <n v="91.544626593806925"/>
        <n v="38.228678385416664"/>
        <n v="27.446480158126807"/>
        <n v="41.445022624434387"/>
        <n v="63.294042116076021"/>
        <n v="39.512243547319656"/>
        <n v="26.203488372093027"/>
        <n v="22.722705614253162"/>
        <n v="37.648658859085756"/>
        <n v="28.408857142857141"/>
        <n v="23.961765247834897"/>
        <n v="107.64494382022471"/>
        <n v="51.159215686274507"/>
        <n v="35.736885245901632"/>
        <n v="29.451898734177213"/>
        <n v="21.384849252596908"/>
        <n v="33.746376811594203"/>
        <n v="40.268461538461544"/>
        <n v="39.329311763092953"/>
        <n v="34.437123287671227"/>
        <n v="32.670882352941177"/>
        <n v="30.378529411764703"/>
        <n v="19.392632433529531"/>
        <n v="22.066818181818181"/>
        <n v="41.516422889402108"/>
        <n v="57.414096916299563"/>
        <n v="36.457559681697617"/>
        <n v="28.26049485682513"/>
        <n v="28.376875897168212"/>
        <n v="25.893748731479604"/>
        <n v="34.531175059952041"/>
        <n v="50.502323918484095"/>
        <n v="25.646411209608239"/>
        <n v="49.550397877984082"/>
        <n v="24.504848295276823"/>
        <n v="25.341331082710393"/>
        <n v="44.563705860939208"/>
        <n v="49.583976833976827"/>
        <n v="50.966884867154405"/>
        <n v="19.580975110808048"/>
        <n v="21.159080512351327"/>
        <n v="39.184013877768884"/>
        <n v="32.616831444417649"/>
        <n v="79.010526315789477"/>
        <n v="31.339454545454547"/>
        <n v="51.22644301924025"/>
        <n v="33.308706704798219"/>
        <n v="27.599725839616173"/>
        <n v="26.221493547704679"/>
        <n v="37.779883381924201"/>
        <n v="83.424999999999997"/>
        <n v="37.447719688542826"/>
        <n v="36.511437483753575"/>
        <n v="98.879757085020231"/>
        <n v="37.812158718602113"/>
        <n v="46.447865508122398"/>
        <n v="34.018219142930462"/>
        <n v="44.964567871678241"/>
        <n v="32.007084468664857"/>
        <n v="85.796214511041001"/>
        <n v="30.654142857142858"/>
        <n v="234.61599999999999"/>
        <n v="57.29457142857143"/>
        <n v="57.092162162162161"/>
        <n v="35.883691299599562"/>
        <n v="34.597410071942448"/>
        <n v="28.365186111979984"/>
        <n v="43.763694748772188"/>
        <n v="36.751090909090905"/>
        <n v="30.048352325223281"/>
        <n v="333.88461538461536"/>
        <n v="42.18170347003155"/>
        <n v="52.990776699029119"/>
        <n v="45.385200000000005"/>
        <n v="52.439220593493033"/>
        <n v="42.012750205648473"/>
        <n v="12.315977539561"/>
        <n v="38.234696969696969"/>
        <n v="37.392533333333333"/>
        <n v="43.501048218029347"/>
        <n v="32.546778303603929"/>
        <n v="49.538375973303665"/>
        <n v="32.343624999999996"/>
        <n v="27.671754862053373"/>
        <n v="17.927905390038664"/>
        <n v="31.442006269592476"/>
        <n v="36.127121840814787"/>
        <n v="29.266973221530971"/>
        <n v="35.03323970037453"/>
        <n v="31.775975146703484"/>
        <n v="52.368714285714276"/>
        <n v="15.990291262135923"/>
        <n v="29.669182389937109"/>
        <n v="79.194642857142853"/>
        <n v="43.875638841567287"/>
        <n v="27.018421651125767"/>
        <n v="44.610720973782769"/>
        <n v="16.083371454711802"/>
        <n v="98.744036697247708"/>
        <n v="37.688444108761324"/>
        <n v="68.101045296167257"/>
        <n v="214.44800000000001"/>
        <n v="45.498736842105266"/>
        <n v="45.714877459440793"/>
        <n v="214.40111111111108"/>
        <n v="45.67070372259051"/>
        <n v="86.25"/>
        <n v="37.202684563758396"/>
        <n v="31.921047290440431"/>
        <n v="62.471766119343222"/>
        <n v="32.201250768915315"/>
        <n v="14.986644001942691"/>
        <n v="26.256735950731329"/>
        <n v="35.874699999999997"/>
        <n v="49.587021595039552"/>
        <n v="44.057423498299961"/>
        <n v="44.114882506527422"/>
        <n v="48.256740681998416"/>
        <n v="52.627964274715126"/>
        <n v="24.702551132614907"/>
        <n v="19.355208893670433"/>
        <n v="51.92058725392058"/>
        <n v="36.657939767282684"/>
        <n v="42.659055364404125"/>
        <n v="44.198714285714289"/>
        <n v="166.66499999999999"/>
        <n v="25.236918604651166"/>
        <n v="90.834999999999994"/>
        <n v="45.396766169154226"/>
        <n v="24.314444444444447"/>
        <n v="40.999648244536324"/>
        <n v="60.728668936974039"/>
        <n v="25.423859649122811"/>
        <n v="17.345000000000002"/>
        <n v="21.111612903225808"/>
        <n v="3.0965422356056282"/>
        <n v="13.957638888888891"/>
        <n v="16.543943661971831"/>
        <n v="17.770817113577522"/>
        <n v="25.57691788647875"/>
        <n v="33.961569644884058"/>
        <n v="7.797368901881967"/>
        <n v="15.219017143339528"/>
        <n v="14.812114455777659"/>
        <n v="16.846878360345652"/>
        <n v="13.97417070060615"/>
        <n v="21.681193255512319"/>
        <n v="24.377195121951221"/>
        <n v="15.485440774737627"/>
        <n v="5.6845768979769415"/>
        <n v="30.200024113817214"/>
        <n v="22.974844468487962"/>
        <n v="24.872254656658328"/>
        <n v="65.376728659990462"/>
        <n v="26.37730663525717"/>
        <n v="26.615731604172538"/>
        <n v="49.152867322701056"/>
        <n v="17.946428365416782"/>
        <n v="21.056881720430106"/>
        <n v="12.089940980241211"/>
        <n v="19.648438926419573"/>
        <n v="21.178085706954068"/>
        <n v="30.79"/>
        <n v="19.852105263157895"/>
        <n v="16.264050119771511"/>
        <n v="32.735872235872236"/>
        <n v="20.558840579710147"/>
        <n v="69.297975352112672"/>
        <n v="19.772959999999998"/>
        <n v="12.287516600265604"/>
        <n v="32.915525114155251"/>
        <n v="18.668631752125034"/>
        <n v="17.832823529411765"/>
        <n v="33.020156249999999"/>
        <n v="18.491885312415469"/>
        <n v="23.415940663998118"/>
        <n v="22.957598103766134"/>
        <n v="12.364273504273502"/>
        <n v="17.84825"/>
        <n v="28.496037735849058"/>
        <n v="25.417118644067791"/>
        <n v="20.569090532421793"/>
        <n v="24.764761904761905"/>
        <n v="25.066891450946272"/>
        <n v="23.875955056179777"/>
        <n v="11.679139731476877"/>
        <n v="18.042560887388472"/>
        <n v="28.277229009617887"/>
        <n v="22.876091121992761"/>
        <n v="35.19816513761468"/>
        <n v="25.280699133552435"/>
        <n v="25.862128146453088"/>
        <n v="16.778926018929884"/>
        <n v="62.095454545454551"/>
        <n v="20.196933333333334"/>
        <n v="30.880576923076923"/>
        <n v="22.244739918176506"/>
        <n v="56.863585329341312"/>
        <n v="17.154555555555557"/>
        <n v="19.855352865303114"/>
        <n v="25.954343275771848"/>
        <n v="26.30801405387318"/>
        <n v="23.156747565311488"/>
        <n v="29.026766337111166"/>
        <n v="19.88147727272727"/>
        <n v="30.60134701731879"/>
        <n v="27.671890697207154"/>
        <n v="64.007548408270438"/>
        <n v="27.434964028776982"/>
        <n v="28.533199999999997"/>
        <n v="28.581688311688314"/>
        <n v="25.684831460674157"/>
        <n v="41.2326878897276"/>
        <n v="31.948186725003147"/>
        <n v="84.698767334360554"/>
        <n v="52.349000000000004"/>
        <n v="67.177088422081098"/>
        <n v="220.55285714285714"/>
        <n v="32.293333333333337"/>
        <n v="21.475094507449409"/>
        <n v="30.676644090015294"/>
        <n v="24.356202531645572"/>
        <n v="67.316150442477877"/>
        <n v="29.83224918689017"/>
        <n v="28.753966316817181"/>
        <n v="32.899498117942287"/>
        <n v="33.759348987451858"/>
        <n v="25.379176267281107"/>
        <n v="33.263954997836436"/>
        <n v="31.031570169168454"/>
        <n v="21.538768732791056"/>
        <n v="48.328116710875328"/>
        <n v="29.008190753549329"/>
        <n v="41.293818054092021"/>
        <n v="36.363264730758388"/>
        <n v="277.33"/>
        <n v="38.059643916913942"/>
        <n v="26.936659695249475"/>
        <n v="25.385263379577221"/>
        <n v="52.659021406727838"/>
        <n v="41.832545454545453"/>
        <n v="29.539454598201338"/>
        <n v="12.914782087763967"/>
        <n v="131.90142857142857"/>
        <n v="27.649192631339549"/>
        <n v="48.634192037470726"/>
        <n v="41.073351743182599"/>
        <n v="23.368672520661157"/>
        <n v="24.652016546018611"/>
        <n v="37.843777197563092"/>
        <n v="26.087647058823528"/>
        <n v="23.410683012259195"/>
        <n v="24.185955583359402"/>
        <n v="32.516731401254859"/>
        <n v="65.998111069134865"/>
        <n v="24.238847359537015"/>
        <n v="27.932900432900432"/>
        <n v="50.227999999999994"/>
        <n v="28.87020416214617"/>
        <n v="46.284685634000702"/>
        <n v="24.590217170692103"/>
        <n v="23.812187312387429"/>
        <n v="26.489954697656099"/>
        <n v="47.721581920903951"/>
        <n v="40.336199605300251"/>
        <n v="21.130865021125196"/>
        <n v="3181.9013605442178"/>
        <n v="37.596487645497241"/>
        <n v="85.303470031545743"/>
        <n v="36.45604048070841"/>
        <n v="39.134413727359387"/>
        <n v="38.231845008981267"/>
        <n v="21.596902017291065"/>
        <n v="51.257945145842399"/>
        <n v="49.206290322580642"/>
        <n v="36.74619068350021"/>
        <n v="36.281569268492028"/>
        <n v="44.710257458111975"/>
        <n v="22.728562892142218"/>
        <n v="35.541860465116279"/>
        <n v="25.561686746987949"/>
        <n v="38.551499999999997"/>
        <n v="26.297790055248615"/>
        <n v="30.392078792958927"/>
        <n v="18.317053131276246"/>
        <n v="18.112119076977276"/>
        <n v="29.309232296492389"/>
        <n v="32.117095646647606"/>
        <n v="22.926500000000001"/>
        <n v="15.855547212314624"/>
        <n v="226.32900000000001"/>
        <n v="24.586293743372213"/>
        <n v="11.829677745908555"/>
        <n v="78.165999999999997"/>
        <n v="23.986091163353237"/>
        <n v="22.053176375076113"/>
        <n v="14.232124275308458"/>
        <n v="285.15799999999996"/>
        <n v="38.055035128805621"/>
        <n v="37.869291338582677"/>
        <n v="31.778601694915253"/>
        <n v="22.615077043105128"/>
        <n v="54.609666666666669"/>
        <n v="54.34899999999999"/>
        <n v="32.07352608990287"/>
        <n v="102.07306122448981"/>
        <n v="34.491417253521128"/>
        <n v="19.643055127810285"/>
        <n v="23.97355841051688"/>
        <n v="24.857691253084727"/>
        <n v="17.301000682283377"/>
        <n v="23.338339391620433"/>
        <n v="28.145058786145537"/>
        <n v="47.236851851851853"/>
        <n v="20.753003406849562"/>
        <n v="30.286330686917502"/>
        <n v="34.314642857142857"/>
        <n v="30.617533096545046"/>
        <n v="47.383267786914551"/>
        <n v="50.608602150537628"/>
        <n v="33.02448979591837"/>
        <n v="45.460952917958842"/>
        <n v="111.33411764705883"/>
        <n v="51.107436539149084"/>
        <n v="34.821129972130734"/>
        <n v="76.039478655081226"/>
        <n v="57.827770360480649"/>
        <n v="61.212772585669782"/>
        <n v="34.562213648420546"/>
        <n v="32.961976345385111"/>
        <n v="144.21913236929922"/>
        <n v="25.143662295836204"/>
        <n v="20.203061224489797"/>
        <n v="43.787230815893238"/>
        <n v="14.612861617836742"/>
        <n v="37.347314903082292"/>
        <n v="14.623015113832027"/>
        <n v="27.436942367976851"/>
        <n v="34.540139419833594"/>
        <n v="14.340254973923122"/>
        <n v="18.464790133280289"/>
      </sharedItems>
    </cacheField>
    <cacheField name="Customer Source" numFmtId="49">
      <sharedItems/>
    </cacheField>
    <cacheField name="Gross Profit" numFmtId="164">
      <sharedItems containsSemiMixedTypes="0" containsString="0" containsNumber="1" minValue="166.85" maxValue="9354.7900000000009"/>
    </cacheField>
    <cacheField name="F&amp;I Profit" numFmtId="164">
      <sharedItems containsString="0" containsBlank="1" containsNumber="1" minValue="-191.05" maxValue="1764.22"/>
    </cacheField>
    <cacheField name="Chasis Profit" numFmtId="164">
      <sharedItems containsSemiMixedTypes="0" containsString="0" containsNumber="1" minValue="156.66" maxValue="9383.17"/>
    </cacheField>
    <cacheField name="ROI2" numFmtId="167">
      <sharedItems containsSemiMixedTypes="0" containsString="0" containsNumber="1" minValue="2.9272392638036808" maxValue="81.381383210091343"/>
    </cacheField>
    <cacheField name="Turnaround Days" numFmtId="0">
      <sharedItems containsString="0" containsBlank="1" containsNumber="1" containsInteger="1" minValue="5" maxValue="111"/>
    </cacheField>
    <cacheField name="Colour 2" numFmtId="49">
      <sharedItems/>
    </cacheField>
    <cacheField name="Customer Source v2" numFmtId="49">
      <sharedItems count="8">
        <s v="Online Platform 1"/>
        <s v="Local"/>
        <s v="Online Platform 2"/>
        <s v="Online Platform 3"/>
        <s v="Online Platform 5"/>
        <s v="Online Platform 4"/>
        <s v="Referrals"/>
        <s v="Unknow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7">
  <r>
    <x v="0"/>
    <x v="0"/>
    <s v="MINI"/>
    <s v="1.4 ONE"/>
    <s v="PRIMARY"/>
    <n v="1487.87"/>
    <d v="2022-06-01T00:00:00"/>
    <m/>
    <d v="2022-06-13T00:00:00"/>
    <n v="89866"/>
    <n v="3549"/>
    <n v="1482.23"/>
    <x v="0"/>
    <s v="Online Platform 1"/>
    <n v="1482.23"/>
    <n v="-28.38"/>
    <n v="1510.61"/>
    <n v="41.764722457030146"/>
    <n v="12"/>
    <s v="BW"/>
    <x v="0"/>
  </r>
  <r>
    <x v="0"/>
    <x v="1"/>
    <s v="ALTO"/>
    <s v="1.0 SZ"/>
    <s v="RED"/>
    <n v="2823.45"/>
    <d v="2022-06-01T00:00:00"/>
    <d v="2022-06-11T00:00:00"/>
    <d v="2022-06-14T00:00:00"/>
    <n v="29630"/>
    <n v="4595"/>
    <n v="1447.91"/>
    <x v="1"/>
    <s v="Online Platform 1"/>
    <n v="1447.91"/>
    <n v="-28.38"/>
    <n v="1476.29"/>
    <n v="31.510554951033733"/>
    <n v="13"/>
    <s v="PRIMARY"/>
    <x v="0"/>
  </r>
  <r>
    <x v="0"/>
    <x v="2"/>
    <s v="1 SERIES"/>
    <s v="116D SPORT"/>
    <s v="PRIMARY"/>
    <n v="3398.8"/>
    <d v="2022-06-01T00:00:00"/>
    <m/>
    <d v="2022-06-14T00:00:00"/>
    <n v="133535"/>
    <n v="4850"/>
    <n v="633.89"/>
    <x v="2"/>
    <s v="Online Platform 1"/>
    <n v="633.89"/>
    <n v="-28.38"/>
    <n v="662.27"/>
    <n v="13.069896907216496"/>
    <n v="13"/>
    <s v="BW"/>
    <x v="0"/>
  </r>
  <r>
    <x v="0"/>
    <x v="3"/>
    <s v="FIESTA"/>
    <s v="1.2 EDGE"/>
    <s v="WHITE"/>
    <n v="2118.4299999999998"/>
    <d v="2022-06-01T00:00:00"/>
    <d v="2022-07-16T00:00:00"/>
    <d v="2022-07-23T00:00:00"/>
    <n v="52044"/>
    <n v="5000"/>
    <n v="2372.9299999999998"/>
    <x v="3"/>
    <s v="Online Platform 1"/>
    <n v="2372.9299999999998"/>
    <n v="-28.38"/>
    <n v="2401.31"/>
    <n v="47.458599999999997"/>
    <n v="52"/>
    <s v="BW"/>
    <x v="0"/>
  </r>
  <r>
    <x v="0"/>
    <x v="3"/>
    <s v="KA"/>
    <s v="1.2 ZETEC"/>
    <s v="WHITE"/>
    <n v="3582.25"/>
    <d v="2022-06-01T00:00:00"/>
    <d v="2022-07-12T00:00:00"/>
    <d v="2022-07-19T00:00:00"/>
    <n v="41840"/>
    <n v="5495"/>
    <n v="1565.58"/>
    <x v="4"/>
    <s v="Online Platform 1"/>
    <n v="1565.58"/>
    <n v="-28.38"/>
    <n v="1593.96"/>
    <n v="28.490991810737032"/>
    <n v="48"/>
    <s v="BW"/>
    <x v="0"/>
  </r>
  <r>
    <x v="0"/>
    <x v="4"/>
    <s v="A3"/>
    <s v="2.0.0 TFSI SE"/>
    <s v="BLUE"/>
    <n v="4021.46"/>
    <d v="2022-06-01T00:00:00"/>
    <m/>
    <d v="2022-06-06T00:00:00"/>
    <n v="76097"/>
    <n v="5500"/>
    <n v="1232.1199999999999"/>
    <x v="5"/>
    <s v="Online Platform 1"/>
    <n v="1232.1199999999999"/>
    <m/>
    <n v="1232.1199999999999"/>
    <n v="22.40218181818182"/>
    <n v="5"/>
    <s v="PRIMARY"/>
    <x v="0"/>
  </r>
  <r>
    <x v="0"/>
    <x v="5"/>
    <s v="ADAM"/>
    <s v="1.4 JAM"/>
    <s v="RED"/>
    <n v="3200.19"/>
    <d v="2022-06-01T00:00:00"/>
    <d v="2022-06-10T00:00:00"/>
    <d v="2022-06-23T00:00:00"/>
    <n v="51495"/>
    <n v="5795"/>
    <n v="2088.96"/>
    <x v="6"/>
    <s v="Online Platform 1"/>
    <n v="2088.96"/>
    <n v="-28.38"/>
    <n v="2117.34"/>
    <n v="36.047627264883523"/>
    <n v="22"/>
    <s v="PRIMARY"/>
    <x v="0"/>
  </r>
  <r>
    <x v="0"/>
    <x v="6"/>
    <s v="BEETLE"/>
    <s v="1.6 LUNA 8V"/>
    <s v="BLUE"/>
    <n v="1000"/>
    <d v="2022-06-01T00:00:00"/>
    <d v="2022-08-13T00:00:00"/>
    <d v="2022-08-19T00:00:00"/>
    <n v="50090"/>
    <n v="5844"/>
    <n v="3491.83"/>
    <x v="7"/>
    <s v="Local"/>
    <n v="3491.83"/>
    <n v="483.24"/>
    <n v="3008.59"/>
    <n v="59.750684462696782"/>
    <n v="79"/>
    <s v="PRIMARY"/>
    <x v="1"/>
  </r>
  <r>
    <x v="0"/>
    <x v="7"/>
    <s v="500"/>
    <s v="0.9 TWINAIR LOUNGE "/>
    <s v="GREY"/>
    <n v="4297.6499999999996"/>
    <d v="2022-06-01T00:00:00"/>
    <m/>
    <d v="2022-06-14T00:00:00"/>
    <n v="38318"/>
    <n v="6099"/>
    <n v="1447.74"/>
    <x v="8"/>
    <s v="Online Platform 1"/>
    <n v="1447.74"/>
    <n v="-28.38"/>
    <n v="1476.12"/>
    <n v="23.737333989178556"/>
    <n v="13"/>
    <s v="GREY"/>
    <x v="0"/>
  </r>
  <r>
    <x v="0"/>
    <x v="8"/>
    <s v="JUKE"/>
    <s v="1.6 VISIA"/>
    <s v="PRIMARY"/>
    <n v="4350"/>
    <d v="2022-06-01T00:00:00"/>
    <d v="2022-06-27T00:00:00"/>
    <d v="2022-06-30T00:00:00"/>
    <n v="32927"/>
    <n v="6100"/>
    <n v="1429.95"/>
    <x v="9"/>
    <s v="Local"/>
    <n v="1429.95"/>
    <n v="-28.38"/>
    <n v="1458.33"/>
    <n v="23.441803278688525"/>
    <n v="29"/>
    <s v="BW"/>
    <x v="1"/>
  </r>
  <r>
    <x v="0"/>
    <x v="8"/>
    <s v="JUKE"/>
    <s v="1.2 ACENTA PREMIUM DIG-T"/>
    <s v="BLUE"/>
    <n v="4174.57"/>
    <d v="2022-06-01T00:00:00"/>
    <d v="2022-06-19T00:00:00"/>
    <d v="2022-06-30T00:00:00"/>
    <n v="97714"/>
    <n v="6250"/>
    <n v="1230.26"/>
    <x v="10"/>
    <s v="Online Platform 1"/>
    <n v="1230.26"/>
    <n v="-28.38"/>
    <n v="1258.6400000000001"/>
    <n v="19.684159999999999"/>
    <n v="29"/>
    <s v="PRIMARY"/>
    <x v="0"/>
  </r>
  <r>
    <x v="0"/>
    <x v="6"/>
    <s v="POLO"/>
    <s v="1.2 SE TSI"/>
    <s v="WHITE"/>
    <n v="4100"/>
    <d v="2022-06-01T00:00:00"/>
    <d v="2022-08-16T00:00:00"/>
    <d v="2022-08-16T00:00:00"/>
    <n v="81787"/>
    <n v="7150"/>
    <n v="2031.29"/>
    <x v="11"/>
    <s v="Online Platform 2"/>
    <n v="2031.29"/>
    <n v="-28.38"/>
    <n v="2059.67"/>
    <n v="28.409650349650349"/>
    <n v="76"/>
    <s v="BW"/>
    <x v="2"/>
  </r>
  <r>
    <x v="0"/>
    <x v="6"/>
    <s v="POLO"/>
    <s v="1.2 MATCH EDITION"/>
    <s v="SILVER"/>
    <n v="4600"/>
    <d v="2022-06-01T00:00:00"/>
    <d v="2022-09-10T00:00:00"/>
    <d v="2022-09-14T00:00:00"/>
    <n v="46697"/>
    <n v="7295"/>
    <n v="2052.98"/>
    <x v="12"/>
    <s v="Local"/>
    <n v="2052.98"/>
    <n v="-28.38"/>
    <n v="2081.36"/>
    <n v="28.142289239204935"/>
    <n v="105"/>
    <s v="SILVER"/>
    <x v="1"/>
  </r>
  <r>
    <x v="0"/>
    <x v="9"/>
    <s v="AURIS"/>
    <s v="1.8 T SPIRIT"/>
    <s v="PRIMARY"/>
    <n v="4162.9799999999996"/>
    <d v="2022-06-01T00:00:00"/>
    <m/>
    <d v="2022-06-24T00:00:00"/>
    <n v="88022"/>
    <n v="7295"/>
    <n v="2230.5700000000002"/>
    <x v="13"/>
    <s v="Online Platform 1"/>
    <n v="2230.5700000000002"/>
    <n v="15.413333333333334"/>
    <n v="2215.1566666666668"/>
    <n v="30.576696367374915"/>
    <n v="23"/>
    <s v="BW"/>
    <x v="0"/>
  </r>
  <r>
    <x v="0"/>
    <x v="10"/>
    <s v="I10"/>
    <s v="1.0 SE"/>
    <s v="WHITE"/>
    <n v="5720"/>
    <d v="2022-06-01T00:00:00"/>
    <d v="2022-07-07T00:00:00"/>
    <d v="2022-07-12T00:00:00"/>
    <n v="39745"/>
    <n v="7300"/>
    <n v="1288.29"/>
    <x v="14"/>
    <s v="Online Platform 1"/>
    <n v="1288.29"/>
    <n v="-28.38"/>
    <n v="1316.67"/>
    <n v="17.647808219178081"/>
    <n v="41"/>
    <s v="BW"/>
    <x v="0"/>
  </r>
  <r>
    <x v="0"/>
    <x v="9"/>
    <s v="AYGO"/>
    <s v="1.0 VVT-I X-PURE"/>
    <s v="WHITE"/>
    <n v="5960"/>
    <d v="2022-06-01T00:00:00"/>
    <d v="2022-07-16T00:00:00"/>
    <d v="2022-07-22T00:00:00"/>
    <n v="39171"/>
    <n v="7450"/>
    <n v="1162.54"/>
    <x v="15"/>
    <s v="Online Platform 3"/>
    <n v="1162.54"/>
    <n v="-28.38"/>
    <n v="1190.92"/>
    <n v="15.604563758389261"/>
    <n v="51"/>
    <s v="BW"/>
    <x v="3"/>
  </r>
  <r>
    <x v="0"/>
    <x v="11"/>
    <s v="CIVIC"/>
    <s v="1.8 I-VTEC ES"/>
    <s v="GREY"/>
    <n v="4760"/>
    <d v="2022-06-01T00:00:00"/>
    <d v="2022-07-08T00:00:00"/>
    <d v="2022-07-08T00:00:00"/>
    <n v="70564"/>
    <n v="7493"/>
    <n v="1916.45"/>
    <x v="16"/>
    <s v="Online Platform 5"/>
    <n v="1916.45"/>
    <n v="558.11666666666667"/>
    <n v="1358.3333333333333"/>
    <n v="25.576538102228746"/>
    <n v="37"/>
    <s v="GREY"/>
    <x v="4"/>
  </r>
  <r>
    <x v="0"/>
    <x v="8"/>
    <s v="JUKE"/>
    <s v="1.6 N-TEC"/>
    <s v="BLUE"/>
    <n v="5360"/>
    <d v="2022-06-01T00:00:00"/>
    <d v="2022-06-12T00:00:00"/>
    <d v="2022-06-16T00:00:00"/>
    <n v="56976"/>
    <n v="7500"/>
    <n v="1738.78"/>
    <x v="17"/>
    <s v="Online Platform 1"/>
    <n v="1738.78"/>
    <n v="-28.38"/>
    <n v="1767.16"/>
    <n v="23.183733333333333"/>
    <n v="15"/>
    <s v="PRIMARY"/>
    <x v="0"/>
  </r>
  <r>
    <x v="0"/>
    <x v="5"/>
    <s v="ASTRA"/>
    <s v="1.4 GTC SRI S/S"/>
    <s v="RED"/>
    <n v="5215"/>
    <d v="2022-06-01T00:00:00"/>
    <d v="2022-07-12T00:00:00"/>
    <d v="2022-07-12T00:00:00"/>
    <n v="42018"/>
    <n v="7695"/>
    <n v="1998.29"/>
    <x v="18"/>
    <s v="Online Platform 1"/>
    <n v="1998.29"/>
    <n v="-28.38"/>
    <n v="2026.67"/>
    <n v="25.968680961663416"/>
    <n v="41"/>
    <s v="PRIMARY"/>
    <x v="0"/>
  </r>
  <r>
    <x v="0"/>
    <x v="12"/>
    <s v="CAPTUR"/>
    <s v="0.9 DYNAMIQUE S MEDIANAV ENERGY TCE S/S"/>
    <s v="ORANGE AND PRIMARY"/>
    <n v="4700"/>
    <d v="2022-06-01T00:00:00"/>
    <m/>
    <d v="2022-06-12T00:00:00"/>
    <n v="69577"/>
    <n v="7754"/>
    <n v="2455.38"/>
    <x v="19"/>
    <s v="Online Platform 1"/>
    <n v="2455.38"/>
    <n v="264.58"/>
    <n v="2190.8000000000002"/>
    <n v="31.665978849626001"/>
    <n v="11"/>
    <s v="ORANGE AND PRIMARY"/>
    <x v="0"/>
  </r>
  <r>
    <x v="0"/>
    <x v="11"/>
    <s v="JAZZ"/>
    <s v="1.4 I-VTEC EX"/>
    <s v="BROWN"/>
    <n v="5009"/>
    <d v="2022-06-01T00:00:00"/>
    <d v="2022-08-06T00:00:00"/>
    <d v="2022-08-06T00:00:00"/>
    <n v="46250"/>
    <n v="7855"/>
    <n v="1777.47"/>
    <x v="20"/>
    <s v="Online Platform 1"/>
    <n v="1777.47"/>
    <n v="-28.38"/>
    <n v="1805.85"/>
    <n v="22.62851686823679"/>
    <n v="66"/>
    <s v="BROWN"/>
    <x v="0"/>
  </r>
  <r>
    <x v="0"/>
    <x v="3"/>
    <s v="FOCUS"/>
    <s v="1.6 ZETEC"/>
    <s v="WHITE"/>
    <n v="5700"/>
    <d v="2022-06-01T00:00:00"/>
    <m/>
    <d v="2022-06-16T00:00:00"/>
    <n v="76250"/>
    <n v="8094"/>
    <n v="1923.24"/>
    <x v="21"/>
    <s v="Online Platform 1"/>
    <n v="1923.24"/>
    <n v="347.91333333333336"/>
    <n v="1575.3266666666666"/>
    <n v="23.76130467012602"/>
    <n v="15"/>
    <s v="BW"/>
    <x v="0"/>
  </r>
  <r>
    <x v="0"/>
    <x v="5"/>
    <s v="ASTRA"/>
    <s v="1.6 SRI"/>
    <s v="PRIMARY"/>
    <n v="5703.28"/>
    <d v="2022-06-01T00:00:00"/>
    <d v="2022-09-08T00:00:00"/>
    <d v="2022-09-10T00:00:00"/>
    <n v="27480"/>
    <n v="8250"/>
    <n v="2060.4299999999998"/>
    <x v="22"/>
    <s v="Online Platform 6"/>
    <n v="2060.4299999999998"/>
    <n v="-28.38"/>
    <n v="2088.81"/>
    <n v="24.97490909090909"/>
    <n v="101"/>
    <s v="BW"/>
    <x v="5"/>
  </r>
  <r>
    <x v="0"/>
    <x v="6"/>
    <s v="SCIROCCO"/>
    <s v="2.0 GT"/>
    <s v="RED"/>
    <n v="4606"/>
    <d v="2022-06-01T00:00:00"/>
    <d v="2022-06-27T00:00:00"/>
    <d v="2022-06-30T00:00:00"/>
    <n v="53519"/>
    <n v="8294"/>
    <n v="2529.9899999999998"/>
    <x v="23"/>
    <s v="Online Platform 1"/>
    <n v="2529.9899999999998"/>
    <n v="316.57333333333332"/>
    <n v="2213.4166666666665"/>
    <n v="30.503858210754764"/>
    <n v="29"/>
    <s v="PRIMARY"/>
    <x v="0"/>
  </r>
  <r>
    <x v="0"/>
    <x v="3"/>
    <s v="FIESTA"/>
    <s v="1.0 ZETEC"/>
    <s v="PRIMARY"/>
    <n v="6335"/>
    <d v="2022-06-01T00:00:00"/>
    <d v="2022-07-07T00:00:00"/>
    <d v="2022-07-07T00:00:00"/>
    <n v="22380"/>
    <n v="8295"/>
    <n v="1398.67"/>
    <x v="24"/>
    <s v="Local"/>
    <n v="1398.67"/>
    <n v="-28.38"/>
    <n v="1427.05"/>
    <n v="16.861603375527427"/>
    <n v="36"/>
    <s v="BW"/>
    <x v="1"/>
  </r>
  <r>
    <x v="0"/>
    <x v="0"/>
    <s v="MINI COUNTRYMAN"/>
    <s v="1.6 COOPER"/>
    <s v="PRIMARY"/>
    <n v="5630"/>
    <d v="2022-06-01T00:00:00"/>
    <d v="2022-07-14T00:00:00"/>
    <d v="2022-07-15T00:00:00"/>
    <n v="72404"/>
    <n v="8495"/>
    <n v="1999.12"/>
    <x v="25"/>
    <s v="Online Platform 1"/>
    <n v="1999.12"/>
    <n v="-28.38"/>
    <n v="2027.5"/>
    <n v="23.532901706886403"/>
    <n v="44"/>
    <s v="BW"/>
    <x v="0"/>
  </r>
  <r>
    <x v="0"/>
    <x v="4"/>
    <s v="A1"/>
    <s v="1.2 TFSI SE"/>
    <s v="PRIMARY"/>
    <n v="5475.29"/>
    <d v="2022-06-01T00:00:00"/>
    <d v="2022-07-06T00:00:00"/>
    <d v="2022-07-08T00:00:00"/>
    <n v="50702"/>
    <n v="8594"/>
    <n v="2340.29"/>
    <x v="26"/>
    <s v="Online Platform 1"/>
    <n v="2340.29"/>
    <n v="605.5"/>
    <n v="1734.79"/>
    <n v="27.231673260414244"/>
    <n v="37"/>
    <s v="BW"/>
    <x v="0"/>
  </r>
  <r>
    <x v="0"/>
    <x v="13"/>
    <s v="RIO"/>
    <s v="1.4 3 ISG"/>
    <s v="BLUE"/>
    <n v="6845.83"/>
    <d v="2022-06-01T00:00:00"/>
    <d v="2022-08-19T00:00:00"/>
    <d v="2022-09-09T00:00:00"/>
    <n v="44614"/>
    <n v="8695"/>
    <n v="1474.59"/>
    <x v="27"/>
    <s v="Online Platform 1"/>
    <n v="1474.59"/>
    <n v="-28.38"/>
    <n v="1502.97"/>
    <n v="16.959056929269696"/>
    <n v="100"/>
    <s v="PRIMARY"/>
    <x v="0"/>
  </r>
  <r>
    <x v="0"/>
    <x v="6"/>
    <s v="SCIROCCO"/>
    <s v="2.0 GT"/>
    <s v="WHITE"/>
    <n v="5685.11"/>
    <d v="2022-06-01T00:00:00"/>
    <m/>
    <d v="2022-06-19T00:00:00"/>
    <n v="69282"/>
    <n v="8745"/>
    <n v="2521.5300000000002"/>
    <x v="28"/>
    <s v="Online Platform 1"/>
    <n v="2521.5300000000002"/>
    <n v="-28.38"/>
    <n v="2549.91"/>
    <n v="28.833962264150944"/>
    <n v="18"/>
    <s v="BW"/>
    <x v="0"/>
  </r>
  <r>
    <x v="0"/>
    <x v="1"/>
    <s v="BALENO"/>
    <s v="1.0 SZ5 BOOSTERJET"/>
    <s v="RED"/>
    <n v="6677"/>
    <d v="2022-06-01T00:00:00"/>
    <d v="2022-08-15T00:00:00"/>
    <d v="2022-09-05T00:00:00"/>
    <n v="21002"/>
    <n v="8750"/>
    <n v="1446.01"/>
    <x v="29"/>
    <s v="Online Platform 1"/>
    <n v="1446.01"/>
    <n v="-28.38"/>
    <n v="1474.39"/>
    <n v="16.525828571428573"/>
    <n v="96"/>
    <s v="PRIMARY"/>
    <x v="0"/>
  </r>
  <r>
    <x v="0"/>
    <x v="6"/>
    <s v="POLO"/>
    <s v="1.4 BLUEGT"/>
    <s v="BLUE"/>
    <n v="6946.73"/>
    <d v="2022-06-01T00:00:00"/>
    <d v="2022-08-08T00:00:00"/>
    <d v="2022-08-22T00:00:00"/>
    <n v="60912"/>
    <n v="8995"/>
    <n v="1678.51"/>
    <x v="30"/>
    <s v="Online Platform 1"/>
    <n v="1678.51"/>
    <n v="-28.38"/>
    <n v="1706.89"/>
    <n v="18.660478043357422"/>
    <n v="82"/>
    <s v="PRIMARY"/>
    <x v="0"/>
  </r>
  <r>
    <x v="0"/>
    <x v="8"/>
    <s v="JUKE"/>
    <s v="1.6 TEKNA DIG-T XTRONIC"/>
    <s v="WHITE"/>
    <n v="6517.5"/>
    <d v="2022-06-01T00:00:00"/>
    <d v="2022-07-17T00:00:00"/>
    <d v="2022-07-26T00:00:00"/>
    <n v="83140"/>
    <n v="9345"/>
    <n v="2027.87"/>
    <x v="31"/>
    <s v="Online Platform 1"/>
    <n v="2027.87"/>
    <n v="-28.38"/>
    <n v="2056.25"/>
    <n v="21.700053504547885"/>
    <n v="55"/>
    <s v="BW"/>
    <x v="0"/>
  </r>
  <r>
    <x v="0"/>
    <x v="6"/>
    <s v="GOLF "/>
    <s v="1.4 MATCH TSI BLUEMOTION TECHNOLOGY"/>
    <s v="WHITE"/>
    <n v="7613.56"/>
    <d v="2022-06-01T00:00:00"/>
    <d v="2022-06-18T00:00:00"/>
    <d v="2022-06-28T00:00:00"/>
    <n v="88685"/>
    <n v="9549"/>
    <n v="1257.45"/>
    <x v="32"/>
    <s v="Online Platform 1"/>
    <n v="1257.45"/>
    <n v="181.24666666666667"/>
    <n v="1076.2033333333334"/>
    <n v="13.168394596292805"/>
    <n v="27"/>
    <s v="BW"/>
    <x v="0"/>
  </r>
  <r>
    <x v="0"/>
    <x v="14"/>
    <s v="YETI"/>
    <s v="1.2 OUTDOOR S TSI"/>
    <s v="PRIMARY"/>
    <n v="8200"/>
    <d v="2022-06-01T00:00:00"/>
    <d v="2022-07-11T00:00:00"/>
    <d v="2022-07-22T00:00:00"/>
    <n v="60865"/>
    <n v="9795"/>
    <n v="1280.79"/>
    <x v="33"/>
    <s v="Online Platform 1"/>
    <n v="1280.79"/>
    <n v="-28.38"/>
    <n v="1309.17"/>
    <n v="13.075957120980092"/>
    <n v="51"/>
    <s v="BW"/>
    <x v="0"/>
  </r>
  <r>
    <x v="0"/>
    <x v="8"/>
    <s v="QASHQAI"/>
    <s v="1.6 TEKNA"/>
    <s v="GREY"/>
    <n v="6936"/>
    <d v="2022-06-01T00:00:00"/>
    <d v="2022-09-17T00:00:00"/>
    <d v="2022-09-20T00:00:00"/>
    <n v="41920"/>
    <n v="10295"/>
    <n v="2445.9"/>
    <x v="34"/>
    <s v="Local"/>
    <n v="2445.9"/>
    <n v="-28.38"/>
    <n v="2474.2800000000002"/>
    <n v="23.758135016998544"/>
    <n v="111"/>
    <s v="GREY"/>
    <x v="1"/>
  </r>
  <r>
    <x v="0"/>
    <x v="8"/>
    <s v="PULSAR"/>
    <s v="1.2 N-CONNECTA DIG-T"/>
    <s v="GREY"/>
    <n v="7450"/>
    <d v="2022-06-01T00:00:00"/>
    <d v="2022-07-24T00:00:00"/>
    <d v="2022-07-28T00:00:00"/>
    <n v="16072"/>
    <n v="10345"/>
    <n v="2277.4899999999998"/>
    <x v="35"/>
    <s v="Online Platform 1"/>
    <n v="2277.4899999999998"/>
    <n v="-28.38"/>
    <n v="2305.87"/>
    <n v="22.015369743837603"/>
    <n v="57"/>
    <s v="GREY"/>
    <x v="0"/>
  </r>
  <r>
    <x v="0"/>
    <x v="4"/>
    <s v="A3"/>
    <s v="2.0 TDI SPORT FINAL EDITION"/>
    <s v="GREY"/>
    <n v="7976.53"/>
    <d v="2022-06-01T00:00:00"/>
    <d v="2022-07-21T00:00:00"/>
    <d v="2022-08-02T00:00:00"/>
    <n v="43424"/>
    <n v="10350"/>
    <n v="1837.83"/>
    <x v="36"/>
    <s v="Online Platform 5"/>
    <n v="1837.83"/>
    <n v="-28.38"/>
    <n v="1866.21"/>
    <n v="17.756811594202897"/>
    <n v="62"/>
    <s v="GREY"/>
    <x v="4"/>
  </r>
  <r>
    <x v="0"/>
    <x v="2"/>
    <s v="3 SERIES"/>
    <s v="320I M SPORT"/>
    <s v="PRIMARY"/>
    <n v="9283.9599999999991"/>
    <d v="2022-06-01T00:00:00"/>
    <d v="2022-09-11T00:00:00"/>
    <d v="2022-09-12T00:00:00"/>
    <n v="96915"/>
    <n v="10474"/>
    <n v="639.9"/>
    <x v="37"/>
    <s v="Online Platform 1"/>
    <n v="639.9"/>
    <n v="483.24"/>
    <n v="156.66"/>
    <n v="6.1094137865189992"/>
    <n v="103"/>
    <s v="BW"/>
    <x v="0"/>
  </r>
  <r>
    <x v="0"/>
    <x v="8"/>
    <s v="JUKE"/>
    <s v="1.6 TEKNA XTRONIC"/>
    <s v="RED"/>
    <n v="9200"/>
    <d v="2022-06-01T00:00:00"/>
    <d v="2022-09-04T00:00:00"/>
    <d v="2022-09-09T00:00:00"/>
    <n v="36706"/>
    <n v="10875"/>
    <n v="1364.99"/>
    <x v="38"/>
    <s v="Online Platform 1"/>
    <n v="1364.99"/>
    <n v="-28.38"/>
    <n v="1393.37"/>
    <n v="12.551632183908046"/>
    <n v="100"/>
    <s v="PRIMARY"/>
    <x v="0"/>
  </r>
  <r>
    <x v="0"/>
    <x v="9"/>
    <s v="YARIS"/>
    <s v="1.5 VVT-I ICON"/>
    <s v="PRIMARY"/>
    <n v="7731.12"/>
    <d v="2022-06-01T00:00:00"/>
    <m/>
    <d v="2022-06-25T00:00:00"/>
    <n v="58879"/>
    <n v="10950"/>
    <n v="2654.02"/>
    <x v="39"/>
    <s v="Online Platform 3"/>
    <n v="2654.02"/>
    <n v="-28.38"/>
    <n v="2682.4"/>
    <n v="24.237625570776256"/>
    <n v="24"/>
    <s v="BW"/>
    <x v="3"/>
  </r>
  <r>
    <x v="0"/>
    <x v="15"/>
    <s v="FORFOUR"/>
    <s v="1.0 PRIME PREMIUM PLUS"/>
    <s v="RED"/>
    <n v="9056"/>
    <d v="2022-06-01T00:00:00"/>
    <d v="2022-08-24T00:00:00"/>
    <d v="2022-08-24T00:00:00"/>
    <n v="23499"/>
    <n v="10994"/>
    <n v="1543.56"/>
    <x v="40"/>
    <s v="Online Platform 8"/>
    <n v="1543.56"/>
    <n v="347.91333333333336"/>
    <n v="1195.6466666666668"/>
    <n v="14.04002183008914"/>
    <n v="84"/>
    <s v="PRIMARY"/>
    <x v="2"/>
  </r>
  <r>
    <x v="0"/>
    <x v="16"/>
    <s v="C CLASS"/>
    <s v="C180 BLUEEFFICIENCY SE"/>
    <s v="PRIMARY"/>
    <n v="8085"/>
    <d v="2022-06-01T00:00:00"/>
    <m/>
    <d v="2022-06-28T00:00:00"/>
    <n v="24355"/>
    <n v="11000"/>
    <n v="2366.83"/>
    <x v="41"/>
    <s v="Online Platform 1"/>
    <n v="2366.83"/>
    <n v="-28.38"/>
    <n v="2395.21"/>
    <n v="21.516636363636362"/>
    <n v="27"/>
    <s v="BW"/>
    <x v="0"/>
  </r>
  <r>
    <x v="0"/>
    <x v="9"/>
    <s v="YARIS"/>
    <s v="1.5 VVT-I ICON"/>
    <s v="BLUE"/>
    <n v="9098.99"/>
    <d v="2022-06-01T00:00:00"/>
    <d v="2022-06-28T00:00:00"/>
    <d v="2022-06-30T00:00:00"/>
    <n v="49190"/>
    <n v="11149"/>
    <n v="1333.6"/>
    <x v="42"/>
    <s v="Recommendation"/>
    <n v="1333.6"/>
    <n v="264.58"/>
    <n v="1069.02"/>
    <n v="11.961610906807785"/>
    <n v="29"/>
    <s v="PRIMARY"/>
    <x v="2"/>
  </r>
  <r>
    <x v="0"/>
    <x v="8"/>
    <s v="JUKE"/>
    <s v="1.6 NISMO RS DIG-T"/>
    <s v="PRIMARY"/>
    <n v="9058.52"/>
    <d v="2022-06-01T00:00:00"/>
    <d v="2022-07-19T00:00:00"/>
    <d v="2022-07-23T00:00:00"/>
    <n v="51284"/>
    <n v="11250"/>
    <n v="1717.86"/>
    <x v="43"/>
    <s v="Online Platform 4"/>
    <n v="1717.86"/>
    <n v="-28.38"/>
    <n v="1746.24"/>
    <n v="15.269866666666667"/>
    <n v="52"/>
    <s v="BW"/>
    <x v="5"/>
  </r>
  <r>
    <x v="0"/>
    <x v="12"/>
    <s v="CLIO"/>
    <s v="1.6 RENAULTSPORT LUX"/>
    <s v="RED"/>
    <n v="7700"/>
    <d v="2022-06-01T00:00:00"/>
    <d v="2022-06-18T00:00:00"/>
    <d v="2022-07-10T00:00:00"/>
    <n v="45916"/>
    <n v="11395"/>
    <n v="3029.9"/>
    <x v="44"/>
    <s v="Online Platform 1"/>
    <n v="3029.9"/>
    <n v="-28.38"/>
    <n v="3058.28"/>
    <n v="26.589732338745062"/>
    <n v="39"/>
    <s v="PRIMARY"/>
    <x v="0"/>
  </r>
  <r>
    <x v="0"/>
    <x v="4"/>
    <s v="A3"/>
    <s v="2.0 TDI SE TECHNIK"/>
    <s v="PRIMARY"/>
    <n v="7080"/>
    <d v="2022-06-01T00:00:00"/>
    <m/>
    <d v="2022-06-10T00:00:00"/>
    <n v="53678"/>
    <n v="11399"/>
    <n v="3531.25"/>
    <x v="45"/>
    <s v="Online Platform 1"/>
    <n v="3531.25"/>
    <n v="264.58"/>
    <n v="3266.67"/>
    <n v="30.978594613562592"/>
    <n v="9"/>
    <s v="BW"/>
    <x v="0"/>
  </r>
  <r>
    <x v="0"/>
    <x v="4"/>
    <s v="A3"/>
    <s v="1.8 TFSI S LINE"/>
    <s v="GREY"/>
    <n v="8916.6"/>
    <d v="2022-06-01T00:00:00"/>
    <d v="2022-06-14T00:00:00"/>
    <d v="2022-06-15T00:00:00"/>
    <n v="92511"/>
    <n v="11400"/>
    <n v="1861.12"/>
    <x v="46"/>
    <s v="Online Platform 1"/>
    <n v="1861.12"/>
    <n v="-28.38"/>
    <n v="1889.5"/>
    <n v="16.325614035087721"/>
    <n v="14"/>
    <s v="GREY"/>
    <x v="0"/>
  </r>
  <r>
    <x v="0"/>
    <x v="4"/>
    <s v="A1"/>
    <s v="1.2 SPORTBACK TFSI SPORT"/>
    <s v="RED"/>
    <n v="8138.21"/>
    <d v="2022-06-01T00:00:00"/>
    <d v="2022-07-10T00:00:00"/>
    <d v="2022-07-13T00:00:00"/>
    <n v="28094"/>
    <n v="11494"/>
    <n v="2011.28"/>
    <x v="47"/>
    <s v="Online Platform 1"/>
    <n v="2011.28"/>
    <n v="763.95666666666671"/>
    <n v="1247.3233333333333"/>
    <n v="17.498520967461285"/>
    <n v="42"/>
    <s v="PRIMARY"/>
    <x v="0"/>
  </r>
  <r>
    <x v="0"/>
    <x v="4"/>
    <s v="A3"/>
    <s v="1.4 TFSI SPORT"/>
    <s v="BLUE"/>
    <n v="8340"/>
    <d v="2022-06-01T00:00:00"/>
    <d v="2022-07-29T00:00:00"/>
    <d v="2022-07-30T00:00:00"/>
    <n v="57051"/>
    <n v="11894"/>
    <n v="2720.62"/>
    <x v="48"/>
    <s v="Online Platform 1"/>
    <n v="2720.62"/>
    <n v="558.11666666666667"/>
    <n v="2162.5033333333336"/>
    <n v="22.873885992937616"/>
    <n v="59"/>
    <s v="PRIMARY"/>
    <x v="0"/>
  </r>
  <r>
    <x v="0"/>
    <x v="17"/>
    <s v="CX-5"/>
    <s v="2.0 SPORT NAV"/>
    <s v="BLUE"/>
    <n v="10260"/>
    <d v="2022-06-01T00:00:00"/>
    <m/>
    <d v="2022-06-21T00:00:00"/>
    <n v="60803"/>
    <n v="11995"/>
    <n v="1337.46"/>
    <x v="49"/>
    <s v="Online Platform 7"/>
    <n v="1337.46"/>
    <n v="-28.38"/>
    <n v="1365.84"/>
    <n v="11.15014589412255"/>
    <n v="20"/>
    <s v="PRIMARY"/>
    <x v="4"/>
  </r>
  <r>
    <x v="0"/>
    <x v="4"/>
    <s v="A3"/>
    <s v="1.0 SPORTBACK TFSI SE"/>
    <s v="PRIMARY"/>
    <n v="10455"/>
    <d v="2022-06-01T00:00:00"/>
    <m/>
    <d v="2022-08-20T00:00:00"/>
    <n v="54330"/>
    <n v="12150"/>
    <n v="1384.12"/>
    <x v="50"/>
    <s v="Online Platform 1"/>
    <n v="1384.12"/>
    <n v="-28.38"/>
    <n v="1412.5"/>
    <n v="11.391934156378602"/>
    <n v="80"/>
    <s v="BW"/>
    <x v="0"/>
  </r>
  <r>
    <x v="0"/>
    <x v="3"/>
    <s v="FOCUS"/>
    <s v="1.0.0 ZETEC"/>
    <s v="SILVER"/>
    <n v="5894"/>
    <d v="2022-06-03T00:00:00"/>
    <m/>
    <d v="2022-06-22T00:00:00"/>
    <n v="26358"/>
    <n v="7695"/>
    <n v="1491.95"/>
    <x v="51"/>
    <s v="Online Platform 1"/>
    <n v="1491.95"/>
    <n v="-28.38"/>
    <n v="1520.33"/>
    <n v="19.38856400259909"/>
    <n v="19"/>
    <s v="SILVER"/>
    <x v="0"/>
  </r>
  <r>
    <x v="0"/>
    <x v="8"/>
    <s v="QASHQAI"/>
    <s v="1.2 N-TEC DIG-T"/>
    <s v="WHITE"/>
    <n v="7694"/>
    <d v="2022-06-06T00:00:00"/>
    <d v="2022-07-17T00:00:00"/>
    <d v="2022-07-17T00:00:00"/>
    <n v="52834"/>
    <n v="10650"/>
    <n v="2325.31"/>
    <x v="52"/>
    <s v="Local"/>
    <n v="2325.31"/>
    <n v="-28.38"/>
    <n v="2353.69"/>
    <n v="21.833896713615022"/>
    <n v="41"/>
    <s v="BW"/>
    <x v="1"/>
  </r>
  <r>
    <x v="0"/>
    <x v="17"/>
    <s v="MAZDA 3"/>
    <s v="2.0.0 SE-L NAV"/>
    <s v="WHITE"/>
    <n v="8394"/>
    <d v="2022-06-06T00:00:00"/>
    <d v="2022-08-21T00:00:00"/>
    <d v="2022-08-21T00:00:00"/>
    <n v="52242"/>
    <n v="11313"/>
    <n v="2399.86"/>
    <x v="53"/>
    <s v="Online Platform 1"/>
    <n v="2399.86"/>
    <n v="-28.38"/>
    <n v="2428.2399999999998"/>
    <n v="21.21329444002475"/>
    <n v="76"/>
    <s v="BW"/>
    <x v="0"/>
  </r>
  <r>
    <x v="0"/>
    <x v="4"/>
    <s v="A3"/>
    <s v="1.4 TFSI SPORT"/>
    <s v="WHITE"/>
    <n v="8394"/>
    <d v="2022-06-06T00:00:00"/>
    <d v="2022-07-10T00:00:00"/>
    <d v="2022-07-23T00:00:00"/>
    <n v="50379"/>
    <n v="11800"/>
    <n v="2773.07"/>
    <x v="54"/>
    <s v="Local"/>
    <n v="2773.07"/>
    <n v="-28.38"/>
    <n v="2801.45"/>
    <n v="23.500593220338985"/>
    <n v="47"/>
    <s v="BW"/>
    <x v="1"/>
  </r>
  <r>
    <x v="0"/>
    <x v="16"/>
    <s v="A-CLASS"/>
    <s v="1.5 A150 ELEGANCE SE"/>
    <s v="BLUE"/>
    <n v="3020"/>
    <d v="2022-06-07T00:00:00"/>
    <d v="2022-07-04T00:00:00"/>
    <d v="2022-07-06T00:00:00"/>
    <n v="56047"/>
    <n v="5793"/>
    <n v="2131.62"/>
    <x v="55"/>
    <s v="Online Platform 1"/>
    <n v="2131.62"/>
    <n v="644.46333333333337"/>
    <n v="1487.1566666666668"/>
    <n v="36.796478508544794"/>
    <n v="29"/>
    <s v="PRIMARY"/>
    <x v="0"/>
  </r>
  <r>
    <x v="0"/>
    <x v="0"/>
    <s v="MINI"/>
    <s v="1.5 COOPER"/>
    <s v="PRIMARY"/>
    <n v="9294"/>
    <d v="2022-06-07T00:00:00"/>
    <d v="2022-08-13T00:00:00"/>
    <d v="2022-08-26T00:00:00"/>
    <n v="19200"/>
    <n v="12499"/>
    <n v="2140.25"/>
    <x v="56"/>
    <s v="Online Platform 1"/>
    <n v="2140.25"/>
    <n v="763.95666666666671"/>
    <n v="1376.2933333333333"/>
    <n v="17.123369869589567"/>
    <n v="80"/>
    <s v="BW"/>
    <x v="0"/>
  </r>
  <r>
    <x v="0"/>
    <x v="18"/>
    <s v="308"/>
    <s v="1.6 THP S/S GT"/>
    <s v="BLUE"/>
    <n v="8394"/>
    <d v="2022-06-08T00:00:00"/>
    <d v="2022-08-08T00:00:00"/>
    <d v="2022-08-12T00:00:00"/>
    <n v="43000"/>
    <n v="10845"/>
    <n v="1703.12"/>
    <x v="57"/>
    <s v="Online Platform 1"/>
    <n v="1703.12"/>
    <n v="-28.38"/>
    <n v="1731.5"/>
    <n v="15.704195481788842"/>
    <n v="65"/>
    <s v="PRIMARY"/>
    <x v="0"/>
  </r>
  <r>
    <x v="0"/>
    <x v="5"/>
    <s v="ZAFIRA TOURER"/>
    <s v="2.0.0 EXCLUSIV CDTI"/>
    <s v="BLUE"/>
    <n v="3270"/>
    <d v="2022-06-09T00:00:00"/>
    <d v="2022-07-24T00:00:00"/>
    <d v="2022-07-28T00:00:00"/>
    <n v="79700"/>
    <n v="6195"/>
    <n v="2425.9699999999998"/>
    <x v="58"/>
    <s v="Online Platform 1"/>
    <n v="2425.9699999999998"/>
    <n v="-28.38"/>
    <n v="2454.35"/>
    <n v="39.160129136400322"/>
    <n v="49"/>
    <s v="PRIMARY"/>
    <x v="0"/>
  </r>
  <r>
    <x v="0"/>
    <x v="5"/>
    <s v="CORSA"/>
    <s v="1.4 LIMITED EDITION"/>
    <s v="WHITE"/>
    <n v="5447"/>
    <d v="2022-06-09T00:00:00"/>
    <d v="2022-08-02T00:00:00"/>
    <d v="2022-08-05T00:00:00"/>
    <n v="50232"/>
    <n v="7295"/>
    <n v="1560.62"/>
    <x v="59"/>
    <s v="Online Platform 1"/>
    <n v="1560.62"/>
    <n v="-28.38"/>
    <n v="1589"/>
    <n v="21.393008910212473"/>
    <n v="57"/>
    <s v="BW"/>
    <x v="0"/>
  </r>
  <r>
    <x v="0"/>
    <x v="8"/>
    <s v="JUKE"/>
    <s v="1.6 TEKNA DIG-T"/>
    <s v="PRIMARY"/>
    <n v="7094"/>
    <d v="2022-06-09T00:00:00"/>
    <m/>
    <d v="2022-06-24T00:00:00"/>
    <n v="51600"/>
    <n v="9250"/>
    <n v="1812.84"/>
    <x v="60"/>
    <s v="Local"/>
    <n v="1812.84"/>
    <n v="-28.38"/>
    <n v="1841.22"/>
    <n v="19.59827027027027"/>
    <n v="15"/>
    <s v="BW"/>
    <x v="1"/>
  </r>
  <r>
    <x v="0"/>
    <x v="6"/>
    <s v="POLO"/>
    <s v="1.0.0 SE"/>
    <s v="PRIMARY"/>
    <n v="7129"/>
    <d v="2022-06-09T00:00:00"/>
    <d v="2022-06-23T00:00:00"/>
    <d v="2022-06-29T00:00:00"/>
    <n v="45000"/>
    <n v="9404"/>
    <n v="1777.01"/>
    <x v="61"/>
    <s v="Online Platform 3"/>
    <n v="1777.01"/>
    <n v="264.58"/>
    <n v="1512.43"/>
    <n v="18.896320714589535"/>
    <n v="20"/>
    <s v="BW"/>
    <x v="3"/>
  </r>
  <r>
    <x v="0"/>
    <x v="1"/>
    <s v="SX4 S-CROSS"/>
    <s v="1.6 SZ5"/>
    <s v="PRIMARY"/>
    <n v="7994"/>
    <d v="2022-06-09T00:00:00"/>
    <d v="2022-07-14T00:00:00"/>
    <d v="2022-07-19T00:00:00"/>
    <n v="43600"/>
    <n v="10300"/>
    <n v="1797.29"/>
    <x v="62"/>
    <s v="Online Platform 1"/>
    <n v="1797.29"/>
    <n v="-28.38"/>
    <n v="1825.67"/>
    <n v="17.449417475728154"/>
    <n v="40"/>
    <s v="BW"/>
    <x v="0"/>
  </r>
  <r>
    <x v="0"/>
    <x v="18"/>
    <s v="208"/>
    <s v="1.2 S/S ALLURE"/>
    <s v="RED"/>
    <n v="9294"/>
    <d v="2022-06-09T00:00:00"/>
    <d v="2022-07-30T00:00:00"/>
    <d v="2022-08-08T00:00:00"/>
    <n v="30919"/>
    <n v="11675"/>
    <n v="2004.79"/>
    <x v="63"/>
    <s v="Online Platform 1"/>
    <n v="2004.79"/>
    <n v="-28.38"/>
    <n v="2033.17"/>
    <n v="17.171648822269809"/>
    <n v="60"/>
    <s v="PRIMARY"/>
    <x v="0"/>
  </r>
  <r>
    <x v="0"/>
    <x v="5"/>
    <s v="ZAFIRA TOURER"/>
    <s v="1.4 SRI"/>
    <s v="PRIMARY"/>
    <n v="7394"/>
    <d v="2022-06-10T00:00:00"/>
    <d v="2022-09-04T00:00:00"/>
    <d v="2022-09-09T00:00:00"/>
    <n v="52100"/>
    <n v="9550"/>
    <n v="1689.75"/>
    <x v="64"/>
    <s v="Online Platform 1"/>
    <n v="1689.75"/>
    <n v="-28.38"/>
    <n v="1718.13"/>
    <n v="17.693717277486911"/>
    <n v="91"/>
    <s v="BW"/>
    <x v="0"/>
  </r>
  <r>
    <x v="0"/>
    <x v="6"/>
    <s v="POLO"/>
    <s v="1.2 MATCH"/>
    <s v="BLUE"/>
    <n v="4170"/>
    <d v="2022-06-13T00:00:00"/>
    <d v="2022-08-13T00:00:00"/>
    <d v="2022-08-20T00:00:00"/>
    <n v="59051"/>
    <n v="6495"/>
    <n v="1777.42"/>
    <x v="65"/>
    <s v="Local"/>
    <n v="1777.42"/>
    <n v="-28.38"/>
    <n v="1805.8"/>
    <n v="27.365973826020017"/>
    <n v="68"/>
    <s v="PRIMARY"/>
    <x v="1"/>
  </r>
  <r>
    <x v="0"/>
    <x v="9"/>
    <s v="YARIS"/>
    <s v="1.3 VVT-I ICON "/>
    <s v="GREY"/>
    <n v="6494"/>
    <d v="2022-06-13T00:00:00"/>
    <d v="2022-08-31T00:00:00"/>
    <d v="2022-08-31T00:00:00"/>
    <n v="34848"/>
    <n v="8795"/>
    <n v="1432.49"/>
    <x v="66"/>
    <s v="Online Platform 1"/>
    <n v="1432.49"/>
    <n v="-28.38"/>
    <n v="1460.87"/>
    <n v="16.287549744172825"/>
    <n v="79"/>
    <s v="GREY"/>
    <x v="0"/>
  </r>
  <r>
    <x v="0"/>
    <x v="4"/>
    <s v="A3"/>
    <s v="1.4 TFSI S LINE"/>
    <s v="WHITE"/>
    <n v="11304"/>
    <d v="2022-06-13T00:00:00"/>
    <m/>
    <d v="2022-06-18T00:00:00"/>
    <n v="47995"/>
    <n v="13399"/>
    <n v="1682.79"/>
    <x v="67"/>
    <s v="Online Platform 1"/>
    <n v="1682.79"/>
    <n v="264.58"/>
    <n v="1418.21"/>
    <n v="12.559071572505411"/>
    <n v="5"/>
    <s v="BW"/>
    <x v="0"/>
  </r>
  <r>
    <x v="0"/>
    <x v="13"/>
    <s v="SPORTAGE"/>
    <s v="1.6 1"/>
    <s v="PRIMARY"/>
    <n v="5394"/>
    <d v="2022-06-15T00:00:00"/>
    <d v="2022-07-25T00:00:00"/>
    <d v="2022-07-25T00:00:00"/>
    <n v="82352"/>
    <n v="7995"/>
    <n v="1277.77"/>
    <x v="68"/>
    <s v="Online Platform 1"/>
    <n v="1277.77"/>
    <n v="-28.38"/>
    <n v="1306.1500000000001"/>
    <n v="15.982113821138212"/>
    <n v="40"/>
    <s v="BW"/>
    <x v="0"/>
  </r>
  <r>
    <x v="0"/>
    <x v="4"/>
    <s v="A5"/>
    <s v="2.0.0 SPORTBACK TDI SE"/>
    <s v="WHITE"/>
    <n v="5794"/>
    <d v="2022-06-15T00:00:00"/>
    <d v="2022-06-29T00:00:00"/>
    <d v="2022-07-02T00:00:00"/>
    <n v="60731"/>
    <n v="8779"/>
    <n v="2197.25"/>
    <x v="69"/>
    <s v="Online Platform 1"/>
    <n v="2197.25"/>
    <n v="130.66999999999999"/>
    <n v="2066.58"/>
    <n v="25.028477047499717"/>
    <n v="17"/>
    <s v="BW"/>
    <x v="0"/>
  </r>
  <r>
    <x v="0"/>
    <x v="4"/>
    <s v="A3"/>
    <s v="1.4 TFSI SPORT"/>
    <s v="SILVER"/>
    <n v="9294"/>
    <d v="2022-06-15T00:00:00"/>
    <d v="2022-08-01T00:00:00"/>
    <d v="2022-08-01T00:00:00"/>
    <n v="71774"/>
    <n v="12125"/>
    <n v="2267.06"/>
    <x v="70"/>
    <s v="Online Platform 1"/>
    <n v="2267.06"/>
    <n v="-28.38"/>
    <n v="2295.44"/>
    <n v="18.697402061855669"/>
    <n v="47"/>
    <s v="SILVER"/>
    <x v="0"/>
  </r>
  <r>
    <x v="0"/>
    <x v="5"/>
    <s v="ASTRA"/>
    <s v="1.4 ENERGY"/>
    <s v="BLUE"/>
    <n v="3470"/>
    <d v="2022-06-16T00:00:00"/>
    <m/>
    <d v="2022-06-27T00:00:00"/>
    <n v="72889"/>
    <n v="5685"/>
    <n v="1822.91"/>
    <x v="71"/>
    <s v="Online Platform 3"/>
    <n v="1822.91"/>
    <n v="265.41333333333336"/>
    <n v="1557.4966666666667"/>
    <n v="32.065259454705362"/>
    <n v="11"/>
    <s v="PRIMARY"/>
    <x v="3"/>
  </r>
  <r>
    <x v="0"/>
    <x v="19"/>
    <s v="C4 PICASSO"/>
    <s v="1.6 HDI VTR PLUS"/>
    <s v="BRONZE"/>
    <n v="4394"/>
    <d v="2022-06-16T00:00:00"/>
    <d v="2022-07-29T00:00:00"/>
    <d v="2022-08-02T00:00:00"/>
    <n v="34784"/>
    <n v="8255"/>
    <n v="2988.65"/>
    <x v="72"/>
    <s v="Online Platform 3"/>
    <n v="2988.65"/>
    <n v="-28.38"/>
    <n v="3017.03"/>
    <n v="36.204118715929738"/>
    <n v="47"/>
    <s v="BRONZE"/>
    <x v="3"/>
  </r>
  <r>
    <x v="0"/>
    <x v="4"/>
    <s v="A3"/>
    <s v="2.0.0 TDI S LINE"/>
    <s v="WHITE"/>
    <n v="6794"/>
    <d v="2022-06-16T00:00:00"/>
    <d v="2022-07-02T00:00:00"/>
    <d v="2022-07-02T00:00:00"/>
    <n v="107664"/>
    <n v="9395"/>
    <n v="1913.12"/>
    <x v="73"/>
    <s v="Online Platform 1"/>
    <n v="1913.12"/>
    <n v="-28.38"/>
    <n v="1941.5"/>
    <n v="20.363171899946781"/>
    <n v="16"/>
    <s v="BW"/>
    <x v="0"/>
  </r>
  <r>
    <x v="0"/>
    <x v="2"/>
    <s v="3 SERIES"/>
    <s v="320I M SPORT"/>
    <s v="BLUE"/>
    <n v="3770"/>
    <d v="2022-06-17T00:00:00"/>
    <d v="2022-07-06T00:00:00"/>
    <d v="2022-07-06T00:00:00"/>
    <n v="66683"/>
    <n v="5995"/>
    <n v="1841.94"/>
    <x v="74"/>
    <s v="Online Platform 1"/>
    <n v="1841.94"/>
    <n v="-28.38"/>
    <n v="1870.32"/>
    <n v="30.724603836530441"/>
    <n v="19"/>
    <s v="PRIMARY"/>
    <x v="0"/>
  </r>
  <r>
    <x v="0"/>
    <x v="4"/>
    <s v="A1"/>
    <s v="1.4 TFSI SPORT"/>
    <s v="PRIMARY"/>
    <n v="3770"/>
    <d v="2022-06-17T00:00:00"/>
    <d v="2022-08-03T00:00:00"/>
    <d v="2022-08-09T00:00:00"/>
    <n v="98889"/>
    <n v="6495"/>
    <n v="2252.4499999999998"/>
    <x v="75"/>
    <s v="Online Platform 1"/>
    <n v="2252.4499999999998"/>
    <n v="331.62"/>
    <n v="1920.83"/>
    <n v="34.679753656658967"/>
    <n v="53"/>
    <s v="BW"/>
    <x v="0"/>
  </r>
  <r>
    <x v="0"/>
    <x v="3"/>
    <s v="FOCUS"/>
    <s v="1.6 ZETEC NAVIGATOR"/>
    <s v="WHITE"/>
    <n v="6994"/>
    <d v="2022-06-18T00:00:00"/>
    <d v="2022-07-14T00:00:00"/>
    <d v="2022-07-14T00:00:00"/>
    <n v="31972"/>
    <n v="8885"/>
    <n v="1514.82"/>
    <x v="76"/>
    <s v="Online Platform 1"/>
    <n v="1514.82"/>
    <n v="-28.38"/>
    <n v="1543.2"/>
    <n v="17.049184018007878"/>
    <n v="26"/>
    <s v="BW"/>
    <x v="0"/>
  </r>
  <r>
    <x v="0"/>
    <x v="4"/>
    <s v="A3"/>
    <s v="1.8 TFSI SPORT"/>
    <s v="GREY"/>
    <n v="8484"/>
    <d v="2022-06-18T00:00:00"/>
    <d v="2022-07-14T00:00:00"/>
    <d v="2022-07-14T00:00:00"/>
    <n v="65685"/>
    <n v="11094"/>
    <n v="1786.62"/>
    <x v="77"/>
    <s v="Online Platform 1"/>
    <n v="1786.62"/>
    <n v="-28.38"/>
    <n v="1815"/>
    <n v="16.104380746349378"/>
    <n v="26"/>
    <s v="GREY"/>
    <x v="0"/>
  </r>
  <r>
    <x v="0"/>
    <x v="20"/>
    <s v="GIULIETTA"/>
    <s v="1.6 JTDM-2 TURISMO"/>
    <s v="PRIMARY"/>
    <n v="3070"/>
    <d v="2022-06-20T00:00:00"/>
    <d v="2022-07-06T00:00:00"/>
    <d v="2022-07-11T00:00:00"/>
    <n v="43418"/>
    <n v="5245"/>
    <n v="1725.45"/>
    <x v="78"/>
    <s v="Online Platform 1"/>
    <n v="1725.45"/>
    <n v="-28.38"/>
    <n v="1753.83"/>
    <n v="32.897044804575785"/>
    <n v="21"/>
    <s v="BW"/>
    <x v="0"/>
  </r>
  <r>
    <x v="0"/>
    <x v="6"/>
    <s v="GOLF"/>
    <s v="1.4 SE TSI"/>
    <s v="SILVER"/>
    <n v="3920"/>
    <d v="2022-06-20T00:00:00"/>
    <d v="2022-09-15T00:00:00"/>
    <d v="2022-09-16T00:00:00"/>
    <n v="90821"/>
    <n v="6594"/>
    <n v="2339.0500000000002"/>
    <x v="79"/>
    <s v="Online Platform 1"/>
    <n v="2339.0500000000002"/>
    <n v="881.74666666666667"/>
    <n v="1457.3033333333333"/>
    <n v="35.472399150743101"/>
    <n v="88"/>
    <s v="SILVER"/>
    <x v="0"/>
  </r>
  <r>
    <x v="0"/>
    <x v="4"/>
    <s v="A1"/>
    <s v="1.4 SPORTBACK TFSI S LINE"/>
    <s v="WHITE"/>
    <n v="7594"/>
    <d v="2022-06-20T00:00:00"/>
    <d v="2022-07-30T00:00:00"/>
    <d v="2022-08-01T00:00:00"/>
    <n v="81965"/>
    <n v="10284"/>
    <n v="1890.34"/>
    <x v="80"/>
    <s v="Online Platform 1"/>
    <n v="1890.34"/>
    <n v="580.78666666666663"/>
    <n v="1309.5533333333333"/>
    <n v="18.381369117075067"/>
    <n v="42"/>
    <s v="BW"/>
    <x v="0"/>
  </r>
  <r>
    <x v="0"/>
    <x v="9"/>
    <s v="AURIS"/>
    <s v="1.8 VVT-I EXCEL"/>
    <s v="RED"/>
    <n v="6394"/>
    <d v="2022-06-20T00:00:00"/>
    <d v="2022-09-12T00:00:00"/>
    <d v="2022-09-15T00:00:00"/>
    <n v="83430"/>
    <n v="11999"/>
    <n v="3812.93"/>
    <x v="81"/>
    <s v="Online Platform 1"/>
    <n v="3812.93"/>
    <n v="483.24"/>
    <n v="3329.69"/>
    <n v="31.777064755396282"/>
    <n v="87"/>
    <s v="PRIMARY"/>
    <x v="0"/>
  </r>
  <r>
    <x v="0"/>
    <x v="4"/>
    <s v="A1"/>
    <s v="1.4 TFSI SPORT"/>
    <s v="BLUE"/>
    <n v="4270"/>
    <d v="2022-06-21T00:00:00"/>
    <d v="2022-08-20T00:00:00"/>
    <d v="2022-08-22T00:00:00"/>
    <n v="98000"/>
    <n v="5895"/>
    <n v="1173.48"/>
    <x v="82"/>
    <s v="Online Platform 1"/>
    <n v="1173.48"/>
    <n v="-28.38"/>
    <n v="1201.8599999999999"/>
    <n v="19.906361323155217"/>
    <n v="62"/>
    <s v="PRIMARY"/>
    <x v="0"/>
  </r>
  <r>
    <x v="0"/>
    <x v="2"/>
    <s v="3 SERIES"/>
    <s v="318I M SPORT"/>
    <s v="WHITE"/>
    <n v="6694"/>
    <d v="2022-06-21T00:00:00"/>
    <d v="2022-06-30T00:00:00"/>
    <d v="2022-07-07T00:00:00"/>
    <n v="38924"/>
    <n v="10495"/>
    <n v="3093.12"/>
    <x v="83"/>
    <s v="Online Platform 1"/>
    <n v="3093.12"/>
    <n v="-28.38"/>
    <n v="3121.5"/>
    <n v="29.472320152453548"/>
    <n v="16"/>
    <s v="BW"/>
    <x v="0"/>
  </r>
  <r>
    <x v="0"/>
    <x v="16"/>
    <s v="E-CLASS"/>
    <s v="E220 CDI AMG SPORT"/>
    <s v="PRIMARY"/>
    <n v="7294"/>
    <d v="2022-06-21T00:00:00"/>
    <m/>
    <d v="2022-08-14T00:00:00"/>
    <n v="95130"/>
    <n v="10505"/>
    <n v="2278.4499999999998"/>
    <x v="84"/>
    <s v="Online Platform 1"/>
    <n v="2278.4499999999998"/>
    <n v="-28.38"/>
    <n v="2306.83"/>
    <n v="21.689195621132793"/>
    <n v="54"/>
    <s v="BW"/>
    <x v="0"/>
  </r>
  <r>
    <x v="0"/>
    <x v="8"/>
    <s v="QASHQAI"/>
    <s v="1.5 DCI TEKNA"/>
    <s v="GREY"/>
    <n v="7694"/>
    <d v="2022-06-21T00:00:00"/>
    <d v="2022-07-03T00:00:00"/>
    <d v="2022-07-03T00:00:00"/>
    <n v="75135"/>
    <n v="10899"/>
    <n v="2442.83"/>
    <x v="85"/>
    <s v="Online Platform 1"/>
    <n v="2442.83"/>
    <n v="605.5"/>
    <n v="1837.33"/>
    <n v="22.413340673456279"/>
    <n v="12"/>
    <s v="GREY"/>
    <x v="0"/>
  </r>
  <r>
    <x v="0"/>
    <x v="6"/>
    <s v="UP"/>
    <s v="1.0.0 HIGH UP"/>
    <s v="PRIMARY"/>
    <n v="5255"/>
    <d v="2022-06-22T00:00:00"/>
    <d v="2022-08-03T00:00:00"/>
    <d v="2022-08-03T00:00:00"/>
    <n v="45574"/>
    <n v="6485"/>
    <n v="1041.6199999999999"/>
    <x v="86"/>
    <s v="Online Platform 1"/>
    <n v="1041.6199999999999"/>
    <n v="-28.38"/>
    <n v="1070"/>
    <n v="16.061989205859675"/>
    <n v="42"/>
    <s v="BW"/>
    <x v="0"/>
  </r>
  <r>
    <x v="0"/>
    <x v="4"/>
    <s v="A3"/>
    <s v="1.8 TFSI S LINE"/>
    <s v="GREY"/>
    <n v="10804"/>
    <d v="2022-06-22T00:00:00"/>
    <d v="2022-07-26T00:00:00"/>
    <d v="2022-07-27T00:00:00"/>
    <n v="39870"/>
    <n v="14444"/>
    <n v="2801.28"/>
    <x v="87"/>
    <s v="Online Platform 9"/>
    <n v="2801.28"/>
    <n v="608.11666666666667"/>
    <n v="2193.1633333333334"/>
    <n v="19.394073663805042"/>
    <n v="35"/>
    <s v="GREY"/>
    <x v="5"/>
  </r>
  <r>
    <x v="0"/>
    <x v="6"/>
    <s v="POLO"/>
    <s v="1.2 MATCH EDITION"/>
    <s v="PRIMARY"/>
    <n v="3570"/>
    <d v="2022-06-23T00:00:00"/>
    <d v="2022-07-06T00:00:00"/>
    <d v="2022-07-09T00:00:00"/>
    <n v="91000"/>
    <n v="5595"/>
    <n v="1256.26"/>
    <x v="88"/>
    <s v="Online Platform 1"/>
    <n v="1256.26"/>
    <n v="-28.38"/>
    <n v="1284.6400000000001"/>
    <n v="22.4532618409294"/>
    <n v="16"/>
    <s v="BW"/>
    <x v="0"/>
  </r>
  <r>
    <x v="0"/>
    <x v="3"/>
    <s v="S-MAX"/>
    <s v="1.6 TITANIUM"/>
    <s v="SILVER"/>
    <n v="5644"/>
    <d v="2022-06-23T00:00:00"/>
    <d v="2022-06-29T00:00:00"/>
    <d v="2022-07-05T00:00:00"/>
    <n v="89805"/>
    <n v="8894"/>
    <n v="2505.39"/>
    <x v="89"/>
    <s v="Online Platform 1"/>
    <n v="2505.39"/>
    <n v="-28.38"/>
    <n v="2533.77"/>
    <n v="28.169440071958626"/>
    <n v="12"/>
    <s v="SILVER"/>
    <x v="0"/>
  </r>
  <r>
    <x v="0"/>
    <x v="2"/>
    <s v="1 SERIES"/>
    <s v="118I M SPORT"/>
    <s v="BLUE"/>
    <n v="6294"/>
    <d v="2022-06-23T00:00:00"/>
    <m/>
    <d v="2022-08-11T00:00:00"/>
    <n v="88513"/>
    <n v="9660"/>
    <n v="2621.21"/>
    <x v="90"/>
    <s v="Online Platform 1"/>
    <n v="2621.21"/>
    <n v="-28.38"/>
    <n v="2649.59"/>
    <n v="27.134679089026914"/>
    <n v="49"/>
    <s v="PRIMARY"/>
    <x v="0"/>
  </r>
  <r>
    <x v="0"/>
    <x v="3"/>
    <s v="GALAXY"/>
    <s v="2.0.0 TITANIUM TDCI"/>
    <s v="SILVER"/>
    <n v="7000"/>
    <d v="2022-06-23T00:00:00"/>
    <d v="2022-07-27T00:00:00"/>
    <d v="2022-07-30T00:00:00"/>
    <n v="61097"/>
    <n v="10495"/>
    <n v="2675.83"/>
    <x v="91"/>
    <s v="Online Platform 1"/>
    <n v="2675.83"/>
    <n v="-28.38"/>
    <n v="2704.21"/>
    <n v="25.496236303001428"/>
    <n v="37"/>
    <s v="SILVER"/>
    <x v="0"/>
  </r>
  <r>
    <x v="0"/>
    <x v="8"/>
    <s v="PULSAR"/>
    <s v="1.2 TEKNA DIG-T XTRONIC"/>
    <s v="BLUE"/>
    <n v="8294"/>
    <d v="2022-06-24T00:00:00"/>
    <d v="2022-07-01T00:00:00"/>
    <d v="2022-07-04T00:00:00"/>
    <n v="46897"/>
    <n v="11192"/>
    <n v="2360.13"/>
    <x v="92"/>
    <s v="Online Platform 1"/>
    <n v="2360.13"/>
    <n v="477.79666666666668"/>
    <n v="1882.3333333333333"/>
    <n v="21.087651894210151"/>
    <n v="10"/>
    <s v="PRIMARY"/>
    <x v="0"/>
  </r>
  <r>
    <x v="0"/>
    <x v="4"/>
    <s v="A1"/>
    <s v="1.4 SPORTBACK TFSI S LINE"/>
    <s v="PRIMARY"/>
    <n v="9354"/>
    <d v="2022-06-24T00:00:00"/>
    <d v="2022-08-21T00:00:00"/>
    <d v="2022-08-27T00:00:00"/>
    <n v="37296"/>
    <n v="11995"/>
    <n v="1954.59"/>
    <x v="93"/>
    <s v="Online Platform 1"/>
    <n v="1954.59"/>
    <n v="-28.38"/>
    <n v="1982.97"/>
    <n v="16.295039599833263"/>
    <n v="64"/>
    <s v="BW"/>
    <x v="0"/>
  </r>
  <r>
    <x v="0"/>
    <x v="8"/>
    <s v="JUKE"/>
    <s v="1.6 TEKNA XTRONIC"/>
    <s v="SILVER"/>
    <n v="8744"/>
    <d v="2022-06-25T00:00:00"/>
    <m/>
    <d v="2022-07-13T00:00:00"/>
    <n v="45080"/>
    <n v="11949"/>
    <n v="2487.44"/>
    <x v="94"/>
    <s v="Online Platform 1"/>
    <n v="2487.44"/>
    <n v="605.5"/>
    <n v="1881.94"/>
    <n v="20.817139509582393"/>
    <n v="18"/>
    <s v="SILVER"/>
    <x v="0"/>
  </r>
  <r>
    <x v="0"/>
    <x v="2"/>
    <s v="1 SERIES"/>
    <s v="125D M SPORT"/>
    <s v="GREY"/>
    <n v="10175"/>
    <d v="2022-06-25T00:00:00"/>
    <d v="2022-08-07T00:00:00"/>
    <d v="2022-08-19T00:00:00"/>
    <n v="60768"/>
    <n v="13874.88"/>
    <n v="2466.5100000000002"/>
    <x v="95"/>
    <s v="Online Platform 1"/>
    <n v="2466.5100000000002"/>
    <n v="-28.38"/>
    <n v="2494.89"/>
    <n v="17.776802393966651"/>
    <n v="55"/>
    <s v="GREY"/>
    <x v="0"/>
  </r>
  <r>
    <x v="0"/>
    <x v="2"/>
    <s v="3 SERIES"/>
    <s v="320D MODERN"/>
    <s v="BROWN"/>
    <n v="5800"/>
    <d v="2022-06-27T00:00:00"/>
    <d v="2022-08-12T00:00:00"/>
    <d v="2022-08-15T00:00:00"/>
    <n v="82418"/>
    <n v="10249"/>
    <n v="3916.29"/>
    <x v="96"/>
    <s v="Online Platform 1"/>
    <n v="3916.29"/>
    <n v="1569.5966666666666"/>
    <n v="2346.6933333333332"/>
    <n v="38.211435261976781"/>
    <n v="49"/>
    <s v="BROWN"/>
    <x v="0"/>
  </r>
  <r>
    <x v="0"/>
    <x v="20"/>
    <s v="GIULIETTA"/>
    <s v="2.0.0 JTDM-2 LUSSO TCT"/>
    <s v="GREY"/>
    <n v="2870"/>
    <d v="2022-06-28T00:00:00"/>
    <d v="2022-07-21T00:00:00"/>
    <d v="2022-07-25T00:00:00"/>
    <n v="72236"/>
    <n v="5995"/>
    <n v="2770.79"/>
    <x v="97"/>
    <s v="Online Platform 1"/>
    <n v="2770.79"/>
    <n v="121.62"/>
    <n v="2649.17"/>
    <n v="46.21834862385321"/>
    <n v="27"/>
    <s v="GREY"/>
    <x v="0"/>
  </r>
  <r>
    <x v="0"/>
    <x v="3"/>
    <s v="KUGA"/>
    <s v="2.0.0 TITANIUM X TDCI"/>
    <s v="PRIMARY"/>
    <n v="5494"/>
    <d v="2022-06-28T00:00:00"/>
    <d v="2022-07-31T00:00:00"/>
    <d v="2022-08-01T00:00:00"/>
    <n v="76367"/>
    <n v="7985"/>
    <n v="2046.45"/>
    <x v="98"/>
    <s v="Local"/>
    <n v="2046.45"/>
    <n v="-28.38"/>
    <n v="2074.83"/>
    <n v="25.628678772698809"/>
    <n v="34"/>
    <s v="BW"/>
    <x v="1"/>
  </r>
  <r>
    <x v="0"/>
    <x v="5"/>
    <s v="ASTRA"/>
    <s v="1.8 TWIN TOP SPORT"/>
    <s v="SILVER"/>
    <n v="200"/>
    <d v="2022-06-29T00:00:00"/>
    <m/>
    <d v="2022-07-30T00:00:00"/>
    <n v="56975"/>
    <n v="700"/>
    <n v="416.67"/>
    <x v="99"/>
    <s v="Other"/>
    <n v="416.67"/>
    <m/>
    <n v="416.67"/>
    <n v="59.524285714285718"/>
    <n v="31"/>
    <s v="SILVER"/>
    <x v="2"/>
  </r>
  <r>
    <x v="0"/>
    <x v="2"/>
    <s v="1 SERIES"/>
    <s v="116I M SPORT"/>
    <s v="PRIMARY"/>
    <n v="6294"/>
    <d v="2022-06-29T00:00:00"/>
    <d v="2022-07-17T00:00:00"/>
    <d v="2022-07-26T00:00:00"/>
    <n v="87864"/>
    <n v="8695"/>
    <n v="1676.45"/>
    <x v="100"/>
    <s v="Online Platform 1"/>
    <n v="1676.45"/>
    <n v="-28.38"/>
    <n v="1704.83"/>
    <n v="19.280621046578492"/>
    <n v="27"/>
    <s v="BW"/>
    <x v="0"/>
  </r>
  <r>
    <x v="0"/>
    <x v="6"/>
    <s v="GOLF"/>
    <s v="1.4 SE TSI BLUEMOTION TECHNOLOGY"/>
    <s v="SILVER"/>
    <n v="5774"/>
    <d v="2022-06-29T00:00:00"/>
    <d v="2022-07-14T00:00:00"/>
    <d v="2022-07-23T00:00:00"/>
    <n v="67593"/>
    <n v="9245"/>
    <n v="1638.45"/>
    <x v="101"/>
    <s v="Online Platform 1"/>
    <n v="1638.45"/>
    <n v="-28.38"/>
    <n v="1666.83"/>
    <n v="17.722552731206058"/>
    <n v="24"/>
    <s v="SILVER"/>
    <x v="0"/>
  </r>
  <r>
    <x v="0"/>
    <x v="4"/>
    <s v="A5"/>
    <s v="3.0.0 TDI QUATTRO S LINE"/>
    <s v="GREY"/>
    <n v="7294"/>
    <d v="2022-06-29T00:00:00"/>
    <d v="2022-07-16T00:00:00"/>
    <d v="2022-07-22T00:00:00"/>
    <n v="99767"/>
    <n v="10885"/>
    <n v="2149.37"/>
    <x v="102"/>
    <s v="Online Platform 1"/>
    <n v="2149.37"/>
    <n v="-28.38"/>
    <n v="2177.75"/>
    <n v="19.746164446485992"/>
    <n v="23"/>
    <s v="GREY"/>
    <x v="0"/>
  </r>
  <r>
    <x v="0"/>
    <x v="4"/>
    <s v="A5"/>
    <s v="2.0.0 TDI S LINE PRIMARY EDITION"/>
    <s v="WHITE"/>
    <n v="8394"/>
    <d v="2022-06-29T00:00:00"/>
    <m/>
    <d v="2022-07-14T00:00:00"/>
    <n v="94031"/>
    <n v="11225"/>
    <n v="2379.79"/>
    <x v="103"/>
    <s v="Online Platform 3"/>
    <n v="2379.79"/>
    <n v="-28.38"/>
    <n v="2408.17"/>
    <n v="21.200801781737194"/>
    <n v="15"/>
    <s v="BW"/>
    <x v="3"/>
  </r>
  <r>
    <x v="0"/>
    <x v="0"/>
    <s v="MINI"/>
    <s v="1.6 COOPER D MAYFAIR"/>
    <s v="BROWN"/>
    <n v="200"/>
    <d v="2022-06-30T00:00:00"/>
    <m/>
    <d v="2022-08-06T00:00:00"/>
    <n v="146000"/>
    <n v="700"/>
    <n v="388.29"/>
    <x v="104"/>
    <s v="Other"/>
    <n v="388.29"/>
    <n v="-28.38"/>
    <n v="416.67"/>
    <n v="55.47"/>
    <n v="37"/>
    <s v="BROWN"/>
    <x v="2"/>
  </r>
  <r>
    <x v="0"/>
    <x v="4"/>
    <s v="A3"/>
    <s v="1.6 TDI SE"/>
    <s v="PRIMARY"/>
    <n v="6694"/>
    <d v="2022-07-01T00:00:00"/>
    <d v="2022-07-08T00:00:00"/>
    <d v="2022-07-09T00:00:00"/>
    <n v="81489"/>
    <n v="9619"/>
    <n v="1981.22"/>
    <x v="105"/>
    <s v="Online Platform 1"/>
    <n v="1981.22"/>
    <n v="483.24"/>
    <n v="1497.98"/>
    <n v="20.59694354922549"/>
    <n v="8"/>
    <s v="BW"/>
    <x v="0"/>
  </r>
  <r>
    <x v="0"/>
    <x v="16"/>
    <s v="A-CLASS"/>
    <s v="A 180 D SPORT"/>
    <s v="GREY"/>
    <n v="13054"/>
    <d v="2022-07-01T00:00:00"/>
    <d v="2022-07-07T00:00:00"/>
    <d v="2022-07-08T00:00:00"/>
    <n v="39659"/>
    <n v="14995"/>
    <n v="1638.94"/>
    <x v="106"/>
    <s v="Online Platform 1"/>
    <n v="1638.94"/>
    <n v="-28.38"/>
    <n v="1667.32"/>
    <n v="10.929909969989996"/>
    <n v="7"/>
    <s v="GREY"/>
    <x v="0"/>
  </r>
  <r>
    <x v="0"/>
    <x v="21"/>
    <s v="CT"/>
    <s v="1.8 200H SPORT"/>
    <s v="GREY AND PRIMARY"/>
    <n v="11304"/>
    <d v="2022-07-02T00:00:00"/>
    <d v="2022-07-12T00:00:00"/>
    <d v="2022-07-16T00:00:00"/>
    <n v="84874"/>
    <n v="14821.74"/>
    <n v="2274.4"/>
    <x v="107"/>
    <s v="Online Platform 1"/>
    <n v="2274.4"/>
    <n v="558.11666666666667"/>
    <n v="1716.2833333333333"/>
    <n v="15.345026967144209"/>
    <n v="14"/>
    <s v="GREY AND PRIMARY"/>
    <x v="0"/>
  </r>
  <r>
    <x v="0"/>
    <x v="12"/>
    <s v="CLIO"/>
    <s v="0.9 DYNAMIQUE MEDIANAV ENERGY TCE S/S"/>
    <s v="RED"/>
    <n v="4070"/>
    <d v="2022-07-04T00:00:00"/>
    <d v="2022-07-24T00:00:00"/>
    <d v="2022-07-24T00:00:00"/>
    <n v="50644"/>
    <n v="7949"/>
    <n v="2782.29"/>
    <x v="108"/>
    <s v="Online Platform 1"/>
    <n v="2782.29"/>
    <n v="687.29"/>
    <n v="2095"/>
    <n v="35.001761227827402"/>
    <n v="20"/>
    <s v="PRIMARY"/>
    <x v="0"/>
  </r>
  <r>
    <x v="0"/>
    <x v="8"/>
    <s v="PULSAR"/>
    <s v="1.2 TEKNA DIG-T XTRONIC"/>
    <s v="WHITE"/>
    <n v="4394"/>
    <d v="2022-07-05T00:00:00"/>
    <m/>
    <d v="2022-07-24T00:00:00"/>
    <n v="87797"/>
    <n v="8400"/>
    <n v="3328.95"/>
    <x v="109"/>
    <s v="Online Platform 1"/>
    <n v="3328.95"/>
    <n v="-28.38"/>
    <n v="3357.33"/>
    <n v="39.630357142857143"/>
    <n v="19"/>
    <s v="BW"/>
    <x v="0"/>
  </r>
  <r>
    <x v="0"/>
    <x v="9"/>
    <s v="AYGO"/>
    <s v="1.0.0 VVT-I X-PRESSION X-SHIFT"/>
    <s v="WHITE"/>
    <n v="7200"/>
    <d v="2022-07-05T00:00:00"/>
    <d v="2022-07-17T00:00:00"/>
    <d v="2022-07-17T00:00:00"/>
    <n v="28244"/>
    <n v="9295"/>
    <n v="1661.37"/>
    <x v="110"/>
    <s v="Local"/>
    <n v="1661.37"/>
    <n v="-28.38"/>
    <n v="1689.75"/>
    <n v="17.873803119956968"/>
    <n v="12"/>
    <s v="BW"/>
    <x v="1"/>
  </r>
  <r>
    <x v="0"/>
    <x v="2"/>
    <s v="1 SERIES"/>
    <s v="118I SPORT"/>
    <s v="WHITE"/>
    <n v="8894"/>
    <d v="2022-07-05T00:00:00"/>
    <d v="2022-08-28T00:00:00"/>
    <d v="2022-08-30T00:00:00"/>
    <n v="53256"/>
    <n v="11894"/>
    <n v="2644.58"/>
    <x v="111"/>
    <s v="Online Platform 8"/>
    <n v="2644.58"/>
    <n v="892.9133333333333"/>
    <n v="1751.6666666666667"/>
    <n v="22.234572053136034"/>
    <n v="56"/>
    <s v="BW"/>
    <x v="2"/>
  </r>
  <r>
    <x v="0"/>
    <x v="4"/>
    <s v="A3"/>
    <s v="2.0.0 TDI S LINE"/>
    <s v="PRIMARY"/>
    <n v="8494"/>
    <d v="2022-07-05T00:00:00"/>
    <m/>
    <d v="2022-07-25T00:00:00"/>
    <n v="72374"/>
    <n v="12834"/>
    <n v="3998.67"/>
    <x v="112"/>
    <s v="Online Platform 3"/>
    <n v="3998.67"/>
    <n v="1582.1666666666667"/>
    <n v="2416.5033333333336"/>
    <n v="31.156848994857409"/>
    <n v="20"/>
    <s v="BW"/>
    <x v="3"/>
  </r>
  <r>
    <x v="0"/>
    <x v="2"/>
    <s v="2 SERIES"/>
    <s v="M235I"/>
    <s v="BLUE"/>
    <n v="12154"/>
    <d v="2022-07-05T00:00:00"/>
    <d v="2022-07-11T00:00:00"/>
    <d v="2022-07-15T00:00:00"/>
    <n v="54342"/>
    <n v="15600"/>
    <n v="2808.41"/>
    <x v="113"/>
    <s v="Online Platform 1"/>
    <n v="2808.41"/>
    <n v="-28.38"/>
    <n v="2836.79"/>
    <n v="18.002628205128204"/>
    <n v="10"/>
    <s v="PRIMARY"/>
    <x v="0"/>
  </r>
  <r>
    <x v="0"/>
    <x v="2"/>
    <s v="1 SERIES"/>
    <s v="116I SPORT"/>
    <s v="WHITE"/>
    <n v="6194"/>
    <d v="2022-07-06T00:00:00"/>
    <m/>
    <d v="2022-08-02T00:00:00"/>
    <n v="60126"/>
    <n v="8245"/>
    <n v="1679.79"/>
    <x v="114"/>
    <s v="Online Platform 10"/>
    <n v="1679.79"/>
    <n v="-28.38"/>
    <n v="1708.17"/>
    <n v="20.373438447543965"/>
    <n v="27"/>
    <s v="BW"/>
    <x v="4"/>
  </r>
  <r>
    <x v="0"/>
    <x v="3"/>
    <s v="FIESTA"/>
    <s v="1.0.0 ZETEC"/>
    <s v="GREY"/>
    <n v="8094"/>
    <d v="2022-07-06T00:00:00"/>
    <d v="2022-08-19T00:00:00"/>
    <d v="2022-08-19T00:00:00"/>
    <n v="27417"/>
    <n v="9845"/>
    <n v="1469.21"/>
    <x v="115"/>
    <s v="Online Platform 2"/>
    <n v="1469.21"/>
    <n v="-28.38"/>
    <n v="1497.59"/>
    <n v="14.923412899949213"/>
    <n v="44"/>
    <s v="GREY"/>
    <x v="2"/>
  </r>
  <r>
    <x v="0"/>
    <x v="17"/>
    <s v="MAZDA 6"/>
    <s v="2.2 D SPORT NAV"/>
    <s v="RED"/>
    <n v="6494"/>
    <d v="2022-07-06T00:00:00"/>
    <d v="2022-08-12T00:00:00"/>
    <d v="2022-08-13T00:00:00"/>
    <n v="55973"/>
    <n v="10194"/>
    <n v="3252.92"/>
    <x v="116"/>
    <s v="Online Platform 8"/>
    <n v="3252.92"/>
    <n v="929.75666666666666"/>
    <n v="2323.1633333333334"/>
    <n v="31.910143221502846"/>
    <n v="38"/>
    <s v="PRIMARY"/>
    <x v="2"/>
  </r>
  <r>
    <x v="0"/>
    <x v="10"/>
    <s v="I10"/>
    <s v="1.2 ACTIVE"/>
    <s v="SILVER"/>
    <n v="3370"/>
    <d v="2022-07-07T00:00:00"/>
    <d v="2022-08-02T00:00:00"/>
    <d v="2022-08-13T00:00:00"/>
    <n v="24798"/>
    <n v="5645"/>
    <n v="1869.46"/>
    <x v="117"/>
    <s v="Online Platform 1"/>
    <n v="1869.46"/>
    <n v="-28.38"/>
    <n v="1897.84"/>
    <n v="33.117094774136405"/>
    <n v="37"/>
    <s v="SILVER"/>
    <x v="0"/>
  </r>
  <r>
    <x v="0"/>
    <x v="3"/>
    <s v="FOCUS"/>
    <s v="1.0.0 TITANIUM"/>
    <s v="PRIMARY"/>
    <n v="3870"/>
    <d v="2022-07-07T00:00:00"/>
    <d v="2022-07-27T00:00:00"/>
    <d v="2022-07-27T00:00:00"/>
    <n v="60880"/>
    <n v="6899"/>
    <n v="2708.12"/>
    <x v="118"/>
    <s v="Online Platform 1"/>
    <n v="2708.12"/>
    <n v="888.11666666666667"/>
    <n v="1820.0033333333333"/>
    <n v="39.253804899260764"/>
    <n v="20"/>
    <s v="BW"/>
    <x v="0"/>
  </r>
  <r>
    <x v="0"/>
    <x v="18"/>
    <s v="508"/>
    <s v="2.0.0 HYBRID4"/>
    <s v="BLUE"/>
    <n v="5900"/>
    <d v="2022-07-07T00:00:00"/>
    <d v="2022-08-08T00:00:00"/>
    <d v="2022-08-20T00:00:00"/>
    <n v="65713"/>
    <n v="9043"/>
    <n v="2085.96"/>
    <x v="119"/>
    <s v="Online Platform 1"/>
    <n v="2085.96"/>
    <n v="719.79"/>
    <n v="1366.17"/>
    <n v="23.067123742120977"/>
    <n v="44"/>
    <s v="PRIMARY"/>
    <x v="0"/>
  </r>
  <r>
    <x v="0"/>
    <x v="8"/>
    <s v="JUKE"/>
    <s v="1.6 ACENTA XTRONIC"/>
    <s v="WHITE"/>
    <n v="7744"/>
    <d v="2022-07-07T00:00:00"/>
    <d v="2022-08-11T00:00:00"/>
    <d v="2022-08-11T00:00:00"/>
    <n v="37095"/>
    <n v="9795"/>
    <n v="2279.79"/>
    <x v="120"/>
    <s v="Online Platform 1"/>
    <n v="2279.79"/>
    <n v="521.62"/>
    <n v="1758.17"/>
    <n v="23.275038284839205"/>
    <n v="35"/>
    <s v="BW"/>
    <x v="0"/>
  </r>
  <r>
    <x v="0"/>
    <x v="6"/>
    <s v="GOLF"/>
    <s v="1.4 SE TSI"/>
    <s v="PRIMARY"/>
    <n v="4070"/>
    <d v="2022-07-08T00:00:00"/>
    <d v="2022-08-28T00:00:00"/>
    <d v="2022-08-29T00:00:00"/>
    <n v="50394"/>
    <n v="6610"/>
    <n v="1978.19"/>
    <x v="121"/>
    <s v="Online Platform 1"/>
    <n v="1978.19"/>
    <n v="-28.38"/>
    <n v="2006.57"/>
    <n v="29.927231467473526"/>
    <n v="52"/>
    <s v="BW"/>
    <x v="0"/>
  </r>
  <r>
    <x v="0"/>
    <x v="2"/>
    <s v="1 SERIES"/>
    <s v="116I SE"/>
    <s v="GREY"/>
    <n v="7494"/>
    <d v="2022-07-08T00:00:00"/>
    <d v="2022-08-15T00:00:00"/>
    <d v="2022-08-18T00:00:00"/>
    <n v="33564"/>
    <n v="12594"/>
    <n v="3511.73"/>
    <x v="122"/>
    <s v="Online Platform 1"/>
    <n v="3511.73"/>
    <n v="447.29"/>
    <n v="3064.44"/>
    <n v="27.884151183103064"/>
    <n v="41"/>
    <s v="GREY"/>
    <x v="0"/>
  </r>
  <r>
    <x v="0"/>
    <x v="6"/>
    <s v="GOLF"/>
    <s v="1.4 SE TSI BLUEMOTION TECHNOLOGY"/>
    <s v="GREY"/>
    <n v="4894"/>
    <d v="2022-07-09T00:00:00"/>
    <d v="2022-07-19T00:00:00"/>
    <d v="2022-07-19T00:00:00"/>
    <n v="89440"/>
    <n v="7595"/>
    <n v="2184.81"/>
    <x v="123"/>
    <s v="Online Platform 5"/>
    <n v="2184.81"/>
    <n v="-28.38"/>
    <n v="2213.19"/>
    <n v="28.766425279789335"/>
    <n v="10"/>
    <s v="GREY"/>
    <x v="4"/>
  </r>
  <r>
    <x v="0"/>
    <x v="4"/>
    <s v="A5"/>
    <s v="2.0.0 SPORTBACK TFSI S LINE"/>
    <s v="PRIMARY"/>
    <n v="8494"/>
    <d v="2022-07-09T00:00:00"/>
    <d v="2022-07-22T00:00:00"/>
    <d v="2022-07-28T00:00:00"/>
    <n v="47064"/>
    <n v="12495"/>
    <n v="3214.79"/>
    <x v="124"/>
    <s v="Local"/>
    <n v="3214.79"/>
    <n v="-28.38"/>
    <n v="3243.17"/>
    <n v="25.72861144457783"/>
    <n v="19"/>
    <s v="BW"/>
    <x v="1"/>
  </r>
  <r>
    <x v="0"/>
    <x v="8"/>
    <s v="JUKE"/>
    <s v="1.6 TEKNA XTRONIC"/>
    <s v="PRIMARY"/>
    <n v="8859.59"/>
    <d v="2022-07-09T00:00:00"/>
    <d v="2022-07-28T00:00:00"/>
    <d v="2022-07-29T00:00:00"/>
    <n v="31592"/>
    <n v="12999"/>
    <n v="3120.04"/>
    <x v="125"/>
    <s v="Online Platform 11"/>
    <n v="3120.04"/>
    <n v="447.29"/>
    <n v="2672.75"/>
    <n v="24.002154011847065"/>
    <n v="20"/>
    <s v="BW"/>
    <x v="5"/>
  </r>
  <r>
    <x v="0"/>
    <x v="4"/>
    <s v="A1"/>
    <s v="1.2 TFSI SPORT"/>
    <s v="SILVER"/>
    <n v="3294"/>
    <d v="2022-07-11T00:00:00"/>
    <d v="2022-07-13T00:00:00"/>
    <d v="2022-07-19T00:00:00"/>
    <n v="61190"/>
    <n v="6995"/>
    <n v="3015.48"/>
    <x v="126"/>
    <s v="Local"/>
    <n v="3015.48"/>
    <n v="-28.38"/>
    <n v="3043.86"/>
    <n v="43.109077912794852"/>
    <n v="8"/>
    <s v="SILVER"/>
    <x v="1"/>
  </r>
  <r>
    <x v="0"/>
    <x v="14"/>
    <s v="SUPERB"/>
    <s v="2.0.0 LAURIN AND KLEMENT TDI CR DSG"/>
    <s v="GREY"/>
    <n v="6144"/>
    <d v="2022-07-11T00:00:00"/>
    <d v="2022-07-18T00:00:00"/>
    <d v="2022-07-23T00:00:00"/>
    <n v="89824"/>
    <n v="9144"/>
    <n v="2348.77"/>
    <x v="127"/>
    <s v="Online Platform 1"/>
    <n v="2348.77"/>
    <n v="125.00666666666666"/>
    <n v="2223.7633333333333"/>
    <n v="25.686461067366579"/>
    <n v="12"/>
    <s v="GREY"/>
    <x v="0"/>
  </r>
  <r>
    <x v="0"/>
    <x v="16"/>
    <s v="E CLASS"/>
    <s v="E220 BLUETEC AMG LINE PREMIUM"/>
    <s v="PRIMARY"/>
    <n v="13154"/>
    <d v="2022-07-11T00:00:00"/>
    <d v="2022-08-21T00:00:00"/>
    <d v="2022-08-23T00:00:00"/>
    <n v="75377"/>
    <n v="16819"/>
    <n v="3610.31"/>
    <x v="128"/>
    <s v="Online Platform 1"/>
    <n v="3610.31"/>
    <n v="1524.64"/>
    <n v="2085.67"/>
    <n v="21.465663832570307"/>
    <n v="43"/>
    <s v="BW"/>
    <x v="0"/>
  </r>
  <r>
    <x v="0"/>
    <x v="3"/>
    <s v="FOCUS"/>
    <s v="1.0.0 TITANIUM NAVIGATOR"/>
    <s v="SILVER"/>
    <n v="4420"/>
    <d v="2022-07-13T00:00:00"/>
    <d v="2022-08-23T00:00:00"/>
    <d v="2022-09-02T00:00:00"/>
    <n v="70850"/>
    <n v="7144"/>
    <n v="1831.87"/>
    <x v="129"/>
    <s v="Online Platform 1"/>
    <n v="1831.87"/>
    <n v="347.91333333333336"/>
    <n v="1483.9566666666667"/>
    <n v="25.642077267637177"/>
    <n v="51"/>
    <s v="SILVER"/>
    <x v="0"/>
  </r>
  <r>
    <x v="0"/>
    <x v="2"/>
    <s v="3 SERIES"/>
    <s v="318I PERFORMANCE EDITION"/>
    <s v="SILVER"/>
    <n v="3894"/>
    <d v="2022-07-14T00:00:00"/>
    <d v="2022-07-25T00:00:00"/>
    <d v="2022-08-05T00:00:00"/>
    <n v="53423"/>
    <n v="7165"/>
    <n v="2464.67"/>
    <x v="130"/>
    <s v="Online Platform 1"/>
    <n v="2464.67"/>
    <n v="-28.38"/>
    <n v="2493.0500000000002"/>
    <n v="34.398743893928824"/>
    <n v="22"/>
    <s v="SILVER"/>
    <x v="0"/>
  </r>
  <r>
    <x v="0"/>
    <x v="4"/>
    <s v="A1"/>
    <s v="1.4 TFSI S LINE"/>
    <s v="PRIMARY"/>
    <n v="6044"/>
    <d v="2022-07-14T00:00:00"/>
    <d v="2022-08-14T00:00:00"/>
    <d v="2022-08-18T00:00:00"/>
    <n v="77240"/>
    <n v="8795"/>
    <n v="2388.12"/>
    <x v="131"/>
    <s v="Online Platform 1"/>
    <n v="2388.12"/>
    <n v="146.62"/>
    <n v="2241.5"/>
    <n v="27.153155201819217"/>
    <n v="35"/>
    <s v="BW"/>
    <x v="0"/>
  </r>
  <r>
    <x v="0"/>
    <x v="2"/>
    <s v="1 SERIES"/>
    <s v="118I SPORT"/>
    <s v="WHITE"/>
    <n v="8600"/>
    <d v="2022-07-14T00:00:00"/>
    <d v="2022-08-18T00:00:00"/>
    <d v="2022-08-22T00:00:00"/>
    <n v="55448"/>
    <n v="12069"/>
    <n v="2253.5"/>
    <x v="132"/>
    <s v="Other"/>
    <n v="2253.5"/>
    <n v="483.24"/>
    <n v="1770.26"/>
    <n v="18.671803794846301"/>
    <n v="39"/>
    <s v="BW"/>
    <x v="2"/>
  </r>
  <r>
    <x v="0"/>
    <x v="2"/>
    <s v="1 SERIES"/>
    <s v="118I SPORT"/>
    <s v="WHITE"/>
    <n v="9654"/>
    <d v="2022-07-14T00:00:00"/>
    <d v="2022-07-30T00:00:00"/>
    <d v="2022-08-02T00:00:00"/>
    <n v="53396"/>
    <n v="12594"/>
    <n v="2193.65"/>
    <x v="133"/>
    <s v="Online Platform 1"/>
    <n v="2193.65"/>
    <n v="370.78666666666669"/>
    <n v="1822.8633333333332"/>
    <n v="17.418215023026839"/>
    <n v="19"/>
    <s v="BW"/>
    <x v="0"/>
  </r>
  <r>
    <x v="0"/>
    <x v="16"/>
    <s v="E-CLASS"/>
    <s v="E220 CDI BLUEEFFICIENCY SPORT"/>
    <s v="SILVER"/>
    <n v="5294"/>
    <d v="2022-07-15T00:00:00"/>
    <d v="2022-07-26T00:00:00"/>
    <d v="2022-07-26T00:00:00"/>
    <n v="96461"/>
    <n v="7865"/>
    <n v="1993.12"/>
    <x v="134"/>
    <s v="Other"/>
    <n v="1993.12"/>
    <n v="-28.38"/>
    <n v="2021.5"/>
    <n v="25.341640178003814"/>
    <n v="11"/>
    <s v="SILVER"/>
    <x v="2"/>
  </r>
  <r>
    <x v="0"/>
    <x v="4"/>
    <s v="A5"/>
    <s v="3.0.0 TDI QUATTRO S LINE"/>
    <s v="WHITE"/>
    <n v="7000"/>
    <d v="2022-07-15T00:00:00"/>
    <d v="2022-07-24T00:00:00"/>
    <d v="2022-07-29T00:00:00"/>
    <n v="84884"/>
    <n v="9674"/>
    <n v="1988.62"/>
    <x v="135"/>
    <s v="Online Platform 1"/>
    <n v="1988.62"/>
    <n v="-28.38"/>
    <n v="2017"/>
    <n v="20.556336572255532"/>
    <n v="14"/>
    <s v="BW"/>
    <x v="0"/>
  </r>
  <r>
    <x v="0"/>
    <x v="6"/>
    <s v="SCIROCCO"/>
    <s v="2.0.0 R LINE TSI BLUEMOTION TECHNOLOGY"/>
    <s v="GREEN"/>
    <n v="10854"/>
    <d v="2022-07-15T00:00:00"/>
    <m/>
    <d v="2022-09-13T00:00:00"/>
    <n v="62152"/>
    <n v="13995"/>
    <n v="2600.81"/>
    <x v="136"/>
    <s v="Online Platform 1"/>
    <n v="2600.81"/>
    <n v="-28.38"/>
    <n v="2629.19"/>
    <n v="18.583851375491246"/>
    <n v="60"/>
    <s v="PRIMARY"/>
    <x v="0"/>
  </r>
  <r>
    <x v="0"/>
    <x v="5"/>
    <s v="CORSA"/>
    <s v="1.4 EXCITE AC ECOFLEX"/>
    <s v="WHITE"/>
    <n v="2670"/>
    <d v="2022-07-16T00:00:00"/>
    <d v="2022-08-20T00:00:00"/>
    <d v="2022-08-21T00:00:00"/>
    <n v="67421"/>
    <n v="6099"/>
    <n v="2874.12"/>
    <x v="137"/>
    <s v="Other"/>
    <n v="2874.12"/>
    <n v="-28.38"/>
    <n v="2902.5"/>
    <n v="47.12444663059518"/>
    <n v="36"/>
    <s v="BW"/>
    <x v="2"/>
  </r>
  <r>
    <x v="0"/>
    <x v="6"/>
    <s v="GOLF"/>
    <s v="1.4 MATCH TSI DSG"/>
    <s v="BLUE"/>
    <n v="5100"/>
    <d v="2022-07-16T00:00:00"/>
    <m/>
    <d v="2022-08-10T00:00:00"/>
    <n v="50945"/>
    <n v="8595"/>
    <n v="2609.12"/>
    <x v="138"/>
    <s v="Online Platform 1"/>
    <n v="2609.12"/>
    <n v="-28.38"/>
    <n v="2637.5"/>
    <n v="30.356253635834786"/>
    <n v="25"/>
    <s v="PRIMARY"/>
    <x v="0"/>
  </r>
  <r>
    <x v="0"/>
    <x v="18"/>
    <s v="308"/>
    <s v="2.0.0 BLUE HDI S/S SW ALLURE"/>
    <s v="WHITE"/>
    <n v="6100"/>
    <d v="2022-07-16T00:00:00"/>
    <d v="2022-08-22T00:00:00"/>
    <d v="2022-08-22T00:00:00"/>
    <n v="77407"/>
    <n v="8750"/>
    <n v="2179.9499999999998"/>
    <x v="139"/>
    <s v="Online Platform 10"/>
    <n v="2179.9499999999998"/>
    <n v="-28.38"/>
    <n v="2208.33"/>
    <n v="24.913714285714285"/>
    <n v="37"/>
    <s v="BW"/>
    <x v="4"/>
  </r>
  <r>
    <x v="0"/>
    <x v="2"/>
    <s v="3 SERIES"/>
    <s v="320D M SPORT"/>
    <s v="RED"/>
    <n v="7900"/>
    <d v="2022-07-16T00:00:00"/>
    <d v="2022-09-23T00:00:00"/>
    <d v="2022-09-24T00:00:00"/>
    <n v="65003"/>
    <n v="11149"/>
    <n v="2326.6999999999998"/>
    <x v="140"/>
    <s v="Online Platform 1"/>
    <n v="2326.6999999999998"/>
    <n v="333.34"/>
    <n v="1993.36"/>
    <n v="20.869136245403176"/>
    <n v="70"/>
    <s v="PRIMARY"/>
    <x v="0"/>
  </r>
  <r>
    <x v="0"/>
    <x v="8"/>
    <s v="JUKE"/>
    <s v="1.6 ACENTA PREMIUM XTRONIC"/>
    <s v="GREY"/>
    <n v="7894"/>
    <d v="2022-07-18T00:00:00"/>
    <m/>
    <d v="2022-08-02T00:00:00"/>
    <n v="37045"/>
    <n v="9895"/>
    <n v="1688.12"/>
    <x v="141"/>
    <s v="Online Platform 1"/>
    <n v="1688.12"/>
    <n v="-28.38"/>
    <n v="1716.5"/>
    <n v="17.060333501768572"/>
    <n v="15"/>
    <s v="GREY"/>
    <x v="0"/>
  </r>
  <r>
    <x v="0"/>
    <x v="2"/>
    <s v="X3"/>
    <s v="XDRIVE20D SE"/>
    <s v="BLUE"/>
    <n v="6900"/>
    <d v="2022-07-18T00:00:00"/>
    <d v="2022-09-07T00:00:00"/>
    <d v="2022-09-15T00:00:00"/>
    <n v="109090"/>
    <n v="10674"/>
    <n v="2328.5"/>
    <x v="142"/>
    <s v="Online Platform 1"/>
    <n v="2328.5"/>
    <n v="763.95666666666671"/>
    <n v="1564.5433333333333"/>
    <n v="21.814689900693274"/>
    <n v="59"/>
    <s v="PRIMARY"/>
    <x v="0"/>
  </r>
  <r>
    <x v="0"/>
    <x v="6"/>
    <s v="GOLF"/>
    <s v="2.0.0 GTI"/>
    <s v="WHITE"/>
    <n v="7800"/>
    <d v="2022-07-18T00:00:00"/>
    <d v="2022-08-28T00:00:00"/>
    <d v="2022-09-01T00:00:00"/>
    <n v="54110"/>
    <n v="10775"/>
    <n v="3140.94"/>
    <x v="143"/>
    <s v="Online Platform 1"/>
    <n v="3140.94"/>
    <n v="800.1"/>
    <n v="2340.84"/>
    <n v="29.150255220417634"/>
    <n v="45"/>
    <s v="BW"/>
    <x v="0"/>
  </r>
  <r>
    <x v="0"/>
    <x v="16"/>
    <s v="B-CLASS"/>
    <s v="B180 CDI BLUEEFFICIENCY SE"/>
    <s v="BLUE"/>
    <n v="7294"/>
    <d v="2022-07-18T00:00:00"/>
    <d v="2022-08-20T00:00:00"/>
    <d v="2022-08-29T00:00:00"/>
    <n v="21901"/>
    <n v="10999"/>
    <n v="2868.68"/>
    <x v="144"/>
    <s v="Online Platform 1"/>
    <n v="2868.68"/>
    <n v="605.5"/>
    <n v="2263.1799999999998"/>
    <n v="26.081280116374217"/>
    <n v="42"/>
    <s v="PRIMARY"/>
    <x v="0"/>
  </r>
  <r>
    <x v="0"/>
    <x v="21"/>
    <s v="IS"/>
    <s v="2.5 250 SE-I"/>
    <s v="PRIMARY"/>
    <n v="7300"/>
    <d v="2022-07-18T00:00:00"/>
    <d v="2022-09-17T00:00:00"/>
    <d v="2022-09-24T00:00:00"/>
    <n v="29034"/>
    <n v="11094"/>
    <n v="2513.91"/>
    <x v="145"/>
    <s v="Online Platform 8"/>
    <n v="2513.91"/>
    <n v="483.24"/>
    <n v="2030.67"/>
    <n v="22.660086533261222"/>
    <n v="68"/>
    <s v="BW"/>
    <x v="2"/>
  </r>
  <r>
    <x v="0"/>
    <x v="4"/>
    <s v="A3"/>
    <s v="2.0.0 TDI SE"/>
    <s v="PRIMARY"/>
    <n v="6800"/>
    <d v="2022-07-19T00:00:00"/>
    <m/>
    <d v="2022-09-08T00:00:00"/>
    <n v="82106"/>
    <n v="9500"/>
    <n v="2221.62"/>
    <x v="146"/>
    <s v="Recommendation"/>
    <n v="2221.62"/>
    <n v="-28.38"/>
    <n v="2250"/>
    <n v="23.385473684210528"/>
    <n v="51"/>
    <s v="BW"/>
    <x v="2"/>
  </r>
  <r>
    <x v="0"/>
    <x v="6"/>
    <s v="GOLF"/>
    <s v="2.0.0 GT TDI BLUEMOTION TECHNOLOGY DSG"/>
    <s v="PRIMARY"/>
    <n v="6800"/>
    <d v="2022-07-19T00:00:00"/>
    <d v="2022-08-06T00:00:00"/>
    <d v="2022-08-21T00:00:00"/>
    <n v="102040"/>
    <n v="9794"/>
    <n v="2065.7399999999998"/>
    <x v="147"/>
    <s v="Online Platform 3"/>
    <n v="2065.7399999999998"/>
    <n v="693.24"/>
    <n v="1372.5"/>
    <n v="21.09189299571166"/>
    <n v="33"/>
    <s v="BW"/>
    <x v="3"/>
  </r>
  <r>
    <x v="0"/>
    <x v="6"/>
    <s v="GOLF"/>
    <s v="2.0.0 GTD"/>
    <s v="BLUE"/>
    <n v="9854"/>
    <d v="2022-07-19T00:00:00"/>
    <d v="2022-09-20T00:00:00"/>
    <d v="2022-09-23T00:00:00"/>
    <n v="73444"/>
    <n v="12300"/>
    <n v="1910.95"/>
    <x v="148"/>
    <s v="Online Platform 1"/>
    <n v="1910.95"/>
    <n v="-28.38"/>
    <n v="1939.33"/>
    <n v="15.536178861788619"/>
    <n v="66"/>
    <s v="PRIMARY"/>
    <x v="0"/>
  </r>
  <r>
    <x v="0"/>
    <x v="6"/>
    <s v="SCIROCCO"/>
    <s v="2.0.0 GT TDI BLUEMOTION TECHNOLOGY"/>
    <s v="WHITE"/>
    <n v="6600"/>
    <d v="2022-07-20T00:00:00"/>
    <d v="2022-08-26T00:00:00"/>
    <d v="2022-08-27T00:00:00"/>
    <n v="71986"/>
    <n v="8799"/>
    <n v="1456.41"/>
    <x v="149"/>
    <s v="Online Platform 5"/>
    <n v="1456.41"/>
    <n v="-28.38"/>
    <n v="1484.79"/>
    <n v="16.551994544834642"/>
    <n v="38"/>
    <s v="BW"/>
    <x v="4"/>
  </r>
  <r>
    <x v="0"/>
    <x v="8"/>
    <s v="QASHQAI"/>
    <s v="1.6 DCI ACENTA PREMIUM"/>
    <s v="PRIMARY"/>
    <n v="7794"/>
    <d v="2022-07-20T00:00:00"/>
    <d v="2022-09-04T00:00:00"/>
    <d v="2022-09-12T00:00:00"/>
    <n v="64235"/>
    <n v="12144"/>
    <n v="3235.79"/>
    <x v="150"/>
    <s v="Local"/>
    <n v="3235.79"/>
    <n v="922.16666666666663"/>
    <n v="2313.6233333333334"/>
    <n v="26.645174571805008"/>
    <n v="54"/>
    <s v="BW"/>
    <x v="1"/>
  </r>
  <r>
    <x v="0"/>
    <x v="2"/>
    <s v="1 SERIES"/>
    <s v="116D ES"/>
    <s v="GREY"/>
    <n v="2270"/>
    <d v="2022-07-22T00:00:00"/>
    <d v="2022-08-06T00:00:00"/>
    <d v="2022-08-07T00:00:00"/>
    <n v="74350"/>
    <n v="4000"/>
    <n v="1303.3"/>
    <x v="151"/>
    <s v="Online Platform 1"/>
    <n v="1303.3"/>
    <n v="-28.38"/>
    <n v="1331.68"/>
    <n v="32.582500000000003"/>
    <n v="16"/>
    <s v="GREY"/>
    <x v="0"/>
  </r>
  <r>
    <x v="0"/>
    <x v="3"/>
    <s v="KA"/>
    <s v="1.2 EDGE"/>
    <s v="PRIMARY"/>
    <n v="3770"/>
    <d v="2022-07-22T00:00:00"/>
    <d v="2022-08-12T00:00:00"/>
    <d v="2022-08-16T00:00:00"/>
    <n v="19354"/>
    <n v="5445"/>
    <n v="1374.45"/>
    <x v="152"/>
    <s v="Online Platform 1"/>
    <n v="1374.45"/>
    <n v="-28.38"/>
    <n v="1402.83"/>
    <n v="25.242424242424242"/>
    <n v="25"/>
    <s v="BW"/>
    <x v="0"/>
  </r>
  <r>
    <x v="0"/>
    <x v="4"/>
    <s v="A1"/>
    <s v="1.6 SPORTBACK TDI SPORT"/>
    <s v="PRIMARY"/>
    <n v="7194"/>
    <d v="2022-07-22T00:00:00"/>
    <d v="2022-07-31T00:00:00"/>
    <d v="2022-08-06T00:00:00"/>
    <n v="51237"/>
    <n v="9494"/>
    <n v="2033.06"/>
    <x v="153"/>
    <s v="Online Platform 1"/>
    <n v="2033.06"/>
    <n v="71.62"/>
    <n v="1961.44"/>
    <n v="21.414156309247947"/>
    <n v="15"/>
    <s v="BW"/>
    <x v="0"/>
  </r>
  <r>
    <x v="0"/>
    <x v="6"/>
    <s v="GOLF"/>
    <s v="2.0.0 GT TDI BLUEMOTION TECHNOLOGY DSG"/>
    <s v="WHITE"/>
    <n v="7663"/>
    <d v="2022-07-22T00:00:00"/>
    <d v="2022-08-21T00:00:00"/>
    <d v="2022-08-26T00:00:00"/>
    <n v="60805"/>
    <n v="10395"/>
    <n v="2174.52"/>
    <x v="154"/>
    <s v="Online Platform 1"/>
    <n v="2174.52"/>
    <n v="-28.38"/>
    <n v="2202.9"/>
    <n v="20.918903318903318"/>
    <n v="35"/>
    <s v="BW"/>
    <x v="0"/>
  </r>
  <r>
    <x v="0"/>
    <x v="7"/>
    <s v="Q30"/>
    <s v="1.6 PREMIUM"/>
    <s v="BRONZE"/>
    <n v="9854"/>
    <d v="2022-07-22T00:00:00"/>
    <d v="2022-08-22T00:00:00"/>
    <d v="2022-08-26T00:00:00"/>
    <n v="28170"/>
    <n v="12885"/>
    <n v="2551.5700000000002"/>
    <x v="155"/>
    <s v="Online Platform 1"/>
    <n v="2551.5700000000002"/>
    <n v="-28.38"/>
    <n v="2579.9499999999998"/>
    <n v="19.802638727202172"/>
    <n v="35"/>
    <s v="BRONZE"/>
    <x v="0"/>
  </r>
  <r>
    <x v="0"/>
    <x v="9"/>
    <s v="AURIS"/>
    <s v="1.6 VALVEMATIC COLOUR COLLECTION"/>
    <s v="RED"/>
    <n v="4170"/>
    <d v="2022-07-23T00:00:00"/>
    <m/>
    <d v="2022-08-22T00:00:00"/>
    <n v="57220"/>
    <n v="5950"/>
    <n v="1439.95"/>
    <x v="156"/>
    <s v="Other"/>
    <n v="1439.95"/>
    <n v="-28.38"/>
    <n v="1468.33"/>
    <n v="24.200840336134455"/>
    <n v="30"/>
    <s v="PRIMARY"/>
    <x v="2"/>
  </r>
  <r>
    <x v="0"/>
    <x v="16"/>
    <s v="C-CLASS"/>
    <s v="C220 CDI BLUEEFFICIENCY AMG SPORT"/>
    <s v="BLUE"/>
    <n v="5594"/>
    <d v="2022-07-23T00:00:00"/>
    <d v="2022-08-10T00:00:00"/>
    <d v="2022-08-15T00:00:00"/>
    <n v="93867"/>
    <n v="8694"/>
    <n v="2825.1"/>
    <x v="157"/>
    <s v="Online Platform 1"/>
    <n v="2825.1"/>
    <n v="1004.7566666666667"/>
    <n v="1820.3433333333332"/>
    <n v="32.49482401656315"/>
    <n v="23"/>
    <s v="PRIMARY"/>
    <x v="0"/>
  </r>
  <r>
    <x v="0"/>
    <x v="3"/>
    <s v="B-MAX"/>
    <s v="1.6 TITANIUM"/>
    <s v="PRIMARY"/>
    <n v="6994"/>
    <d v="2022-07-23T00:00:00"/>
    <d v="2022-08-27T00:00:00"/>
    <d v="2022-08-30T00:00:00"/>
    <n v="38130"/>
    <n v="9125"/>
    <n v="1793.71"/>
    <x v="158"/>
    <s v="Online Platform 1"/>
    <n v="1793.71"/>
    <n v="-28.38"/>
    <n v="1822.09"/>
    <n v="19.657095890410957"/>
    <n v="38"/>
    <s v="BW"/>
    <x v="0"/>
  </r>
  <r>
    <x v="0"/>
    <x v="3"/>
    <s v="FIESTA"/>
    <s v="1.4 TITANIUM"/>
    <s v="PRIMARY"/>
    <n v="3770"/>
    <d v="2022-07-25T00:00:00"/>
    <m/>
    <d v="2022-08-24T00:00:00"/>
    <n v="43605"/>
    <n v="5995"/>
    <n v="1868.05"/>
    <x v="159"/>
    <s v="Online Platform 1"/>
    <n v="1868.05"/>
    <n v="-28.38"/>
    <n v="1896.43"/>
    <n v="31.160133444537113"/>
    <n v="30"/>
    <s v="BW"/>
    <x v="0"/>
  </r>
  <r>
    <x v="0"/>
    <x v="3"/>
    <s v="KUGA"/>
    <s v="2.5 TITANIUM X"/>
    <s v="WHITE"/>
    <n v="6394"/>
    <d v="2022-07-25T00:00:00"/>
    <d v="2022-08-16T00:00:00"/>
    <d v="2022-08-16T00:00:00"/>
    <n v="72492"/>
    <n v="8575"/>
    <n v="1566.84"/>
    <x v="160"/>
    <s v="Online Platform 3"/>
    <n v="1566.84"/>
    <n v="-28.38"/>
    <n v="1595.22"/>
    <n v="18.272186588921283"/>
    <n v="22"/>
    <s v="BW"/>
    <x v="3"/>
  </r>
  <r>
    <x v="0"/>
    <x v="3"/>
    <s v="FOCUS"/>
    <s v="1.0.0 TITANIUM"/>
    <s v="PRIMARY"/>
    <n v="8294"/>
    <d v="2022-07-26T00:00:00"/>
    <d v="2022-09-11T00:00:00"/>
    <d v="2022-09-16T00:00:00"/>
    <n v="22617"/>
    <n v="10795"/>
    <n v="2101.81"/>
    <x v="161"/>
    <s v="Online Platform 5"/>
    <n v="2101.81"/>
    <n v="-28.38"/>
    <n v="2130.19"/>
    <n v="19.470217693376565"/>
    <n v="52"/>
    <s v="BW"/>
    <x v="4"/>
  </r>
  <r>
    <x v="0"/>
    <x v="8"/>
    <s v="QASHQAI"/>
    <s v="2.0.0 DCI N-TEC"/>
    <s v="RED"/>
    <n v="5494"/>
    <d v="2022-07-27T00:00:00"/>
    <d v="2022-07-31T00:00:00"/>
    <d v="2022-08-09T00:00:00"/>
    <n v="54830"/>
    <n v="8495"/>
    <n v="2448.33"/>
    <x v="162"/>
    <s v="Online Platform 1"/>
    <n v="2448.33"/>
    <n v="-28.38"/>
    <n v="2476.71"/>
    <n v="28.820835785756326"/>
    <n v="13"/>
    <s v="PRIMARY"/>
    <x v="0"/>
  </r>
  <r>
    <x v="0"/>
    <x v="4"/>
    <s v="TT"/>
    <s v="2.0.0 TFSI"/>
    <s v="BLUE"/>
    <n v="5180"/>
    <d v="2022-07-27T00:00:00"/>
    <m/>
    <d v="2022-08-25T00:00:00"/>
    <n v="64777"/>
    <n v="8594"/>
    <n v="2568.4499999999998"/>
    <x v="163"/>
    <s v="Online Platform 3"/>
    <n v="2568.4499999999998"/>
    <n v="558.11666666666667"/>
    <n v="2010.3333333333333"/>
    <n v="29.886548754945309"/>
    <n v="29"/>
    <s v="PRIMARY"/>
    <x v="3"/>
  </r>
  <r>
    <x v="0"/>
    <x v="3"/>
    <s v="FOCUS"/>
    <s v="1.6 TITANIUM X"/>
    <s v="PRIMARY"/>
    <n v="5194"/>
    <d v="2022-07-27T00:00:00"/>
    <d v="2022-08-27T00:00:00"/>
    <d v="2022-09-13T00:00:00"/>
    <n v="38444"/>
    <n v="8749"/>
    <n v="2647.22"/>
    <x v="164"/>
    <s v="Local"/>
    <n v="2647.22"/>
    <n v="605.5"/>
    <n v="2041.72"/>
    <n v="30.257400845810949"/>
    <n v="48"/>
    <s v="BW"/>
    <x v="1"/>
  </r>
  <r>
    <x v="0"/>
    <x v="4"/>
    <s v="A1"/>
    <s v="1.4 SPORTBACK TFSI SPORT"/>
    <s v="WHITE"/>
    <n v="8799"/>
    <d v="2022-07-27T00:00:00"/>
    <d v="2022-08-08T00:00:00"/>
    <d v="2022-08-08T00:00:00"/>
    <n v="74751"/>
    <n v="10850"/>
    <n v="1722.93"/>
    <x v="165"/>
    <s v="Online Platform 1"/>
    <n v="1722.93"/>
    <n v="-28.38"/>
    <n v="1751.31"/>
    <n v="15.879539170506913"/>
    <n v="12"/>
    <s v="BW"/>
    <x v="0"/>
  </r>
  <r>
    <x v="0"/>
    <x v="21"/>
    <s v="CT"/>
    <s v="1.8 200H SE-L PREMIER"/>
    <s v="PRIMARY"/>
    <n v="8744"/>
    <d v="2022-07-27T00:00:00"/>
    <d v="2022-08-27T00:00:00"/>
    <d v="2022-09-02T00:00:00"/>
    <n v="58747"/>
    <n v="11000"/>
    <n v="1850.15"/>
    <x v="166"/>
    <s v="Online Platform 1"/>
    <n v="1850.15"/>
    <n v="-28.38"/>
    <n v="1878.53"/>
    <n v="16.819545454545455"/>
    <n v="37"/>
    <s v="BW"/>
    <x v="0"/>
  </r>
  <r>
    <x v="0"/>
    <x v="8"/>
    <s v="QASHQAI"/>
    <s v="1.2 N-CONNECTA DIG-T"/>
    <s v="SILVER"/>
    <n v="7494"/>
    <d v="2022-07-27T00:00:00"/>
    <d v="2022-09-11T00:00:00"/>
    <d v="2022-09-11T00:00:00"/>
    <n v="55245"/>
    <n v="11125"/>
    <n v="2936.45"/>
    <x v="167"/>
    <s v="Online Platform 1"/>
    <n v="2936.45"/>
    <n v="-28.38"/>
    <n v="2964.83"/>
    <n v="26.395056179775281"/>
    <n v="46"/>
    <s v="SILVER"/>
    <x v="0"/>
  </r>
  <r>
    <x v="0"/>
    <x v="8"/>
    <s v="JUKE"/>
    <s v="1.2 N-CONNECTA DIG-T"/>
    <s v="GREY"/>
    <n v="8294"/>
    <d v="2022-07-27T00:00:00"/>
    <d v="2022-07-31T00:00:00"/>
    <d v="2022-08-04T00:00:00"/>
    <n v="33649"/>
    <n v="11994"/>
    <n v="2705.24"/>
    <x v="168"/>
    <s v="Local"/>
    <n v="2705.24"/>
    <n v="922.16666666666663"/>
    <n v="1783.0733333333333"/>
    <n v="22.554944138736033"/>
    <n v="8"/>
    <s v="GREY"/>
    <x v="1"/>
  </r>
  <r>
    <x v="0"/>
    <x v="3"/>
    <s v="FOCUS"/>
    <s v="1.6 ZETEC"/>
    <s v="SILVER"/>
    <n v="2470"/>
    <d v="2022-07-28T00:00:00"/>
    <d v="2022-09-02T00:00:00"/>
    <d v="2022-09-06T00:00:00"/>
    <n v="66145"/>
    <n v="5195"/>
    <n v="1951.56"/>
    <x v="169"/>
    <s v="Online Platform 3"/>
    <n v="1951.56"/>
    <n v="-28.38"/>
    <n v="1979.94"/>
    <n v="37.566121270452356"/>
    <n v="40"/>
    <s v="SILVER"/>
    <x v="3"/>
  </r>
  <r>
    <x v="0"/>
    <x v="9"/>
    <s v="CHR"/>
    <s v="1.2 ICON"/>
    <s v="WHITE"/>
    <n v="11000"/>
    <d v="2022-07-28T00:00:00"/>
    <d v="2022-09-17T00:00:00"/>
    <d v="2022-09-17T00:00:00"/>
    <n v="31472"/>
    <n v="14295"/>
    <n v="3447.34"/>
    <x v="170"/>
    <s v="Local"/>
    <n v="3447.34"/>
    <n v="741.62"/>
    <n v="2705.72"/>
    <n v="24.115704791885275"/>
    <n v="51"/>
    <s v="BW"/>
    <x v="1"/>
  </r>
  <r>
    <x v="0"/>
    <x v="6"/>
    <s v="GOLF"/>
    <s v="1.6 MATCH TDI DSG"/>
    <s v="PRIMARY"/>
    <n v="4054"/>
    <d v="2022-07-29T00:00:00"/>
    <m/>
    <d v="2022-09-04T00:00:00"/>
    <n v="94380"/>
    <n v="6145"/>
    <n v="2076.7199999999998"/>
    <x v="171"/>
    <s v="Online Platform 1"/>
    <n v="2076.7199999999998"/>
    <n v="463.22"/>
    <n v="1613.5"/>
    <n v="33.795280716029289"/>
    <n v="37"/>
    <s v="BW"/>
    <x v="0"/>
  </r>
  <r>
    <x v="0"/>
    <x v="4"/>
    <s v="A3"/>
    <s v="1.4 TFSI SE"/>
    <s v="PRIMARY"/>
    <n v="6294"/>
    <d v="2022-07-29T00:00:00"/>
    <d v="2022-08-07T00:00:00"/>
    <d v="2022-08-23T00:00:00"/>
    <n v="80460"/>
    <n v="8875"/>
    <n v="2096.4499999999998"/>
    <x v="172"/>
    <s v="Online Platform 1"/>
    <n v="2096.4499999999998"/>
    <n v="-28.38"/>
    <n v="2124.83"/>
    <n v="23.621971830985917"/>
    <n v="25"/>
    <s v="BW"/>
    <x v="0"/>
  </r>
  <r>
    <x v="0"/>
    <x v="6"/>
    <s v="GOLF"/>
    <s v="2.0.0 GT TDI BLUEMOTION TECHNOLOGY DSG"/>
    <s v="PRIMARY"/>
    <n v="8754"/>
    <d v="2022-07-29T00:00:00"/>
    <m/>
    <d v="2022-08-30T00:00:00"/>
    <n v="69737"/>
    <n v="11694"/>
    <n v="2416.08"/>
    <x v="173"/>
    <s v="Online Platform 1"/>
    <n v="2416.08"/>
    <n v="347.91333333333336"/>
    <n v="2068.1666666666665"/>
    <n v="20.66085171883017"/>
    <n v="32"/>
    <s v="BW"/>
    <x v="0"/>
  </r>
  <r>
    <x v="0"/>
    <x v="2"/>
    <s v="1 SERIES"/>
    <s v="120D M SPORT"/>
    <s v="PRIMARY"/>
    <n v="9454"/>
    <d v="2022-07-30T00:00:00"/>
    <d v="2022-09-17T00:00:00"/>
    <d v="2022-09-19T00:00:00"/>
    <n v="38987"/>
    <n v="12400"/>
    <n v="2478.98"/>
    <x v="174"/>
    <s v="Online Platform 1"/>
    <n v="2478.98"/>
    <n v="-28.38"/>
    <n v="2507.36"/>
    <n v="19.991774193548387"/>
    <n v="51"/>
    <s v="BW"/>
    <x v="0"/>
  </r>
  <r>
    <x v="0"/>
    <x v="6"/>
    <s v="GOLF"/>
    <s v="2.0.0 GTI PERFORMANCE"/>
    <s v="GREY"/>
    <n v="9604"/>
    <d v="2022-07-30T00:00:00"/>
    <d v="2022-08-31T00:00:00"/>
    <d v="2022-08-31T00:00:00"/>
    <n v="62830"/>
    <n v="14095"/>
    <n v="3628.38"/>
    <x v="175"/>
    <s v="Online Platform 1"/>
    <n v="3628.38"/>
    <n v="-28.38"/>
    <n v="3656.76"/>
    <n v="25.742319971621143"/>
    <n v="32"/>
    <s v="GREY"/>
    <x v="0"/>
  </r>
  <r>
    <x v="0"/>
    <x v="13"/>
    <s v="CEED"/>
    <s v="1.6 CRDI 2 SW ECODYNAMICS"/>
    <s v="SILVER"/>
    <n v="200"/>
    <d v="2022-07-31T00:00:00"/>
    <m/>
    <d v="2022-09-07T00:00:00"/>
    <n v="107734"/>
    <n v="405"/>
    <n v="166.85"/>
    <x v="176"/>
    <s v="Online Platform 11"/>
    <n v="166.85"/>
    <m/>
    <n v="166.85"/>
    <n v="41.197530864197532"/>
    <n v="38"/>
    <s v="SILVER"/>
    <x v="5"/>
  </r>
  <r>
    <x v="0"/>
    <x v="4"/>
    <s v="A4"/>
    <s v="2.0.0 TDI SE"/>
    <s v="PRIMARY"/>
    <n v="5394"/>
    <d v="2022-08-01T00:00:00"/>
    <d v="2022-08-28T00:00:00"/>
    <d v="2022-08-30T00:00:00"/>
    <n v="83411"/>
    <n v="7899"/>
    <n v="2019.93"/>
    <x v="177"/>
    <s v="Online Platform 1"/>
    <n v="2019.93"/>
    <n v="244.12"/>
    <n v="1775.81"/>
    <n v="25.571971135586782"/>
    <n v="29"/>
    <s v="BW"/>
    <x v="0"/>
  </r>
  <r>
    <x v="0"/>
    <x v="8"/>
    <s v="QASHQAI"/>
    <s v="1.6 DCI TEKNA"/>
    <s v="PRIMARY"/>
    <n v="7694"/>
    <d v="2022-08-01T00:00:00"/>
    <m/>
    <d v="2022-08-27T00:00:00"/>
    <n v="72365"/>
    <n v="11250"/>
    <n v="2809.19"/>
    <x v="178"/>
    <s v="Online Platform 1"/>
    <n v="2809.19"/>
    <n v="-28.38"/>
    <n v="2837.57"/>
    <n v="24.970577777777777"/>
    <n v="26"/>
    <s v="BW"/>
    <x v="0"/>
  </r>
  <r>
    <x v="0"/>
    <x v="8"/>
    <s v="QASHQAI"/>
    <s v="1.6 N-TEC"/>
    <s v="SILVER"/>
    <n v="2470"/>
    <d v="2022-08-02T00:00:00"/>
    <d v="2022-08-19T00:00:00"/>
    <d v="2022-08-26T00:00:00"/>
    <n v="48649"/>
    <n v="5895"/>
    <n v="2442.33"/>
    <x v="179"/>
    <s v="Online Platform 1"/>
    <n v="2442.33"/>
    <n v="-28.38"/>
    <n v="2470.71"/>
    <n v="41.430534351145042"/>
    <n v="24"/>
    <s v="SILVER"/>
    <x v="0"/>
  </r>
  <r>
    <x v="0"/>
    <x v="11"/>
    <s v="CIVIC"/>
    <s v="1.4 I-VTEC SE"/>
    <s v="BROWN"/>
    <n v="5494"/>
    <d v="2022-08-02T00:00:00"/>
    <d v="2022-08-28T00:00:00"/>
    <d v="2022-09-05T00:00:00"/>
    <n v="30890"/>
    <n v="8025"/>
    <n v="2077.4"/>
    <x v="180"/>
    <s v="Online Platform 4"/>
    <n v="2077.4"/>
    <n v="-28.38"/>
    <n v="2105.7800000000002"/>
    <n v="25.886604361370715"/>
    <n v="34"/>
    <s v="BROWN"/>
    <x v="5"/>
  </r>
  <r>
    <x v="0"/>
    <x v="6"/>
    <s v="GOLF"/>
    <s v="1.4 S TSI BLUEMOTION TECHNOLOGY"/>
    <s v="PRIMARY"/>
    <n v="5294"/>
    <d v="2022-08-02T00:00:00"/>
    <d v="2022-08-09T00:00:00"/>
    <d v="2022-08-09T00:00:00"/>
    <n v="66811"/>
    <n v="8220"/>
    <n v="2458.9499999999998"/>
    <x v="181"/>
    <s v="Online Platform 1"/>
    <n v="2458.9499999999998"/>
    <n v="-28.38"/>
    <n v="2487.33"/>
    <n v="29.914233576642335"/>
    <n v="7"/>
    <s v="BW"/>
    <x v="0"/>
  </r>
  <r>
    <x v="0"/>
    <x v="9"/>
    <s v="GT86"/>
    <s v="2.0.0 D-4S"/>
    <s v="GREY"/>
    <n v="7794"/>
    <d v="2022-08-02T00:00:00"/>
    <d v="2022-08-31T00:00:00"/>
    <d v="2022-08-31T00:00:00"/>
    <n v="96710"/>
    <n v="11000"/>
    <n v="2651.38"/>
    <x v="182"/>
    <s v="Online Platform 1"/>
    <n v="2651.38"/>
    <n v="-28.38"/>
    <n v="2679.76"/>
    <n v="24.103454545454547"/>
    <n v="29"/>
    <s v="GREY"/>
    <x v="0"/>
  </r>
  <r>
    <x v="0"/>
    <x v="12"/>
    <s v="CLIO"/>
    <s v="1.6 RENAULTSPORT NAV TROPHY"/>
    <s v="WHITE"/>
    <n v="8354"/>
    <d v="2022-08-02T00:00:00"/>
    <d v="2022-08-27T00:00:00"/>
    <d v="2022-08-29T00:00:00"/>
    <n v="64365"/>
    <n v="12499"/>
    <n v="3756.34"/>
    <x v="183"/>
    <s v="Online Platform 1"/>
    <n v="3756.34"/>
    <n v="737.9133333333333"/>
    <n v="3018.4266666666667"/>
    <n v="30.053124249939994"/>
    <n v="27"/>
    <s v="BW"/>
    <x v="0"/>
  </r>
  <r>
    <x v="0"/>
    <x v="11"/>
    <s v="JAZZ"/>
    <s v="1.4 I-VTEC ES"/>
    <s v="PRIMARY"/>
    <n v="3670"/>
    <d v="2022-08-03T00:00:00"/>
    <m/>
    <d v="2022-08-20T00:00:00"/>
    <n v="57775"/>
    <n v="5295"/>
    <n v="1174.6600000000001"/>
    <x v="184"/>
    <s v="Online Platform 1"/>
    <n v="1174.6600000000001"/>
    <n v="-28.38"/>
    <n v="1203.04"/>
    <n v="22.184324834749763"/>
    <n v="17"/>
    <s v="BW"/>
    <x v="0"/>
  </r>
  <r>
    <x v="0"/>
    <x v="10"/>
    <s v="I30"/>
    <s v="1.6 CRDI CLASSIC BLUE DRIVE"/>
    <s v="WHITE"/>
    <n v="3170"/>
    <d v="2022-08-03T00:00:00"/>
    <d v="2022-08-27T00:00:00"/>
    <d v="2022-09-02T00:00:00"/>
    <n v="65278"/>
    <n v="6399"/>
    <n v="2719.74"/>
    <x v="185"/>
    <s v="Online Platform 4"/>
    <n v="2719.74"/>
    <n v="762.05666666666662"/>
    <n v="1957.6833333333334"/>
    <n v="42.502578527894983"/>
    <n v="30"/>
    <s v="BW"/>
    <x v="5"/>
  </r>
  <r>
    <x v="0"/>
    <x v="2"/>
    <s v="2 SERIES"/>
    <s v="218D SPORT"/>
    <s v="GREY"/>
    <n v="7000"/>
    <d v="2022-08-03T00:00:00"/>
    <d v="2022-08-12T00:00:00"/>
    <d v="2022-08-12T00:00:00"/>
    <n v="88135"/>
    <n v="9825"/>
    <n v="2145.79"/>
    <x v="186"/>
    <s v="Online Platform 7"/>
    <n v="2145.79"/>
    <n v="-28.38"/>
    <n v="2174.17"/>
    <n v="21.840101781170482"/>
    <n v="9"/>
    <s v="GREY"/>
    <x v="4"/>
  </r>
  <r>
    <x v="0"/>
    <x v="17"/>
    <s v="MX-5"/>
    <s v="1.8 SPORT"/>
    <s v="PRIMARY"/>
    <n v="1000"/>
    <d v="2022-08-05T00:00:00"/>
    <d v="2022-08-12T00:00:00"/>
    <d v="2022-08-16T00:00:00"/>
    <n v="76050"/>
    <n v="3970"/>
    <n v="2346.16"/>
    <x v="187"/>
    <s v="Online Platform 1"/>
    <n v="2346.16"/>
    <n v="-28.38"/>
    <n v="2374.54"/>
    <n v="59.097229219143578"/>
    <n v="11"/>
    <s v="BW"/>
    <x v="0"/>
  </r>
  <r>
    <x v="0"/>
    <x v="14"/>
    <s v="SUPERB"/>
    <s v="1.6 SE PLUS TDI CR"/>
    <s v="GREY"/>
    <n v="3500"/>
    <d v="2022-08-05T00:00:00"/>
    <d v="2022-08-13T00:00:00"/>
    <d v="2022-08-17T00:00:00"/>
    <n v="93330"/>
    <n v="6195"/>
    <n v="2005.31"/>
    <x v="188"/>
    <s v="Online Platform 1"/>
    <n v="2005.31"/>
    <n v="-28.38"/>
    <n v="2033.69"/>
    <n v="32.369814366424535"/>
    <n v="12"/>
    <s v="GREY"/>
    <x v="0"/>
  </r>
  <r>
    <x v="0"/>
    <x v="5"/>
    <s v="ASTRA"/>
    <s v="1.7 EXCLUSIV CDTI ECOFLEX S/S"/>
    <s v="PRIMARY"/>
    <n v="3700"/>
    <d v="2022-08-05T00:00:00"/>
    <m/>
    <d v="2022-09-10T00:00:00"/>
    <n v="51450"/>
    <n v="6714"/>
    <n v="2112.41"/>
    <x v="189"/>
    <s v="Online Platform 1"/>
    <n v="2112.41"/>
    <n v="483.24"/>
    <n v="1629.17"/>
    <n v="31.462764372952041"/>
    <n v="36"/>
    <s v="BW"/>
    <x v="0"/>
  </r>
  <r>
    <x v="0"/>
    <x v="8"/>
    <s v="JUKE"/>
    <s v="1.6 N-TEC"/>
    <s v="PRIMARY"/>
    <n v="5494"/>
    <d v="2022-08-05T00:00:00"/>
    <m/>
    <d v="2022-09-05T00:00:00"/>
    <n v="43216"/>
    <n v="7895"/>
    <n v="1971.45"/>
    <x v="190"/>
    <s v="Local"/>
    <n v="1971.45"/>
    <n v="-28.38"/>
    <n v="1999.83"/>
    <n v="24.970867637745407"/>
    <n v="31"/>
    <s v="BW"/>
    <x v="1"/>
  </r>
  <r>
    <x v="0"/>
    <x v="2"/>
    <s v="3 SERIES"/>
    <s v="318I M SPORT TOURING"/>
    <s v="SILVER"/>
    <n v="6950"/>
    <d v="2022-08-05T00:00:00"/>
    <d v="2022-08-31T00:00:00"/>
    <d v="2022-09-05T00:00:00"/>
    <n v="77525"/>
    <n v="10324"/>
    <n v="2404.52"/>
    <x v="191"/>
    <s v="Online Platform 5"/>
    <n v="2404.52"/>
    <n v="399.90666666666669"/>
    <n v="2004.6133333333332"/>
    <n v="23.290585044556373"/>
    <n v="31"/>
    <s v="SILVER"/>
    <x v="4"/>
  </r>
  <r>
    <x v="0"/>
    <x v="4"/>
    <s v="A1"/>
    <s v="1.4 SPORTBACK TFSI SPORT"/>
    <s v="PRIMARY"/>
    <n v="6394"/>
    <d v="2022-08-06T00:00:00"/>
    <d v="2022-09-08T00:00:00"/>
    <d v="2022-09-11T00:00:00"/>
    <n v="54639"/>
    <n v="8595"/>
    <n v="1813.67"/>
    <x v="192"/>
    <s v="Online Platform 1"/>
    <n v="1813.67"/>
    <n v="-28.38"/>
    <n v="1842.05"/>
    <n v="21.101454333915068"/>
    <n v="36"/>
    <s v="BW"/>
    <x v="0"/>
  </r>
  <r>
    <x v="0"/>
    <x v="4"/>
    <s v="A4"/>
    <s v="2.0.0 TDI TECHNIK"/>
    <s v="GREY"/>
    <n v="5294"/>
    <d v="2022-08-06T00:00:00"/>
    <m/>
    <d v="2022-08-29T00:00:00"/>
    <n v="42590"/>
    <n v="8687"/>
    <n v="2316.85"/>
    <x v="193"/>
    <s v="Online Platform 4"/>
    <n v="2316.85"/>
    <n v="-28.38"/>
    <n v="2345.23"/>
    <n v="26.6703119604006"/>
    <n v="23"/>
    <s v="GREY"/>
    <x v="5"/>
  </r>
  <r>
    <x v="0"/>
    <x v="8"/>
    <s v="JUKE"/>
    <s v="1.2 ACENTA PREMIUM DIG-T"/>
    <s v="GREY"/>
    <n v="5500"/>
    <d v="2022-08-07T00:00:00"/>
    <d v="2022-08-18T00:00:00"/>
    <d v="2022-08-26T00:00:00"/>
    <n v="40390"/>
    <n v="8145"/>
    <n v="2021.31"/>
    <x v="194"/>
    <s v="Online Platform 1"/>
    <n v="2021.31"/>
    <n v="-28.38"/>
    <n v="2049.69"/>
    <n v="24.816574585635358"/>
    <n v="19"/>
    <s v="GREY"/>
    <x v="0"/>
  </r>
  <r>
    <x v="0"/>
    <x v="6"/>
    <s v="GOLF"/>
    <s v="2.0.0 GT TDI BLUEMOTION TECHNOLOGY"/>
    <s v="GREY"/>
    <n v="6494"/>
    <d v="2022-08-08T00:00:00"/>
    <d v="2022-09-16T00:00:00"/>
    <d v="2022-09-17T00:00:00"/>
    <n v="95552"/>
    <n v="8875"/>
    <n v="1951.34"/>
    <x v="195"/>
    <s v="Online Platform 1"/>
    <n v="1951.34"/>
    <n v="-28.38"/>
    <n v="1979.72"/>
    <n v="21.986929577464789"/>
    <n v="40"/>
    <s v="GREY"/>
    <x v="0"/>
  </r>
  <r>
    <x v="0"/>
    <x v="0"/>
    <s v="MINI"/>
    <s v="1.6 COOPER"/>
    <s v="BLUE"/>
    <n v="650"/>
    <d v="2022-08-09T00:00:00"/>
    <m/>
    <d v="2022-09-08T00:00:00"/>
    <n v="131000"/>
    <n v="3374"/>
    <n v="2170.25"/>
    <x v="196"/>
    <s v="Online Platform 1"/>
    <n v="2170.25"/>
    <n v="-28.38"/>
    <n v="2198.63"/>
    <n v="64.32276229994072"/>
    <n v="30"/>
    <s v="PRIMARY"/>
    <x v="0"/>
  </r>
  <r>
    <x v="0"/>
    <x v="8"/>
    <s v="QASHQAI"/>
    <s v="2.0.0 ACENTA"/>
    <s v="BLUE"/>
    <n v="3170"/>
    <d v="2022-08-09T00:00:00"/>
    <m/>
    <d v="2022-08-19T00:00:00"/>
    <n v="69680"/>
    <n v="5000"/>
    <n v="1337.16"/>
    <x v="197"/>
    <s v="Online Platform 1"/>
    <n v="1337.16"/>
    <n v="-28.38"/>
    <n v="1365.54"/>
    <n v="26.743200000000002"/>
    <n v="10"/>
    <s v="PRIMARY"/>
    <x v="0"/>
  </r>
  <r>
    <x v="0"/>
    <x v="4"/>
    <s v="A3"/>
    <s v="2.0.0 SPORTBACK TDI S LINE SPECIAL EDITION"/>
    <s v="SILVER"/>
    <n v="4120"/>
    <d v="2022-08-10T00:00:00"/>
    <d v="2022-08-13T00:00:00"/>
    <d v="2022-08-15T00:00:00"/>
    <n v="91575"/>
    <n v="6725"/>
    <n v="2183.2199999999998"/>
    <x v="198"/>
    <s v="Online Platform 1"/>
    <n v="2183.2199999999998"/>
    <n v="-28.38"/>
    <n v="2211.6"/>
    <n v="32.464237918215616"/>
    <n v="5"/>
    <s v="SILVER"/>
    <x v="0"/>
  </r>
  <r>
    <x v="0"/>
    <x v="4"/>
    <s v="A3"/>
    <s v="1.6 TDI SPORT"/>
    <s v="GREY"/>
    <n v="5000"/>
    <d v="2022-08-10T00:00:00"/>
    <d v="2022-08-21T00:00:00"/>
    <d v="2022-08-30T00:00:00"/>
    <n v="50950"/>
    <n v="7785"/>
    <n v="2269.2600000000002"/>
    <x v="199"/>
    <s v="Online Platform 1"/>
    <n v="2269.2600000000002"/>
    <n v="-28.38"/>
    <n v="2297.64"/>
    <n v="29.149132947976877"/>
    <n v="20"/>
    <s v="GREY"/>
    <x v="0"/>
  </r>
  <r>
    <x v="0"/>
    <x v="8"/>
    <s v="QASHQAI"/>
    <s v="1.6 N-TEC PLUS"/>
    <s v="PRIMARY"/>
    <n v="5594"/>
    <d v="2022-08-10T00:00:00"/>
    <d v="2022-08-21T00:00:00"/>
    <d v="2022-09-14T00:00:00"/>
    <n v="59413"/>
    <n v="9195"/>
    <n v="2933.45"/>
    <x v="200"/>
    <s v="Online Platform 1"/>
    <n v="2933.45"/>
    <n v="-28.38"/>
    <n v="2961.83"/>
    <n v="31.902664491571507"/>
    <n v="35"/>
    <s v="BW"/>
    <x v="0"/>
  </r>
  <r>
    <x v="0"/>
    <x v="6"/>
    <s v="GOLF"/>
    <s v="1.4 SE TSI BLUEMOTION TECHNOLOGY DSG"/>
    <s v="RED"/>
    <n v="7294"/>
    <d v="2022-08-10T00:00:00"/>
    <d v="2022-08-20T00:00:00"/>
    <d v="2022-08-20T00:00:00"/>
    <n v="57512"/>
    <n v="11054"/>
    <n v="3064.41"/>
    <x v="201"/>
    <s v="Online Platform 1"/>
    <n v="3064.41"/>
    <n v="347.91333333333336"/>
    <n v="2716.4966666666664"/>
    <n v="27.72218201555998"/>
    <n v="10"/>
    <s v="PRIMARY"/>
    <x v="0"/>
  </r>
  <r>
    <x v="0"/>
    <x v="6"/>
    <s v="GOLF"/>
    <s v="1.6 MATCH EDITION TDI BMT DSG"/>
    <s v="PRIMARY"/>
    <n v="11754"/>
    <d v="2022-08-10T00:00:00"/>
    <d v="2022-08-14T00:00:00"/>
    <d v="2022-08-16T00:00:00"/>
    <n v="40338"/>
    <n v="13500"/>
    <n v="1447.62"/>
    <x v="202"/>
    <s v="Online Platform 1"/>
    <n v="1447.62"/>
    <n v="-28.38"/>
    <n v="1476"/>
    <n v="10.723111111111111"/>
    <n v="6"/>
    <s v="BW"/>
    <x v="0"/>
  </r>
  <r>
    <x v="0"/>
    <x v="2"/>
    <s v="3 SERIES"/>
    <s v="320D LUXURY"/>
    <s v="PRIMARY"/>
    <n v="6600"/>
    <d v="2022-08-11T00:00:00"/>
    <m/>
    <d v="2022-09-13T00:00:00"/>
    <n v="95554"/>
    <n v="9795"/>
    <n v="2523.4899999999998"/>
    <x v="203"/>
    <s v="Online Platform 8"/>
    <n v="2523.4899999999998"/>
    <n v="-28.38"/>
    <n v="2551.87"/>
    <n v="25.763042368555386"/>
    <n v="33"/>
    <s v="BW"/>
    <x v="2"/>
  </r>
  <r>
    <x v="0"/>
    <x v="4"/>
    <s v="A5"/>
    <s v="4.2 S5 V8 QUATTRO"/>
    <s v="PRIMARY"/>
    <n v="7500"/>
    <d v="2022-08-11T00:00:00"/>
    <m/>
    <d v="2022-09-09T00:00:00"/>
    <n v="70910"/>
    <n v="11343"/>
    <n v="2804.44"/>
    <x v="204"/>
    <s v="Online Platform 1"/>
    <n v="2804.44"/>
    <n v="529.79"/>
    <n v="2274.65"/>
    <n v="24.723970730847217"/>
    <n v="29"/>
    <s v="BW"/>
    <x v="0"/>
  </r>
  <r>
    <x v="0"/>
    <x v="8"/>
    <s v="QASHQAI"/>
    <s v="1.6 DCI N-TEC PLUS IS"/>
    <s v="WHITE"/>
    <n v="4770"/>
    <d v="2022-08-12T00:00:00"/>
    <m/>
    <d v="2022-08-31T00:00:00"/>
    <n v="62340"/>
    <n v="7245"/>
    <n v="2075"/>
    <x v="205"/>
    <s v="Online Platform 1"/>
    <n v="2075"/>
    <n v="-28.38"/>
    <n v="2103.38"/>
    <n v="28.640441683919946"/>
    <n v="19"/>
    <s v="BW"/>
    <x v="0"/>
  </r>
  <r>
    <x v="0"/>
    <x v="12"/>
    <s v="CAPTUR"/>
    <s v="1.5 DYNAMIQUE S NAV DCI"/>
    <s v="BLUE AND PRIMARY"/>
    <n v="5494"/>
    <d v="2022-08-12T00:00:00"/>
    <d v="2022-09-10T00:00:00"/>
    <d v="2022-09-14T00:00:00"/>
    <n v="71005"/>
    <n v="7795"/>
    <n v="1788.12"/>
    <x v="206"/>
    <s v="Online Platform 1"/>
    <n v="1788.12"/>
    <n v="-28.38"/>
    <n v="1816.5"/>
    <n v="22.939320076972418"/>
    <n v="33"/>
    <s v="BLUE AND PRIMARY"/>
    <x v="0"/>
  </r>
  <r>
    <x v="0"/>
    <x v="2"/>
    <s v="1 SERIES"/>
    <s v="116D EFFICIENTDYNAMICS"/>
    <s v="GREY"/>
    <n v="5394"/>
    <d v="2022-08-12T00:00:00"/>
    <d v="2022-08-26T00:00:00"/>
    <d v="2022-09-08T00:00:00"/>
    <n v="59754"/>
    <n v="8899"/>
    <n v="2672.1"/>
    <x v="207"/>
    <s v="Online Platform 1"/>
    <n v="2672.1"/>
    <n v="605.5"/>
    <n v="2066.6"/>
    <n v="30.026969322395775"/>
    <n v="27"/>
    <s v="GREY"/>
    <x v="0"/>
  </r>
  <r>
    <x v="0"/>
    <x v="2"/>
    <s v="5 SERIES"/>
    <s v="518D SE"/>
    <s v="WHITE"/>
    <n v="8000"/>
    <d v="2022-08-12T00:00:00"/>
    <d v="2022-09-16T00:00:00"/>
    <d v="2022-09-20T00:00:00"/>
    <n v="75503"/>
    <n v="11245"/>
    <n v="2587.4899999999998"/>
    <x v="208"/>
    <s v="Online Platform 10"/>
    <n v="2587.4899999999998"/>
    <n v="-28.38"/>
    <n v="2615.87"/>
    <n v="23.010137839039572"/>
    <n v="39"/>
    <s v="BW"/>
    <x v="4"/>
  </r>
  <r>
    <x v="0"/>
    <x v="21"/>
    <s v="IS"/>
    <s v="2.5 250C SE-L"/>
    <s v="PRIMARY"/>
    <n v="8844"/>
    <d v="2022-08-13T00:00:00"/>
    <m/>
    <d v="2022-09-01T00:00:00"/>
    <n v="47230"/>
    <n v="11900"/>
    <n v="2447.29"/>
    <x v="209"/>
    <s v="Online Platform 1"/>
    <n v="2447.29"/>
    <n v="-28.38"/>
    <n v="2475.67"/>
    <n v="20.565462184873951"/>
    <n v="19"/>
    <s v="BW"/>
    <x v="0"/>
  </r>
  <r>
    <x v="0"/>
    <x v="9"/>
    <s v="YARIS"/>
    <s v="1.5 VVT-I EXCEL"/>
    <s v="GREY"/>
    <n v="8794"/>
    <d v="2022-08-15T00:00:00"/>
    <d v="2022-09-04T00:00:00"/>
    <d v="2022-09-11T00:00:00"/>
    <n v="61257"/>
    <n v="11000"/>
    <n v="1576.58"/>
    <x v="210"/>
    <s v="Online Platform 1"/>
    <n v="1576.58"/>
    <n v="-28.38"/>
    <n v="1604.96"/>
    <n v="14.332545454545455"/>
    <n v="27"/>
    <s v="GREY"/>
    <x v="0"/>
  </r>
  <r>
    <x v="0"/>
    <x v="16"/>
    <s v="A-CLASS"/>
    <s v="A200 CDI SPORT"/>
    <s v="SILVER"/>
    <n v="8294"/>
    <d v="2022-08-15T00:00:00"/>
    <d v="2022-09-14T00:00:00"/>
    <d v="2022-09-18T00:00:00"/>
    <n v="59780"/>
    <n v="11450"/>
    <n v="2607.8000000000002"/>
    <x v="211"/>
    <s v="Local"/>
    <n v="2607.8000000000002"/>
    <n v="-28.38"/>
    <n v="2636.18"/>
    <n v="22.775545851528385"/>
    <n v="34"/>
    <s v="SILVER"/>
    <x v="1"/>
  </r>
  <r>
    <x v="0"/>
    <x v="4"/>
    <s v="A6"/>
    <s v="3.0.0 AVANT TFSI QUATTRO S LINE"/>
    <s v="PRIMARY"/>
    <n v="10604"/>
    <d v="2022-08-15T00:00:00"/>
    <d v="2022-08-28T00:00:00"/>
    <d v="2022-09-01T00:00:00"/>
    <n v="93410"/>
    <n v="14774"/>
    <n v="3830.92"/>
    <x v="212"/>
    <s v="Online Platform 1"/>
    <n v="3830.92"/>
    <n v="1167.42"/>
    <n v="2663.5"/>
    <n v="25.930147556518207"/>
    <n v="17"/>
    <s v="BW"/>
    <x v="0"/>
  </r>
  <r>
    <x v="0"/>
    <x v="12"/>
    <s v="CAPTUR"/>
    <s v="1.2 DYNAMIQUE S MEDIANAV TCE EDC"/>
    <s v="CREAM AND PRIMARY"/>
    <n v="7394"/>
    <d v="2022-08-16T00:00:00"/>
    <d v="2022-09-14T00:00:00"/>
    <d v="2022-09-17T00:00:00"/>
    <n v="34930"/>
    <n v="10245"/>
    <n v="2164"/>
    <x v="213"/>
    <s v="Local"/>
    <n v="2164"/>
    <n v="-64.33"/>
    <n v="2228.33"/>
    <n v="21.122498779892631"/>
    <n v="32"/>
    <s v="CREAM AND PRIMARY"/>
    <x v="1"/>
  </r>
  <r>
    <x v="0"/>
    <x v="3"/>
    <s v="KUGA"/>
    <s v="1.5 ZETEC"/>
    <s v="BLUE"/>
    <n v="8544"/>
    <d v="2022-08-16T00:00:00"/>
    <d v="2022-08-30T00:00:00"/>
    <d v="2022-09-05T00:00:00"/>
    <n v="82248"/>
    <n v="13079"/>
    <n v="2993.24"/>
    <x v="214"/>
    <s v="Online Platform 5"/>
    <n v="2993.24"/>
    <n v="847.29"/>
    <n v="2145.9499999999998"/>
    <n v="22.885847541860997"/>
    <n v="20"/>
    <s v="PRIMARY"/>
    <x v="4"/>
  </r>
  <r>
    <x v="0"/>
    <x v="3"/>
    <s v="FIESTA"/>
    <s v="1.4 TITANIUM"/>
    <s v="PRIMARY"/>
    <n v="5794"/>
    <d v="2022-08-17T00:00:00"/>
    <d v="2022-09-04T00:00:00"/>
    <d v="2022-09-06T00:00:00"/>
    <n v="34212"/>
    <n v="7595"/>
    <n v="1841.1"/>
    <x v="215"/>
    <s v="Recommendation"/>
    <n v="1841.1"/>
    <n v="356.27"/>
    <n v="1484.83"/>
    <n v="24.240947992100065"/>
    <n v="20"/>
    <s v="BW"/>
    <x v="2"/>
  </r>
  <r>
    <x v="0"/>
    <x v="6"/>
    <s v="GOLF"/>
    <s v="1.4 SE TSI BLUEMOTION TECHNOLOGY DSG"/>
    <s v="GREY"/>
    <n v="7000"/>
    <d v="2022-08-17T00:00:00"/>
    <d v="2022-08-29T00:00:00"/>
    <d v="2022-08-31T00:00:00"/>
    <n v="61298"/>
    <n v="11284"/>
    <n v="3665.81"/>
    <x v="216"/>
    <s v="Online Platform 1"/>
    <n v="3665.81"/>
    <n v="1133.1199999999999"/>
    <n v="2532.69"/>
    <n v="32.486795462601911"/>
    <n v="14"/>
    <s v="GREY"/>
    <x v="0"/>
  </r>
  <r>
    <x v="0"/>
    <x v="22"/>
    <s v="OUTLANDER"/>
    <s v="2.3 DI-D GX 4"/>
    <s v="BLUE"/>
    <n v="10300"/>
    <d v="2022-08-18T00:00:00"/>
    <d v="2022-08-21T00:00:00"/>
    <d v="2022-08-26T00:00:00"/>
    <n v="50526"/>
    <n v="13800"/>
    <n v="1647"/>
    <x v="217"/>
    <s v="Online Platform 1"/>
    <n v="1647"/>
    <n v="-28.38"/>
    <n v="1675.38"/>
    <n v="11.934782608695652"/>
    <n v="8"/>
    <s v="PRIMARY"/>
    <x v="0"/>
  </r>
  <r>
    <x v="0"/>
    <x v="4"/>
    <s v="A1"/>
    <s v="1.4 TFSI SPORT"/>
    <s v="WHITE"/>
    <n v="4770"/>
    <d v="2022-08-19T00:00:00"/>
    <d v="2022-08-24T00:00:00"/>
    <d v="2022-08-29T00:00:00"/>
    <n v="89540"/>
    <n v="6500"/>
    <n v="1415.22"/>
    <x v="218"/>
    <s v="Online Platform 1"/>
    <n v="1415.22"/>
    <n v="-28.38"/>
    <n v="1443.6"/>
    <n v="21.772615384615385"/>
    <n v="10"/>
    <s v="BW"/>
    <x v="0"/>
  </r>
  <r>
    <x v="0"/>
    <x v="5"/>
    <s v="ZAFIRA"/>
    <s v="1.6 DESIGN NAV"/>
    <s v="GREY"/>
    <n v="2800"/>
    <d v="2022-08-20T00:00:00"/>
    <d v="2022-08-26T00:00:00"/>
    <d v="2022-08-28T00:00:00"/>
    <n v="62825"/>
    <n v="5495"/>
    <n v="2217.4499999999998"/>
    <x v="219"/>
    <s v="Online Platform 1"/>
    <n v="2217.4499999999998"/>
    <n v="-28.38"/>
    <n v="2245.83"/>
    <n v="40.353958143767059"/>
    <n v="8"/>
    <s v="GREY"/>
    <x v="0"/>
  </r>
  <r>
    <x v="0"/>
    <x v="23"/>
    <s v="V60"/>
    <s v="2.0.0 D4 R-DESIGN LUX NAV"/>
    <s v="PRIMARY"/>
    <n v="7044"/>
    <d v="2022-08-20T00:00:00"/>
    <d v="2022-09-05T00:00:00"/>
    <d v="2022-09-07T00:00:00"/>
    <n v="91286"/>
    <n v="10579"/>
    <n v="3090.6"/>
    <x v="220"/>
    <s v="Other"/>
    <n v="3090.6"/>
    <n v="617.85333333333335"/>
    <n v="2472.7466666666664"/>
    <n v="29.214481519992439"/>
    <n v="18"/>
    <s v="BW"/>
    <x v="2"/>
  </r>
  <r>
    <x v="0"/>
    <x v="4"/>
    <s v="A3"/>
    <s v="2.0.0 TDI S LINE"/>
    <s v="WHITE"/>
    <n v="8794"/>
    <d v="2022-08-22T00:00:00"/>
    <d v="2022-08-27T00:00:00"/>
    <d v="2022-08-30T00:00:00"/>
    <n v="92158"/>
    <n v="11794"/>
    <n v="2376"/>
    <x v="221"/>
    <s v="Other"/>
    <n v="2376"/>
    <n v="291.67333333333335"/>
    <n v="2084.3266666666668"/>
    <n v="20.145836866203155"/>
    <n v="8"/>
    <s v="BW"/>
    <x v="2"/>
  </r>
  <r>
    <x v="0"/>
    <x v="6"/>
    <s v="GOLF"/>
    <s v="1.6 MATCH TDI BLUEMOTION TECHNOLOGY DSG"/>
    <s v="PRIMARY"/>
    <n v="8544"/>
    <d v="2022-08-22T00:00:00"/>
    <d v="2022-09-17T00:00:00"/>
    <d v="2022-09-20T00:00:00"/>
    <n v="44518"/>
    <n v="12843"/>
    <n v="3811.54"/>
    <x v="222"/>
    <s v="Online Platform 1"/>
    <n v="3811.54"/>
    <n v="1478.8"/>
    <n v="2332.7399999999998"/>
    <n v="29.677956863661137"/>
    <n v="29"/>
    <s v="BW"/>
    <x v="0"/>
  </r>
  <r>
    <x v="0"/>
    <x v="4"/>
    <s v="A3"/>
    <s v="1.4 TFSI SPORT"/>
    <s v="SILVER"/>
    <n v="8744"/>
    <d v="2022-08-23T00:00:00"/>
    <d v="2022-09-10T00:00:00"/>
    <d v="2022-09-17T00:00:00"/>
    <n v="63471"/>
    <n v="10549.25"/>
    <n v="1406.33"/>
    <x v="223"/>
    <s v="Online Platform 1"/>
    <n v="1406.33"/>
    <n v="-96.3"/>
    <n v="1502.63"/>
    <n v="13.331089887906723"/>
    <n v="25"/>
    <s v="SILVER"/>
    <x v="0"/>
  </r>
  <r>
    <x v="0"/>
    <x v="3"/>
    <s v="FOCUS"/>
    <s v="1.0.0 ZETEC"/>
    <s v="WHITE"/>
    <n v="3270"/>
    <d v="2022-08-24T00:00:00"/>
    <d v="2022-09-14T00:00:00"/>
    <d v="2022-09-17T00:00:00"/>
    <n v="82193"/>
    <n v="7344"/>
    <n v="3228.93"/>
    <x v="224"/>
    <s v="Local"/>
    <n v="3228.93"/>
    <n v="347.91333333333336"/>
    <n v="2881.0166666666669"/>
    <n v="43.966911764705884"/>
    <n v="24"/>
    <s v="BW"/>
    <x v="1"/>
  </r>
  <r>
    <x v="0"/>
    <x v="2"/>
    <s v="3 SERIES"/>
    <s v="318D M SPORT"/>
    <s v="PRIMARY"/>
    <n v="7944"/>
    <d v="2022-08-24T00:00:00"/>
    <m/>
    <d v="2022-09-21T00:00:00"/>
    <n v="79456"/>
    <n v="11520"/>
    <n v="2993.97"/>
    <x v="225"/>
    <s v="Online Platform 1"/>
    <n v="2993.97"/>
    <n v="-28.38"/>
    <n v="3022.35"/>
    <n v="25.989322916666666"/>
    <n v="28"/>
    <s v="BW"/>
    <x v="0"/>
  </r>
  <r>
    <x v="0"/>
    <x v="8"/>
    <s v="QASHQAI"/>
    <s v="1.6 DCI ACENTA IS"/>
    <s v="BEIGE"/>
    <n v="2870"/>
    <d v="2022-08-25T00:00:00"/>
    <m/>
    <d v="2022-09-01T00:00:00"/>
    <n v="75111"/>
    <n v="5300"/>
    <n v="1954.5"/>
    <x v="226"/>
    <s v="Online Platform 1"/>
    <n v="1954.5"/>
    <n v="-28.38"/>
    <n v="1982.88"/>
    <n v="36.877358490566039"/>
    <n v="7"/>
    <s v="BEIGE"/>
    <x v="0"/>
  </r>
  <r>
    <x v="0"/>
    <x v="6"/>
    <s v="BEETLE"/>
    <s v="1.6 LUNA 8V"/>
    <s v="BEIGE"/>
    <n v="1000"/>
    <d v="2022-08-26T00:00:00"/>
    <d v="2022-09-04T00:00:00"/>
    <d v="2022-09-15T00:00:00"/>
    <n v="93875"/>
    <n v="3695"/>
    <n v="2144.48"/>
    <x v="227"/>
    <s v="Local"/>
    <n v="2144.48"/>
    <n v="-28.38"/>
    <n v="2172.86"/>
    <n v="58.037347767253046"/>
    <n v="20"/>
    <s v="BEIGE"/>
    <x v="1"/>
  </r>
  <r>
    <x v="0"/>
    <x v="8"/>
    <s v="QASHQAI"/>
    <s v="1.6 360"/>
    <s v="PRIMARY"/>
    <n v="4750"/>
    <d v="2022-08-26T00:00:00"/>
    <d v="2022-09-10T00:00:00"/>
    <d v="2022-09-14T00:00:00"/>
    <n v="75218"/>
    <n v="7395"/>
    <n v="2161.19"/>
    <x v="228"/>
    <s v="Local"/>
    <n v="2161.19"/>
    <n v="-28.38"/>
    <n v="2189.5700000000002"/>
    <n v="29.225016903313051"/>
    <n v="19"/>
    <s v="BW"/>
    <x v="1"/>
  </r>
  <r>
    <x v="0"/>
    <x v="1"/>
    <s v="SX4 S-CROSS"/>
    <s v="1.6 SZ5 ALLGRIP"/>
    <s v="WHITE"/>
    <n v="5794"/>
    <d v="2022-08-26T00:00:00"/>
    <m/>
    <d v="2022-09-03T00:00:00"/>
    <n v="89379"/>
    <n v="8794"/>
    <n v="2648.72"/>
    <x v="229"/>
    <s v="Online Platform 1"/>
    <n v="2648.72"/>
    <n v="432.22"/>
    <n v="2216.5"/>
    <n v="30.119627018421649"/>
    <n v="8"/>
    <s v="BW"/>
    <x v="0"/>
  </r>
  <r>
    <x v="0"/>
    <x v="5"/>
    <s v="ASTRA"/>
    <s v="2.0.0 ELITE CDTI"/>
    <s v="BLUE"/>
    <n v="900"/>
    <d v="2022-08-27T00:00:00"/>
    <m/>
    <d v="2022-09-13T00:00:00"/>
    <n v="108956"/>
    <n v="3400"/>
    <n v="1929.61"/>
    <x v="230"/>
    <s v="Online Platform 1"/>
    <n v="1929.61"/>
    <n v="-28.38"/>
    <n v="1957.99"/>
    <n v="56.753235294117644"/>
    <n v="17"/>
    <s v="PRIMARY"/>
    <x v="0"/>
  </r>
  <r>
    <x v="0"/>
    <x v="4"/>
    <s v="Q5"/>
    <s v="3.0.0 TDI QUATTRO S LINE"/>
    <s v="SILVER"/>
    <n v="7844"/>
    <d v="2022-08-27T00:00:00"/>
    <d v="2022-09-03T00:00:00"/>
    <d v="2022-09-16T00:00:00"/>
    <n v="80842"/>
    <n v="12794"/>
    <n v="3582.41"/>
    <x v="231"/>
    <s v="Online Platform 1"/>
    <n v="3582.41"/>
    <n v="902.66666666666663"/>
    <n v="2679.7433333333333"/>
    <n v="28.000703454744411"/>
    <n v="20"/>
    <s v="SILVER"/>
    <x v="0"/>
  </r>
  <r>
    <x v="0"/>
    <x v="6"/>
    <s v="GOLF"/>
    <s v="1.9 SE TDI (105BHP)"/>
    <s v="GREY"/>
    <n v="200"/>
    <d v="2022-08-28T00:00:00"/>
    <m/>
    <d v="2022-09-20T00:00:00"/>
    <n v="162301"/>
    <n v="407"/>
    <n v="172.5"/>
    <x v="232"/>
    <s v="Online Platform 11"/>
    <n v="172.5"/>
    <m/>
    <n v="172.5"/>
    <n v="42.383292383292385"/>
    <n v="23"/>
    <s v="GREY"/>
    <x v="5"/>
  </r>
  <r>
    <x v="0"/>
    <x v="14"/>
    <s v="RAPID"/>
    <s v="1.2 ELEGANCE GREENTECH TSI"/>
    <s v="BEIGE"/>
    <n v="4470"/>
    <d v="2022-08-29T00:00:00"/>
    <d v="2022-09-12T00:00:00"/>
    <d v="2022-09-14T00:00:00"/>
    <n v="57865"/>
    <n v="6450"/>
    <n v="1662.96"/>
    <x v="233"/>
    <s v="Online Platform 1"/>
    <n v="1662.96"/>
    <n v="-28.38"/>
    <n v="1691.34"/>
    <n v="25.782325581395348"/>
    <n v="16"/>
    <s v="BEIGE"/>
    <x v="0"/>
  </r>
  <r>
    <x v="0"/>
    <x v="3"/>
    <s v="KUGA"/>
    <s v="2.0.0 TITANIUM TDCI"/>
    <s v="BLUE"/>
    <n v="9854"/>
    <d v="2022-08-29T00:00:00"/>
    <d v="2022-09-04T00:00:00"/>
    <d v="2022-09-08T00:00:00"/>
    <n v="41304"/>
    <n v="13749"/>
    <n v="3145.5"/>
    <x v="234"/>
    <s v="Online Platform 1"/>
    <n v="3145.5"/>
    <n v="268.17"/>
    <n v="2877.33"/>
    <n v="22.878027492908576"/>
    <n v="10"/>
    <s v="PRIMARY"/>
    <x v="0"/>
  </r>
  <r>
    <x v="0"/>
    <x v="4"/>
    <s v="A1"/>
    <s v="1.6 SPORTBACK TDI SPORT"/>
    <s v="PRIMARY"/>
    <n v="4994"/>
    <d v="2022-08-31T00:00:00"/>
    <d v="2022-09-21T00:00:00"/>
    <d v="2022-09-22T00:00:00"/>
    <n v="85655"/>
    <n v="8309"/>
    <n v="3119.84"/>
    <x v="235"/>
    <s v="Online Platform 1"/>
    <n v="3119.84"/>
    <n v="1110.6966666666667"/>
    <n v="2009.1433333333334"/>
    <n v="37.547719340474181"/>
    <n v="22"/>
    <s v="BW"/>
    <x v="0"/>
  </r>
  <r>
    <x v="0"/>
    <x v="6"/>
    <s v="TIGUAN"/>
    <s v="2.0.0 MATCH TDI BLUEMOTION TECH 4MOTION DSG"/>
    <s v="BLUE"/>
    <n v="9754"/>
    <d v="2022-08-31T00:00:00"/>
    <d v="2022-09-14T00:00:00"/>
    <d v="2022-09-15T00:00:00"/>
    <n v="40997"/>
    <n v="13994"/>
    <n v="3140.91"/>
    <x v="236"/>
    <s v="Online Platform 1"/>
    <n v="3140.91"/>
    <n v="776"/>
    <n v="2364.91"/>
    <n v="22.444690581677861"/>
    <n v="15"/>
    <s v="PRIMARY"/>
    <x v="0"/>
  </r>
  <r>
    <x v="0"/>
    <x v="8"/>
    <s v="QASHQAI"/>
    <s v="1.6 DCI TEKNA XTRONIC"/>
    <s v="SILVER"/>
    <n v="12354"/>
    <d v="2022-09-01T00:00:00"/>
    <d v="2022-09-09T00:00:00"/>
    <d v="2022-09-10T00:00:00"/>
    <n v="37803"/>
    <n v="14695"/>
    <n v="1851.45"/>
    <x v="237"/>
    <s v="Local"/>
    <n v="1851.45"/>
    <n v="-28.38"/>
    <n v="1879.83"/>
    <n v="12.599183395712828"/>
    <n v="9"/>
    <s v="SILVER"/>
    <x v="1"/>
  </r>
  <r>
    <x v="0"/>
    <x v="3"/>
    <s v="ECOSPORT"/>
    <s v="1.5 TITANIUM"/>
    <s v="PRIMARY"/>
    <n v="7794"/>
    <d v="2022-09-02T00:00:00"/>
    <m/>
    <d v="2022-09-17T00:00:00"/>
    <n v="54671"/>
    <n v="10285"/>
    <n v="2046.45"/>
    <x v="238"/>
    <s v="Online Platform 1"/>
    <n v="2046.45"/>
    <n v="-28.38"/>
    <n v="2074.83"/>
    <n v="19.897423432182791"/>
    <n v="15"/>
    <s v="BW"/>
    <x v="0"/>
  </r>
  <r>
    <x v="0"/>
    <x v="4"/>
    <s v="A7"/>
    <s v="3.0.0 TDI QUATTRO S LINE"/>
    <s v="BLUE"/>
    <n v="10000"/>
    <d v="2022-09-02T00:00:00"/>
    <d v="2022-09-16T00:00:00"/>
    <d v="2022-09-18T00:00:00"/>
    <n v="90876"/>
    <n v="14394"/>
    <n v="3587.47"/>
    <x v="239"/>
    <s v="Online Platform 1"/>
    <n v="3587.47"/>
    <n v="347.91333333333336"/>
    <n v="3239.5566666666668"/>
    <n v="24.923370848964847"/>
    <n v="16"/>
    <s v="PRIMARY"/>
    <x v="0"/>
  </r>
  <r>
    <x v="0"/>
    <x v="23"/>
    <s v="XC60"/>
    <s v="2.0.0 D4 SE LUX NAV"/>
    <s v="PRIMARY"/>
    <n v="9354"/>
    <d v="2022-09-02T00:00:00"/>
    <d v="2022-09-10T00:00:00"/>
    <d v="2022-09-16T00:00:00"/>
    <n v="91867"/>
    <n v="14599"/>
    <n v="4638.37"/>
    <x v="240"/>
    <s v="Online Platform 1"/>
    <n v="4638.37"/>
    <n v="1764.22"/>
    <n v="2874.15"/>
    <n v="31.771833687238853"/>
    <n v="14"/>
    <s v="BW"/>
    <x v="0"/>
  </r>
  <r>
    <x v="0"/>
    <x v="6"/>
    <s v="SCIROCCO"/>
    <s v="2.0.0 R LINE TDI DSG BLUEMOTION TECHNOLOGY"/>
    <s v="BLUE"/>
    <n v="5294"/>
    <d v="2022-09-03T00:00:00"/>
    <d v="2022-09-17T00:00:00"/>
    <d v="2022-09-23T00:00:00"/>
    <n v="95540"/>
    <n v="8544"/>
    <n v="2332.4"/>
    <x v="241"/>
    <s v="Online Platform 4"/>
    <n v="2332.4"/>
    <n v="-28.38"/>
    <n v="2360.7800000000002"/>
    <n v="27.29868913857678"/>
    <n v="20"/>
    <s v="PRIMARY"/>
    <x v="5"/>
  </r>
  <r>
    <x v="0"/>
    <x v="6"/>
    <s v="GOLF"/>
    <s v="1.4 SE TSI BLUEMOTION TECHNOLOGY DSG"/>
    <s v="PRIMARY"/>
    <n v="6894"/>
    <d v="2022-09-03T00:00:00"/>
    <m/>
    <d v="2022-09-24T00:00:00"/>
    <n v="61138"/>
    <n v="10750"/>
    <n v="3041.28"/>
    <x v="242"/>
    <s v="Online Platform 1"/>
    <n v="3041.28"/>
    <n v="-191.05"/>
    <n v="3232.33"/>
    <n v="28.290976744186047"/>
    <n v="21"/>
    <s v="BW"/>
    <x v="0"/>
  </r>
  <r>
    <x v="0"/>
    <x v="23"/>
    <s v="V40"/>
    <s v="1.6 D2 SE LUX NAV "/>
    <s v="SILVER"/>
    <n v="5044"/>
    <d v="2022-09-05T00:00:00"/>
    <m/>
    <d v="2022-09-18T00:00:00"/>
    <n v="84116"/>
    <n v="8384"/>
    <n v="2434.0700000000002"/>
    <x v="243"/>
    <s v="Online Platform 4"/>
    <n v="2434.0700000000002"/>
    <n v="483.24"/>
    <n v="1950.83"/>
    <n v="29.032323473282442"/>
    <n v="13"/>
    <s v="SILVER"/>
    <x v="5"/>
  </r>
  <r>
    <x v="0"/>
    <x v="8"/>
    <s v="QASHQAI"/>
    <s v="1.6 360"/>
    <s v="WHITE"/>
    <n v="6494"/>
    <d v="2022-09-05T00:00:00"/>
    <d v="2022-09-14T00:00:00"/>
    <d v="2022-09-20T00:00:00"/>
    <n v="50294"/>
    <n v="10000"/>
    <n v="3417.66"/>
    <x v="244"/>
    <s v="Online Platform 1"/>
    <n v="3417.66"/>
    <n v="451.62"/>
    <n v="2966.04"/>
    <n v="34.176600000000001"/>
    <n v="15"/>
    <s v="BW"/>
    <x v="0"/>
  </r>
  <r>
    <x v="0"/>
    <x v="2"/>
    <s v="3 SERIES"/>
    <s v="320D EFFICIENTDYNAMICS"/>
    <s v="PRIMARY"/>
    <n v="9094"/>
    <d v="2022-09-05T00:00:00"/>
    <d v="2022-09-22T00:00:00"/>
    <d v="2022-09-22T00:00:00"/>
    <n v="51478"/>
    <n v="11825"/>
    <n v="2246.4499999999998"/>
    <x v="245"/>
    <s v="Online Platform 1"/>
    <n v="2246.4499999999998"/>
    <n v="-28.38"/>
    <n v="2274.83"/>
    <n v="18.997463002114166"/>
    <n v="17"/>
    <s v="BW"/>
    <x v="0"/>
  </r>
  <r>
    <x v="0"/>
    <x v="21"/>
    <s v="CT"/>
    <s v="1.8 200H ADVANCE"/>
    <s v="PRIMARY"/>
    <n v="11154"/>
    <d v="2022-09-05T00:00:00"/>
    <m/>
    <d v="2022-09-17T00:00:00"/>
    <n v="28604"/>
    <n v="14100"/>
    <n v="2158.88"/>
    <x v="246"/>
    <s v="Online Platform 1"/>
    <n v="2158.88"/>
    <n v="483.24"/>
    <n v="1675.64"/>
    <n v="15.311205673758865"/>
    <n v="12"/>
    <s v="BW"/>
    <x v="0"/>
  </r>
  <r>
    <x v="0"/>
    <x v="6"/>
    <s v="GOLF"/>
    <s v="1.6 SE TDI BLUEMOTION TECHNOLOGY DSG"/>
    <s v="GREY"/>
    <n v="5994"/>
    <d v="2022-09-06T00:00:00"/>
    <d v="2022-09-08T00:00:00"/>
    <d v="2022-09-11T00:00:00"/>
    <n v="68303"/>
    <n v="9899"/>
    <n v="3112.12"/>
    <x v="247"/>
    <s v="Online Platform 1"/>
    <n v="3112.12"/>
    <n v="558.11666666666667"/>
    <n v="2554.0033333333336"/>
    <n v="31.43873118496818"/>
    <n v="5"/>
    <s v="GREY"/>
    <x v="0"/>
  </r>
  <r>
    <x v="0"/>
    <x v="12"/>
    <s v="CLIO"/>
    <s v="1.5 DYNAMIQUE S MEDIANAV DCI"/>
    <s v="PRIMARY"/>
    <n v="5844"/>
    <d v="2022-09-07T00:00:00"/>
    <d v="2022-09-15T00:00:00"/>
    <d v="2022-09-16T00:00:00"/>
    <n v="57473"/>
    <n v="8390"/>
    <n v="2142.29"/>
    <x v="248"/>
    <s v="Online Platform 1"/>
    <n v="2142.29"/>
    <n v="-28.38"/>
    <n v="2170.67"/>
    <n v="25.533849821215732"/>
    <n v="9"/>
    <s v="BW"/>
    <x v="0"/>
  </r>
  <r>
    <x v="0"/>
    <x v="6"/>
    <s v="POLO"/>
    <s v="1.2 MATCH TSI"/>
    <s v="GREY"/>
    <n v="6394"/>
    <d v="2022-09-08T00:00:00"/>
    <d v="2022-09-20T00:00:00"/>
    <d v="2022-09-21T00:00:00"/>
    <n v="78890"/>
    <n v="9204"/>
    <n v="2727.62"/>
    <x v="249"/>
    <s v="Online Platform 1"/>
    <n v="2727.62"/>
    <n v="1086.1166666666666"/>
    <n v="1641.5033333333333"/>
    <n v="29.635158626684049"/>
    <n v="13"/>
    <s v="GREY"/>
    <x v="0"/>
  </r>
  <r>
    <x v="0"/>
    <x v="2"/>
    <s v="1 SERIES"/>
    <s v="116D SPORT"/>
    <s v="PRIMARY"/>
    <n v="7000"/>
    <d v="2022-09-08T00:00:00"/>
    <d v="2022-09-12T00:00:00"/>
    <d v="2022-09-15T00:00:00"/>
    <n v="70217"/>
    <n v="10593"/>
    <n v="3093.91"/>
    <x v="250"/>
    <s v="Online Platform 1"/>
    <n v="3093.91"/>
    <n v="932.24"/>
    <n v="2161.67"/>
    <n v="29.207117908052489"/>
    <n v="7"/>
    <s v="BW"/>
    <x v="0"/>
  </r>
  <r>
    <x v="0"/>
    <x v="8"/>
    <s v="NOTE"/>
    <s v="1.4 SE"/>
    <s v="BLUE"/>
    <n v="200"/>
    <d v="2022-09-09T00:00:00"/>
    <m/>
    <d v="2022-09-21T00:00:00"/>
    <n v="135421"/>
    <n v="600"/>
    <n v="333.33"/>
    <x v="251"/>
    <s v="Other"/>
    <n v="333.33"/>
    <m/>
    <n v="333.33"/>
    <n v="55.555"/>
    <n v="12"/>
    <s v="PRIMARY"/>
    <x v="2"/>
  </r>
  <r>
    <x v="0"/>
    <x v="4"/>
    <s v="A3"/>
    <s v="2.0.0 TDI SPORT"/>
    <s v="WHITE"/>
    <n v="8944"/>
    <d v="2022-09-09T00:00:00"/>
    <d v="2022-09-20T00:00:00"/>
    <d v="2022-09-20T00:00:00"/>
    <n v="50840"/>
    <n v="12012.94"/>
    <n v="2257.19"/>
    <x v="252"/>
    <s v="Online Platform 1"/>
    <n v="2257.19"/>
    <n v="483.24"/>
    <n v="1773.95"/>
    <n v="18.789655155190985"/>
    <n v="11"/>
    <s v="BW"/>
    <x v="0"/>
  </r>
  <r>
    <x v="0"/>
    <x v="23"/>
    <s v="60 SERIES"/>
    <s v="2.4 D5 SE"/>
    <s v="PRIMARY"/>
    <n v="200"/>
    <d v="2022-09-13T00:00:00"/>
    <m/>
    <d v="2022-09-20T00:00:00"/>
    <n v="125000"/>
    <n v="418"/>
    <n v="181.67"/>
    <x v="253"/>
    <s v="Online Platform 11"/>
    <n v="181.67"/>
    <m/>
    <n v="181.67"/>
    <n v="43.461722488038276"/>
    <n v="7"/>
    <s v="BW"/>
    <x v="5"/>
  </r>
  <r>
    <x v="0"/>
    <x v="5"/>
    <s v="ASTRA"/>
    <s v="1.4 SRI"/>
    <s v="SILVER"/>
    <n v="4020"/>
    <d v="2022-09-13T00:00:00"/>
    <m/>
    <d v="2022-09-24T00:00:00"/>
    <n v="73930"/>
    <n v="6190"/>
    <n v="1824.95"/>
    <x v="254"/>
    <s v="Online Platform 1"/>
    <n v="1824.95"/>
    <n v="-28.38"/>
    <n v="1853.33"/>
    <n v="29.482229402261712"/>
    <n v="11"/>
    <s v="SILVER"/>
    <x v="0"/>
  </r>
  <r>
    <x v="1"/>
    <x v="13"/>
    <s v="RIO"/>
    <s v="1.2 1"/>
    <s v="WHITE"/>
    <n v="4500"/>
    <d v="2022-06-01T00:00:00"/>
    <m/>
    <m/>
    <n v="67745"/>
    <n v="5850"/>
    <n v="1094.1500000000001"/>
    <x v="255"/>
    <s v="Unknown"/>
    <n v="1094.1500000000001"/>
    <n v="-28.38"/>
    <n v="1122.53"/>
    <n v="18.703418803418803"/>
    <m/>
    <s v="BW"/>
    <x v="6"/>
  </r>
  <r>
    <x v="1"/>
    <x v="3"/>
    <s v="FIESTA"/>
    <s v="1.5 ZETEC TDCI"/>
    <s v="SILVER"/>
    <n v="3923.18"/>
    <d v="2022-06-01T00:00:00"/>
    <m/>
    <m/>
    <n v="71500"/>
    <n v="5895"/>
    <n v="1608.49"/>
    <x v="256"/>
    <s v="Unknown"/>
    <n v="1608.49"/>
    <n v="-28.38"/>
    <n v="1636.87"/>
    <n v="27.285665818490244"/>
    <m/>
    <s v="SILVER"/>
    <x v="6"/>
  </r>
  <r>
    <x v="1"/>
    <x v="8"/>
    <s v="NOTE"/>
    <s v="1.6 TEKNA"/>
    <s v="GREY"/>
    <n v="3409.23"/>
    <d v="2022-06-01T00:00:00"/>
    <m/>
    <m/>
    <n v="39029"/>
    <n v="6000"/>
    <n v="2070.38"/>
    <x v="257"/>
    <s v="Unknown"/>
    <n v="2070.38"/>
    <n v="-28.38"/>
    <n v="2098.7600000000002"/>
    <n v="34.50633333333333"/>
    <m/>
    <s v="GREY"/>
    <x v="6"/>
  </r>
  <r>
    <x v="1"/>
    <x v="5"/>
    <s v="MOKKA"/>
    <s v="1.6 EXCLUSIV S/S"/>
    <s v="SILVER"/>
    <n v="5700"/>
    <d v="2022-06-01T00:00:00"/>
    <m/>
    <m/>
    <n v="55707"/>
    <n v="7500"/>
    <n v="1449.16"/>
    <x v="258"/>
    <s v="Unknown"/>
    <n v="1449.16"/>
    <n v="-28.38"/>
    <n v="1477.54"/>
    <n v="19.322133333333333"/>
    <m/>
    <s v="SILVER"/>
    <x v="6"/>
  </r>
  <r>
    <x v="1"/>
    <x v="3"/>
    <s v="FIESTA"/>
    <s v="1.0 ZETEC"/>
    <s v="BLUE"/>
    <n v="6000"/>
    <d v="2022-06-01T00:00:00"/>
    <m/>
    <m/>
    <n v="38408"/>
    <n v="7750"/>
    <n v="1040.7"/>
    <x v="259"/>
    <s v="Unknown"/>
    <n v="1040.7"/>
    <n v="-28.38"/>
    <n v="1069.08"/>
    <n v="13.428387096774193"/>
    <m/>
    <s v="PRIMARY"/>
    <x v="6"/>
  </r>
  <r>
    <x v="1"/>
    <x v="14"/>
    <s v="FABIA"/>
    <s v="1.2 SE TSI"/>
    <s v="BROWN"/>
    <n v="6200"/>
    <d v="2022-06-01T00:00:00"/>
    <m/>
    <m/>
    <n v="63669"/>
    <n v="7900"/>
    <n v="1308.92"/>
    <x v="260"/>
    <s v="Unknown"/>
    <n v="1308.92"/>
    <n v="-28.38"/>
    <n v="1337.3"/>
    <n v="16.568607594936708"/>
    <m/>
    <s v="BROWN"/>
    <x v="6"/>
  </r>
  <r>
    <x v="1"/>
    <x v="1"/>
    <s v="SWIFT"/>
    <s v="1.6 SPORT"/>
    <s v="WHITE"/>
    <n v="7704.4"/>
    <d v="2022-06-01T00:00:00"/>
    <m/>
    <m/>
    <n v="34465"/>
    <n v="8150"/>
    <n v="238.57"/>
    <x v="261"/>
    <s v="Unknown"/>
    <n v="238.57"/>
    <n v="-56.76"/>
    <n v="295.33"/>
    <n v="2.9272392638036808"/>
    <m/>
    <s v="BW"/>
    <x v="6"/>
  </r>
  <r>
    <x v="1"/>
    <x v="3"/>
    <s v="ECOSPORT"/>
    <s v="1.0 TITANIUM"/>
    <s v="WHITE"/>
    <n v="7200"/>
    <d v="2022-06-01T00:00:00"/>
    <m/>
    <m/>
    <n v="48530"/>
    <n v="8500"/>
    <n v="1004.95"/>
    <x v="262"/>
    <s v="Unknown"/>
    <n v="1004.95"/>
    <n v="-28.38"/>
    <n v="1033.33"/>
    <n v="11.822941176470588"/>
    <m/>
    <s v="BW"/>
    <x v="6"/>
  </r>
  <r>
    <x v="1"/>
    <x v="5"/>
    <s v="ASTRA"/>
    <s v="1.6 ELITE NAV CDTI ECOFLEX S/S"/>
    <s v="GREY"/>
    <n v="7100"/>
    <d v="2022-06-01T00:00:00"/>
    <m/>
    <m/>
    <n v="72947"/>
    <n v="8600"/>
    <n v="1174.6199999999999"/>
    <x v="263"/>
    <s v="Unknown"/>
    <n v="1174.6199999999999"/>
    <n v="-28.38"/>
    <n v="1203"/>
    <n v="13.658372093023257"/>
    <m/>
    <s v="GREY"/>
    <x v="6"/>
  </r>
  <r>
    <x v="1"/>
    <x v="13"/>
    <s v="CEED"/>
    <s v="1.6 CRDI 3 ISG"/>
    <s v="SILVER"/>
    <n v="7180.03"/>
    <d v="2022-06-01T00:00:00"/>
    <m/>
    <m/>
    <n v="68475"/>
    <n v="8750"/>
    <n v="1275.95"/>
    <x v="264"/>
    <s v="Unknown"/>
    <n v="1275.95"/>
    <n v="-28.38"/>
    <n v="1304.33"/>
    <n v="14.582285714285714"/>
    <m/>
    <s v="SILVER"/>
    <x v="6"/>
  </r>
  <r>
    <x v="1"/>
    <x v="15"/>
    <s v="FORFOUR"/>
    <s v="1.0 PRIME PREMIUM PLUS"/>
    <s v="PRIMARY"/>
    <n v="6669.06"/>
    <d v="2022-06-01T00:00:00"/>
    <m/>
    <m/>
    <n v="21197"/>
    <n v="8750"/>
    <n v="1705.74"/>
    <x v="265"/>
    <s v="Unknown"/>
    <n v="1705.74"/>
    <n v="-28.38"/>
    <n v="1734.12"/>
    <n v="19.494171428571427"/>
    <m/>
    <s v="BW"/>
    <x v="6"/>
  </r>
  <r>
    <x v="1"/>
    <x v="19"/>
    <s v="C4 CACTUS"/>
    <s v="1.2 PURETECH FEEL"/>
    <s v="RED"/>
    <n v="6167"/>
    <d v="2022-06-01T00:00:00"/>
    <m/>
    <m/>
    <n v="28435"/>
    <n v="8750"/>
    <n v="2094.41"/>
    <x v="266"/>
    <s v="Unknown"/>
    <n v="2094.41"/>
    <n v="-28.38"/>
    <n v="2122.79"/>
    <n v="23.936114285714286"/>
    <m/>
    <s v="PRIMARY"/>
    <x v="6"/>
  </r>
  <r>
    <x v="1"/>
    <x v="9"/>
    <s v="YARIS"/>
    <s v="1.3 VVT-I ICON "/>
    <s v="GREY"/>
    <n v="8100.04"/>
    <d v="2022-06-01T00:00:00"/>
    <m/>
    <m/>
    <n v="24485"/>
    <n v="9000"/>
    <n v="631.59"/>
    <x v="267"/>
    <s v="Unknown"/>
    <n v="631.59"/>
    <n v="-28.38"/>
    <n v="659.97"/>
    <n v="7.0176666666666669"/>
    <m/>
    <s v="GREY"/>
    <x v="6"/>
  </r>
  <r>
    <x v="1"/>
    <x v="5"/>
    <s v="ZAFIRA TOURER"/>
    <s v="1.8 ES"/>
    <s v="WHITE"/>
    <n v="7581.37"/>
    <d v="2022-06-01T00:00:00"/>
    <m/>
    <m/>
    <n v="24794"/>
    <n v="9000"/>
    <n v="1153.81"/>
    <x v="268"/>
    <s v="Unknown"/>
    <n v="1153.81"/>
    <n v="-28.38"/>
    <n v="1182.19"/>
    <n v="12.82011111111111"/>
    <m/>
    <s v="BW"/>
    <x v="6"/>
  </r>
  <r>
    <x v="1"/>
    <x v="2"/>
    <s v="1 SERIES"/>
    <s v="118I SPORT"/>
    <s v="RED"/>
    <n v="8037.34"/>
    <d v="2022-06-01T00:00:00"/>
    <m/>
    <m/>
    <n v="72319"/>
    <n v="9500"/>
    <n v="1190.5"/>
    <x v="269"/>
    <s v="Unknown"/>
    <n v="1190.5"/>
    <n v="-28.38"/>
    <n v="1218.8800000000001"/>
    <n v="12.531578947368422"/>
    <m/>
    <s v="PRIMARY"/>
    <x v="6"/>
  </r>
  <r>
    <x v="1"/>
    <x v="2"/>
    <s v="1 SERIES"/>
    <s v="118I SE"/>
    <s v="BLUE"/>
    <n v="7718.7"/>
    <d v="2022-06-01T00:00:00"/>
    <m/>
    <m/>
    <n v="81012"/>
    <n v="9500"/>
    <n v="1300.3599999999999"/>
    <x v="270"/>
    <s v="Unknown"/>
    <n v="1300.3599999999999"/>
    <n v="-28.38"/>
    <n v="1328.74"/>
    <n v="13.688000000000001"/>
    <m/>
    <s v="PRIMARY"/>
    <x v="6"/>
  </r>
  <r>
    <x v="1"/>
    <x v="14"/>
    <s v="OCTAVIA"/>
    <s v="1.0 S TSI"/>
    <s v="SILVER"/>
    <n v="8273.5499999999993"/>
    <d v="2022-06-01T00:00:00"/>
    <m/>
    <m/>
    <n v="49991"/>
    <n v="9695"/>
    <n v="1156.1600000000001"/>
    <x v="271"/>
    <s v="Unknown"/>
    <n v="1156.1600000000001"/>
    <n v="-28.38"/>
    <n v="1184.54"/>
    <n v="11.925322331098505"/>
    <m/>
    <s v="SILVER"/>
    <x v="6"/>
  </r>
  <r>
    <x v="1"/>
    <x v="24"/>
    <s v="IBIZA"/>
    <s v="1.2 TSI CONNECT"/>
    <s v="RED"/>
    <n v="7710"/>
    <d v="2022-06-01T00:00:00"/>
    <m/>
    <m/>
    <n v="17666"/>
    <n v="9750"/>
    <n v="1671.62"/>
    <x v="272"/>
    <s v="Unknown"/>
    <n v="1671.62"/>
    <n v="-28.38"/>
    <n v="1700"/>
    <n v="17.144820512820512"/>
    <m/>
    <s v="PRIMARY"/>
    <x v="6"/>
  </r>
  <r>
    <x v="1"/>
    <x v="12"/>
    <s v="CLIO"/>
    <s v="1.2 DYNAMIQUE NAV TCE"/>
    <s v="WHITE"/>
    <n v="8200"/>
    <d v="2022-06-01T00:00:00"/>
    <m/>
    <m/>
    <n v="22810"/>
    <n v="10750"/>
    <n v="1998.93"/>
    <x v="273"/>
    <s v="Unknown"/>
    <n v="1998.93"/>
    <n v="-28.38"/>
    <n v="2027.31"/>
    <n v="18.594697674418605"/>
    <m/>
    <s v="BW"/>
    <x v="6"/>
  </r>
  <r>
    <x v="1"/>
    <x v="6"/>
    <s v="GOLF"/>
    <s v="1.4 MATCH TSI BLUEMOTION TECHNOLOGY"/>
    <s v="PRIMARY"/>
    <n v="9879.99"/>
    <d v="2022-06-01T00:00:00"/>
    <m/>
    <m/>
    <n v="30723"/>
    <n v="11750"/>
    <n v="1529.96"/>
    <x v="274"/>
    <s v="Unknown"/>
    <n v="1529.96"/>
    <n v="-28.38"/>
    <n v="1558.34"/>
    <n v="13.020936170212766"/>
    <m/>
    <s v="BW"/>
    <x v="6"/>
  </r>
  <r>
    <x v="1"/>
    <x v="3"/>
    <s v="FOCUS"/>
    <s v="1.0.0 TITANIUM"/>
    <s v="BLUE"/>
    <n v="9194"/>
    <d v="2022-06-02T00:00:00"/>
    <m/>
    <m/>
    <n v="36450"/>
    <n v="9800"/>
    <n v="522.64"/>
    <x v="275"/>
    <s v="Unknown"/>
    <n v="522.64"/>
    <n v="-28.38"/>
    <n v="551.02"/>
    <n v="5.3330612244897955"/>
    <m/>
    <s v="PRIMARY"/>
    <x v="6"/>
  </r>
  <r>
    <x v="1"/>
    <x v="6"/>
    <s v="GOLF"/>
    <s v="1.4 MATCH TSI DSG"/>
    <s v="GREY"/>
    <n v="8294"/>
    <d v="2022-06-06T00:00:00"/>
    <m/>
    <m/>
    <n v="19430"/>
    <n v="11695"/>
    <n v="2504.79"/>
    <x v="276"/>
    <s v="Unknown"/>
    <n v="2504.79"/>
    <n v="-28.38"/>
    <n v="2533.17"/>
    <n v="21.417614365113295"/>
    <m/>
    <s v="GREY"/>
    <x v="6"/>
  </r>
  <r>
    <x v="1"/>
    <x v="6"/>
    <s v="GOLF"/>
    <s v="1.6 SE TDI BLUEMOTION TECHNOLOGY"/>
    <s v="PRIMARY"/>
    <n v="7394"/>
    <d v="2022-06-07T00:00:00"/>
    <m/>
    <m/>
    <n v="44695"/>
    <n v="9500"/>
    <n v="1698.76"/>
    <x v="277"/>
    <s v="Unknown"/>
    <n v="1698.76"/>
    <n v="-28.38"/>
    <n v="1727.14"/>
    <n v="17.881684210526316"/>
    <m/>
    <s v="BW"/>
    <x v="6"/>
  </r>
  <r>
    <x v="1"/>
    <x v="3"/>
    <s v="FOCUS"/>
    <s v="1.0.0 TITANIUM"/>
    <s v="BLUE"/>
    <n v="7194"/>
    <d v="2022-06-09T00:00:00"/>
    <m/>
    <m/>
    <n v="48508"/>
    <n v="9350"/>
    <n v="1789.31"/>
    <x v="278"/>
    <s v="Unknown"/>
    <n v="1789.31"/>
    <n v="-28.38"/>
    <n v="1817.69"/>
    <n v="19.137005347593583"/>
    <m/>
    <s v="PRIMARY"/>
    <x v="6"/>
  </r>
  <r>
    <x v="1"/>
    <x v="0"/>
    <s v="MINI COUNTRYMAN"/>
    <s v="1.6 COOPER S ALL4"/>
    <s v="BLUE"/>
    <n v="4194"/>
    <d v="2022-06-10T00:00:00"/>
    <m/>
    <m/>
    <n v="86906"/>
    <n v="7595"/>
    <n v="2741.9"/>
    <x v="279"/>
    <s v="Unknown"/>
    <n v="2741.9"/>
    <n v="-28.38"/>
    <n v="2770.28"/>
    <n v="36.10138248847926"/>
    <m/>
    <s v="PRIMARY"/>
    <x v="6"/>
  </r>
  <r>
    <x v="1"/>
    <x v="19"/>
    <s v="DS4"/>
    <s v="2.0.0 HDI DSPORT"/>
    <s v="BRONZE"/>
    <n v="5094"/>
    <d v="2022-06-15T00:00:00"/>
    <m/>
    <m/>
    <n v="45545"/>
    <n v="6700"/>
    <n v="1343.66"/>
    <x v="280"/>
    <s v="Unknown"/>
    <n v="1343.66"/>
    <n v="-28.38"/>
    <n v="1372.04"/>
    <n v="20.054626865671644"/>
    <m/>
    <s v="BRONZE"/>
    <x v="6"/>
  </r>
  <r>
    <x v="1"/>
    <x v="24"/>
    <s v="IBIZA"/>
    <s v="1.2 TSI CONNECT"/>
    <s v="RED"/>
    <n v="7094"/>
    <d v="2022-06-15T00:00:00"/>
    <m/>
    <m/>
    <n v="29695"/>
    <n v="9395"/>
    <n v="1888.12"/>
    <x v="281"/>
    <s v="Unknown"/>
    <n v="1888.12"/>
    <n v="-28.38"/>
    <n v="1916.5"/>
    <n v="20.097072911122936"/>
    <m/>
    <s v="PRIMARY"/>
    <x v="6"/>
  </r>
  <r>
    <x v="1"/>
    <x v="6"/>
    <s v="SCIROCCO"/>
    <s v="2.0.0 GT TDI"/>
    <s v="GREY"/>
    <n v="5894"/>
    <d v="2022-06-17T00:00:00"/>
    <m/>
    <m/>
    <n v="30224"/>
    <n v="9395"/>
    <n v="2897.07"/>
    <x v="282"/>
    <s v="Unknown"/>
    <n v="2897.07"/>
    <n v="-28.38"/>
    <n v="2925.45"/>
    <n v="30.836295902075573"/>
    <m/>
    <s v="GREY"/>
    <x v="6"/>
  </r>
  <r>
    <x v="1"/>
    <x v="8"/>
    <s v="JUKE"/>
    <s v="1.6 N-CONNECTA XTRONIC"/>
    <s v="PRIMARY"/>
    <n v="8668.02"/>
    <d v="2022-06-20T00:00:00"/>
    <m/>
    <m/>
    <n v="30235"/>
    <n v="10900"/>
    <n v="1555.6"/>
    <x v="283"/>
    <s v="Unknown"/>
    <n v="1555.6"/>
    <n v="-28.38"/>
    <n v="1583.98"/>
    <n v="14.271559633027524"/>
    <m/>
    <s v="BW"/>
    <x v="6"/>
  </r>
  <r>
    <x v="1"/>
    <x v="16"/>
    <s v="A-CLASS"/>
    <s v="A200 CDI AMG SPORT"/>
    <s v="PURPLE"/>
    <n v="9300"/>
    <d v="2022-06-20T00:00:00"/>
    <m/>
    <m/>
    <n v="72616"/>
    <n v="11900"/>
    <n v="1958.29"/>
    <x v="284"/>
    <s v="Unknown"/>
    <n v="1958.29"/>
    <n v="-28.38"/>
    <n v="1986.67"/>
    <n v="16.45621848739496"/>
    <m/>
    <s v="PURPLE"/>
    <x v="6"/>
  </r>
  <r>
    <x v="1"/>
    <x v="14"/>
    <s v="FABIA"/>
    <s v="1.0.0 SE MPI"/>
    <s v="WHITE"/>
    <n v="7794"/>
    <d v="2022-06-27T00:00:00"/>
    <m/>
    <m/>
    <n v="25240"/>
    <n v="8900"/>
    <n v="942.29"/>
    <x v="285"/>
    <s v="Unknown"/>
    <n v="942.29"/>
    <n v="-28.38"/>
    <n v="970.67"/>
    <n v="10.587528089887641"/>
    <m/>
    <s v="BW"/>
    <x v="6"/>
  </r>
  <r>
    <x v="1"/>
    <x v="16"/>
    <s v="C-CLASS"/>
    <s v="C220 CDI AMG SPORT EDITION PREMIUM PLUS"/>
    <s v="SILVER"/>
    <n v="10954"/>
    <d v="2022-06-27T00:00:00"/>
    <m/>
    <m/>
    <n v="37489"/>
    <n v="13500"/>
    <n v="2152.29"/>
    <x v="286"/>
    <s v="Unknown"/>
    <n v="2152.29"/>
    <n v="-28.38"/>
    <n v="2180.67"/>
    <n v="15.94288888888889"/>
    <m/>
    <s v="SILVER"/>
    <x v="6"/>
  </r>
  <r>
    <x v="1"/>
    <x v="8"/>
    <s v="QASHQAI"/>
    <s v="1.5 DCI ACENTA PREMIUM"/>
    <s v="SILVER"/>
    <n v="7794"/>
    <d v="2022-06-29T00:00:00"/>
    <m/>
    <m/>
    <n v="38728"/>
    <n v="9750"/>
    <n v="1650.62"/>
    <x v="287"/>
    <s v="Unknown"/>
    <n v="1650.62"/>
    <n v="-28.38"/>
    <n v="1679"/>
    <n v="16.929435897435898"/>
    <m/>
    <s v="SILVER"/>
    <x v="6"/>
  </r>
  <r>
    <x v="1"/>
    <x v="3"/>
    <s v="FOCUS"/>
    <s v="1.0.0 TITANIUM X"/>
    <s v="SILVER"/>
    <n v="6500"/>
    <d v="2022-06-30T00:00:00"/>
    <m/>
    <m/>
    <n v="68355"/>
    <n v="9000"/>
    <n v="2001.35"/>
    <x v="288"/>
    <s v="Unknown"/>
    <n v="2001.35"/>
    <n v="-28.38"/>
    <n v="2029.73"/>
    <n v="22.237222222222222"/>
    <m/>
    <s v="SILVER"/>
    <x v="6"/>
  </r>
  <r>
    <x v="1"/>
    <x v="2"/>
    <s v="2 SERIES"/>
    <s v="218I SPORT"/>
    <s v="PRIMARY"/>
    <n v="9500"/>
    <d v="2022-06-30T00:00:00"/>
    <m/>
    <m/>
    <n v="56146"/>
    <n v="11850"/>
    <n v="1885.95"/>
    <x v="289"/>
    <s v="Unknown"/>
    <n v="1885.95"/>
    <n v="-28.38"/>
    <n v="1914.33"/>
    <n v="15.915189873417722"/>
    <m/>
    <s v="BW"/>
    <x v="6"/>
  </r>
  <r>
    <x v="1"/>
    <x v="16"/>
    <s v="E-CLASS"/>
    <s v="E250 CDI AMG SPORT"/>
    <s v="PRIMARY"/>
    <n v="10854"/>
    <d v="2022-07-01T00:00:00"/>
    <m/>
    <m/>
    <n v="81268"/>
    <n v="13599"/>
    <n v="1765.3"/>
    <x v="290"/>
    <s v="Unknown"/>
    <n v="1765.3"/>
    <n v="-28.38"/>
    <n v="1793.68"/>
    <n v="12.981101551584675"/>
    <m/>
    <s v="BW"/>
    <x v="6"/>
  </r>
  <r>
    <x v="1"/>
    <x v="8"/>
    <s v="QASHQAI"/>
    <s v="1.6 TEKNA DIG-T"/>
    <s v="PRIMARY"/>
    <n v="8954"/>
    <d v="2022-07-06T00:00:00"/>
    <m/>
    <m/>
    <n v="42254"/>
    <n v="12500"/>
    <n v="2931.17"/>
    <x v="291"/>
    <s v="Unknown"/>
    <n v="2931.17"/>
    <n v="-28.38"/>
    <n v="2959.55"/>
    <n v="23.449359999999999"/>
    <m/>
    <s v="BW"/>
    <x v="6"/>
  </r>
  <r>
    <x v="1"/>
    <x v="9"/>
    <s v="AYGO"/>
    <s v="1.0.0 VVT-I X-TREND X-SHIFT"/>
    <s v="GREY"/>
    <n v="10350"/>
    <d v="2022-07-07T00:00:00"/>
    <m/>
    <m/>
    <n v="9005"/>
    <n v="13000"/>
    <n v="2127.84"/>
    <x v="292"/>
    <s v="Unknown"/>
    <n v="2127.84"/>
    <n v="-28.38"/>
    <n v="2156.2199999999998"/>
    <n v="16.367999999999999"/>
    <m/>
    <s v="GREY"/>
    <x v="6"/>
  </r>
  <r>
    <x v="1"/>
    <x v="6"/>
    <s v="GOLF"/>
    <s v="2.0.0 GT TDI BLUEMOTION TECHNOLOGY"/>
    <s v="PRIMARY"/>
    <n v="4544"/>
    <d v="2022-07-08T00:00:00"/>
    <m/>
    <m/>
    <n v="91126"/>
    <n v="8500"/>
    <n v="3148.9"/>
    <x v="293"/>
    <s v="Unknown"/>
    <n v="3148.9"/>
    <n v="-28.38"/>
    <n v="3177.28"/>
    <n v="37.045882352941177"/>
    <m/>
    <s v="BW"/>
    <x v="6"/>
  </r>
  <r>
    <x v="1"/>
    <x v="16"/>
    <s v="CLS"/>
    <s v="CLS350 CDI BLUEEFFICIENCY AMG SPORT"/>
    <s v="SILVER"/>
    <n v="12500"/>
    <d v="2022-07-08T00:00:00"/>
    <m/>
    <m/>
    <n v="42050"/>
    <n v="15500"/>
    <n v="2471.62"/>
    <x v="294"/>
    <s v="Unknown"/>
    <n v="2471.62"/>
    <n v="-28.38"/>
    <n v="2500"/>
    <n v="15.945935483870967"/>
    <m/>
    <s v="SILVER"/>
    <x v="6"/>
  </r>
  <r>
    <x v="1"/>
    <x v="6"/>
    <s v="GOLF"/>
    <s v="2.0.0 GTI"/>
    <s v="RED"/>
    <n v="13554"/>
    <d v="2022-07-08T00:00:00"/>
    <m/>
    <m/>
    <n v="47403"/>
    <n v="15750"/>
    <n v="1665.45"/>
    <x v="295"/>
    <s v="Unknown"/>
    <n v="1665.45"/>
    <n v="-28.38"/>
    <n v="1693.83"/>
    <n v="10.574285714285715"/>
    <m/>
    <s v="PRIMARY"/>
    <x v="6"/>
  </r>
  <r>
    <x v="1"/>
    <x v="3"/>
    <s v="C-MAX"/>
    <s v="2.0.0 TITANIUM TDCI"/>
    <s v="BLUE"/>
    <n v="5694"/>
    <d v="2022-07-13T00:00:00"/>
    <m/>
    <m/>
    <n v="36020"/>
    <n v="8000"/>
    <n v="1874.21"/>
    <x v="296"/>
    <s v="Unknown"/>
    <n v="1874.21"/>
    <n v="-28.38"/>
    <n v="1902.59"/>
    <n v="23.427624999999999"/>
    <m/>
    <s v="PRIMARY"/>
    <x v="6"/>
  </r>
  <r>
    <x v="1"/>
    <x v="6"/>
    <s v="GOLF"/>
    <s v="1.4 GT TSI ACT BLUEMOTION TECHNOLOGY "/>
    <s v="RED"/>
    <n v="7294"/>
    <d v="2022-07-13T00:00:00"/>
    <m/>
    <m/>
    <n v="83796"/>
    <n v="9000"/>
    <n v="1361.69"/>
    <x v="297"/>
    <s v="Unknown"/>
    <n v="1361.69"/>
    <n v="-28.38"/>
    <n v="1390.07"/>
    <n v="15.129888888888889"/>
    <m/>
    <s v="PRIMARY"/>
    <x v="6"/>
  </r>
  <r>
    <x v="1"/>
    <x v="2"/>
    <s v="1 SERIES"/>
    <s v="118D SPORT"/>
    <s v="WHITE"/>
    <n v="8500"/>
    <d v="2022-07-13T00:00:00"/>
    <m/>
    <m/>
    <n v="57193"/>
    <n v="10500"/>
    <n v="1515.79"/>
    <x v="298"/>
    <s v="Unknown"/>
    <n v="1515.79"/>
    <n v="-28.38"/>
    <n v="1544.17"/>
    <n v="14.436095238095238"/>
    <m/>
    <s v="BW"/>
    <x v="6"/>
  </r>
  <r>
    <x v="1"/>
    <x v="2"/>
    <s v="5 SERIES"/>
    <s v="520D SE"/>
    <s v="BLUE"/>
    <n v="6400"/>
    <d v="2022-07-14T00:00:00"/>
    <m/>
    <m/>
    <n v="77891"/>
    <n v="9000"/>
    <n v="2113.29"/>
    <x v="299"/>
    <s v="Unknown"/>
    <n v="2113.29"/>
    <n v="-28.38"/>
    <n v="2141.67"/>
    <n v="23.481000000000002"/>
    <m/>
    <s v="PRIMARY"/>
    <x v="6"/>
  </r>
  <r>
    <x v="1"/>
    <x v="24"/>
    <s v="LEON"/>
    <s v="1.4 TSI FR TECHNOLOGY"/>
    <s v="GREY"/>
    <n v="7394"/>
    <d v="2022-07-14T00:00:00"/>
    <m/>
    <m/>
    <n v="70743"/>
    <n v="9250"/>
    <n v="1367.29"/>
    <x v="300"/>
    <s v="Unknown"/>
    <n v="1367.29"/>
    <n v="-28.38"/>
    <n v="1395.67"/>
    <n v="14.781513513513513"/>
    <m/>
    <s v="GREY"/>
    <x v="6"/>
  </r>
  <r>
    <x v="1"/>
    <x v="4"/>
    <s v="A3"/>
    <s v="2.0.0 TDI S LINE"/>
    <s v="PRIMARY"/>
    <n v="8494"/>
    <d v="2022-07-14T00:00:00"/>
    <m/>
    <m/>
    <n v="71748"/>
    <n v="11000"/>
    <n v="1988.95"/>
    <x v="301"/>
    <s v="Unknown"/>
    <n v="1988.95"/>
    <n v="-28.38"/>
    <n v="2017.33"/>
    <n v="18.081363636363637"/>
    <m/>
    <s v="BW"/>
    <x v="6"/>
  </r>
  <r>
    <x v="1"/>
    <x v="3"/>
    <s v="KUGA"/>
    <s v="2.0.0 TITANIUM TDCI"/>
    <s v="BLUE"/>
    <n v="7594"/>
    <d v="2022-07-16T00:00:00"/>
    <m/>
    <m/>
    <n v="44467"/>
    <n v="9800"/>
    <n v="1743.4"/>
    <x v="302"/>
    <s v="Unknown"/>
    <n v="1743.4"/>
    <n v="-28.38"/>
    <n v="1771.78"/>
    <n v="17.789795918367346"/>
    <m/>
    <s v="PRIMARY"/>
    <x v="6"/>
  </r>
  <r>
    <x v="1"/>
    <x v="3"/>
    <s v="FOCUS"/>
    <s v="1.0.0 ZETEC"/>
    <s v="PRIMARY"/>
    <n v="11700"/>
    <d v="2022-07-17T00:00:00"/>
    <m/>
    <m/>
    <n v="20675"/>
    <n v="13500"/>
    <n v="1446.62"/>
    <x v="303"/>
    <s v="Unknown"/>
    <n v="1446.62"/>
    <n v="-28.38"/>
    <n v="1475"/>
    <n v="10.715703703703703"/>
    <m/>
    <s v="BW"/>
    <x v="6"/>
  </r>
  <r>
    <x v="1"/>
    <x v="4"/>
    <s v="Q5"/>
    <s v="2.0.0 TDI QUATTRO S LINE"/>
    <s v="GREY"/>
    <n v="8000"/>
    <d v="2022-07-18T00:00:00"/>
    <m/>
    <m/>
    <n v="94078"/>
    <n v="10000"/>
    <n v="1427.86"/>
    <x v="304"/>
    <s v="Unknown"/>
    <n v="1427.86"/>
    <n v="-28.38"/>
    <n v="1456.24"/>
    <n v="14.278600000000001"/>
    <m/>
    <s v="GREY"/>
    <x v="6"/>
  </r>
  <r>
    <x v="1"/>
    <x v="5"/>
    <s v="ASTRA"/>
    <s v="2.0.0 ELITE CDTI"/>
    <s v="GREY"/>
    <n v="5300"/>
    <d v="2022-07-20T00:00:00"/>
    <m/>
    <m/>
    <n v="44385"/>
    <n v="7600"/>
    <n v="1510.29"/>
    <x v="305"/>
    <s v="Unknown"/>
    <n v="1510.29"/>
    <n v="-28.38"/>
    <n v="1538.67"/>
    <n v="19.872236842105263"/>
    <m/>
    <s v="GREY"/>
    <x v="6"/>
  </r>
  <r>
    <x v="1"/>
    <x v="5"/>
    <s v="INSIGNIA"/>
    <s v="2.0.0 SRI BI-TURBO S/S"/>
    <s v="PRIMARY"/>
    <n v="5900"/>
    <d v="2022-07-21T00:00:00"/>
    <m/>
    <m/>
    <n v="66292"/>
    <n v="7800"/>
    <n v="1499.61"/>
    <x v="306"/>
    <s v="Unknown"/>
    <n v="1499.61"/>
    <n v="-28.38"/>
    <n v="1527.99"/>
    <n v="19.225769230769231"/>
    <m/>
    <s v="BW"/>
    <x v="6"/>
  </r>
  <r>
    <x v="1"/>
    <x v="8"/>
    <s v="QASHQAI"/>
    <s v="1.6 DCI TEKNA"/>
    <s v="PRIMARY"/>
    <n v="9654"/>
    <d v="2022-07-21T00:00:00"/>
    <m/>
    <m/>
    <n v="46014"/>
    <n v="12100"/>
    <n v="1985.74"/>
    <x v="307"/>
    <s v="Unknown"/>
    <n v="1985.74"/>
    <n v="-28.38"/>
    <n v="2014.12"/>
    <n v="16.411074380165289"/>
    <m/>
    <s v="BW"/>
    <x v="6"/>
  </r>
  <r>
    <x v="1"/>
    <x v="2"/>
    <s v="3 SERIES"/>
    <s v="330D M SPORT"/>
    <s v="PRIMARY"/>
    <n v="10500"/>
    <d v="2022-07-21T00:00:00"/>
    <m/>
    <m/>
    <n v="44693"/>
    <n v="13695"/>
    <n v="2600.3000000000002"/>
    <x v="308"/>
    <s v="Unknown"/>
    <n v="2600.3000000000002"/>
    <n v="-28.38"/>
    <n v="2628.68"/>
    <n v="18.987221613727638"/>
    <m/>
    <s v="BW"/>
    <x v="6"/>
  </r>
  <r>
    <x v="1"/>
    <x v="2"/>
    <s v="3 SERIES"/>
    <s v="318D M SPORT"/>
    <s v="WHITE"/>
    <n v="9194"/>
    <d v="2022-07-22T00:00:00"/>
    <m/>
    <m/>
    <n v="51181"/>
    <n v="11950"/>
    <n v="2304.65"/>
    <x v="309"/>
    <s v="Unknown"/>
    <n v="2304.65"/>
    <n v="-28.38"/>
    <n v="2333.0300000000002"/>
    <n v="19.285774058577406"/>
    <m/>
    <s v="BW"/>
    <x v="6"/>
  </r>
  <r>
    <x v="1"/>
    <x v="4"/>
    <s v="A1"/>
    <s v="1.0.0 SPORTBACK TFSI SPORT"/>
    <s v="BLUE"/>
    <n v="8900"/>
    <d v="2022-07-23T00:00:00"/>
    <m/>
    <m/>
    <n v="36380"/>
    <n v="11695"/>
    <n v="2124.96"/>
    <x v="310"/>
    <s v="Unknown"/>
    <n v="2124.96"/>
    <m/>
    <n v="2124.96"/>
    <n v="18.169816160752458"/>
    <m/>
    <s v="PRIMARY"/>
    <x v="6"/>
  </r>
  <r>
    <x v="1"/>
    <x v="6"/>
    <s v="UP"/>
    <s v="1.0.0 HIGH UP"/>
    <s v="SILVER"/>
    <n v="8044"/>
    <d v="2022-07-25T00:00:00"/>
    <m/>
    <m/>
    <n v="9305"/>
    <n v="9150"/>
    <n v="939.47"/>
    <x v="311"/>
    <s v="Unknown"/>
    <n v="939.47"/>
    <n v="-28.38"/>
    <n v="967.85"/>
    <n v="10.267431693989071"/>
    <m/>
    <s v="SILVER"/>
    <x v="6"/>
  </r>
  <r>
    <x v="1"/>
    <x v="11"/>
    <s v="JAZZ"/>
    <s v="1.4 I-VTEC EX"/>
    <s v="GREY"/>
    <n v="8294"/>
    <d v="2022-07-26T00:00:00"/>
    <m/>
    <m/>
    <n v="26322"/>
    <n v="10245"/>
    <n v="1496.45"/>
    <x v="312"/>
    <s v="Unknown"/>
    <n v="1496.45"/>
    <n v="-28.38"/>
    <n v="1524.83"/>
    <n v="14.606637384089799"/>
    <m/>
    <s v="GREY"/>
    <x v="6"/>
  </r>
  <r>
    <x v="1"/>
    <x v="2"/>
    <s v="3 SERIES"/>
    <s v="320D M SPORT"/>
    <s v="PRIMARY"/>
    <n v="7694"/>
    <d v="2022-07-26T00:00:00"/>
    <m/>
    <m/>
    <n v="95302"/>
    <n v="10900"/>
    <n v="2175.65"/>
    <x v="313"/>
    <s v="Unknown"/>
    <n v="2175.65"/>
    <n v="-28.38"/>
    <n v="2204.0300000000002"/>
    <n v="19.960091743119268"/>
    <m/>
    <s v="BW"/>
    <x v="6"/>
  </r>
  <r>
    <x v="1"/>
    <x v="8"/>
    <s v="QASHQAI"/>
    <s v="1.5 N-CONNECTA DCI"/>
    <s v="GREY"/>
    <n v="9394"/>
    <d v="2022-07-26T00:00:00"/>
    <m/>
    <m/>
    <n v="48530"/>
    <n v="12000"/>
    <n v="2148.98"/>
    <x v="314"/>
    <s v="Unknown"/>
    <n v="2148.98"/>
    <n v="-28.38"/>
    <n v="2177.36"/>
    <n v="17.908166666666666"/>
    <m/>
    <s v="GREY"/>
    <x v="6"/>
  </r>
  <r>
    <x v="1"/>
    <x v="16"/>
    <s v="E-CLASS"/>
    <s v="E250 CDI BLUEEFFICIENCY AVANTGARDE ED125"/>
    <s v="PRIMARY"/>
    <n v="5450"/>
    <d v="2022-07-28T00:00:00"/>
    <m/>
    <m/>
    <n v="83878"/>
    <n v="7895"/>
    <n v="1918.3"/>
    <x v="315"/>
    <s v="Unknown"/>
    <n v="1918.3"/>
    <n v="-28.38"/>
    <n v="1946.68"/>
    <n v="24.297656744775175"/>
    <m/>
    <s v="BW"/>
    <x v="6"/>
  </r>
  <r>
    <x v="1"/>
    <x v="3"/>
    <s v="C-MAX"/>
    <s v="2.0.0 GRAND TITANIUM X TDCI"/>
    <s v="BROWN"/>
    <n v="6694"/>
    <d v="2022-07-28T00:00:00"/>
    <m/>
    <m/>
    <n v="70397"/>
    <n v="8700"/>
    <n v="1692.29"/>
    <x v="316"/>
    <s v="Unknown"/>
    <n v="1692.29"/>
    <n v="-28.38"/>
    <n v="1720.67"/>
    <n v="19.451609195402298"/>
    <m/>
    <s v="BROWN"/>
    <x v="6"/>
  </r>
  <r>
    <x v="1"/>
    <x v="3"/>
    <s v="FIESTA"/>
    <s v="1.2 ZETEC"/>
    <s v="SILVER"/>
    <n v="5244"/>
    <d v="2022-07-29T00:00:00"/>
    <m/>
    <m/>
    <n v="47962"/>
    <n v="6850"/>
    <n v="1356.21"/>
    <x v="317"/>
    <s v="Unknown"/>
    <n v="1356.21"/>
    <n v="-28.38"/>
    <n v="1384.59"/>
    <n v="19.798686131386862"/>
    <m/>
    <s v="SILVER"/>
    <x v="6"/>
  </r>
  <r>
    <x v="1"/>
    <x v="8"/>
    <s v="QASHQAI"/>
    <s v="1.6 N-CONNECTA DCI"/>
    <s v="BLUE"/>
    <n v="10354"/>
    <d v="2022-07-29T00:00:00"/>
    <m/>
    <m/>
    <n v="41635"/>
    <n v="12450"/>
    <n v="1737.29"/>
    <x v="318"/>
    <s v="Unknown"/>
    <n v="1737.29"/>
    <n v="-28.38"/>
    <n v="1765.67"/>
    <n v="13.954136546184738"/>
    <m/>
    <s v="PRIMARY"/>
    <x v="6"/>
  </r>
  <r>
    <x v="1"/>
    <x v="20"/>
    <s v="GIULIETTA"/>
    <s v="2.0.0 JTDM-2 VELOCE TCT"/>
    <s v="WHITE"/>
    <n v="3300"/>
    <d v="2022-07-30T00:00:00"/>
    <m/>
    <m/>
    <n v="91480"/>
    <n v="5800"/>
    <n v="2049.15"/>
    <x v="319"/>
    <s v="Unknown"/>
    <n v="2049.15"/>
    <n v="-28.38"/>
    <n v="2077.5300000000002"/>
    <n v="35.3301724137931"/>
    <m/>
    <s v="BW"/>
    <x v="6"/>
  </r>
  <r>
    <x v="1"/>
    <x v="8"/>
    <s v="QASHQAI"/>
    <s v="1.5 DCI TEKNA"/>
    <s v="PRIMARY"/>
    <n v="7500"/>
    <d v="2022-07-30T00:00:00"/>
    <m/>
    <m/>
    <n v="70840"/>
    <n v="9500"/>
    <n v="1514.77"/>
    <x v="320"/>
    <s v="Unknown"/>
    <n v="1514.77"/>
    <n v="-28.38"/>
    <n v="1543.15"/>
    <n v="15.944947368421053"/>
    <m/>
    <s v="BW"/>
    <x v="6"/>
  </r>
  <r>
    <x v="1"/>
    <x v="5"/>
    <s v="CORSA"/>
    <s v="1.0.0 LIMITED EDITION ECOFLEX S/S"/>
    <s v="RED"/>
    <n v="5200"/>
    <d v="2022-08-01T00:00:00"/>
    <m/>
    <m/>
    <n v="53000"/>
    <n v="7395"/>
    <n v="1605.79"/>
    <x v="321"/>
    <s v="Unknown"/>
    <n v="1605.79"/>
    <n v="-28.38"/>
    <n v="1634.17"/>
    <n v="21.714536849222448"/>
    <m/>
    <s v="PRIMARY"/>
    <x v="6"/>
  </r>
  <r>
    <x v="1"/>
    <x v="6"/>
    <s v="CC"/>
    <s v="2.0.0 TDI BLUEMOTION TECHNOLOGY DSG"/>
    <s v="SILVER"/>
    <n v="6844"/>
    <d v="2022-08-01T00:00:00"/>
    <m/>
    <m/>
    <n v="64359"/>
    <n v="8650"/>
    <n v="1522.43"/>
    <x v="322"/>
    <s v="Unknown"/>
    <n v="1522.43"/>
    <n v="-28.38"/>
    <n v="1550.81"/>
    <n v="17.60034682080925"/>
    <m/>
    <s v="SILVER"/>
    <x v="6"/>
  </r>
  <r>
    <x v="1"/>
    <x v="3"/>
    <s v="FOCUS"/>
    <s v="1.0.0 TITANIUM"/>
    <s v="BLUE"/>
    <n v="5344"/>
    <d v="2022-08-01T00:00:00"/>
    <m/>
    <m/>
    <n v="35919"/>
    <n v="9394"/>
    <n v="3038.79"/>
    <x v="323"/>
    <s v="Unknown"/>
    <n v="3038.79"/>
    <n v="530.62333333333333"/>
    <n v="2508.1666666666665"/>
    <n v="32.348200979348519"/>
    <m/>
    <s v="PRIMARY"/>
    <x v="6"/>
  </r>
  <r>
    <x v="1"/>
    <x v="2"/>
    <s v="1 SERIES"/>
    <s v="116I SPORT"/>
    <s v="WHITE"/>
    <n v="9000"/>
    <d v="2022-08-01T00:00:00"/>
    <m/>
    <m/>
    <n v="16550"/>
    <n v="10950"/>
    <n v="1543.91"/>
    <x v="324"/>
    <s v="Unknown"/>
    <n v="1543.91"/>
    <n v="-28.38"/>
    <n v="1572.29"/>
    <n v="14.099634703196347"/>
    <m/>
    <s v="BW"/>
    <x v="6"/>
  </r>
  <r>
    <x v="1"/>
    <x v="8"/>
    <s v="QASHQAI"/>
    <s v="1.2 N-CONNECTA DIG-T"/>
    <s v="SILVER"/>
    <n v="10854"/>
    <d v="2022-08-01T00:00:00"/>
    <m/>
    <m/>
    <n v="24111"/>
    <n v="13450"/>
    <n v="2155.1"/>
    <x v="325"/>
    <s v="Unknown"/>
    <n v="2155.1"/>
    <n v="-28.38"/>
    <n v="2183.48"/>
    <n v="16.023048327137545"/>
    <m/>
    <s v="SILVER"/>
    <x v="6"/>
  </r>
  <r>
    <x v="1"/>
    <x v="16"/>
    <s v="E-CLASS"/>
    <s v="E350 CDI BLUEEFFICIENCY SPORT"/>
    <s v="PRIMARY"/>
    <n v="7644"/>
    <d v="2022-08-02T00:00:00"/>
    <m/>
    <m/>
    <n v="42235"/>
    <n v="10000"/>
    <n v="1983.95"/>
    <x v="326"/>
    <s v="Unknown"/>
    <n v="1983.95"/>
    <n v="-28.38"/>
    <n v="2012.33"/>
    <n v="19.839500000000001"/>
    <m/>
    <s v="BW"/>
    <x v="6"/>
  </r>
  <r>
    <x v="1"/>
    <x v="6"/>
    <s v="GOLF"/>
    <s v="2.0.0 GTI"/>
    <s v="PRIMARY"/>
    <n v="11954"/>
    <d v="2022-08-02T00:00:00"/>
    <m/>
    <m/>
    <n v="34247"/>
    <n v="15700"/>
    <n v="3144.86"/>
    <x v="327"/>
    <s v="Unknown"/>
    <n v="3144.86"/>
    <n v="-28.38"/>
    <n v="3173.24"/>
    <n v="20.030955414012737"/>
    <m/>
    <s v="BW"/>
    <x v="6"/>
  </r>
  <r>
    <x v="1"/>
    <x v="5"/>
    <s v="MERIVA"/>
    <s v="1.4 EXCLUSIV AC"/>
    <s v="PRIMARY"/>
    <n v="6469"/>
    <d v="2022-08-03T00:00:00"/>
    <m/>
    <m/>
    <n v="25060"/>
    <n v="8245"/>
    <n v="1498.01"/>
    <x v="328"/>
    <s v="Unknown"/>
    <n v="1498.01"/>
    <n v="-28.38"/>
    <n v="1526.39"/>
    <n v="18.168708308065494"/>
    <m/>
    <s v="BW"/>
    <x v="6"/>
  </r>
  <r>
    <x v="1"/>
    <x v="16"/>
    <s v="C-CLASS"/>
    <s v="C220 CDI BLUEEFFICIENCY AMG SPORT"/>
    <s v="PRIMARY"/>
    <n v="8294"/>
    <d v="2022-08-05T00:00:00"/>
    <m/>
    <m/>
    <n v="35829"/>
    <n v="11195"/>
    <n v="2407.48"/>
    <x v="329"/>
    <s v="Unknown"/>
    <n v="2407.48"/>
    <n v="-28.38"/>
    <n v="2435.86"/>
    <n v="21.504957570343905"/>
    <m/>
    <s v="BW"/>
    <x v="6"/>
  </r>
  <r>
    <x v="1"/>
    <x v="2"/>
    <s v="1 SERIES"/>
    <s v="118D SPORT PLUS EDITION"/>
    <s v="PRIMARY"/>
    <n v="8800"/>
    <d v="2022-08-06T00:00:00"/>
    <m/>
    <m/>
    <n v="29790"/>
    <n v="11000"/>
    <n v="1749.57"/>
    <x v="330"/>
    <s v="Unknown"/>
    <n v="1749.57"/>
    <n v="-28.38"/>
    <n v="1777.95"/>
    <n v="15.905181818181818"/>
    <m/>
    <s v="BW"/>
    <x v="6"/>
  </r>
  <r>
    <x v="1"/>
    <x v="2"/>
    <s v="1 SERIES"/>
    <s v="118I SPORT"/>
    <s v="GREY"/>
    <n v="9354"/>
    <d v="2022-08-06T00:00:00"/>
    <m/>
    <m/>
    <n v="30332"/>
    <n v="12865"/>
    <n v="2862.45"/>
    <x v="331"/>
    <s v="Unknown"/>
    <n v="2862.45"/>
    <n v="-28.38"/>
    <n v="2890.83"/>
    <n v="22.249902837155073"/>
    <m/>
    <s v="GREY"/>
    <x v="6"/>
  </r>
  <r>
    <x v="1"/>
    <x v="2"/>
    <s v="X1"/>
    <s v="SDRIVE18D M SPORT"/>
    <s v="BLUE"/>
    <n v="9954"/>
    <d v="2022-08-08T00:00:00"/>
    <m/>
    <m/>
    <n v="59040"/>
    <n v="13754"/>
    <n v="2754.46"/>
    <x v="332"/>
    <s v="Unknown"/>
    <n v="2754.46"/>
    <n v="617.79"/>
    <n v="2136.67"/>
    <n v="20.0266104405991"/>
    <m/>
    <s v="PRIMARY"/>
    <x v="6"/>
  </r>
  <r>
    <x v="1"/>
    <x v="4"/>
    <s v="TT"/>
    <s v="1.8 TFSI SPORT"/>
    <s v="SILVER"/>
    <n v="6094"/>
    <d v="2022-08-09T00:00:00"/>
    <m/>
    <m/>
    <n v="72696"/>
    <n v="10750"/>
    <n v="3900.62"/>
    <x v="333"/>
    <s v="Unknown"/>
    <n v="3900.62"/>
    <n v="-28.38"/>
    <n v="3929"/>
    <n v="36.284837209302324"/>
    <m/>
    <s v="SILVER"/>
    <x v="6"/>
  </r>
  <r>
    <x v="1"/>
    <x v="5"/>
    <s v="CORSA"/>
    <s v="1.4 SE"/>
    <s v="PRIMARY"/>
    <n v="6950"/>
    <d v="2022-08-10T00:00:00"/>
    <m/>
    <m/>
    <n v="39567"/>
    <n v="9345"/>
    <n v="1906.73"/>
    <x v="334"/>
    <s v="Unknown"/>
    <n v="1906.73"/>
    <n v="-28.38"/>
    <n v="1935.11"/>
    <n v="20.403745318352058"/>
    <m/>
    <s v="BW"/>
    <x v="6"/>
  </r>
  <r>
    <x v="1"/>
    <x v="8"/>
    <s v="JUKE"/>
    <s v="1.6 TEKNA"/>
    <s v="WHITE"/>
    <n v="7500"/>
    <d v="2022-08-10T00:00:00"/>
    <m/>
    <m/>
    <n v="32417"/>
    <n v="10195"/>
    <n v="2139.9899999999998"/>
    <x v="335"/>
    <s v="Unknown"/>
    <n v="2139.9899999999998"/>
    <n v="-28.38"/>
    <n v="2168.37"/>
    <n v="20.990583619421283"/>
    <m/>
    <s v="BW"/>
    <x v="6"/>
  </r>
  <r>
    <x v="1"/>
    <x v="8"/>
    <s v="QASHQAI"/>
    <s v="1.5 DCI TEKNA PLUS 2"/>
    <s v="PRIMARY"/>
    <n v="7700"/>
    <d v="2022-08-10T00:00:00"/>
    <m/>
    <m/>
    <n v="56952"/>
    <n v="10495"/>
    <n v="2200.79"/>
    <x v="336"/>
    <s v="Unknown"/>
    <n v="2200.79"/>
    <n v="-28.38"/>
    <n v="2229.17"/>
    <n v="20.969890424011435"/>
    <m/>
    <s v="BW"/>
    <x v="6"/>
  </r>
  <r>
    <x v="1"/>
    <x v="2"/>
    <s v="3 SERIES"/>
    <s v="320D M SPORT"/>
    <s v="SILVER"/>
    <n v="8900"/>
    <d v="2022-08-11T00:00:00"/>
    <m/>
    <m/>
    <n v="51775"/>
    <n v="11745"/>
    <n v="2285.9499999999998"/>
    <x v="337"/>
    <s v="Unknown"/>
    <n v="2285.9499999999998"/>
    <n v="-28.38"/>
    <n v="2314.33"/>
    <n v="19.463175819497657"/>
    <m/>
    <s v="SILVER"/>
    <x v="6"/>
  </r>
  <r>
    <x v="1"/>
    <x v="3"/>
    <s v="KUGA"/>
    <s v="2.0.0 TITANIUM X TDCI"/>
    <s v="PRIMARY"/>
    <n v="6094"/>
    <d v="2022-08-12T00:00:00"/>
    <m/>
    <m/>
    <n v="60000"/>
    <n v="9395"/>
    <n v="2512.7199999999998"/>
    <x v="338"/>
    <s v="Unknown"/>
    <n v="2512.7199999999998"/>
    <n v="-28.38"/>
    <n v="2541.1"/>
    <n v="26.745290047897818"/>
    <m/>
    <s v="BW"/>
    <x v="6"/>
  </r>
  <r>
    <x v="1"/>
    <x v="3"/>
    <s v="FIESTA"/>
    <s v="1.0.0 ZETEC S PRIMARY EDITION"/>
    <s v="PRIMARY"/>
    <n v="5800.83"/>
    <d v="2022-08-15T00:00:00"/>
    <m/>
    <m/>
    <n v="54469"/>
    <n v="8000"/>
    <n v="1853.26"/>
    <x v="339"/>
    <s v="Unknown"/>
    <n v="1853.26"/>
    <n v="-28.38"/>
    <n v="1881.64"/>
    <n v="23.165749999999999"/>
    <m/>
    <s v="BW"/>
    <x v="6"/>
  </r>
  <r>
    <x v="1"/>
    <x v="8"/>
    <s v="QASHQAI"/>
    <s v="1.6 DCI ACENTA IS PLUS 2"/>
    <s v="WHITE"/>
    <n v="3894"/>
    <d v="2022-08-16T00:00:00"/>
    <m/>
    <m/>
    <n v="67335"/>
    <n v="8000"/>
    <n v="3298.17"/>
    <x v="340"/>
    <s v="Unknown"/>
    <n v="3298.17"/>
    <n v="-28.38"/>
    <n v="3326.55"/>
    <n v="41.227125000000001"/>
    <m/>
    <s v="BW"/>
    <x v="6"/>
  </r>
  <r>
    <x v="1"/>
    <x v="17"/>
    <s v="CX-5"/>
    <s v="2.2 D SE-L"/>
    <s v="BLUE"/>
    <n v="5000"/>
    <d v="2022-08-17T00:00:00"/>
    <m/>
    <m/>
    <n v="83909"/>
    <n v="8295"/>
    <n v="2617.4499999999998"/>
    <x v="341"/>
    <s v="Unknown"/>
    <n v="2617.4499999999998"/>
    <n v="-28.38"/>
    <n v="2645.83"/>
    <n v="31.554550934297769"/>
    <m/>
    <s v="PRIMARY"/>
    <x v="6"/>
  </r>
  <r>
    <x v="1"/>
    <x v="23"/>
    <s v="V60"/>
    <s v="1.6 T3 R-DESIGN"/>
    <s v="SILVER"/>
    <n v="4094"/>
    <d v="2022-08-19T00:00:00"/>
    <m/>
    <m/>
    <n v="77923"/>
    <n v="7445"/>
    <n v="2750.23"/>
    <x v="342"/>
    <s v="Unknown"/>
    <n v="2750.23"/>
    <n v="-28.38"/>
    <n v="2778.61"/>
    <n v="36.940631296171929"/>
    <m/>
    <s v="SILVER"/>
    <x v="6"/>
  </r>
  <r>
    <x v="1"/>
    <x v="8"/>
    <s v="QASHQAI"/>
    <s v="1.6 ACENTA"/>
    <s v="PRIMARY"/>
    <n v="700"/>
    <d v="2022-08-20T00:00:00"/>
    <m/>
    <m/>
    <n v="108901"/>
    <n v="2885"/>
    <n v="1543.87"/>
    <x v="343"/>
    <s v="Unknown"/>
    <n v="1543.87"/>
    <n v="-28.38"/>
    <n v="1572.25"/>
    <n v="53.51369150779896"/>
    <m/>
    <s v="BW"/>
    <x v="6"/>
  </r>
  <r>
    <x v="1"/>
    <x v="2"/>
    <s v="1 SERIES"/>
    <s v="116I M SPORT"/>
    <s v="WHITE"/>
    <n v="6600"/>
    <d v="2022-08-20T00:00:00"/>
    <m/>
    <m/>
    <n v="72823"/>
    <n v="9295"/>
    <n v="2131.36"/>
    <x v="344"/>
    <s v="Unknown"/>
    <n v="2131.36"/>
    <n v="-28.38"/>
    <n v="2159.7399999999998"/>
    <n v="22.930177514792899"/>
    <m/>
    <s v="BW"/>
    <x v="6"/>
  </r>
  <r>
    <x v="1"/>
    <x v="2"/>
    <s v="3 SERIES"/>
    <s v="320D LUXURY"/>
    <s v="BLUE"/>
    <n v="8994"/>
    <d v="2022-08-20T00:00:00"/>
    <m/>
    <m/>
    <n v="69476"/>
    <n v="11295"/>
    <n v="1931.47"/>
    <x v="345"/>
    <s v="Unknown"/>
    <n v="1931.47"/>
    <n v="-28.38"/>
    <n v="1959.85"/>
    <n v="17.100221336874725"/>
    <m/>
    <s v="PRIMARY"/>
    <x v="6"/>
  </r>
  <r>
    <x v="1"/>
    <x v="2"/>
    <s v="1 SERIES"/>
    <s v="116D SPORT"/>
    <s v="PRIMARY"/>
    <n v="9154"/>
    <d v="2022-08-20T00:00:00"/>
    <m/>
    <m/>
    <n v="37018"/>
    <n v="12495"/>
    <n v="2808.14"/>
    <x v="346"/>
    <s v="Unknown"/>
    <n v="2808.14"/>
    <n v="-28.38"/>
    <n v="2836.52"/>
    <n v="22.474109643857542"/>
    <m/>
    <s v="BW"/>
    <x v="6"/>
  </r>
  <r>
    <x v="1"/>
    <x v="2"/>
    <s v="1 SERIES"/>
    <s v="118D SPORT"/>
    <s v="WHITE"/>
    <n v="7900"/>
    <d v="2022-08-22T00:00:00"/>
    <m/>
    <m/>
    <n v="60222"/>
    <n v="10395"/>
    <n v="1924.14"/>
    <x v="347"/>
    <s v="Unknown"/>
    <n v="1924.14"/>
    <n v="-28.38"/>
    <n v="1952.52"/>
    <n v="18.51024531024531"/>
    <m/>
    <s v="BW"/>
    <x v="6"/>
  </r>
  <r>
    <x v="1"/>
    <x v="19"/>
    <s v="DS3"/>
    <s v="1.6 RACING"/>
    <s v="WHITE"/>
    <n v="4520"/>
    <d v="2022-08-23T00:00:00"/>
    <m/>
    <m/>
    <n v="63854"/>
    <n v="8195"/>
    <n v="3042.69"/>
    <x v="348"/>
    <s v="Unknown"/>
    <n v="3042.69"/>
    <n v="-28.38"/>
    <n v="3071.07"/>
    <n v="37.128615009151922"/>
    <m/>
    <s v="BW"/>
    <x v="6"/>
  </r>
  <r>
    <x v="1"/>
    <x v="2"/>
    <s v="X1"/>
    <s v="XDRIVE20D XLINE"/>
    <s v="PRIMARY"/>
    <n v="7994"/>
    <d v="2022-08-23T00:00:00"/>
    <m/>
    <m/>
    <n v="70073"/>
    <n v="10945"/>
    <n v="2384.79"/>
    <x v="349"/>
    <s v="Unknown"/>
    <n v="2384.79"/>
    <n v="-28.38"/>
    <n v="2413.17"/>
    <n v="21.78885335769758"/>
    <m/>
    <s v="BW"/>
    <x v="6"/>
  </r>
  <r>
    <x v="1"/>
    <x v="11"/>
    <s v="CR-V"/>
    <s v="1.6 I-DTEC SE"/>
    <s v="WHITE"/>
    <n v="8194"/>
    <d v="2022-08-23T00:00:00"/>
    <m/>
    <m/>
    <n v="52335"/>
    <n v="11000"/>
    <n v="2356.1"/>
    <x v="350"/>
    <s v="Unknown"/>
    <n v="2356.1"/>
    <n v="-28.38"/>
    <n v="2384.48"/>
    <n v="21.419090909090908"/>
    <m/>
    <s v="BW"/>
    <x v="6"/>
  </r>
  <r>
    <x v="1"/>
    <x v="16"/>
    <s v="B-CLASS"/>
    <s v="B200 CDI BLUEEFFICIENCY SE"/>
    <s v="SILVER"/>
    <n v="7970"/>
    <d v="2022-08-23T00:00:00"/>
    <m/>
    <m/>
    <n v="35830"/>
    <n v="11100"/>
    <n v="2622.09"/>
    <x v="351"/>
    <s v="Unknown"/>
    <n v="2622.09"/>
    <n v="-28.38"/>
    <n v="2650.47"/>
    <n v="23.622432432432433"/>
    <m/>
    <s v="SILVER"/>
    <x v="6"/>
  </r>
  <r>
    <x v="1"/>
    <x v="4"/>
    <s v="Q3"/>
    <s v="2.0.0 TDI QUATTRO S LINE"/>
    <s v="PRIMARY"/>
    <n v="8049"/>
    <d v="2022-08-23T00:00:00"/>
    <m/>
    <m/>
    <n v="94816"/>
    <n v="11345"/>
    <n v="2717.29"/>
    <x v="352"/>
    <s v="Unknown"/>
    <n v="2717.29"/>
    <n v="-28.38"/>
    <n v="2745.67"/>
    <n v="23.951432349052446"/>
    <m/>
    <s v="BW"/>
    <x v="6"/>
  </r>
  <r>
    <x v="1"/>
    <x v="16"/>
    <s v="A-CLASS"/>
    <s v="A180 CDI ECO SE"/>
    <s v="BLUE"/>
    <n v="6944"/>
    <d v="2022-08-24T00:00:00"/>
    <m/>
    <m/>
    <n v="82525"/>
    <n v="9000"/>
    <n v="1762.33"/>
    <x v="353"/>
    <s v="Unknown"/>
    <n v="1762.33"/>
    <m/>
    <n v="1762.33"/>
    <n v="19.581444444444443"/>
    <m/>
    <s v="PRIMARY"/>
    <x v="6"/>
  </r>
  <r>
    <x v="1"/>
    <x v="12"/>
    <s v="CAPTUR"/>
    <s v="1.5 DYNAMIQUE S MEDIANAV DCI"/>
    <s v="ORANGE AND PRIMARY"/>
    <n v="6933"/>
    <d v="2022-08-24T00:00:00"/>
    <m/>
    <m/>
    <n v="53586"/>
    <n v="9695"/>
    <n v="2306.19"/>
    <x v="354"/>
    <s v="Unknown"/>
    <n v="2306.19"/>
    <n v="-28.38"/>
    <n v="2334.5700000000002"/>
    <n v="23.787416193914389"/>
    <m/>
    <s v="ORANGE AND PRIMARY"/>
    <x v="6"/>
  </r>
  <r>
    <x v="1"/>
    <x v="4"/>
    <s v="A6"/>
    <s v="2.0.0 AVANT TDI S LINE"/>
    <s v="PRIMARY"/>
    <n v="8394"/>
    <d v="2022-08-24T00:00:00"/>
    <m/>
    <m/>
    <n v="99550"/>
    <n v="11495"/>
    <n v="2604.79"/>
    <x v="355"/>
    <s v="Unknown"/>
    <n v="2604.79"/>
    <n v="-28.38"/>
    <n v="2633.17"/>
    <n v="22.660200086994344"/>
    <m/>
    <s v="BW"/>
    <x v="6"/>
  </r>
  <r>
    <x v="1"/>
    <x v="6"/>
    <s v="GOLF"/>
    <s v="1.4 MATCH EDITION TSI BMT"/>
    <s v="RED"/>
    <n v="9515.4"/>
    <d v="2022-08-24T00:00:00"/>
    <m/>
    <m/>
    <n v="47245"/>
    <n v="12145"/>
    <n v="2049.5"/>
    <x v="356"/>
    <s v="Unknown"/>
    <n v="2049.5"/>
    <n v="-28.38"/>
    <n v="2077.88"/>
    <n v="16.875257307533964"/>
    <m/>
    <s v="PRIMARY"/>
    <x v="6"/>
  </r>
  <r>
    <x v="1"/>
    <x v="3"/>
    <s v="FIESTA"/>
    <s v="1.0.0 ZETEC"/>
    <s v="WHITE"/>
    <n v="3770"/>
    <d v="2022-08-25T00:00:00"/>
    <m/>
    <m/>
    <n v="59158"/>
    <n v="6000"/>
    <n v="1821.97"/>
    <x v="357"/>
    <s v="Unknown"/>
    <n v="1821.97"/>
    <n v="-28.38"/>
    <n v="1850.35"/>
    <n v="30.366166666666668"/>
    <m/>
    <s v="BW"/>
    <x v="6"/>
  </r>
  <r>
    <x v="1"/>
    <x v="3"/>
    <s v="FIESTA"/>
    <s v="1.2 ZETEC"/>
    <s v="WHITE"/>
    <n v="5494"/>
    <d v="2022-08-25T00:00:00"/>
    <m/>
    <m/>
    <n v="33134"/>
    <n v="7445"/>
    <n v="1593.71"/>
    <x v="358"/>
    <s v="Unknown"/>
    <n v="1593.71"/>
    <n v="-28.38"/>
    <n v="1622.09"/>
    <n v="21.406447280053726"/>
    <m/>
    <s v="BW"/>
    <x v="6"/>
  </r>
  <r>
    <x v="1"/>
    <x v="8"/>
    <s v="JUKE"/>
    <s v="1.5 TEKNA DCI"/>
    <s v="WHITE"/>
    <n v="5694"/>
    <d v="2022-08-25T00:00:00"/>
    <m/>
    <m/>
    <n v="72830"/>
    <n v="8495"/>
    <n v="2351.27"/>
    <x v="359"/>
    <s v="Unknown"/>
    <n v="2351.27"/>
    <n v="-28.38"/>
    <n v="2379.65"/>
    <n v="27.678281341965864"/>
    <m/>
    <s v="BW"/>
    <x v="6"/>
  </r>
  <r>
    <x v="1"/>
    <x v="2"/>
    <s v="1 SERIES"/>
    <s v="120D XDRIVE M SPORT"/>
    <s v="SILVER"/>
    <n v="7094"/>
    <d v="2022-08-25T00:00:00"/>
    <m/>
    <m/>
    <n v="85543"/>
    <n v="10395"/>
    <n v="2579.61"/>
    <x v="360"/>
    <s v="Unknown"/>
    <n v="2579.61"/>
    <n v="-28.38"/>
    <n v="2607.9899999999998"/>
    <n v="24.815873015873017"/>
    <m/>
    <s v="SILVER"/>
    <x v="6"/>
  </r>
  <r>
    <x v="1"/>
    <x v="3"/>
    <s v="FOCUS"/>
    <s v="2.0.0 CC3"/>
    <s v="RED"/>
    <n v="800"/>
    <d v="2022-08-26T00:00:00"/>
    <m/>
    <m/>
    <n v="87736"/>
    <n v="3500"/>
    <n v="2218.64"/>
    <x v="361"/>
    <s v="Unknown"/>
    <n v="2218.64"/>
    <n v="-28.38"/>
    <n v="2247.02"/>
    <n v="63.389714285714284"/>
    <m/>
    <s v="PRIMARY"/>
    <x v="6"/>
  </r>
  <r>
    <x v="1"/>
    <x v="3"/>
    <s v="FOCUS"/>
    <s v="1.6 TITANIUM"/>
    <s v="SILVER"/>
    <n v="3370"/>
    <d v="2022-08-26T00:00:00"/>
    <m/>
    <m/>
    <n v="88306"/>
    <n v="5195"/>
    <n v="1282.6099999999999"/>
    <x v="362"/>
    <s v="Unknown"/>
    <n v="1282.6099999999999"/>
    <n v="-164.33"/>
    <n v="1446.94"/>
    <n v="24.689316650625603"/>
    <m/>
    <s v="SILVER"/>
    <x v="6"/>
  </r>
  <r>
    <x v="1"/>
    <x v="2"/>
    <s v="1 SERIES"/>
    <s v="116D SPORT"/>
    <s v="SILVER"/>
    <n v="6694"/>
    <d v="2022-08-27T00:00:00"/>
    <m/>
    <m/>
    <n v="61299"/>
    <n v="8895"/>
    <n v="1803.14"/>
    <x v="363"/>
    <s v="Unknown"/>
    <n v="1803.14"/>
    <n v="-28.38"/>
    <n v="1831.52"/>
    <n v="20.271388420460934"/>
    <m/>
    <s v="SILVER"/>
    <x v="6"/>
  </r>
  <r>
    <x v="1"/>
    <x v="2"/>
    <s v="1 SERIES"/>
    <s v="116D SPORT"/>
    <s v="PRIMARY"/>
    <n v="7597.4"/>
    <d v="2022-08-27T00:00:00"/>
    <m/>
    <m/>
    <n v="66535"/>
    <n v="10085"/>
    <n v="1928.62"/>
    <x v="364"/>
    <s v="Unknown"/>
    <n v="1928.62"/>
    <n v="-28.38"/>
    <n v="1957"/>
    <n v="19.123648983639068"/>
    <m/>
    <s v="BW"/>
    <x v="6"/>
  </r>
  <r>
    <x v="1"/>
    <x v="16"/>
    <s v="CLC-CLASS"/>
    <s v="CLC200 KOMPRESSOR SPORT"/>
    <s v="PRIMARY"/>
    <n v="3270"/>
    <d v="2022-08-29T00:00:00"/>
    <m/>
    <m/>
    <n v="68389"/>
    <n v="5435"/>
    <n v="1721.95"/>
    <x v="365"/>
    <s v="Unknown"/>
    <n v="1721.95"/>
    <n v="-28.38"/>
    <n v="1750.33"/>
    <n v="31.682612695492182"/>
    <m/>
    <s v="BW"/>
    <x v="6"/>
  </r>
  <r>
    <x v="1"/>
    <x v="5"/>
    <s v="CORSA"/>
    <s v="1.0.0 LIMITED EDITION ECOFLEX S/S"/>
    <s v="WHITE"/>
    <n v="5500"/>
    <d v="2022-08-29T00:00:00"/>
    <m/>
    <m/>
    <n v="36746"/>
    <n v="8295"/>
    <n v="2300.79"/>
    <x v="366"/>
    <s v="Unknown"/>
    <n v="2300.79"/>
    <n v="-28.38"/>
    <n v="2329.17"/>
    <n v="27.737070524412296"/>
    <m/>
    <s v="BW"/>
    <x v="6"/>
  </r>
  <r>
    <x v="1"/>
    <x v="3"/>
    <s v="FIESTA"/>
    <s v="1.0.0 TITANIUM"/>
    <s v="WHITE"/>
    <n v="6894"/>
    <d v="2022-08-29T00:00:00"/>
    <m/>
    <m/>
    <n v="26207"/>
    <n v="9325"/>
    <n v="2036.45"/>
    <x v="367"/>
    <s v="Unknown"/>
    <n v="2036.45"/>
    <n v="-28.38"/>
    <n v="2064.83"/>
    <n v="21.838605898123323"/>
    <m/>
    <s v="BW"/>
    <x v="6"/>
  </r>
  <r>
    <x v="1"/>
    <x v="7"/>
    <s v="XE"/>
    <s v="2.0.0 R-SPORT"/>
    <s v="PRIMARY"/>
    <n v="13354"/>
    <d v="2022-08-29T00:00:00"/>
    <m/>
    <m/>
    <n v="46705"/>
    <n v="15445"/>
    <n v="1724.64"/>
    <x v="368"/>
    <s v="Unknown"/>
    <n v="1724.64"/>
    <n v="-28.38"/>
    <n v="1753.02"/>
    <n v="11.166332146325672"/>
    <m/>
    <s v="BW"/>
    <x v="6"/>
  </r>
  <r>
    <x v="1"/>
    <x v="5"/>
    <s v="CORSA"/>
    <s v="1.2 SE"/>
    <s v="SILVER"/>
    <n v="1400"/>
    <d v="2022-08-30T00:00:00"/>
    <m/>
    <m/>
    <n v="95180"/>
    <n v="3695"/>
    <n v="1846.62"/>
    <x v="369"/>
    <s v="Unknown"/>
    <n v="1846.62"/>
    <n v="-28.38"/>
    <n v="1875"/>
    <n v="49.976184032476318"/>
    <m/>
    <s v="SILVER"/>
    <x v="6"/>
  </r>
  <r>
    <x v="1"/>
    <x v="2"/>
    <s v="3 SERIES"/>
    <s v="320D LUXURY"/>
    <s v="SILVER"/>
    <n v="8794"/>
    <d v="2022-08-30T00:00:00"/>
    <m/>
    <m/>
    <n v="48870"/>
    <n v="11755"/>
    <n v="2431.4699999999998"/>
    <x v="370"/>
    <s v="Unknown"/>
    <n v="2431.4699999999998"/>
    <n v="-28.38"/>
    <n v="2459.85"/>
    <n v="20.684559761803488"/>
    <m/>
    <s v="SILVER"/>
    <x v="6"/>
  </r>
  <r>
    <x v="1"/>
    <x v="6"/>
    <s v="POLO"/>
    <s v="1.4 MATCH"/>
    <s v="PRIMARY"/>
    <n v="4270"/>
    <d v="2022-08-31T00:00:00"/>
    <m/>
    <m/>
    <n v="60200"/>
    <n v="6745"/>
    <n v="2076.6799999999998"/>
    <x v="371"/>
    <s v="Unknown"/>
    <n v="2076.6799999999998"/>
    <n v="-28.38"/>
    <n v="2105.06"/>
    <n v="30.788435878428466"/>
    <m/>
    <s v="BW"/>
    <x v="6"/>
  </r>
  <r>
    <x v="1"/>
    <x v="6"/>
    <s v="PASSAT"/>
    <s v="2.0.0 EXECUTIVE TDI BLUEMOTION TECHNOLOGY"/>
    <s v="WHITE"/>
    <n v="5794"/>
    <d v="2022-08-31T00:00:00"/>
    <m/>
    <m/>
    <n v="92843"/>
    <n v="8625"/>
    <n v="2379.79"/>
    <x v="372"/>
    <s v="Unknown"/>
    <n v="2379.79"/>
    <n v="-28.38"/>
    <n v="2408.17"/>
    <n v="27.591768115942028"/>
    <m/>
    <s v="BW"/>
    <x v="6"/>
  </r>
  <r>
    <x v="1"/>
    <x v="24"/>
    <s v="LEON"/>
    <s v="1.4 TSI FR TECHNOLOGY"/>
    <s v="GREY"/>
    <n v="7744"/>
    <d v="2022-08-31T00:00:00"/>
    <m/>
    <m/>
    <n v="69161"/>
    <n v="9895"/>
    <n v="1809.67"/>
    <x v="373"/>
    <s v="Unknown"/>
    <n v="1809.67"/>
    <n v="-28.38"/>
    <n v="1838.05"/>
    <n v="18.288731682668015"/>
    <m/>
    <s v="GREY"/>
    <x v="6"/>
  </r>
  <r>
    <x v="1"/>
    <x v="6"/>
    <s v="GOLF"/>
    <s v="2.0.0 GTI"/>
    <s v="GREY"/>
    <n v="11604"/>
    <d v="2022-08-31T00:00:00"/>
    <m/>
    <m/>
    <n v="93722"/>
    <n v="15000"/>
    <n v="2860.62"/>
    <x v="374"/>
    <s v="Unknown"/>
    <n v="2860.62"/>
    <n v="-28.38"/>
    <n v="2889"/>
    <n v="19.070799999999998"/>
    <m/>
    <s v="GREY"/>
    <x v="6"/>
  </r>
  <r>
    <x v="1"/>
    <x v="3"/>
    <s v="KUGA"/>
    <s v="1.5 ZETEC"/>
    <s v="WHITE"/>
    <n v="6894"/>
    <d v="2022-09-01T00:00:00"/>
    <m/>
    <m/>
    <m/>
    <n v="10000"/>
    <n v="2608.9499999999998"/>
    <x v="375"/>
    <s v="Unknown"/>
    <n v="2608.9499999999998"/>
    <n v="-28.38"/>
    <n v="2637.33"/>
    <n v="26.089500000000001"/>
    <m/>
    <s v="BW"/>
    <x v="6"/>
  </r>
  <r>
    <x v="1"/>
    <x v="16"/>
    <s v="C-CLASS"/>
    <s v="C250 CDI AMG SPORT EDITION PREMIUM"/>
    <s v="SILVER"/>
    <n v="8500"/>
    <d v="2022-09-01T00:00:00"/>
    <m/>
    <m/>
    <n v="73610"/>
    <n v="11195"/>
    <n v="2217.4499999999998"/>
    <x v="376"/>
    <s v="Unknown"/>
    <n v="2217.4499999999998"/>
    <n v="-28.38"/>
    <n v="2245.83"/>
    <n v="19.807503349709691"/>
    <m/>
    <s v="SILVER"/>
    <x v="6"/>
  </r>
  <r>
    <x v="1"/>
    <x v="6"/>
    <s v="POLO"/>
    <s v="1.2 MATCH TSI"/>
    <s v="PRIMARY"/>
    <n v="7994"/>
    <d v="2022-09-03T00:00:00"/>
    <m/>
    <m/>
    <n v="41585"/>
    <n v="10215"/>
    <n v="1871.45"/>
    <x v="377"/>
    <s v="Unknown"/>
    <n v="1871.45"/>
    <n v="-28.38"/>
    <n v="1899.83"/>
    <n v="18.320606950562897"/>
    <m/>
    <s v="BW"/>
    <x v="6"/>
  </r>
  <r>
    <x v="1"/>
    <x v="19"/>
    <s v="C4 PICASSO"/>
    <s v="1.6 BLUEHDI EXCLUSIVE"/>
    <s v="BLUE"/>
    <n v="6394"/>
    <d v="2022-09-05T00:00:00"/>
    <m/>
    <m/>
    <n v="67658"/>
    <n v="8225"/>
    <n v="1546.45"/>
    <x v="378"/>
    <s v="Unknown"/>
    <n v="1546.45"/>
    <n v="-28.38"/>
    <n v="1574.83"/>
    <n v="18.801823708206687"/>
    <m/>
    <s v="PRIMARY"/>
    <x v="6"/>
  </r>
  <r>
    <x v="1"/>
    <x v="4"/>
    <s v="Q5"/>
    <s v="2.0.0 TDI QUATTRO S LINE SPECIAL EDITION"/>
    <s v="PRIMARY"/>
    <n v="6694"/>
    <d v="2022-09-05T00:00:00"/>
    <m/>
    <m/>
    <n v="96515"/>
    <n v="9325"/>
    <n v="2176.67"/>
    <x v="379"/>
    <s v="Unknown"/>
    <n v="2176.67"/>
    <n v="-28.38"/>
    <n v="2205.0500000000002"/>
    <n v="23.342305630026811"/>
    <m/>
    <s v="BW"/>
    <x v="6"/>
  </r>
  <r>
    <x v="1"/>
    <x v="2"/>
    <s v="1 SERIES"/>
    <s v="118I M SPORT"/>
    <s v="BLUE"/>
    <n v="5294"/>
    <d v="2022-09-05T00:00:00"/>
    <m/>
    <m/>
    <n v="90325"/>
    <n v="9500"/>
    <n v="3493.94"/>
    <x v="380"/>
    <s v="Unknown"/>
    <n v="3493.94"/>
    <n v="-28.38"/>
    <n v="3522.32"/>
    <n v="36.778315789473687"/>
    <m/>
    <s v="PRIMARY"/>
    <x v="6"/>
  </r>
  <r>
    <x v="1"/>
    <x v="9"/>
    <s v="VERSO"/>
    <s v="1.6 D-4D EXCEL"/>
    <s v="RED"/>
    <n v="8294"/>
    <d v="2022-09-05T00:00:00"/>
    <m/>
    <m/>
    <n v="46635"/>
    <n v="10695"/>
    <n v="2010.37"/>
    <x v="381"/>
    <s v="Unknown"/>
    <n v="2010.37"/>
    <n v="-28.38"/>
    <n v="2038.75"/>
    <n v="18.797288452547921"/>
    <m/>
    <s v="PRIMARY"/>
    <x v="6"/>
  </r>
  <r>
    <x v="1"/>
    <x v="6"/>
    <s v="UP"/>
    <s v="1.0.0 HIGH UP BLUEMOTION TECHNOLOGY"/>
    <s v="WHITE"/>
    <n v="4620"/>
    <d v="2022-09-06T00:00:00"/>
    <m/>
    <m/>
    <n v="58120"/>
    <n v="6195"/>
    <n v="1290.5"/>
    <x v="382"/>
    <s v="Unknown"/>
    <n v="1290.5"/>
    <n v="-28.38"/>
    <n v="1318.88"/>
    <n v="20.831315577078289"/>
    <m/>
    <s v="BW"/>
    <x v="6"/>
  </r>
  <r>
    <x v="1"/>
    <x v="12"/>
    <s v="CLIO"/>
    <s v="1.5 DYNAMIQUE S NAV DCI"/>
    <s v="PRIMARY"/>
    <n v="4000"/>
    <d v="2022-09-06T00:00:00"/>
    <m/>
    <m/>
    <n v="81090"/>
    <n v="6445"/>
    <n v="2009.12"/>
    <x v="383"/>
    <s v="Unknown"/>
    <n v="2009.12"/>
    <n v="-28.38"/>
    <n v="2037.5"/>
    <n v="31.1733126454616"/>
    <m/>
    <s v="BW"/>
    <x v="6"/>
  </r>
  <r>
    <x v="1"/>
    <x v="10"/>
    <s v="I40"/>
    <s v="1.7 CRDI SE NAV BUSINESS BLUE DRIVE"/>
    <s v="SILVER"/>
    <n v="6083.4"/>
    <d v="2022-09-06T00:00:00"/>
    <m/>
    <m/>
    <n v="86705"/>
    <n v="8225"/>
    <n v="1756.29"/>
    <x v="384"/>
    <s v="Unknown"/>
    <n v="1756.29"/>
    <n v="-28.38"/>
    <n v="1784.67"/>
    <n v="21.353069908814589"/>
    <m/>
    <s v="SILVER"/>
    <x v="6"/>
  </r>
  <r>
    <x v="1"/>
    <x v="23"/>
    <s v="V40"/>
    <s v="1.6 D2 SE"/>
    <s v="BLUE"/>
    <n v="5694"/>
    <d v="2022-09-06T00:00:00"/>
    <m/>
    <m/>
    <n v="41837"/>
    <n v="8860"/>
    <n v="2635.45"/>
    <x v="385"/>
    <s v="Unknown"/>
    <n v="2635.45"/>
    <n v="-28.38"/>
    <n v="2663.83"/>
    <n v="29.745485327313769"/>
    <m/>
    <s v="PRIMARY"/>
    <x v="6"/>
  </r>
  <r>
    <x v="1"/>
    <x v="4"/>
    <s v="Q5"/>
    <s v="2.0.0 TDI QUATTRO S LINE PLUS"/>
    <s v="WHITE"/>
    <n v="9854"/>
    <d v="2022-09-06T00:00:00"/>
    <m/>
    <m/>
    <n v="94245"/>
    <n v="12725"/>
    <n v="2423.12"/>
    <x v="386"/>
    <s v="Unknown"/>
    <n v="2423.12"/>
    <n v="-28.38"/>
    <n v="2451.5"/>
    <n v="19.04220039292731"/>
    <m/>
    <s v="BW"/>
    <x v="6"/>
  </r>
  <r>
    <x v="1"/>
    <x v="2"/>
    <s v="3 SERIES"/>
    <s v="320D M SPORT"/>
    <s v="PRIMARY"/>
    <n v="9994"/>
    <d v="2022-09-06T00:00:00"/>
    <m/>
    <m/>
    <n v="53062"/>
    <n v="12825"/>
    <n v="2379.79"/>
    <x v="387"/>
    <s v="Unknown"/>
    <n v="2379.79"/>
    <n v="-28.38"/>
    <n v="2408.17"/>
    <n v="18.555867446393762"/>
    <m/>
    <s v="BW"/>
    <x v="6"/>
  </r>
  <r>
    <x v="1"/>
    <x v="4"/>
    <s v="A3"/>
    <s v="1.0.0 TFSI SPORT"/>
    <s v="PRIMARY"/>
    <n v="10154"/>
    <d v="2022-09-06T00:00:00"/>
    <m/>
    <m/>
    <n v="50490"/>
    <n v="13345"/>
    <n v="2689.79"/>
    <x v="388"/>
    <s v="Unknown"/>
    <n v="2689.79"/>
    <n v="-28.38"/>
    <n v="2718.17"/>
    <n v="20.155788684900713"/>
    <m/>
    <s v="BW"/>
    <x v="6"/>
  </r>
  <r>
    <x v="1"/>
    <x v="6"/>
    <s v="PASSAT"/>
    <s v="2.0.0 S TDI BLUEMOTION TECHNOLOGY"/>
    <s v="GREY"/>
    <n v="4425"/>
    <d v="2022-09-07T00:00:00"/>
    <m/>
    <m/>
    <n v="70412"/>
    <n v="7000"/>
    <n v="2111.6799999999998"/>
    <x v="389"/>
    <s v="Unknown"/>
    <n v="2111.6799999999998"/>
    <n v="-28.38"/>
    <n v="2140.06"/>
    <n v="30.166857142857143"/>
    <m/>
    <s v="GREY"/>
    <x v="6"/>
  </r>
  <r>
    <x v="1"/>
    <x v="8"/>
    <s v="QASHQAI"/>
    <s v="2.0.0 DCI TEKNA PLUS 2"/>
    <s v="WHITE"/>
    <n v="7094"/>
    <d v="2022-09-07T00:00:00"/>
    <m/>
    <m/>
    <n v="67129"/>
    <n v="10695"/>
    <n v="2861.45"/>
    <x v="390"/>
    <s v="Unknown"/>
    <n v="2861.45"/>
    <n v="-28.38"/>
    <n v="2889.83"/>
    <n v="26.755025712949976"/>
    <m/>
    <s v="BW"/>
    <x v="6"/>
  </r>
  <r>
    <x v="1"/>
    <x v="7"/>
    <s v="RENEGADE"/>
    <s v="1.6 M-JET DAWN OF JUSTICE"/>
    <s v="PRIMARY"/>
    <n v="8994"/>
    <d v="2022-09-07T00:00:00"/>
    <m/>
    <m/>
    <n v="51210"/>
    <n v="11295"/>
    <n v="1900.51"/>
    <x v="391"/>
    <s v="Unknown"/>
    <n v="1900.51"/>
    <n v="-28.38"/>
    <n v="1928.89"/>
    <n v="16.826117751217353"/>
    <m/>
    <s v="BW"/>
    <x v="6"/>
  </r>
  <r>
    <x v="1"/>
    <x v="2"/>
    <s v="3 SERIES"/>
    <s v="320D XDRIVE M SPORT"/>
    <s v="PRIMARY"/>
    <n v="294"/>
    <d v="2022-09-07T00:00:00"/>
    <m/>
    <m/>
    <n v="79760"/>
    <n v="11495"/>
    <n v="9354.7900000000009"/>
    <x v="392"/>
    <s v="Unknown"/>
    <n v="9354.7900000000009"/>
    <n v="-28.38"/>
    <n v="9383.17"/>
    <n v="81.381383210091343"/>
    <m/>
    <s v="BW"/>
    <x v="6"/>
  </r>
  <r>
    <x v="1"/>
    <x v="8"/>
    <s v="QASHQAI"/>
    <s v="2.0.0 TEKNA PLUS 2"/>
    <s v="PRIMARY"/>
    <n v="9794"/>
    <d v="2022-09-07T00:00:00"/>
    <m/>
    <m/>
    <n v="38971"/>
    <n v="14195"/>
    <n v="3682.2"/>
    <x v="393"/>
    <s v="Unknown"/>
    <n v="3682.2"/>
    <n v="-28.38"/>
    <n v="3710.58"/>
    <n v="25.940119760479043"/>
    <m/>
    <s v="BW"/>
    <x v="6"/>
  </r>
  <r>
    <x v="1"/>
    <x v="2"/>
    <s v="1 SERIES"/>
    <s v="116D SPORT"/>
    <s v="GREY"/>
    <n v="3170"/>
    <d v="2022-09-08T00:00:00"/>
    <m/>
    <m/>
    <n v="99779"/>
    <n v="6395"/>
    <n v="2704.12"/>
    <x v="394"/>
    <s v="Unknown"/>
    <n v="2704.12"/>
    <n v="-28.38"/>
    <n v="2732.5"/>
    <n v="42.284910086004693"/>
    <m/>
    <s v="GREY"/>
    <x v="6"/>
  </r>
  <r>
    <x v="1"/>
    <x v="19"/>
    <s v="DS3"/>
    <s v="1.6 DSTYLE"/>
    <s v="RED"/>
    <n v="4743"/>
    <d v="2022-09-08T00:00:00"/>
    <m/>
    <m/>
    <n v="44455"/>
    <n v="6795"/>
    <n v="1729.11"/>
    <x v="395"/>
    <s v="Unknown"/>
    <n v="1729.11"/>
    <m/>
    <n v="1729.11"/>
    <n v="25.446799116997791"/>
    <m/>
    <s v="PRIMARY"/>
    <x v="6"/>
  </r>
  <r>
    <x v="1"/>
    <x v="8"/>
    <s v="QASHQAI"/>
    <s v="1.2 ACENTA PREMIUM DIG-T"/>
    <s v="WHITE"/>
    <n v="6294"/>
    <d v="2022-09-08T00:00:00"/>
    <m/>
    <m/>
    <n v="62259"/>
    <n v="9225"/>
    <n v="2463.12"/>
    <x v="396"/>
    <s v="Unknown"/>
    <n v="2463.12"/>
    <n v="-28.38"/>
    <n v="2491.5"/>
    <n v="26.700487804878048"/>
    <m/>
    <s v="BW"/>
    <x v="6"/>
  </r>
  <r>
    <x v="1"/>
    <x v="8"/>
    <s v="QASHQAI"/>
    <s v="1.2 TEKNA DIG-T"/>
    <s v="SILVER"/>
    <n v="7794"/>
    <d v="2022-09-08T00:00:00"/>
    <m/>
    <m/>
    <n v="51727"/>
    <n v="11345"/>
    <n v="2979.79"/>
    <x v="397"/>
    <s v="Unknown"/>
    <n v="2979.79"/>
    <n v="-28.38"/>
    <n v="3008.17"/>
    <n v="26.265226972234466"/>
    <m/>
    <s v="SILVER"/>
    <x v="6"/>
  </r>
  <r>
    <x v="1"/>
    <x v="4"/>
    <s v="Q3"/>
    <s v="2.0.0 TDI S LINE"/>
    <s v="PRIMARY"/>
    <n v="11104"/>
    <d v="2022-09-08T00:00:00"/>
    <m/>
    <m/>
    <n v="33705"/>
    <n v="13945"/>
    <n v="2398.12"/>
    <x v="398"/>
    <s v="Unknown"/>
    <n v="2398.12"/>
    <n v="-28.38"/>
    <n v="2426.5"/>
    <n v="17.196988167802079"/>
    <m/>
    <s v="BW"/>
    <x v="6"/>
  </r>
  <r>
    <x v="1"/>
    <x v="10"/>
    <s v="IX35"/>
    <s v="1.7 CRDI PREMIUM"/>
    <s v="PRIMARY"/>
    <n v="4594"/>
    <d v="2022-09-09T00:00:00"/>
    <m/>
    <m/>
    <n v="50215"/>
    <n v="7395"/>
    <n v="2354.79"/>
    <x v="399"/>
    <s v="Unknown"/>
    <n v="2354.79"/>
    <n v="-28.38"/>
    <n v="2383.17"/>
    <n v="31.843002028397567"/>
    <m/>
    <s v="BW"/>
    <x v="6"/>
  </r>
  <r>
    <x v="1"/>
    <x v="16"/>
    <s v="A-CLASS"/>
    <s v="A180 CDI BLUEEFFICIENCY SPORT"/>
    <s v="WHITE"/>
    <n v="6200"/>
    <d v="2022-09-09T00:00:00"/>
    <m/>
    <m/>
    <n v="88469"/>
    <n v="9895"/>
    <n v="3050.79"/>
    <x v="400"/>
    <s v="Unknown"/>
    <n v="3050.79"/>
    <n v="-28.38"/>
    <n v="3079.17"/>
    <n v="30.831632137443155"/>
    <m/>
    <s v="BW"/>
    <x v="6"/>
  </r>
  <r>
    <x v="1"/>
    <x v="6"/>
    <s v="POLO"/>
    <s v="1.6 SE TDI"/>
    <s v="SILVER"/>
    <n v="4594"/>
    <d v="2022-09-12T00:00:00"/>
    <m/>
    <m/>
    <n v="34035"/>
    <n v="6595"/>
    <n v="1688.12"/>
    <x v="401"/>
    <s v="Unknown"/>
    <n v="1688.12"/>
    <n v="-28.38"/>
    <n v="1716.5"/>
    <n v="25.596967399545111"/>
    <m/>
    <s v="SILVER"/>
    <x v="6"/>
  </r>
  <r>
    <x v="1"/>
    <x v="6"/>
    <s v="SCIROCCO"/>
    <s v="1.4 TSI"/>
    <s v="BLUE"/>
    <n v="4894"/>
    <d v="2022-09-12T00:00:00"/>
    <m/>
    <m/>
    <n v="94383"/>
    <n v="7000"/>
    <n v="1775.62"/>
    <x v="402"/>
    <s v="Unknown"/>
    <n v="1775.62"/>
    <n v="-28.38"/>
    <n v="1804"/>
    <n v="25.366"/>
    <m/>
    <s v="PRIMARY"/>
    <x v="6"/>
  </r>
  <r>
    <x v="1"/>
    <x v="16"/>
    <s v="C-CLASS"/>
    <s v="C220 CDI BLUEEFFICIENCY SPORT"/>
    <s v="SILVER"/>
    <n v="4894"/>
    <d v="2022-09-12T00:00:00"/>
    <m/>
    <m/>
    <n v="79382"/>
    <n v="7495"/>
    <n v="2188.12"/>
    <x v="403"/>
    <s v="Unknown"/>
    <n v="2188.12"/>
    <n v="-28.38"/>
    <n v="2216.5"/>
    <n v="29.194396264176117"/>
    <m/>
    <s v="SILVER"/>
    <x v="6"/>
  </r>
  <r>
    <x v="1"/>
    <x v="8"/>
    <s v="JUKE"/>
    <s v="1.5 TEKNA DCI"/>
    <s v="SILVER"/>
    <n v="6694"/>
    <d v="2022-09-12T00:00:00"/>
    <m/>
    <m/>
    <n v="64212"/>
    <n v="8495"/>
    <n v="1521.45"/>
    <x v="404"/>
    <s v="Unknown"/>
    <n v="1521.45"/>
    <n v="-28.38"/>
    <n v="1549.83"/>
    <n v="17.909947027663332"/>
    <m/>
    <s v="SILVER"/>
    <x v="6"/>
  </r>
  <r>
    <x v="1"/>
    <x v="2"/>
    <s v="3 SERIES"/>
    <s v="325D M SPORT TOURING"/>
    <s v="PRIMARY"/>
    <n v="6450"/>
    <d v="2022-09-12T00:00:00"/>
    <m/>
    <m/>
    <n v="75707"/>
    <n v="9295"/>
    <n v="2292.4499999999998"/>
    <x v="405"/>
    <s v="Unknown"/>
    <n v="2292.4499999999998"/>
    <n v="-28.38"/>
    <n v="2320.83"/>
    <n v="24.66325981710597"/>
    <m/>
    <s v="BW"/>
    <x v="6"/>
  </r>
  <r>
    <x v="1"/>
    <x v="16"/>
    <s v="E-CLASS"/>
    <s v="E220 CDI AMG SPORT"/>
    <s v="PRIMARY"/>
    <n v="8300"/>
    <d v="2022-09-12T00:00:00"/>
    <m/>
    <m/>
    <n v="86105"/>
    <n v="11000"/>
    <n v="2121.62"/>
    <x v="406"/>
    <s v="Unknown"/>
    <n v="2121.62"/>
    <n v="-28.38"/>
    <n v="2150"/>
    <n v="19.287454545454544"/>
    <m/>
    <s v="BW"/>
    <x v="6"/>
  </r>
  <r>
    <x v="1"/>
    <x v="4"/>
    <s v="TT"/>
    <s v="2.0.0 TTS TFSI QUATTRO"/>
    <s v="BLUE"/>
    <n v="8000"/>
    <d v="2022-09-12T00:00:00"/>
    <m/>
    <m/>
    <n v="64093"/>
    <n v="11795"/>
    <n v="3084.12"/>
    <x v="407"/>
    <s v="Unknown"/>
    <n v="3084.12"/>
    <n v="-28.38"/>
    <n v="3112.5"/>
    <n v="26.147689699025012"/>
    <m/>
    <s v="PRIMARY"/>
    <x v="6"/>
  </r>
  <r>
    <x v="1"/>
    <x v="2"/>
    <s v="3 SERIES"/>
    <s v="320D MODERN"/>
    <s v="WHITE"/>
    <n v="9050"/>
    <d v="2022-09-12T00:00:00"/>
    <m/>
    <m/>
    <n v="35347"/>
    <n v="12000"/>
    <n v="2379.9499999999998"/>
    <x v="408"/>
    <s v="Unknown"/>
    <n v="2379.9499999999998"/>
    <n v="-28.38"/>
    <n v="2408.33"/>
    <n v="19.832916666666666"/>
    <m/>
    <s v="BW"/>
    <x v="6"/>
  </r>
  <r>
    <x v="1"/>
    <x v="2"/>
    <s v="5 SERIES"/>
    <s v="520D M SPORT"/>
    <s v="PRIMARY"/>
    <n v="9544"/>
    <d v="2022-09-12T00:00:00"/>
    <m/>
    <m/>
    <n v="48360"/>
    <n v="13000"/>
    <n v="2900.62"/>
    <x v="409"/>
    <s v="Unknown"/>
    <n v="2900.62"/>
    <n v="-28.38"/>
    <n v="2929"/>
    <n v="22.312461538461537"/>
    <m/>
    <s v="BW"/>
    <x v="6"/>
  </r>
  <r>
    <x v="1"/>
    <x v="3"/>
    <s v="FIESTA"/>
    <s v="1.6 ST-3"/>
    <s v="PRIMARY"/>
    <n v="10954"/>
    <d v="2022-09-12T00:00:00"/>
    <m/>
    <m/>
    <n v="22875"/>
    <n v="13325"/>
    <n v="2006.45"/>
    <x v="410"/>
    <s v="Unknown"/>
    <n v="2006.45"/>
    <n v="-28.38"/>
    <n v="2034.83"/>
    <n v="15.057786116322701"/>
    <m/>
    <s v="BW"/>
    <x v="6"/>
  </r>
  <r>
    <x v="1"/>
    <x v="13"/>
    <s v="CEED"/>
    <s v="1.6 4 TECH"/>
    <s v="SILVER"/>
    <n v="11354"/>
    <d v="2022-09-12T00:00:00"/>
    <m/>
    <m/>
    <n v="30150"/>
    <n v="13785"/>
    <n v="2056.4499999999998"/>
    <x v="411"/>
    <s v="Unknown"/>
    <n v="2056.4499999999998"/>
    <n v="-28.38"/>
    <n v="2084.83"/>
    <n v="14.918026840768952"/>
    <m/>
    <s v="SILVER"/>
    <x v="6"/>
  </r>
  <r>
    <x v="1"/>
    <x v="8"/>
    <s v="JUKE"/>
    <s v="1.6 TEKNA XTRONIC"/>
    <s v="BLUE"/>
    <n v="6044"/>
    <d v="2022-09-13T00:00:00"/>
    <m/>
    <m/>
    <n v="87365"/>
    <n v="8145"/>
    <n v="1771.45"/>
    <x v="412"/>
    <s v="Unknown"/>
    <n v="1771.45"/>
    <n v="-28.38"/>
    <n v="1799.83"/>
    <n v="21.748925721301411"/>
    <m/>
    <s v="PRIMARY"/>
    <x v="6"/>
  </r>
  <r>
    <x v="1"/>
    <x v="2"/>
    <s v="3 SERIES"/>
    <s v="320D EFFICIENTDYNAMICS BUSINESS"/>
    <s v="SILVER"/>
    <n v="6294"/>
    <d v="2022-09-13T00:00:00"/>
    <m/>
    <m/>
    <n v="81302"/>
    <n v="8695"/>
    <n v="2021.45"/>
    <x v="413"/>
    <s v="Unknown"/>
    <n v="2021.45"/>
    <n v="-28.38"/>
    <n v="2049.83"/>
    <n v="23.248418631397353"/>
    <m/>
    <s v="SILVER"/>
    <x v="6"/>
  </r>
  <r>
    <x v="1"/>
    <x v="2"/>
    <s v="5 SERIES"/>
    <s v="520D SE GRAN TURISMO"/>
    <s v="BLUE"/>
    <n v="8000"/>
    <d v="2022-09-13T00:00:00"/>
    <m/>
    <m/>
    <n v="103165"/>
    <n v="10295"/>
    <n v="1834.12"/>
    <x v="414"/>
    <s v="Unknown"/>
    <n v="1834.12"/>
    <n v="-28.38"/>
    <n v="1862.5"/>
    <n v="17.815638659543467"/>
    <m/>
    <s v="PRIMARY"/>
    <x v="6"/>
  </r>
  <r>
    <x v="1"/>
    <x v="17"/>
    <s v="MAZDA 3"/>
    <s v="2.0.0 SE-L NAV"/>
    <s v="GREY"/>
    <n v="10654"/>
    <d v="2022-09-13T00:00:00"/>
    <m/>
    <m/>
    <n v="36980"/>
    <n v="12775"/>
    <n v="1689.25"/>
    <x v="415"/>
    <s v="Unknown"/>
    <n v="1689.25"/>
    <n v="-28.38"/>
    <n v="1717.63"/>
    <n v="13.223091976516635"/>
    <m/>
    <s v="GREY"/>
    <x v="6"/>
  </r>
  <r>
    <x v="1"/>
    <x v="12"/>
    <s v="CLIO"/>
    <s v="1.1 DYNAMIQUE TOMTOM 16V"/>
    <s v="BLUE"/>
    <n v="1000"/>
    <d v="2022-09-14T00:00:00"/>
    <m/>
    <m/>
    <n v="66000"/>
    <n v="3750"/>
    <n v="2263.29"/>
    <x v="416"/>
    <s v="Unknown"/>
    <n v="2263.29"/>
    <n v="-28.38"/>
    <n v="2291.67"/>
    <n v="60.354399999999998"/>
    <m/>
    <s v="PRIMARY"/>
    <x v="6"/>
  </r>
  <r>
    <x v="1"/>
    <x v="6"/>
    <s v="CC"/>
    <s v="2.0.0 GT TDI BLUEMOTION TECHNOLOGY"/>
    <s v="GREY"/>
    <n v="7544"/>
    <d v="2022-09-14T00:00:00"/>
    <m/>
    <m/>
    <n v="64247"/>
    <n v="9745"/>
    <n v="1854.79"/>
    <x v="417"/>
    <s v="Unknown"/>
    <n v="1854.79"/>
    <n v="-28.38"/>
    <n v="1883.17"/>
    <n v="19.03324781939456"/>
    <m/>
    <s v="GREY"/>
    <x v="6"/>
  </r>
  <r>
    <x v="1"/>
    <x v="2"/>
    <s v="3 SERIES"/>
    <s v="320D XDRIVE SPORT TOURING"/>
    <s v="WHITE"/>
    <n v="11854"/>
    <d v="2022-09-14T00:00:00"/>
    <m/>
    <m/>
    <n v="74345"/>
    <n v="13500"/>
    <n v="1402.29"/>
    <x v="418"/>
    <s v="Unknown"/>
    <n v="1402.29"/>
    <n v="-28.38"/>
    <n v="1430.67"/>
    <n v="10.387333333333332"/>
    <m/>
    <s v="BW"/>
    <x v="6"/>
  </r>
  <r>
    <x v="1"/>
    <x v="4"/>
    <s v="A4"/>
    <s v="1.4 TFSI SPORT"/>
    <s v="WHITE"/>
    <n v="7000"/>
    <d v="2022-09-14T00:00:00"/>
    <m/>
    <m/>
    <n v="46404"/>
    <n v="13600"/>
    <n v="5471.62"/>
    <x v="419"/>
    <s v="Unknown"/>
    <n v="5471.62"/>
    <n v="-28.38"/>
    <n v="5500"/>
    <n v="40.232500000000002"/>
    <m/>
    <s v="BW"/>
    <x v="6"/>
  </r>
  <r>
    <x v="1"/>
    <x v="6"/>
    <s v="GOLF"/>
    <s v="2.0.0 GTI PERFORMANCE DSG"/>
    <s v="WHITE"/>
    <n v="13229"/>
    <d v="2022-09-14T00:00:00"/>
    <m/>
    <m/>
    <n v="62900"/>
    <n v="17000"/>
    <n v="3173.12"/>
    <x v="420"/>
    <s v="Unknown"/>
    <n v="3173.12"/>
    <n v="-28.38"/>
    <n v="3201.5"/>
    <n v="18.665411764705883"/>
    <m/>
    <s v="BW"/>
    <x v="6"/>
  </r>
  <r>
    <x v="1"/>
    <x v="4"/>
    <s v="A5"/>
    <s v="2.0.0 TDI QUATTRO S LINE PRIMARY EDITION"/>
    <s v="GREY"/>
    <n v="9854"/>
    <d v="2022-09-15T00:00:00"/>
    <m/>
    <m/>
    <n v="93389"/>
    <n v="12425"/>
    <n v="2173.12"/>
    <x v="421"/>
    <s v="Unknown"/>
    <n v="2173.12"/>
    <n v="-28.38"/>
    <n v="2201.5"/>
    <n v="17.48989939637827"/>
    <m/>
    <s v="GREY"/>
    <x v="6"/>
  </r>
  <r>
    <x v="1"/>
    <x v="16"/>
    <s v="C-CLASS"/>
    <s v="C300 H AMG LINE PREMIUM"/>
    <s v="PRIMARY"/>
    <n v="13454"/>
    <d v="2022-09-15T00:00:00"/>
    <m/>
    <m/>
    <n v="96000"/>
    <n v="15835"/>
    <n v="1914.79"/>
    <x v="422"/>
    <s v="Unknown"/>
    <n v="1914.79"/>
    <n v="-28.38"/>
    <n v="1943.17"/>
    <n v="12.092137669718976"/>
    <m/>
    <s v="BW"/>
    <x v="6"/>
  </r>
  <r>
    <x v="1"/>
    <x v="5"/>
    <s v="CORSA"/>
    <s v="1.2 ENERGY"/>
    <s v="PRIMARY"/>
    <n v="500"/>
    <d v="2022-09-16T00:00:00"/>
    <m/>
    <m/>
    <n v="100516"/>
    <n v="2245"/>
    <n v="1425.79"/>
    <x v="423"/>
    <s v="Unknown"/>
    <n v="1425.79"/>
    <n v="-28.38"/>
    <n v="1454.17"/>
    <n v="63.509576837416482"/>
    <m/>
    <s v="BW"/>
    <x v="6"/>
  </r>
  <r>
    <x v="1"/>
    <x v="5"/>
    <s v="CORSA"/>
    <s v="1.4 PRIMARY EDITION"/>
    <s v="PRIMARY"/>
    <n v="4270"/>
    <d v="2022-09-16T00:00:00"/>
    <m/>
    <m/>
    <n v="42796"/>
    <n v="6200"/>
    <n v="1624.95"/>
    <x v="424"/>
    <s v="Unknown"/>
    <n v="1624.95"/>
    <n v="-28.38"/>
    <n v="1653.33"/>
    <n v="26.208870967741934"/>
    <m/>
    <s v="BW"/>
    <x v="6"/>
  </r>
  <r>
    <x v="1"/>
    <x v="16"/>
    <s v="C-CLASS"/>
    <s v="C220 CDI BLUEEFFICIENCY SPORT"/>
    <s v="SILVER"/>
    <n v="4445"/>
    <d v="2022-09-16T00:00:00"/>
    <m/>
    <m/>
    <n v="86808"/>
    <n v="6445"/>
    <n v="1683.29"/>
    <x v="425"/>
    <s v="Unknown"/>
    <n v="1683.29"/>
    <n v="-28.38"/>
    <n v="1711.67"/>
    <n v="26.117765709852598"/>
    <m/>
    <s v="SILVER"/>
    <x v="6"/>
  </r>
  <r>
    <x v="1"/>
    <x v="6"/>
    <s v="TIGUAN"/>
    <s v="2.0.0 MATCH TDI 4MOTION"/>
    <s v="WHITE"/>
    <n v="4720"/>
    <d v="2022-09-16T00:00:00"/>
    <m/>
    <m/>
    <n v="88010"/>
    <n v="6500"/>
    <n v="1499.95"/>
    <x v="426"/>
    <s v="Unknown"/>
    <n v="1499.95"/>
    <n v="-28.38"/>
    <n v="1528.33"/>
    <n v="23.076153846153847"/>
    <m/>
    <s v="BW"/>
    <x v="6"/>
  </r>
  <r>
    <x v="1"/>
    <x v="5"/>
    <s v="AMPERA"/>
    <s v="1.4 ELECTRON"/>
    <s v="SILVER"/>
    <n v="10254"/>
    <d v="2022-09-16T00:00:00"/>
    <m/>
    <m/>
    <n v="54289"/>
    <n v="13000"/>
    <n v="2318.9499999999998"/>
    <x v="427"/>
    <s v="Unknown"/>
    <n v="2318.9499999999998"/>
    <n v="-28.38"/>
    <n v="2347.33"/>
    <n v="17.838076923076922"/>
    <m/>
    <s v="SILVER"/>
    <x v="6"/>
  </r>
  <r>
    <x v="1"/>
    <x v="3"/>
    <s v="FIESTA"/>
    <s v="1.4 TITANIUM TDCI"/>
    <s v="PRIMARY"/>
    <n v="3000"/>
    <d v="2022-09-17T00:00:00"/>
    <m/>
    <m/>
    <n v="31003"/>
    <n v="5000"/>
    <n v="1638.29"/>
    <x v="428"/>
    <s v="Unknown"/>
    <n v="1638.29"/>
    <n v="-28.38"/>
    <n v="1666.67"/>
    <n v="32.765799999999999"/>
    <m/>
    <s v="BW"/>
    <x v="6"/>
  </r>
  <r>
    <x v="1"/>
    <x v="9"/>
    <s v="AYGO"/>
    <s v="1.0.0 VVT-I X-PLAY X-SHIFT"/>
    <s v="WHITE"/>
    <n v="5000"/>
    <d v="2022-09-17T00:00:00"/>
    <m/>
    <m/>
    <n v="43341"/>
    <n v="8295"/>
    <n v="2717.45"/>
    <x v="429"/>
    <s v="Unknown"/>
    <n v="2717.45"/>
    <n v="-28.38"/>
    <n v="2745.83"/>
    <n v="32.760096443640748"/>
    <m/>
    <s v="BW"/>
    <x v="6"/>
  </r>
  <r>
    <x v="1"/>
    <x v="4"/>
    <s v="A5"/>
    <s v="2.0.0 TFSI QUATTRO S LINE PRIMARY EDITION"/>
    <s v="PRIMARY"/>
    <n v="8854"/>
    <d v="2022-09-17T00:00:00"/>
    <m/>
    <m/>
    <n v="71460"/>
    <n v="12225"/>
    <n v="2839.79"/>
    <x v="430"/>
    <s v="Unknown"/>
    <n v="2839.79"/>
    <n v="-28.38"/>
    <n v="2868.17"/>
    <n v="23.229366053169734"/>
    <m/>
    <s v="BW"/>
    <x v="6"/>
  </r>
  <r>
    <x v="1"/>
    <x v="6"/>
    <s v="GOLF"/>
    <s v="2.0.0 SE TDI BLUEMOTION TECHNOLOGY"/>
    <s v="PRIMARY"/>
    <n v="2450"/>
    <d v="2022-09-18T00:00:00"/>
    <m/>
    <m/>
    <n v="144415"/>
    <n v="5485"/>
    <n v="2500.79"/>
    <x v="431"/>
    <s v="Unknown"/>
    <n v="2500.79"/>
    <n v="-28.38"/>
    <n v="2529.17"/>
    <n v="45.593254329990884"/>
    <m/>
    <s v="BW"/>
    <x v="6"/>
  </r>
  <r>
    <x v="1"/>
    <x v="7"/>
    <s v="DS 3"/>
    <s v="1.2 PURETECH DSTYLE NAV S/S"/>
    <s v="WHITE"/>
    <n v="4544"/>
    <d v="2022-09-19T00:00:00"/>
    <m/>
    <m/>
    <n v="58274"/>
    <n v="6400"/>
    <n v="1567.29"/>
    <x v="432"/>
    <s v="Unknown"/>
    <n v="1567.29"/>
    <n v="-28.38"/>
    <n v="1595.67"/>
    <n v="24.488906249999999"/>
    <m/>
    <s v="BW"/>
    <x v="6"/>
  </r>
  <r>
    <x v="1"/>
    <x v="6"/>
    <s v="POLO"/>
    <s v="1.0.0 SE"/>
    <s v="SILVER"/>
    <n v="6494"/>
    <d v="2022-09-19T00:00:00"/>
    <m/>
    <m/>
    <n v="43905"/>
    <n v="8000"/>
    <n v="1275.6199999999999"/>
    <x v="433"/>
    <s v="Unknown"/>
    <n v="1275.6199999999999"/>
    <n v="-28.38"/>
    <n v="1304"/>
    <n v="15.94525"/>
    <m/>
    <s v="SILVER"/>
    <x v="6"/>
  </r>
  <r>
    <x v="1"/>
    <x v="6"/>
    <s v="POLO"/>
    <s v="1.2 SE TSI"/>
    <s v="SILVER"/>
    <n v="6694"/>
    <d v="2022-09-19T00:00:00"/>
    <m/>
    <m/>
    <n v="39267"/>
    <n v="8595"/>
    <n v="1604.79"/>
    <x v="434"/>
    <s v="Unknown"/>
    <n v="1604.79"/>
    <n v="-28.38"/>
    <n v="1633.17"/>
    <n v="18.671204188481674"/>
    <m/>
    <s v="SILVER"/>
    <x v="6"/>
  </r>
  <r>
    <x v="1"/>
    <x v="6"/>
    <s v="POLO"/>
    <s v="1.0.0 MATCH EDITION"/>
    <s v="WHITE"/>
    <n v="7294"/>
    <d v="2022-09-19T00:00:00"/>
    <m/>
    <m/>
    <n v="47063"/>
    <n v="9445"/>
    <n v="1813.12"/>
    <x v="435"/>
    <s v="Unknown"/>
    <n v="1813.12"/>
    <n v="-28.38"/>
    <n v="1841.5"/>
    <n v="19.196611964002116"/>
    <m/>
    <s v="BW"/>
    <x v="6"/>
  </r>
  <r>
    <x v="1"/>
    <x v="4"/>
    <s v="A1"/>
    <s v="1.0.0 SPORTBACK TFSI SPORT"/>
    <s v="BLUE"/>
    <n v="8794"/>
    <d v="2022-09-19T00:00:00"/>
    <m/>
    <m/>
    <n v="52222"/>
    <n v="10595"/>
    <n v="1521.45"/>
    <x v="436"/>
    <s v="Unknown"/>
    <n v="1521.45"/>
    <n v="-28.38"/>
    <n v="1549.83"/>
    <n v="14.360075507314772"/>
    <m/>
    <s v="PRIMARY"/>
    <x v="6"/>
  </r>
  <r>
    <x v="1"/>
    <x v="4"/>
    <s v="Q5"/>
    <s v="2.0.0 TDI QUATTRO S LINE PLUS"/>
    <s v="PRIMARY"/>
    <n v="10454"/>
    <d v="2022-09-19T00:00:00"/>
    <m/>
    <m/>
    <n v="92390"/>
    <n v="13345"/>
    <n v="2439.79"/>
    <x v="437"/>
    <s v="Unknown"/>
    <n v="2439.79"/>
    <n v="-28.38"/>
    <n v="2468.17"/>
    <n v="18.282427875608843"/>
    <m/>
    <s v="BW"/>
    <x v="6"/>
  </r>
  <r>
    <x v="1"/>
    <x v="24"/>
    <s v="LEON"/>
    <s v="1.6 TDI SE DSG"/>
    <s v="WHITE"/>
    <n v="6294"/>
    <d v="2022-09-20T00:00:00"/>
    <m/>
    <m/>
    <n v="63376"/>
    <n v="8395"/>
    <n v="1771.45"/>
    <x v="438"/>
    <s v="Unknown"/>
    <n v="1771.45"/>
    <n v="-28.38"/>
    <n v="1799.83"/>
    <n v="21.10125074449077"/>
    <m/>
    <s v="BW"/>
    <x v="6"/>
  </r>
  <r>
    <x v="1"/>
    <x v="8"/>
    <s v="QASHQAI"/>
    <s v="1.5 DCI 360"/>
    <s v="RED"/>
    <n v="5400"/>
    <d v="2022-09-20T00:00:00"/>
    <m/>
    <m/>
    <n v="48519"/>
    <n v="8495"/>
    <n v="2550.79"/>
    <x v="439"/>
    <s v="Unknown"/>
    <n v="2550.79"/>
    <n v="-28.38"/>
    <n v="2579.17"/>
    <n v="30.026957033549145"/>
    <m/>
    <s v="PRIMARY"/>
    <x v="6"/>
  </r>
  <r>
    <x v="1"/>
    <x v="22"/>
    <s v="OUTLANDER "/>
    <s v="2.0.0 PHEV GX 4H"/>
    <s v="WHITE"/>
    <n v="11154"/>
    <d v="2022-09-20T00:00:00"/>
    <m/>
    <m/>
    <n v="61914"/>
    <n v="13895"/>
    <n v="2314.79"/>
    <x v="440"/>
    <s v="Unknown"/>
    <n v="2314.79"/>
    <n v="-28.38"/>
    <n v="2343.17"/>
    <n v="16.659157970492984"/>
    <m/>
    <s v="BW"/>
    <x v="6"/>
  </r>
  <r>
    <x v="1"/>
    <x v="3"/>
    <s v="FOCUS"/>
    <s v="1.0.0 TITANIUM NAVIGATOR"/>
    <s v="WHITE"/>
    <n v="5794"/>
    <d v="2022-09-21T00:00:00"/>
    <m/>
    <m/>
    <n v="43707"/>
    <n v="7875"/>
    <n v="1754.79"/>
    <x v="441"/>
    <s v="Unknown"/>
    <n v="1754.79"/>
    <n v="-28.38"/>
    <n v="1783.17"/>
    <n v="22.283047619047618"/>
    <m/>
    <s v="BW"/>
    <x v="6"/>
  </r>
  <r>
    <x v="1"/>
    <x v="2"/>
    <s v="1 SERIES"/>
    <s v="118D M SPORT"/>
    <s v="WHITE"/>
    <n v="5600"/>
    <d v="2022-09-22T00:00:00"/>
    <m/>
    <m/>
    <n v="58875"/>
    <n v="8000"/>
    <n v="1921.62"/>
    <x v="442"/>
    <s v="Unknown"/>
    <n v="1921.62"/>
    <n v="-28.38"/>
    <n v="1950"/>
    <n v="24.020250000000001"/>
    <m/>
    <s v="BW"/>
    <x v="6"/>
  </r>
  <r>
    <x v="1"/>
    <x v="4"/>
    <s v="A3"/>
    <s v="2.0.0 SPORTBACK TDI S LINE"/>
    <s v="SILVER"/>
    <n v="6194"/>
    <d v="2022-09-22T00:00:00"/>
    <m/>
    <m/>
    <n v="66006"/>
    <n v="8445"/>
    <n v="1896.45"/>
    <x v="443"/>
    <s v="Unknown"/>
    <n v="1896.45"/>
    <n v="-28.38"/>
    <n v="1924.83"/>
    <n v="22.456483126110125"/>
    <m/>
    <s v="SILVER"/>
    <x v="6"/>
  </r>
  <r>
    <x v="1"/>
    <x v="8"/>
    <s v="QASHQAI"/>
    <s v="2.0.0 DCI N-TEC PLUS"/>
    <s v="BLUE"/>
    <n v="5594"/>
    <d v="2022-09-22T00:00:00"/>
    <m/>
    <m/>
    <n v="56408"/>
    <n v="8750"/>
    <n v="2650.62"/>
    <x v="444"/>
    <s v="Unknown"/>
    <n v="2650.62"/>
    <n v="-28.38"/>
    <n v="2679"/>
    <n v="30.2928"/>
    <m/>
    <s v="PRIMARY"/>
    <x v="6"/>
  </r>
  <r>
    <x v="1"/>
    <x v="22"/>
    <s v="L200"/>
    <s v="2.5 DI-D 4X4 BARBARIAN LB DCB"/>
    <s v="PRIMARY"/>
    <n v="6975"/>
    <d v="2022-09-23T00:00:00"/>
    <m/>
    <m/>
    <n v="130041"/>
    <n v="11245"/>
    <n v="3529.95"/>
    <x v="445"/>
    <s v="Unknown"/>
    <n v="3529.95"/>
    <n v="-28.38"/>
    <n v="3558.33"/>
    <n v="31.391285015562474"/>
    <m/>
    <s v="BW"/>
    <x v="6"/>
  </r>
  <r>
    <x v="2"/>
    <x v="6"/>
    <s v="POLO"/>
    <s v="1.4 MATCH EDITION DSG"/>
    <s v="GREY"/>
    <n v="6615"/>
    <d v="2022-06-01T00:00:00"/>
    <d v="2022-09-17T00:00:00"/>
    <m/>
    <n v="45780"/>
    <n v="9649"/>
    <n v="2184.5700000000002"/>
    <x v="446"/>
    <s v="Unknown"/>
    <n v="2184.5700000000002"/>
    <n v="264.58"/>
    <n v="1919.99"/>
    <n v="22.640377241164888"/>
    <m/>
    <s v="GREY"/>
    <x v="6"/>
  </r>
  <r>
    <x v="2"/>
    <x v="8"/>
    <s v="JUKE"/>
    <s v="1.2 N-CONNECTA DIG-T"/>
    <s v="PRIMARY"/>
    <n v="7094"/>
    <d v="2022-07-14T00:00:00"/>
    <d v="2022-09-24T00:00:00"/>
    <m/>
    <n v="33576"/>
    <n v="10544"/>
    <n v="3225"/>
    <x v="447"/>
    <s v="Online Platform 1"/>
    <n v="3225"/>
    <n v="1133.5"/>
    <n v="2091.5"/>
    <n v="30.586115326251896"/>
    <m/>
    <s v="BW"/>
    <x v="0"/>
  </r>
  <r>
    <x v="2"/>
    <x v="5"/>
    <s v="CORSA"/>
    <s v="1.2 EXCITE AC"/>
    <s v="RED"/>
    <n v="1700"/>
    <d v="2022-07-31T00:00:00"/>
    <d v="2022-09-21T00:00:00"/>
    <m/>
    <n v="97000"/>
    <n v="4653"/>
    <n v="1892.68"/>
    <x v="448"/>
    <s v="Online Platform 1"/>
    <n v="1892.68"/>
    <n v="483.24"/>
    <n v="1409.44"/>
    <n v="40.676552761659146"/>
    <m/>
    <s v="PRIMARY"/>
    <x v="0"/>
  </r>
  <r>
    <x v="2"/>
    <x v="5"/>
    <s v="MOKKA"/>
    <s v="1.7 SE CDTI"/>
    <s v="RED"/>
    <n v="5594"/>
    <d v="2022-08-03T00:00:00"/>
    <d v="2022-09-21T00:00:00"/>
    <m/>
    <n v="49032"/>
    <n v="9000"/>
    <n v="2858.95"/>
    <x v="449"/>
    <s v="Unknown"/>
    <n v="2858.95"/>
    <n v="-28.38"/>
    <n v="2887.33"/>
    <n v="31.766111111111112"/>
    <m/>
    <s v="PRIMARY"/>
    <x v="6"/>
  </r>
  <r>
    <x v="2"/>
    <x v="5"/>
    <s v="MOKKA"/>
    <s v="1.4 SE"/>
    <s v="PRIMARY"/>
    <n v="7894"/>
    <d v="2022-08-08T00:00:00"/>
    <d v="2022-09-23T00:00:00"/>
    <m/>
    <n v="44334"/>
    <n v="11423"/>
    <n v="2748.78"/>
    <x v="450"/>
    <s v="Online Platform 1"/>
    <n v="2748.78"/>
    <n v="558.11666666666667"/>
    <n v="2190.6633333333334"/>
    <n v="24.063555983541978"/>
    <m/>
    <s v="BW"/>
    <x v="0"/>
  </r>
  <r>
    <x v="2"/>
    <x v="22"/>
    <s v="OUTLANDER"/>
    <s v="2.3 DI-D GX 3"/>
    <s v="WHITE"/>
    <n v="5294"/>
    <d v="2022-08-16T00:00:00"/>
    <d v="2022-09-11T00:00:00"/>
    <m/>
    <n v="67661"/>
    <n v="10894"/>
    <n v="4025.53"/>
    <x v="451"/>
    <s v="Online Platform 1"/>
    <n v="4025.53"/>
    <n v="859.87"/>
    <n v="3165.66"/>
    <n v="36.95180833486323"/>
    <m/>
    <s v="BW"/>
    <x v="0"/>
  </r>
  <r>
    <x v="2"/>
    <x v="15"/>
    <s v="FORTWO COUPE"/>
    <s v="0.9 PRIME PREMIUM T"/>
    <s v="WHITE"/>
    <n v="4494"/>
    <d v="2022-08-22T00:00:00"/>
    <d v="2022-09-18T00:00:00"/>
    <m/>
    <n v="58656"/>
    <n v="7783"/>
    <n v="2598.7800000000002"/>
    <x v="452"/>
    <s v="Unknown"/>
    <n v="2598.7800000000002"/>
    <n v="474.78333333333336"/>
    <n v="2123.9966666666664"/>
    <n v="33.390466401130666"/>
    <m/>
    <s v="BW"/>
    <x v="6"/>
  </r>
  <r>
    <x v="2"/>
    <x v="6"/>
    <s v="GOLF"/>
    <s v="1.6 MATCH TDI"/>
    <s v="PRIMARY"/>
    <n v="3210"/>
    <d v="2022-08-23T00:00:00"/>
    <d v="2022-09-20T00:00:00"/>
    <m/>
    <n v="86833"/>
    <n v="5595"/>
    <n v="1964.93"/>
    <x v="453"/>
    <s v="Local"/>
    <n v="1964.93"/>
    <n v="-28.38"/>
    <n v="1993.31"/>
    <n v="35.119392314566575"/>
    <m/>
    <s v="BW"/>
    <x v="1"/>
  </r>
  <r>
    <x v="2"/>
    <x v="16"/>
    <s v="A-CLASS"/>
    <s v="A180 CDI BLUEEFFICIENCY AMG SPORT"/>
    <s v="SILVER"/>
    <n v="8294"/>
    <d v="2022-08-25T00:00:00"/>
    <d v="2022-09-21T00:00:00"/>
    <m/>
    <n v="70936"/>
    <n v="11795"/>
    <n v="2866.59"/>
    <x v="454"/>
    <s v="Local"/>
    <n v="2866.59"/>
    <n v="-28.38"/>
    <n v="2894.97"/>
    <n v="24.303433658329801"/>
    <m/>
    <s v="SILVER"/>
    <x v="1"/>
  </r>
  <r>
    <x v="2"/>
    <x v="6"/>
    <s v="POLO"/>
    <s v="1.4 MATCH EDITION DSG"/>
    <s v="GREY"/>
    <n v="6058.86"/>
    <d v="2022-08-26T00:00:00"/>
    <d v="2022-09-18T00:00:00"/>
    <m/>
    <n v="40579"/>
    <n v="8595"/>
    <n v="1997.12"/>
    <x v="455"/>
    <s v="Online Platform 1"/>
    <n v="1997.12"/>
    <n v="-28.38"/>
    <n v="2025.5"/>
    <n v="23.235834787667248"/>
    <m/>
    <s v="GREY"/>
    <x v="0"/>
  </r>
  <r>
    <x v="2"/>
    <x v="7"/>
    <s v="E CLASS"/>
    <s v="2.6 E240 AVANTGARDE"/>
    <s v="GREY"/>
    <n v="899"/>
    <d v="2022-08-29T00:00:00"/>
    <d v="2022-09-17T00:00:00"/>
    <m/>
    <n v="115290"/>
    <n v="2495"/>
    <n v="1296.53"/>
    <x v="456"/>
    <s v="Unknown"/>
    <n v="1296.53"/>
    <n v="-28.38"/>
    <n v="1324.91"/>
    <n v="51.965130260521043"/>
    <m/>
    <s v="GREY"/>
    <x v="6"/>
  </r>
  <r>
    <x v="2"/>
    <x v="5"/>
    <s v="MOKKA"/>
    <s v="1.4 SE"/>
    <s v="BROWN"/>
    <n v="8694"/>
    <d v="2022-08-30T00:00:00"/>
    <d v="2022-09-06T00:00:00"/>
    <m/>
    <n v="13515"/>
    <n v="11295"/>
    <n v="2185.9899999999998"/>
    <x v="457"/>
    <s v="Online Platform 5"/>
    <n v="2185.9899999999998"/>
    <n v="-28.38"/>
    <n v="2214.37"/>
    <n v="19.353607791057989"/>
    <m/>
    <s v="BROWN"/>
    <x v="4"/>
  </r>
  <r>
    <x v="2"/>
    <x v="2"/>
    <s v="5 SERIES"/>
    <s v="520D M SPORT"/>
    <s v="WHITE"/>
    <n v="9800"/>
    <d v="2022-09-01T00:00:00"/>
    <d v="2022-09-09T00:00:00"/>
    <m/>
    <n v="67330"/>
    <n v="12345"/>
    <n v="1979.9"/>
    <x v="458"/>
    <s v="Online Platform 2"/>
    <n v="1979.9"/>
    <n v="-28.38"/>
    <n v="2008.28"/>
    <n v="16.03807209396517"/>
    <m/>
    <s v="BW"/>
    <x v="2"/>
  </r>
  <r>
    <x v="2"/>
    <x v="4"/>
    <s v="A5"/>
    <s v="2.0.0 TDI QUATTRO S LINE"/>
    <s v="WHITE"/>
    <n v="6594"/>
    <d v="2022-09-02T00:00:00"/>
    <d v="2022-09-24T00:00:00"/>
    <m/>
    <n v="69076"/>
    <n v="10000"/>
    <n v="2887.33"/>
    <x v="459"/>
    <s v="Online Platform 1"/>
    <n v="2887.33"/>
    <m/>
    <n v="2887.33"/>
    <n v="28.8733"/>
    <m/>
    <s v="BW"/>
    <x v="0"/>
  </r>
  <r>
    <x v="2"/>
    <x v="3"/>
    <s v="KUGA"/>
    <s v="2.0.0 TITANIUM TDCI"/>
    <s v="GREY"/>
    <n v="10854"/>
    <d v="2022-09-03T00:00:00"/>
    <d v="2022-09-23T00:00:00"/>
    <m/>
    <n v="60035"/>
    <n v="13049"/>
    <n v="1586.08"/>
    <x v="460"/>
    <s v="Online Platform 4"/>
    <n v="1586.08"/>
    <n v="558.11666666666667"/>
    <n v="1027.9633333333334"/>
    <n v="12.154801134186528"/>
    <m/>
    <s v="GREY"/>
    <x v="5"/>
  </r>
  <r>
    <x v="2"/>
    <x v="4"/>
    <s v="A3"/>
    <s v="1.4 TFSI SPORT"/>
    <s v="BLUE"/>
    <n v="6294"/>
    <d v="2022-09-05T00:00:00"/>
    <d v="2022-09-17T00:00:00"/>
    <m/>
    <n v="88175"/>
    <n v="9294"/>
    <n v="2350.64"/>
    <x v="461"/>
    <s v="Online Platform 3"/>
    <n v="2350.64"/>
    <n v="558.11666666666667"/>
    <n v="1792.5233333333333"/>
    <n v="25.292016354637401"/>
    <m/>
    <s v="PRIMARY"/>
    <x v="3"/>
  </r>
  <r>
    <x v="2"/>
    <x v="4"/>
    <s v="A3"/>
    <s v="1.4 TFSI S LINE"/>
    <s v="PRIMARY"/>
    <n v="10454"/>
    <d v="2022-09-06T00:00:00"/>
    <d v="2022-09-21T00:00:00"/>
    <m/>
    <n v="46770"/>
    <n v="12285"/>
    <n v="1528.69"/>
    <x v="462"/>
    <s v="Online Platform 1"/>
    <n v="1528.69"/>
    <n v="-28.38"/>
    <n v="1557.07"/>
    <n v="12.443549043549044"/>
    <m/>
    <s v="BW"/>
    <x v="0"/>
  </r>
  <r>
    <x v="2"/>
    <x v="3"/>
    <s v="FOCUS"/>
    <s v="2.0.0 ST-3"/>
    <s v="PRIMARY"/>
    <n v="8294"/>
    <d v="2022-09-07T00:00:00"/>
    <d v="2022-09-22T00:00:00"/>
    <m/>
    <n v="64155"/>
    <n v="11000"/>
    <n v="2275.62"/>
    <x v="463"/>
    <s v="Online Platform 4"/>
    <n v="2275.62"/>
    <n v="-28.38"/>
    <n v="2304"/>
    <n v="20.687454545454546"/>
    <m/>
    <s v="BW"/>
    <x v="5"/>
  </r>
  <r>
    <x v="2"/>
    <x v="6"/>
    <s v="GOLF"/>
    <s v="2.0.0 GT TDI BLUEMOTION TECHNOLOGY"/>
    <s v="PRIMARY"/>
    <n v="8894"/>
    <d v="2022-09-09T00:00:00"/>
    <d v="2022-09-14T00:00:00"/>
    <m/>
    <n v="35840"/>
    <n v="12794"/>
    <n v="3072"/>
    <x v="464"/>
    <s v="Online Platform 1"/>
    <n v="3072"/>
    <n v="605.5"/>
    <n v="2466.5"/>
    <n v="24.011255275910582"/>
    <m/>
    <s v="BW"/>
    <x v="0"/>
  </r>
  <r>
    <x v="2"/>
    <x v="0"/>
    <s v="MINI"/>
    <s v="1.5 COOPER"/>
    <s v="SILVER"/>
    <n v="10354"/>
    <d v="2022-09-13T00:00:00"/>
    <d v="2022-09-24T00:00:00"/>
    <m/>
    <n v="35199"/>
    <n v="12195"/>
    <n v="1484.79"/>
    <x v="465"/>
    <s v="Online Platform 1"/>
    <n v="1484.79"/>
    <n v="-28.38"/>
    <n v="1513.17"/>
    <n v="12.17539975399754"/>
    <m/>
    <s v="SILVER"/>
    <x v="0"/>
  </r>
  <r>
    <x v="2"/>
    <x v="4"/>
    <s v="A3"/>
    <s v="1.0.0 TFSI SPORT"/>
    <s v="GREY"/>
    <n v="10054"/>
    <d v="2022-09-21T00:00:00"/>
    <d v="2022-09-23T00:00:00"/>
    <m/>
    <n v="38778"/>
    <n v="12245"/>
    <n v="1856.45"/>
    <x v="466"/>
    <s v="Unknown"/>
    <n v="1856.45"/>
    <n v="-28.38"/>
    <n v="1884.83"/>
    <n v="15.160881992650062"/>
    <m/>
    <s v="GREY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1C1243-9641-458A-8154-6518791DC76C}" name="PivotTable1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4:M31" firstHeaderRow="1" firstDataRow="3" firstDataCol="1" rowPageCount="1" colPageCount="1"/>
  <pivotFields count="21">
    <pivotField axis="axisPage" showAll="0">
      <items count="4">
        <item x="2"/>
        <item x="1"/>
        <item x="0"/>
        <item t="default"/>
      </items>
    </pivotField>
    <pivotField axis="axisRow" showAll="0">
      <items count="31">
        <item x="20"/>
        <item x="4"/>
        <item x="2"/>
        <item x="19"/>
        <item m="1" x="25"/>
        <item m="1" x="26"/>
        <item x="3"/>
        <item x="11"/>
        <item x="10"/>
        <item m="1" x="29"/>
        <item m="1" x="27"/>
        <item m="1" x="28"/>
        <item x="13"/>
        <item x="21"/>
        <item x="17"/>
        <item x="7"/>
        <item x="16"/>
        <item x="0"/>
        <item x="22"/>
        <item x="8"/>
        <item x="18"/>
        <item x="12"/>
        <item x="24"/>
        <item x="14"/>
        <item x="15"/>
        <item x="1"/>
        <item x="9"/>
        <item x="5"/>
        <item x="6"/>
        <item x="23"/>
        <item t="default"/>
      </items>
    </pivotField>
    <pivotField showAll="0"/>
    <pivotField showAll="0"/>
    <pivotField showAll="0"/>
    <pivotField numFmtId="164" showAll="0"/>
    <pivotField numFmtId="14" showAll="0"/>
    <pivotField showAll="0"/>
    <pivotField showAll="0"/>
    <pivotField showAll="0"/>
    <pivotField numFmtId="164" showAll="0"/>
    <pivotField numFmtId="165" showAll="0"/>
    <pivotField dataField="1" numFmtId="166" showAll="0"/>
    <pivotField showAll="0"/>
    <pivotField numFmtId="164" showAll="0"/>
    <pivotField showAll="0"/>
    <pivotField numFmtId="164" showAll="0"/>
    <pivotField numFmtId="167" showAll="0"/>
    <pivotField dataField="1" showAll="0"/>
    <pivotField showAll="0"/>
    <pivotField axis="axisCol" showAll="0">
      <items count="9">
        <item x="1"/>
        <item x="0"/>
        <item x="2"/>
        <item x="3"/>
        <item x="5"/>
        <item x="4"/>
        <item x="6"/>
        <item m="1" x="7"/>
        <item t="default"/>
      </items>
    </pivotField>
  </pivotFields>
  <rowFields count="1">
    <field x="1"/>
  </rowFields>
  <rowItems count="25">
    <i>
      <x/>
    </i>
    <i>
      <x v="1"/>
    </i>
    <i>
      <x v="2"/>
    </i>
    <i>
      <x v="3"/>
    </i>
    <i>
      <x v="6"/>
    </i>
    <i>
      <x v="7"/>
    </i>
    <i>
      <x v="8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2">
    <field x="20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</colItems>
  <pageFields count="1">
    <pageField fld="0" item="2" hier="-1"/>
  </pageFields>
  <dataFields count="2">
    <dataField name="Min of Turnaround Days" fld="18" subtotal="min" baseField="1" baseItem="2"/>
    <dataField name="Min of ROI" fld="12" subtotal="min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E7610D-A1AC-4F72-BFE9-23272C8AF9D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:B42" firstHeaderRow="1" firstDataRow="1" firstDataCol="1"/>
  <pivotFields count="21">
    <pivotField showAll="0"/>
    <pivotField axis="axisRow" showAll="0" sortType="descending">
      <items count="31">
        <item x="20"/>
        <item x="4"/>
        <item x="2"/>
        <item x="19"/>
        <item m="1" x="25"/>
        <item m="1" x="26"/>
        <item x="3"/>
        <item x="11"/>
        <item x="10"/>
        <item m="1" x="29"/>
        <item m="1" x="27"/>
        <item m="1" x="28"/>
        <item x="13"/>
        <item x="21"/>
        <item x="17"/>
        <item x="7"/>
        <item x="16"/>
        <item x="0"/>
        <item x="22"/>
        <item x="8"/>
        <item x="18"/>
        <item x="12"/>
        <item x="24"/>
        <item x="14"/>
        <item x="15"/>
        <item x="1"/>
        <item x="9"/>
        <item x="5"/>
        <item x="6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/>
    <pivotField numFmtId="14" showAll="0"/>
    <pivotField showAll="0"/>
    <pivotField showAll="0"/>
    <pivotField showAll="0"/>
    <pivotField dataField="1" numFmtId="164" showAll="0"/>
    <pivotField numFmtId="165" showAll="0"/>
    <pivotField numFmtId="166" showAll="0"/>
    <pivotField showAll="0"/>
    <pivotField numFmtId="164" showAll="0"/>
    <pivotField showAll="0"/>
    <pivotField numFmtId="164" showAll="0"/>
    <pivotField numFmtId="167" showAll="0"/>
    <pivotField showAll="0"/>
    <pivotField showAll="0"/>
    <pivotField showAll="0"/>
  </pivotFields>
  <rowFields count="1">
    <field x="1"/>
  </rowFields>
  <rowItems count="26">
    <i>
      <x v="28"/>
    </i>
    <i>
      <x v="1"/>
    </i>
    <i>
      <x v="2"/>
    </i>
    <i>
      <x v="19"/>
    </i>
    <i>
      <x v="6"/>
    </i>
    <i>
      <x v="27"/>
    </i>
    <i>
      <x v="16"/>
    </i>
    <i>
      <x v="26"/>
    </i>
    <i>
      <x v="21"/>
    </i>
    <i>
      <x v="23"/>
    </i>
    <i>
      <x v="17"/>
    </i>
    <i>
      <x v="29"/>
    </i>
    <i>
      <x v="15"/>
    </i>
    <i>
      <x v="14"/>
    </i>
    <i>
      <x v="7"/>
    </i>
    <i>
      <x v="3"/>
    </i>
    <i>
      <x v="12"/>
    </i>
    <i>
      <x v="13"/>
    </i>
    <i>
      <x v="25"/>
    </i>
    <i>
      <x v="8"/>
    </i>
    <i>
      <x v="22"/>
    </i>
    <i>
      <x v="18"/>
    </i>
    <i>
      <x v="20"/>
    </i>
    <i>
      <x/>
    </i>
    <i>
      <x v="24"/>
    </i>
    <i t="grand">
      <x/>
    </i>
  </rowItems>
  <colItems count="1">
    <i/>
  </colItems>
  <dataFields count="1">
    <dataField name="Count of Total Price" fld="1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B4DD7B-A926-477A-85E2-70A5910186F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21">
    <pivotField showAll="0"/>
    <pivotField showAll="0"/>
    <pivotField showAll="0"/>
    <pivotField showAll="0"/>
    <pivotField showAll="0"/>
    <pivotField numFmtId="164" showAll="0"/>
    <pivotField numFmtId="14" showAll="0"/>
    <pivotField showAll="0"/>
    <pivotField showAll="0"/>
    <pivotField showAll="0"/>
    <pivotField dataField="1" numFmtId="164" showAll="0"/>
    <pivotField numFmtId="165" showAll="0"/>
    <pivotField numFmtId="166"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numFmtId="164" showAll="0"/>
    <pivotField numFmtId="167" showAll="0"/>
    <pivotField showAll="0"/>
    <pivotField showAll="0"/>
    <pivotField axis="axisRow" showAll="0" sortType="descending">
      <items count="9">
        <item x="1"/>
        <item x="0"/>
        <item x="2"/>
        <item x="3"/>
        <item x="5"/>
        <item x="4"/>
        <item m="1" x="7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0"/>
  </rowFields>
  <rowItems count="8">
    <i>
      <x v="7"/>
    </i>
    <i>
      <x v="1"/>
    </i>
    <i>
      <x/>
    </i>
    <i>
      <x v="2"/>
    </i>
    <i>
      <x v="5"/>
    </i>
    <i>
      <x v="4"/>
    </i>
    <i>
      <x v="3"/>
    </i>
    <i t="grand">
      <x/>
    </i>
  </rowItems>
  <colItems count="1">
    <i/>
  </colItems>
  <dataFields count="1">
    <dataField name="Sum of Total Pric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F79F7A-3F01-40C0-81E4-ECB40E9D9BB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30" firstHeaderRow="1" firstDataRow="2" firstDataCol="1"/>
  <pivotFields count="21">
    <pivotField showAll="0"/>
    <pivotField axis="axisRow" showAll="0">
      <items count="31">
        <item x="20"/>
        <item x="4"/>
        <item x="2"/>
        <item x="19"/>
        <item m="1" x="25"/>
        <item m="1" x="26"/>
        <item x="3"/>
        <item x="11"/>
        <item x="10"/>
        <item m="1" x="29"/>
        <item m="1" x="27"/>
        <item m="1" x="28"/>
        <item x="13"/>
        <item x="21"/>
        <item x="17"/>
        <item x="7"/>
        <item x="16"/>
        <item x="0"/>
        <item x="22"/>
        <item x="8"/>
        <item x="18"/>
        <item x="12"/>
        <item x="24"/>
        <item x="14"/>
        <item x="15"/>
        <item x="1"/>
        <item x="9"/>
        <item x="5"/>
        <item x="6"/>
        <item x="23"/>
        <item t="default"/>
      </items>
    </pivotField>
    <pivotField showAll="0"/>
    <pivotField showAll="0"/>
    <pivotField showAll="0"/>
    <pivotField numFmtId="164" showAll="0"/>
    <pivotField numFmtId="14" showAll="0"/>
    <pivotField showAll="0"/>
    <pivotField showAll="0"/>
    <pivotField showAll="0"/>
    <pivotField numFmtId="164" showAll="0"/>
    <pivotField numFmtId="165" showAll="0"/>
    <pivotField numFmtId="166" showAll="0"/>
    <pivotField showAll="0"/>
    <pivotField numFmtId="164" showAll="0"/>
    <pivotField showAll="0"/>
    <pivotField numFmtId="164" showAll="0"/>
    <pivotField numFmtId="167" showAll="0"/>
    <pivotField showAll="0"/>
    <pivotField showAll="0"/>
    <pivotField axis="axisCol" showAll="0">
      <items count="9">
        <item x="1"/>
        <item x="0"/>
        <item x="2"/>
        <item x="3"/>
        <item x="5"/>
        <item x="4"/>
        <item x="6"/>
        <item m="1" x="7"/>
        <item t="default"/>
      </items>
    </pivotField>
  </pivotFields>
  <rowFields count="1">
    <field x="1"/>
  </rowFields>
  <rowItems count="26">
    <i>
      <x/>
    </i>
    <i>
      <x v="1"/>
    </i>
    <i>
      <x v="2"/>
    </i>
    <i>
      <x v="3"/>
    </i>
    <i>
      <x v="6"/>
    </i>
    <i>
      <x v="7"/>
    </i>
    <i>
      <x v="8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2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46FC2C-5482-49CC-868B-C94719B0A2B1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9" firstHeaderRow="1" firstDataRow="2" firstDataCol="1" rowPageCount="1" colPageCount="1"/>
  <pivotFields count="21">
    <pivotField axis="axisPage" showAll="0">
      <items count="4">
        <item x="2"/>
        <item x="1"/>
        <item x="0"/>
        <item t="default"/>
      </items>
    </pivotField>
    <pivotField axis="axisRow" showAll="0">
      <items count="31">
        <item x="20"/>
        <item x="4"/>
        <item x="2"/>
        <item x="19"/>
        <item m="1" x="25"/>
        <item m="1" x="26"/>
        <item x="3"/>
        <item x="11"/>
        <item x="10"/>
        <item m="1" x="29"/>
        <item m="1" x="27"/>
        <item m="1" x="28"/>
        <item x="13"/>
        <item x="21"/>
        <item x="17"/>
        <item x="7"/>
        <item x="16"/>
        <item x="0"/>
        <item x="22"/>
        <item x="8"/>
        <item x="18"/>
        <item x="12"/>
        <item x="24"/>
        <item x="14"/>
        <item x="15"/>
        <item x="1"/>
        <item x="9"/>
        <item x="5"/>
        <item x="6"/>
        <item x="23"/>
        <item t="default"/>
      </items>
    </pivotField>
    <pivotField showAll="0"/>
    <pivotField showAll="0"/>
    <pivotField showAll="0"/>
    <pivotField numFmtId="164" showAll="0"/>
    <pivotField numFmtId="14" showAll="0"/>
    <pivotField showAll="0"/>
    <pivotField showAll="0"/>
    <pivotField showAll="0"/>
    <pivotField numFmtId="164" showAll="0"/>
    <pivotField numFmtId="165" showAll="0"/>
    <pivotField dataField="1" numFmtId="166" showAll="0">
      <items count="468">
        <item x="261"/>
        <item x="275"/>
        <item x="37"/>
        <item x="267"/>
        <item x="311"/>
        <item x="418"/>
        <item x="285"/>
        <item x="295"/>
        <item x="202"/>
        <item x="303"/>
        <item x="106"/>
        <item x="368"/>
        <item x="49"/>
        <item x="50"/>
        <item x="262"/>
        <item x="271"/>
        <item x="422"/>
        <item x="465"/>
        <item x="460"/>
        <item x="462"/>
        <item x="42"/>
        <item x="269"/>
        <item x="38"/>
        <item x="67"/>
        <item x="237"/>
        <item x="268"/>
        <item x="274"/>
        <item x="33"/>
        <item x="415"/>
        <item x="217"/>
        <item x="223"/>
        <item x="290"/>
        <item x="32"/>
        <item x="263"/>
        <item x="318"/>
        <item x="270"/>
        <item x="40"/>
        <item x="324"/>
        <item x="436"/>
        <item x="259"/>
        <item x="264"/>
        <item x="298"/>
        <item x="304"/>
        <item x="210"/>
        <item x="283"/>
        <item x="312"/>
        <item x="411"/>
        <item x="115"/>
        <item x="410"/>
        <item x="466"/>
        <item x="300"/>
        <item x="2"/>
        <item x="297"/>
        <item x="43"/>
        <item x="246"/>
        <item x="148"/>
        <item x="15"/>
        <item x="165"/>
        <item x="433"/>
        <item x="286"/>
        <item x="294"/>
        <item x="86"/>
        <item x="289"/>
        <item x="325"/>
        <item x="330"/>
        <item x="107"/>
        <item x="320"/>
        <item x="458"/>
        <item x="57"/>
        <item x="292"/>
        <item x="307"/>
        <item x="440"/>
        <item x="46"/>
        <item x="93"/>
        <item x="284"/>
        <item x="77"/>
        <item x="260"/>
        <item x="391"/>
        <item x="166"/>
        <item x="287"/>
        <item x="141"/>
        <item x="345"/>
        <item x="356"/>
        <item x="27"/>
        <item x="63"/>
        <item x="398"/>
        <item x="29"/>
        <item x="76"/>
        <item x="272"/>
        <item x="421"/>
        <item x="66"/>
        <item x="149"/>
        <item x="24"/>
        <item x="322"/>
        <item x="62"/>
        <item x="14"/>
        <item x="427"/>
        <item x="133"/>
        <item x="404"/>
        <item x="64"/>
        <item x="314"/>
        <item x="414"/>
        <item x="302"/>
        <item x="277"/>
        <item x="56"/>
        <item x="36"/>
        <item x="110"/>
        <item x="113"/>
        <item x="328"/>
        <item x="437"/>
        <item x="373"/>
        <item x="377"/>
        <item x="301"/>
        <item x="68"/>
        <item x="387"/>
        <item x="310"/>
        <item x="136"/>
        <item x="434"/>
        <item x="420"/>
        <item x="30"/>
        <item x="378"/>
        <item x="381"/>
        <item x="95"/>
        <item x="255"/>
        <item x="347"/>
        <item x="273"/>
        <item x="70"/>
        <item x="160"/>
        <item x="417"/>
        <item x="386"/>
        <item x="374"/>
        <item x="245"/>
        <item x="47"/>
        <item x="308"/>
        <item x="435"/>
        <item x="278"/>
        <item x="80"/>
        <item x="61"/>
        <item x="309"/>
        <item x="457"/>
        <item x="252"/>
        <item x="316"/>
        <item x="51"/>
        <item x="161"/>
        <item x="353"/>
        <item x="364"/>
        <item x="306"/>
        <item x="258"/>
        <item x="60"/>
        <item x="406"/>
        <item x="265"/>
        <item x="158"/>
        <item x="337"/>
        <item x="317"/>
        <item x="155"/>
        <item x="87"/>
        <item x="326"/>
        <item x="376"/>
        <item x="132"/>
        <item x="174"/>
        <item x="238"/>
        <item x="408"/>
        <item x="327"/>
        <item x="280"/>
        <item x="388"/>
        <item x="281"/>
        <item x="100"/>
        <item x="363"/>
        <item x="221"/>
        <item x="114"/>
        <item x="334"/>
        <item x="463"/>
        <item x="128"/>
        <item x="82"/>
        <item x="173"/>
        <item x="370"/>
        <item x="209"/>
        <item x="332"/>
        <item x="382"/>
        <item x="438"/>
        <item x="73"/>
        <item x="153"/>
        <item x="313"/>
        <item x="103"/>
        <item x="192"/>
        <item x="101"/>
        <item x="154"/>
        <item x="135"/>
        <item x="94"/>
        <item x="92"/>
        <item x="305"/>
        <item x="335"/>
        <item x="336"/>
        <item x="53"/>
        <item x="59"/>
        <item x="350"/>
        <item x="384"/>
        <item x="358"/>
        <item x="329"/>
        <item x="213"/>
        <item x="41"/>
        <item x="412"/>
        <item x="120"/>
        <item x="140"/>
        <item x="102"/>
        <item x="10"/>
        <item x="367"/>
        <item x="105"/>
        <item x="218"/>
        <item x="111"/>
        <item x="349"/>
        <item x="195"/>
        <item x="276"/>
        <item x="52"/>
        <item x="441"/>
        <item x="147"/>
        <item x="409"/>
        <item x="35"/>
        <item x="331"/>
        <item x="443"/>
        <item x="5"/>
        <item x="186"/>
        <item x="346"/>
        <item x="288"/>
        <item x="321"/>
        <item x="355"/>
        <item x="31"/>
        <item x="84"/>
        <item x="170"/>
        <item x="211"/>
        <item x="85"/>
        <item x="215"/>
        <item x="426"/>
        <item x="234"/>
        <item x="339"/>
        <item x="184"/>
        <item x="430"/>
        <item x="413"/>
        <item x="236"/>
        <item x="344"/>
        <item x="208"/>
        <item x="17"/>
        <item x="379"/>
        <item x="206"/>
        <item x="168"/>
        <item x="48"/>
        <item x="146"/>
        <item x="291"/>
        <item x="9"/>
        <item x="351"/>
        <item x="296"/>
        <item x="455"/>
        <item x="299"/>
        <item x="446"/>
        <item x="54"/>
        <item x="354"/>
        <item x="172"/>
        <item x="8"/>
        <item x="21"/>
        <item x="142"/>
        <item x="352"/>
        <item x="266"/>
        <item x="182"/>
        <item x="442"/>
        <item x="39"/>
        <item x="145"/>
        <item x="432"/>
        <item x="156"/>
        <item x="464"/>
        <item x="454"/>
        <item x="191"/>
        <item x="450"/>
        <item x="214"/>
        <item x="88"/>
        <item x="315"/>
        <item x="125"/>
        <item x="34"/>
        <item x="119"/>
        <item x="20"/>
        <item x="25"/>
        <item x="405"/>
        <item x="139"/>
        <item x="239"/>
        <item x="190"/>
        <item x="22"/>
        <item x="212"/>
        <item x="402"/>
        <item x="360"/>
        <item x="395"/>
        <item x="152"/>
        <item x="178"/>
        <item x="248"/>
        <item x="401"/>
        <item x="194"/>
        <item x="233"/>
        <item x="98"/>
        <item x="461"/>
        <item x="204"/>
        <item x="177"/>
        <item x="393"/>
        <item x="134"/>
        <item x="225"/>
        <item x="175"/>
        <item x="180"/>
        <item x="375"/>
        <item x="124"/>
        <item x="425"/>
        <item x="69"/>
        <item x="424"/>
        <item x="362"/>
        <item x="91"/>
        <item x="127"/>
        <item x="397"/>
        <item x="203"/>
        <item x="18"/>
        <item x="407"/>
        <item x="396"/>
        <item x="167"/>
        <item x="144"/>
        <item x="44"/>
        <item x="131"/>
        <item x="16"/>
        <item x="143"/>
        <item x="390"/>
        <item x="256"/>
        <item x="372"/>
        <item x="338"/>
        <item x="359"/>
        <item x="129"/>
        <item x="150"/>
        <item x="90"/>
        <item x="366"/>
        <item x="201"/>
        <item x="197"/>
        <item x="65"/>
        <item x="249"/>
        <item x="26"/>
        <item x="205"/>
        <item x="4"/>
        <item x="193"/>
        <item x="459"/>
        <item x="220"/>
        <item x="241"/>
        <item x="242"/>
        <item x="250"/>
        <item x="28"/>
        <item x="89"/>
        <item x="162"/>
        <item x="222"/>
        <item x="12"/>
        <item x="123"/>
        <item x="403"/>
        <item x="183"/>
        <item x="199"/>
        <item x="254"/>
        <item x="447"/>
        <item x="228"/>
        <item x="231"/>
        <item x="229"/>
        <item x="83"/>
        <item x="385"/>
        <item x="181"/>
        <item x="122"/>
        <item x="112"/>
        <item x="439"/>
        <item x="444"/>
        <item x="389"/>
        <item x="243"/>
        <item x="357"/>
        <item x="121"/>
        <item x="371"/>
        <item x="74"/>
        <item x="282"/>
        <item x="400"/>
        <item x="207"/>
        <item x="11"/>
        <item x="159"/>
        <item x="163"/>
        <item x="240"/>
        <item x="45"/>
        <item x="116"/>
        <item x="383"/>
        <item x="157"/>
        <item x="445"/>
        <item x="164"/>
        <item x="449"/>
        <item x="138"/>
        <item x="171"/>
        <item x="399"/>
        <item x="1"/>
        <item x="247"/>
        <item x="19"/>
        <item x="341"/>
        <item x="216"/>
        <item x="200"/>
        <item x="71"/>
        <item x="244"/>
        <item x="365"/>
        <item x="198"/>
        <item x="13"/>
        <item x="429"/>
        <item x="428"/>
        <item x="23"/>
        <item x="117"/>
        <item x="78"/>
        <item x="323"/>
        <item x="189"/>
        <item x="188"/>
        <item x="151"/>
        <item x="452"/>
        <item x="81"/>
        <item x="79"/>
        <item x="75"/>
        <item x="257"/>
        <item x="453"/>
        <item x="319"/>
        <item x="235"/>
        <item x="130"/>
        <item x="333"/>
        <item x="6"/>
        <item x="279"/>
        <item x="380"/>
        <item x="342"/>
        <item x="348"/>
        <item x="96"/>
        <item x="72"/>
        <item x="226"/>
        <item x="108"/>
        <item x="293"/>
        <item x="118"/>
        <item x="55"/>
        <item x="58"/>
        <item x="109"/>
        <item x="451"/>
        <item x="419"/>
        <item x="169"/>
        <item x="219"/>
        <item x="176"/>
        <item x="340"/>
        <item x="394"/>
        <item x="185"/>
        <item x="232"/>
        <item x="253"/>
        <item x="126"/>
        <item x="97"/>
        <item x="224"/>
        <item x="179"/>
        <item x="0"/>
        <item x="431"/>
        <item x="137"/>
        <item x="448"/>
        <item x="3"/>
        <item x="369"/>
        <item x="456"/>
        <item x="251"/>
        <item x="104"/>
        <item x="99"/>
        <item x="230"/>
        <item x="227"/>
        <item x="343"/>
        <item x="416"/>
        <item x="187"/>
        <item x="361"/>
        <item x="423"/>
        <item x="196"/>
        <item x="7"/>
        <item x="392"/>
        <item t="default"/>
      </items>
    </pivotField>
    <pivotField showAll="0"/>
    <pivotField numFmtId="164" showAll="0"/>
    <pivotField showAll="0"/>
    <pivotField numFmtId="164" showAll="0"/>
    <pivotField numFmtId="167" showAll="0"/>
    <pivotField showAll="0"/>
    <pivotField showAll="0"/>
    <pivotField axis="axisCol" showAll="0">
      <items count="9">
        <item x="1"/>
        <item x="0"/>
        <item x="2"/>
        <item x="3"/>
        <item x="5"/>
        <item x="4"/>
        <item x="6"/>
        <item m="1" x="7"/>
        <item t="default"/>
      </items>
    </pivotField>
  </pivotFields>
  <rowFields count="1">
    <field x="1"/>
  </rowFields>
  <rowItems count="25">
    <i>
      <x/>
    </i>
    <i>
      <x v="1"/>
    </i>
    <i>
      <x v="2"/>
    </i>
    <i>
      <x v="3"/>
    </i>
    <i>
      <x v="6"/>
    </i>
    <i>
      <x v="7"/>
    </i>
    <i>
      <x v="8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2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0" item="2" hier="-1"/>
  </pageFields>
  <dataFields count="1">
    <dataField name="Min of ROI" fld="12" subtotal="min" baseField="1" baseItem="3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24">
              <x v="0"/>
              <x v="1"/>
              <x v="2"/>
              <x v="3"/>
              <x v="6"/>
              <x v="7"/>
              <x v="8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3"/>
              <x v="24"/>
              <x v="25"/>
              <x v="26"/>
              <x v="27"/>
              <x v="28"/>
              <x v="2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FEC99B-DE9F-49C3-8400-6D22DFC6CE2F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30" firstHeaderRow="1" firstDataRow="2" firstDataCol="1"/>
  <pivotFields count="21">
    <pivotField showAll="0"/>
    <pivotField axis="axisRow" showAll="0">
      <items count="31">
        <item x="20"/>
        <item x="4"/>
        <item x="2"/>
        <item x="19"/>
        <item m="1" x="25"/>
        <item m="1" x="26"/>
        <item x="3"/>
        <item x="11"/>
        <item x="10"/>
        <item m="1" x="29"/>
        <item m="1" x="27"/>
        <item m="1" x="28"/>
        <item x="13"/>
        <item x="21"/>
        <item x="17"/>
        <item x="7"/>
        <item x="16"/>
        <item x="0"/>
        <item x="22"/>
        <item x="8"/>
        <item x="18"/>
        <item x="12"/>
        <item x="24"/>
        <item x="14"/>
        <item x="15"/>
        <item x="1"/>
        <item x="9"/>
        <item x="5"/>
        <item x="6"/>
        <item x="23"/>
        <item t="default"/>
      </items>
    </pivotField>
    <pivotField showAll="0"/>
    <pivotField showAll="0"/>
    <pivotField showAll="0"/>
    <pivotField numFmtId="164" showAll="0"/>
    <pivotField numFmtId="14" showAll="0"/>
    <pivotField showAll="0"/>
    <pivotField showAll="0"/>
    <pivotField showAll="0"/>
    <pivotField numFmtId="164" showAll="0"/>
    <pivotField numFmtId="165" showAll="0"/>
    <pivotField numFmtId="166" showAll="0"/>
    <pivotField showAll="0"/>
    <pivotField numFmtId="164" showAll="0"/>
    <pivotField showAll="0"/>
    <pivotField numFmtId="164" showAll="0"/>
    <pivotField numFmtId="167" showAll="0"/>
    <pivotField showAll="0"/>
    <pivotField showAll="0"/>
    <pivotField axis="axisCol" showAll="0">
      <items count="9">
        <item x="1"/>
        <item x="0"/>
        <item x="2"/>
        <item x="3"/>
        <item x="5"/>
        <item x="4"/>
        <item x="6"/>
        <item m="1" x="7"/>
        <item t="default"/>
      </items>
    </pivotField>
  </pivotFields>
  <rowFields count="1">
    <field x="1"/>
  </rowFields>
  <rowItems count="26">
    <i>
      <x/>
    </i>
    <i>
      <x v="1"/>
    </i>
    <i>
      <x v="2"/>
    </i>
    <i>
      <x v="3"/>
    </i>
    <i>
      <x v="6"/>
    </i>
    <i>
      <x v="7"/>
    </i>
    <i>
      <x v="8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2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7A4AC3-AEA9-487E-B628-3198127DA7EC}" name="Table1" displayName="Table1" ref="A1:S13" headerRowCount="0" totalsRowShown="0">
  <tableColumns count="19">
    <tableColumn id="1" xr3:uid="{3730439B-8E77-49FC-8F85-A9AC649EAA2E}" name="Column1" headerRowDxfId="19" dataDxfId="18" totalsRowDxfId="17"/>
    <tableColumn id="2" xr3:uid="{CB70D7C2-40F8-40D3-B899-E6AFE0888211}" name="Column2" headerRowDxfId="16"/>
    <tableColumn id="3" xr3:uid="{F1323EAA-6775-4A20-86D4-1C6E337B7551}" name="Column3" headerRowDxfId="15"/>
    <tableColumn id="4" xr3:uid="{9965C3F9-866A-49B7-B2EE-16C54F429D63}" name="Column4" headerRowDxfId="14"/>
    <tableColumn id="5" xr3:uid="{ECAD0F01-AF64-4B89-8FB5-F8FC6F51A6F5}" name="Column5" headerRowDxfId="13"/>
    <tableColumn id="6" xr3:uid="{12398432-B0EC-4AFF-9182-A4F1DB47E0B2}" name="Column6" headerRowDxfId="12"/>
    <tableColumn id="7" xr3:uid="{015D516D-F718-45BD-816F-E9FD699BE889}" name="Column7" headerRowDxfId="11"/>
    <tableColumn id="8" xr3:uid="{E279DBB5-AA51-4A61-B82A-9F86FD728099}" name="Column8" headerRowDxfId="10"/>
    <tableColumn id="9" xr3:uid="{8F04C3D9-5DA4-464F-A024-0411C751DDC4}" name="Column9" headerRowDxfId="9"/>
    <tableColumn id="10" xr3:uid="{4311DCB3-8393-43A1-BB73-6B9EA9850E83}" name="Column10" headerRowDxfId="8"/>
    <tableColumn id="11" xr3:uid="{781D2B5F-3CB3-41A7-962B-08E384662ABB}" name="Column11" headerRowDxfId="7"/>
    <tableColumn id="12" xr3:uid="{191973F4-8B69-49CD-A6F4-B8E85BFF11BD}" name="Column12" headerRowDxfId="6"/>
    <tableColumn id="13" xr3:uid="{669FDEAB-CA76-4DB5-BBF0-0AD43FA85436}" name="Column13" headerRowDxfId="5"/>
    <tableColumn id="14" xr3:uid="{E70366E6-B17A-492D-990B-27B4A893E784}" name="Column14" headerRowDxfId="4"/>
    <tableColumn id="15" xr3:uid="{84348E9C-2029-4AFB-BA48-24C7A7F269AA}" name="Column15" headerRowDxfId="3"/>
    <tableColumn id="16" xr3:uid="{BBD14849-5341-490F-B7F2-C0120A8659F7}" name="Column16" headerRowDxfId="2"/>
    <tableColumn id="17" xr3:uid="{8A1E2B8E-70D8-43CA-B8C8-A1C9C90703FA}" name="Column17" headerRowDxfId="1">
      <calculatedColumnFormula>SUM(B2:P2)</calculatedColumnFormula>
    </tableColumn>
    <tableColumn id="18" xr3:uid="{156C0142-2E51-4219-AAB2-CD82D20F2FE3}" name="Column18"/>
    <tableColumn id="19" xr3:uid="{1C1DA49F-2344-49B4-A2C7-1BA54D87794F}" name="Column19" headerRow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74BD5-B5D2-43BF-916B-5A7B8AF777DD}">
  <dimension ref="A1:H33"/>
  <sheetViews>
    <sheetView topLeftCell="A4" workbookViewId="0">
      <selection activeCell="B3" sqref="B3:H27"/>
    </sheetView>
  </sheetViews>
  <sheetFormatPr defaultRowHeight="13.8" x14ac:dyDescent="0.3"/>
  <cols>
    <col min="2" max="2" width="11.5546875" customWidth="1"/>
  </cols>
  <sheetData>
    <row r="1" spans="1:8" x14ac:dyDescent="0.3">
      <c r="A1" s="28" t="s">
        <v>534</v>
      </c>
      <c r="B1" s="28"/>
      <c r="C1" s="28"/>
      <c r="D1" s="28"/>
      <c r="E1" s="28"/>
      <c r="F1" s="28"/>
      <c r="G1" s="28"/>
      <c r="H1" s="28"/>
    </row>
    <row r="2" spans="1:8" x14ac:dyDescent="0.3">
      <c r="A2" s="24" t="s">
        <v>508</v>
      </c>
      <c r="B2" s="24" t="s">
        <v>42</v>
      </c>
      <c r="C2" s="24" t="s">
        <v>497</v>
      </c>
      <c r="D2" s="24" t="s">
        <v>498</v>
      </c>
      <c r="E2" s="24" t="s">
        <v>499</v>
      </c>
      <c r="F2" s="24" t="s">
        <v>503</v>
      </c>
      <c r="G2" s="24" t="s">
        <v>500</v>
      </c>
      <c r="H2" s="24" t="s">
        <v>530</v>
      </c>
    </row>
    <row r="3" spans="1:8" x14ac:dyDescent="0.3">
      <c r="A3" s="22" t="s">
        <v>193</v>
      </c>
      <c r="B3" s="27">
        <f>IF(Sheet9!C3 = 0, 0,Sheet9!C3/Sheet9!B3)</f>
        <v>0</v>
      </c>
      <c r="C3" s="27">
        <f>IF(Sheet9!E3 = 0, 0,Sheet9!E3/Sheet9!D3)</f>
        <v>2.6763610981852022</v>
      </c>
      <c r="D3" s="27">
        <f>IF(Sheet9!G3 = 0, 0,Sheet9!G3/Sheet9!F3)</f>
        <v>0</v>
      </c>
      <c r="E3" s="27">
        <f>IF(Sheet9!I3 = 0, 0,Sheet9!I3/Sheet9!H3)</f>
        <v>0</v>
      </c>
      <c r="F3" s="27">
        <f>IF(Sheet9!K3 = 0, 0,Sheet9!K3/Sheet9!J3)</f>
        <v>0</v>
      </c>
      <c r="G3" s="27">
        <f>IF(Sheet9!M3 = 0, 0,Sheet9!M3/Sheet9!L3)</f>
        <v>0</v>
      </c>
      <c r="H3" s="27">
        <f>IF(Sheet9!O3 = 0, 0,Sheet9!O3/Sheet9!N3)</f>
        <v>0</v>
      </c>
    </row>
    <row r="4" spans="1:8" x14ac:dyDescent="0.3">
      <c r="A4" s="22" t="s">
        <v>15</v>
      </c>
      <c r="B4" s="27">
        <f>IF(Sheet9!C4 = 0, 0,Sheet9!C4/Sheet9!B4)</f>
        <v>4.1295419347152729</v>
      </c>
      <c r="C4" s="27">
        <f>IF(Sheet9!E4 = 0, 0,Sheet9!E4/Sheet9!D4)</f>
        <v>2.6477666188426587</v>
      </c>
      <c r="D4" s="27">
        <f>IF(Sheet9!G4 = 0, 0,Sheet9!G4/Sheet9!F4)</f>
        <v>3.3773027063907208</v>
      </c>
      <c r="E4" s="27">
        <f>IF(Sheet9!I4 = 0, 0,Sheet9!I4/Sheet9!H4)</f>
        <v>1.8900722738463982</v>
      </c>
      <c r="F4" s="27">
        <f>IF(Sheet9!K4 = 0, 0,Sheet9!K4/Sheet9!J4)</f>
        <v>1.1273119456561982</v>
      </c>
      <c r="G4" s="27">
        <f>IF(Sheet9!M4 = 0, 0,Sheet9!M4/Sheet9!L4)</f>
        <v>0.37162048352903715</v>
      </c>
      <c r="H4" s="27">
        <f>IF(Sheet9!O4 = 0, 0,Sheet9!O4/Sheet9!N4)</f>
        <v>0</v>
      </c>
    </row>
    <row r="5" spans="1:8" x14ac:dyDescent="0.3">
      <c r="A5" s="22" t="s">
        <v>28</v>
      </c>
      <c r="B5" s="27">
        <f>IF(Sheet9!C5 = 0, 0,Sheet9!C5/Sheet9!B5)</f>
        <v>0</v>
      </c>
      <c r="C5" s="27">
        <f>IF(Sheet9!E5 = 0, 0,Sheet9!E5/Sheet9!D5)</f>
        <v>0.98464756110846807</v>
      </c>
      <c r="D5" s="27">
        <f>IF(Sheet9!G5 = 0, 0,Sheet9!G5/Sheet9!F5)</f>
        <v>0.7940451021846372</v>
      </c>
      <c r="E5" s="27">
        <f>IF(Sheet9!I5 = 0, 0,Sheet9!I5/Sheet9!H5)</f>
        <v>0</v>
      </c>
      <c r="F5" s="27">
        <f>IF(Sheet9!K5 = 0, 0,Sheet9!K5/Sheet9!J5)</f>
        <v>0</v>
      </c>
      <c r="G5" s="27">
        <f>IF(Sheet9!M5 = 0, 0,Sheet9!M5/Sheet9!L5)</f>
        <v>3.0132924335378326</v>
      </c>
      <c r="H5" s="27">
        <f>IF(Sheet9!O5 = 0, 0,Sheet9!O5/Sheet9!N5)</f>
        <v>0</v>
      </c>
    </row>
    <row r="6" spans="1:8" x14ac:dyDescent="0.3">
      <c r="A6" s="22" t="s">
        <v>35</v>
      </c>
      <c r="B6" s="27">
        <f>IF(Sheet9!C6 = 0, 0,Sheet9!C6/Sheet9!B6)</f>
        <v>0</v>
      </c>
      <c r="C6" s="27">
        <f>IF(Sheet9!E6 = 0, 0,Sheet9!E6/Sheet9!D6)</f>
        <v>0</v>
      </c>
      <c r="D6" s="27">
        <f>IF(Sheet9!G6 = 0, 0,Sheet9!G6/Sheet9!F6)</f>
        <v>0</v>
      </c>
      <c r="E6" s="27">
        <f>IF(Sheet9!I6 = 0, 0,Sheet9!I6/Sheet9!H6)</f>
        <v>1.4471619907223583</v>
      </c>
      <c r="F6" s="27">
        <f>IF(Sheet9!K6 = 0, 0,Sheet9!K6/Sheet9!J6)</f>
        <v>0</v>
      </c>
      <c r="G6" s="27">
        <f>IF(Sheet9!M6 = 0, 0,Sheet9!M6/Sheet9!L6)</f>
        <v>0</v>
      </c>
      <c r="H6" s="27">
        <f>IF(Sheet9!O6 = 0, 0,Sheet9!O6/Sheet9!N6)</f>
        <v>0</v>
      </c>
    </row>
    <row r="7" spans="1:8" x14ac:dyDescent="0.3">
      <c r="A7" s="22" t="s">
        <v>41</v>
      </c>
      <c r="B7" s="27">
        <f>IF(Sheet9!C7 = 0, 0,Sheet9!C7/Sheet9!B7)</f>
        <v>0.9199355432780848</v>
      </c>
      <c r="C7" s="27">
        <f>IF(Sheet9!E7 = 0, 0,Sheet9!E7/Sheet9!D7)</f>
        <v>2.1658850443237059</v>
      </c>
      <c r="D7" s="27">
        <f>IF(Sheet9!G7 = 0, 0,Sheet9!G7/Sheet9!F7)</f>
        <v>0.90759204348900424</v>
      </c>
      <c r="E7" s="27">
        <f>IF(Sheet9!I7 = 0, 0,Sheet9!I7/Sheet9!H7)</f>
        <v>1.1138567406944011</v>
      </c>
      <c r="F7" s="27">
        <f>IF(Sheet9!K7 = 0, 0,Sheet9!K7/Sheet9!J7)</f>
        <v>0</v>
      </c>
      <c r="G7" s="27">
        <f>IF(Sheet9!M7 = 0, 0,Sheet9!M7/Sheet9!L7)</f>
        <v>1.2670665541355197</v>
      </c>
      <c r="H7" s="27">
        <f>IF(Sheet9!O7 = 0, 0,Sheet9!O7/Sheet9!N7)</f>
        <v>0</v>
      </c>
    </row>
    <row r="8" spans="1:8" x14ac:dyDescent="0.3">
      <c r="A8" s="22" t="s">
        <v>55</v>
      </c>
      <c r="B8" s="27">
        <f>IF(Sheet9!C8 = 0, 0,Sheet9!C8/Sheet9!B8)</f>
        <v>0</v>
      </c>
      <c r="C8" s="27">
        <f>IF(Sheet9!E8 = 0, 0,Sheet9!E8/Sheet9!D8)</f>
        <v>1.8827696746273446</v>
      </c>
      <c r="D8" s="27">
        <f>IF(Sheet9!G8 = 0, 0,Sheet9!G8/Sheet9!F8)</f>
        <v>0</v>
      </c>
      <c r="E8" s="27">
        <f>IF(Sheet9!I8 = 0, 0,Sheet9!I8/Sheet9!H8)</f>
        <v>0</v>
      </c>
      <c r="F8" s="27">
        <f>IF(Sheet9!K8 = 0, 0,Sheet9!K8/Sheet9!J8)</f>
        <v>1.1121223152530033</v>
      </c>
      <c r="G8" s="27">
        <f>IF(Sheet9!M8 = 0, 0,Sheet9!M8/Sheet9!L8)</f>
        <v>1.0881501249148307</v>
      </c>
      <c r="H8" s="27">
        <f>IF(Sheet9!O8 = 0, 0,Sheet9!O8/Sheet9!N8)</f>
        <v>0</v>
      </c>
    </row>
    <row r="9" spans="1:8" x14ac:dyDescent="0.3">
      <c r="A9" s="22" t="s">
        <v>61</v>
      </c>
      <c r="B9" s="27">
        <f>IF(Sheet9!C9 = 0, 0,Sheet9!C9/Sheet9!B9)</f>
        <v>0</v>
      </c>
      <c r="C9" s="27">
        <f>IF(Sheet9!E9 = 0, 0,Sheet9!E9/Sheet9!D9)</f>
        <v>0.60871763371763365</v>
      </c>
      <c r="D9" s="27">
        <f>IF(Sheet9!G9 = 0, 0,Sheet9!G9/Sheet9!F9)</f>
        <v>0</v>
      </c>
      <c r="E9" s="27">
        <f>IF(Sheet9!I9 = 0, 0,Sheet9!I9/Sheet9!H9)</f>
        <v>0</v>
      </c>
      <c r="F9" s="27">
        <f>IF(Sheet9!K9 = 0, 0,Sheet9!K9/Sheet9!J9)</f>
        <v>2.8598738170347002</v>
      </c>
      <c r="G9" s="27">
        <f>IF(Sheet9!M9 = 0, 0,Sheet9!M9/Sheet9!L9)</f>
        <v>0</v>
      </c>
      <c r="H9" s="27">
        <f>IF(Sheet9!O9 = 0, 0,Sheet9!O9/Sheet9!N9)</f>
        <v>0</v>
      </c>
    </row>
    <row r="10" spans="1:8" x14ac:dyDescent="0.3">
      <c r="A10" s="22" t="s">
        <v>64</v>
      </c>
      <c r="B10" s="27">
        <f>IF(Sheet9!C10 = 0, 0,Sheet9!C10/Sheet9!B10)</f>
        <v>0</v>
      </c>
      <c r="C10" s="27">
        <f>IF(Sheet9!E10 = 0, 0,Sheet9!E10/Sheet9!D10)</f>
        <v>0.53849934923887965</v>
      </c>
      <c r="D10" s="27">
        <f>IF(Sheet9!G10 = 0, 0,Sheet9!G10/Sheet9!F10)</f>
        <v>0</v>
      </c>
      <c r="E10" s="27">
        <f>IF(Sheet9!I10 = 0, 0,Sheet9!I10/Sheet9!H10)</f>
        <v>0</v>
      </c>
      <c r="F10" s="27">
        <f>IF(Sheet9!K10 = 0, 0,Sheet9!K10/Sheet9!J10)</f>
        <v>2.1953947368421054</v>
      </c>
      <c r="G10" s="27">
        <f>IF(Sheet9!M10 = 0, 0,Sheet9!M10/Sheet9!L10)</f>
        <v>0</v>
      </c>
      <c r="H10" s="27">
        <f>IF(Sheet9!O10 = 0, 0,Sheet9!O10/Sheet9!N10)</f>
        <v>0</v>
      </c>
    </row>
    <row r="11" spans="1:8" x14ac:dyDescent="0.3">
      <c r="A11" s="22" t="s">
        <v>232</v>
      </c>
      <c r="B11" s="27">
        <f>IF(Sheet9!C11 = 0, 0,Sheet9!C11/Sheet9!B11)</f>
        <v>0</v>
      </c>
      <c r="C11" s="27">
        <f>IF(Sheet9!E11 = 0, 0,Sheet9!E11/Sheet9!D11)</f>
        <v>1.612934074472536</v>
      </c>
      <c r="D11" s="27">
        <f>IF(Sheet9!G11 = 0, 0,Sheet9!G11/Sheet9!F11)</f>
        <v>0.50642828364222392</v>
      </c>
      <c r="E11" s="27">
        <f>IF(Sheet9!I11 = 0, 0,Sheet9!I11/Sheet9!H11)</f>
        <v>0</v>
      </c>
      <c r="F11" s="27">
        <f>IF(Sheet9!K11 = 0, 0,Sheet9!K11/Sheet9!J11)</f>
        <v>0</v>
      </c>
      <c r="G11" s="27">
        <f>IF(Sheet9!M11 = 0, 0,Sheet9!M11/Sheet9!L11)</f>
        <v>0</v>
      </c>
      <c r="H11" s="27">
        <f>IF(Sheet9!O11 = 0, 0,Sheet9!O11/Sheet9!N11)</f>
        <v>0</v>
      </c>
    </row>
    <row r="12" spans="1:8" x14ac:dyDescent="0.3">
      <c r="A12" s="22" t="s">
        <v>70</v>
      </c>
      <c r="B12" s="27">
        <f>IF(Sheet9!C12 = 0, 0,Sheet9!C12/Sheet9!B12)</f>
        <v>0</v>
      </c>
      <c r="C12" s="27">
        <f>IF(Sheet9!E12 = 0, 0,Sheet9!E12/Sheet9!D12)</f>
        <v>2.5991075876708476</v>
      </c>
      <c r="D12" s="27">
        <f>IF(Sheet9!G12 = 0, 0,Sheet9!G12/Sheet9!F12)</f>
        <v>1.3181884492568039</v>
      </c>
      <c r="E12" s="27">
        <f>IF(Sheet9!I12 = 0, 0,Sheet9!I12/Sheet9!H12)</f>
        <v>0</v>
      </c>
      <c r="F12" s="27">
        <f>IF(Sheet9!K12 = 0, 0,Sheet9!K12/Sheet9!J12)</f>
        <v>0</v>
      </c>
      <c r="G12" s="27">
        <f>IF(Sheet9!M12 = 0, 0,Sheet9!M12/Sheet9!L12)</f>
        <v>0.65178362573099424</v>
      </c>
      <c r="H12" s="27">
        <f>IF(Sheet9!O12 = 0, 0,Sheet9!O12/Sheet9!N12)</f>
        <v>0</v>
      </c>
    </row>
    <row r="13" spans="1:8" x14ac:dyDescent="0.3">
      <c r="A13" s="22" t="s">
        <v>408</v>
      </c>
      <c r="B13" s="27">
        <f>IF(Sheet9!C13 = 0, 0,Sheet9!C13/Sheet9!B13)</f>
        <v>0</v>
      </c>
      <c r="C13" s="27">
        <f>IF(Sheet9!E13 = 0, 0,Sheet9!E13/Sheet9!D13)</f>
        <v>1.991826825498431</v>
      </c>
      <c r="D13" s="27">
        <f>IF(Sheet9!G13 = 0, 0,Sheet9!G13/Sheet9!F13)</f>
        <v>0</v>
      </c>
      <c r="E13" s="27">
        <f>IF(Sheet9!I13 = 0, 0,Sheet9!I13/Sheet9!H13)</f>
        <v>0</v>
      </c>
      <c r="F13" s="27">
        <f>IF(Sheet9!K13 = 0, 0,Sheet9!K13/Sheet9!J13)</f>
        <v>0</v>
      </c>
      <c r="G13" s="27">
        <f>IF(Sheet9!M13 = 0, 0,Sheet9!M13/Sheet9!L13)</f>
        <v>0</v>
      </c>
      <c r="H13" s="27">
        <f>IF(Sheet9!O13 = 0, 0,Sheet9!O13/Sheet9!N13)</f>
        <v>0</v>
      </c>
    </row>
    <row r="14" spans="1:8" x14ac:dyDescent="0.3">
      <c r="A14" s="22" t="s">
        <v>73</v>
      </c>
      <c r="B14" s="27">
        <f>IF(Sheet9!C14 = 0, 0,Sheet9!C14/Sheet9!B14)</f>
        <v>0.9247648902821316</v>
      </c>
      <c r="C14" s="27">
        <f>IF(Sheet9!E14 = 0, 0,Sheet9!E14/Sheet9!D14)</f>
        <v>1.7935827004311762</v>
      </c>
      <c r="D14" s="27">
        <f>IF(Sheet9!G14 = 0, 0,Sheet9!G14/Sheet9!F14)</f>
        <v>3.4226053508259779</v>
      </c>
      <c r="E14" s="27">
        <f>IF(Sheet9!I14 = 0, 0,Sheet9!I14/Sheet9!H14)</f>
        <v>0</v>
      </c>
      <c r="F14" s="27">
        <f>IF(Sheet9!K14 = 0, 0,Sheet9!K14/Sheet9!J14)</f>
        <v>0</v>
      </c>
      <c r="G14" s="27">
        <f>IF(Sheet9!M14 = 0, 0,Sheet9!M14/Sheet9!L14)</f>
        <v>0</v>
      </c>
      <c r="H14" s="27">
        <f>IF(Sheet9!O14 = 0, 0,Sheet9!O14/Sheet9!N14)</f>
        <v>0</v>
      </c>
    </row>
    <row r="15" spans="1:8" x14ac:dyDescent="0.3">
      <c r="A15" s="22" t="s">
        <v>74</v>
      </c>
      <c r="B15" s="27">
        <f>IF(Sheet9!C15 = 0, 0,Sheet9!C15/Sheet9!B15)</f>
        <v>0</v>
      </c>
      <c r="C15" s="27">
        <f>IF(Sheet9!E15 = 0, 0,Sheet9!E15/Sheet9!D15)</f>
        <v>1.9190248188795638</v>
      </c>
      <c r="D15" s="27">
        <f>IF(Sheet9!G15 = 0, 0,Sheet9!G15/Sheet9!F15)</f>
        <v>5.2471621621621622</v>
      </c>
      <c r="E15" s="27">
        <f>IF(Sheet9!I15 = 0, 0,Sheet9!I15/Sheet9!H15)</f>
        <v>0</v>
      </c>
      <c r="F15" s="27">
        <f>IF(Sheet9!K15 = 0, 0,Sheet9!K15/Sheet9!J15)</f>
        <v>0</v>
      </c>
      <c r="G15" s="27">
        <f>IF(Sheet9!M15 = 0, 0,Sheet9!M15/Sheet9!L15)</f>
        <v>0</v>
      </c>
      <c r="H15" s="27">
        <f>IF(Sheet9!O15 = 0, 0,Sheet9!O15/Sheet9!N15)</f>
        <v>0</v>
      </c>
    </row>
    <row r="16" spans="1:8" x14ac:dyDescent="0.3">
      <c r="A16" s="22" t="s">
        <v>366</v>
      </c>
      <c r="B16" s="27">
        <f>IF(Sheet9!C16 = 0, 0,Sheet9!C16/Sheet9!B16)</f>
        <v>0</v>
      </c>
      <c r="C16" s="27">
        <f>IF(Sheet9!E16 = 0, 0,Sheet9!E16/Sheet9!D16)</f>
        <v>1.9987864077669903</v>
      </c>
      <c r="D16" s="27">
        <f>IF(Sheet9!G16 = 0, 0,Sheet9!G16/Sheet9!F16)</f>
        <v>0</v>
      </c>
      <c r="E16" s="27">
        <f>IF(Sheet9!I16 = 0, 0,Sheet9!I16/Sheet9!H16)</f>
        <v>0</v>
      </c>
      <c r="F16" s="27">
        <f>IF(Sheet9!K16 = 0, 0,Sheet9!K16/Sheet9!J16)</f>
        <v>0</v>
      </c>
      <c r="G16" s="27">
        <f>IF(Sheet9!M16 = 0, 0,Sheet9!M16/Sheet9!L16)</f>
        <v>0</v>
      </c>
      <c r="H16" s="27">
        <f>IF(Sheet9!O16 = 0, 0,Sheet9!O16/Sheet9!N16)</f>
        <v>0</v>
      </c>
    </row>
    <row r="17" spans="1:8" x14ac:dyDescent="0.3">
      <c r="A17" s="22" t="s">
        <v>80</v>
      </c>
      <c r="B17" s="27">
        <f>IF(Sheet9!C17 = 0, 0,Sheet9!C17/Sheet9!B17)</f>
        <v>1.8733305002428364</v>
      </c>
      <c r="C17" s="27">
        <f>IF(Sheet9!E17 = 0, 0,Sheet9!E17/Sheet9!D17)</f>
        <v>2.1195496894409938</v>
      </c>
      <c r="D17" s="27">
        <f>IF(Sheet9!G17 = 0, 0,Sheet9!G17/Sheet9!F17)</f>
        <v>13.88875</v>
      </c>
      <c r="E17" s="27">
        <f>IF(Sheet9!I17 = 0, 0,Sheet9!I17/Sheet9!H17)</f>
        <v>0</v>
      </c>
      <c r="F17" s="27">
        <f>IF(Sheet9!K17 = 0, 0,Sheet9!K17/Sheet9!J17)</f>
        <v>0.94820125141855394</v>
      </c>
      <c r="G17" s="27">
        <f>IF(Sheet9!M17 = 0, 0,Sheet9!M17/Sheet9!L17)</f>
        <v>0</v>
      </c>
      <c r="H17" s="27">
        <f>IF(Sheet9!O17 = 0, 0,Sheet9!O17/Sheet9!N17)</f>
        <v>0</v>
      </c>
    </row>
    <row r="18" spans="1:8" x14ac:dyDescent="0.3">
      <c r="A18" s="22" t="s">
        <v>159</v>
      </c>
      <c r="B18" s="27">
        <f>IF(Sheet9!C18 = 0, 0,Sheet9!C18/Sheet9!B18)</f>
        <v>0</v>
      </c>
      <c r="C18" s="27">
        <f>IF(Sheet9!E18 = 0, 0,Sheet9!E18/Sheet9!D18)</f>
        <v>0.46113024454697077</v>
      </c>
      <c r="D18" s="27">
        <f>IF(Sheet9!G18 = 0, 0,Sheet9!G18/Sheet9!F18)</f>
        <v>0</v>
      </c>
      <c r="E18" s="27">
        <f>IF(Sheet9!I18 = 0, 0,Sheet9!I18/Sheet9!H18)</f>
        <v>0</v>
      </c>
      <c r="F18" s="27">
        <f>IF(Sheet9!K18 = 0, 0,Sheet9!K18/Sheet9!J18)</f>
        <v>0</v>
      </c>
      <c r="G18" s="27">
        <f>IF(Sheet9!M18 = 0, 0,Sheet9!M18/Sheet9!L18)</f>
        <v>0.96586176340274688</v>
      </c>
      <c r="H18" s="27">
        <f>IF(Sheet9!O18 = 0, 0,Sheet9!O18/Sheet9!N18)</f>
        <v>0</v>
      </c>
    </row>
    <row r="19" spans="1:8" x14ac:dyDescent="0.3">
      <c r="A19" s="22" t="s">
        <v>93</v>
      </c>
      <c r="B19" s="27">
        <f>IF(Sheet9!C19 = 0, 0,Sheet9!C19/Sheet9!B19)</f>
        <v>0.91459291317284286</v>
      </c>
      <c r="C19" s="27">
        <f>IF(Sheet9!E19 = 0, 0,Sheet9!E19/Sheet9!D19)</f>
        <v>3.6163087004004364</v>
      </c>
      <c r="D19" s="27">
        <f>IF(Sheet9!G19 = 0, 0,Sheet9!G19/Sheet9!F19)</f>
        <v>0</v>
      </c>
      <c r="E19" s="27">
        <f>IF(Sheet9!I19 = 0, 0,Sheet9!I19/Sheet9!H19)</f>
        <v>0</v>
      </c>
      <c r="F19" s="27">
        <f>IF(Sheet9!K19 = 0, 0,Sheet9!K19/Sheet9!J19)</f>
        <v>0</v>
      </c>
      <c r="G19" s="27">
        <f>IF(Sheet9!M19 = 0, 0,Sheet9!M19/Sheet9!L19)</f>
        <v>0</v>
      </c>
      <c r="H19" s="27">
        <f>IF(Sheet9!O19 = 0, 0,Sheet9!O19/Sheet9!N19)</f>
        <v>0</v>
      </c>
    </row>
    <row r="20" spans="1:8" x14ac:dyDescent="0.3">
      <c r="A20" s="22" t="s">
        <v>99</v>
      </c>
      <c r="B20" s="27">
        <f>IF(Sheet9!C20 = 0, 0,Sheet9!C20/Sheet9!B20)</f>
        <v>0</v>
      </c>
      <c r="C20" s="27">
        <f>IF(Sheet9!E20 = 0, 0,Sheet9!E20/Sheet9!D20)</f>
        <v>1.3016158536585365</v>
      </c>
      <c r="D20" s="27">
        <f>IF(Sheet9!G20 = 0, 0,Sheet9!G20/Sheet9!F20)</f>
        <v>0</v>
      </c>
      <c r="E20" s="27">
        <f>IF(Sheet9!I20 = 0, 0,Sheet9!I20/Sheet9!H20)</f>
        <v>0</v>
      </c>
      <c r="F20" s="27">
        <f>IF(Sheet9!K20 = 0, 0,Sheet9!K20/Sheet9!J20)</f>
        <v>0</v>
      </c>
      <c r="G20" s="27">
        <f>IF(Sheet9!M20 = 0, 0,Sheet9!M20/Sheet9!L20)</f>
        <v>0</v>
      </c>
      <c r="H20" s="27">
        <f>IF(Sheet9!O20 = 0, 0,Sheet9!O20/Sheet9!N20)</f>
        <v>0</v>
      </c>
    </row>
    <row r="21" spans="1:8" x14ac:dyDescent="0.3">
      <c r="A21" s="22" t="s">
        <v>102</v>
      </c>
      <c r="B21" s="27">
        <f>IF(Sheet9!C21 = 0, 0,Sheet9!C21/Sheet9!B21)</f>
        <v>0</v>
      </c>
      <c r="C21" s="27">
        <f>IF(Sheet9!E21 = 0, 0,Sheet9!E21/Sheet9!D21)</f>
        <v>0</v>
      </c>
      <c r="D21" s="27">
        <f>IF(Sheet9!G21 = 0, 0,Sheet9!G21/Sheet9!F21)</f>
        <v>0.20291203937405347</v>
      </c>
      <c r="E21" s="27">
        <f>IF(Sheet9!I21 = 0, 0,Sheet9!I21/Sheet9!H21)</f>
        <v>0</v>
      </c>
      <c r="F21" s="27">
        <f>IF(Sheet9!K21 = 0, 0,Sheet9!K21/Sheet9!J21)</f>
        <v>0</v>
      </c>
      <c r="G21" s="27">
        <f>IF(Sheet9!M21 = 0, 0,Sheet9!M21/Sheet9!L21)</f>
        <v>0</v>
      </c>
      <c r="H21" s="27">
        <f>IF(Sheet9!O21 = 0, 0,Sheet9!O21/Sheet9!N21)</f>
        <v>0</v>
      </c>
    </row>
    <row r="22" spans="1:8" x14ac:dyDescent="0.3">
      <c r="A22" s="22" t="s">
        <v>109</v>
      </c>
      <c r="B22" s="27">
        <f>IF(Sheet9!C22 = 0, 0,Sheet9!C22/Sheet9!B22)</f>
        <v>0</v>
      </c>
      <c r="C22" s="27">
        <f>IF(Sheet9!E22 = 0, 0,Sheet9!E22/Sheet9!D22)</f>
        <v>2.7070727871798712</v>
      </c>
      <c r="D22" s="27">
        <f>IF(Sheet9!G22 = 0, 0,Sheet9!G22/Sheet9!F22)</f>
        <v>0</v>
      </c>
      <c r="E22" s="27">
        <f>IF(Sheet9!I22 = 0, 0,Sheet9!I22/Sheet9!H22)</f>
        <v>0</v>
      </c>
      <c r="F22" s="27">
        <f>IF(Sheet9!K22 = 0, 0,Sheet9!K22/Sheet9!J22)</f>
        <v>0</v>
      </c>
      <c r="G22" s="27">
        <f>IF(Sheet9!M22 = 0, 0,Sheet9!M22/Sheet9!L22)</f>
        <v>0</v>
      </c>
      <c r="H22" s="27">
        <f>IF(Sheet9!O22 = 0, 0,Sheet9!O22/Sheet9!N22)</f>
        <v>0</v>
      </c>
    </row>
    <row r="23" spans="1:8" x14ac:dyDescent="0.3">
      <c r="A23" s="22" t="s">
        <v>112</v>
      </c>
      <c r="B23" s="27">
        <f>IF(Sheet9!C23 = 0, 0,Sheet9!C23/Sheet9!B23)</f>
        <v>1.9228819444444445</v>
      </c>
      <c r="C23" s="27">
        <f>IF(Sheet9!E23 = 0, 0,Sheet9!E23/Sheet9!D23)</f>
        <v>0.77947414739298537</v>
      </c>
      <c r="D23" s="27">
        <f>IF(Sheet9!G23 = 0, 0,Sheet9!G23/Sheet9!F23)</f>
        <v>0.50539902666726444</v>
      </c>
      <c r="E23" s="27">
        <f>IF(Sheet9!I23 = 0, 0,Sheet9!I23/Sheet9!H23)</f>
        <v>0.81273769574944066</v>
      </c>
      <c r="F23" s="27">
        <f>IF(Sheet9!K23 = 0, 0,Sheet9!K23/Sheet9!J23)</f>
        <v>0</v>
      </c>
      <c r="G23" s="27">
        <f>IF(Sheet9!M23 = 0, 0,Sheet9!M23/Sheet9!L23)</f>
        <v>0</v>
      </c>
      <c r="H23" s="27">
        <f>IF(Sheet9!O23 = 0, 0,Sheet9!O23/Sheet9!N23)</f>
        <v>0</v>
      </c>
    </row>
    <row r="24" spans="1:8" x14ac:dyDescent="0.3">
      <c r="A24" s="22" t="s">
        <v>119</v>
      </c>
      <c r="B24" s="27">
        <f>IF(Sheet9!C24 = 0, 0,Sheet9!C24/Sheet9!B24)</f>
        <v>0</v>
      </c>
      <c r="C24" s="27">
        <f>IF(Sheet9!E24 = 0, 0,Sheet9!E24/Sheet9!D24)</f>
        <v>2.8566236137408709</v>
      </c>
      <c r="D24" s="27">
        <f>IF(Sheet9!G24 = 0, 0,Sheet9!G24/Sheet9!F24)</f>
        <v>3.4724175425878938</v>
      </c>
      <c r="E24" s="27">
        <f>IF(Sheet9!I24 = 0, 0,Sheet9!I24/Sheet9!H24)</f>
        <v>4.7757663086193345</v>
      </c>
      <c r="F24" s="27">
        <f>IF(Sheet9!K24 = 0, 0,Sheet9!K24/Sheet9!J24)</f>
        <v>0.35769411688893005</v>
      </c>
      <c r="G24" s="27">
        <f>IF(Sheet9!M24 = 0, 0,Sheet9!M24/Sheet9!L24)</f>
        <v>0</v>
      </c>
      <c r="H24" s="27">
        <f>IF(Sheet9!O24 = 0, 0,Sheet9!O24/Sheet9!N24)</f>
        <v>0</v>
      </c>
    </row>
    <row r="25" spans="1:8" x14ac:dyDescent="0.3">
      <c r="A25" s="22" t="s">
        <v>128</v>
      </c>
      <c r="B25" s="27">
        <f>IF(Sheet9!C25 = 0, 0,Sheet9!C25/Sheet9!B25)</f>
        <v>2.131199040767386</v>
      </c>
      <c r="C25" s="27">
        <f>IF(Sheet9!E25 = 0, 0,Sheet9!E25/Sheet9!D25)</f>
        <v>2.4631955079122001</v>
      </c>
      <c r="D25" s="27">
        <f>IF(Sheet9!G25 = 0, 0,Sheet9!G25/Sheet9!F25)</f>
        <v>0.6518902439024391</v>
      </c>
      <c r="E25" s="27">
        <f>IF(Sheet9!I25 = 0, 0,Sheet9!I25/Sheet9!H25)</f>
        <v>1.2463248702482816</v>
      </c>
      <c r="F25" s="27">
        <f>IF(Sheet9!K25 = 0, 0,Sheet9!K25/Sheet9!J25)</f>
        <v>2.2028711749149981</v>
      </c>
      <c r="G25" s="27">
        <f>IF(Sheet9!M25 = 0, 0,Sheet9!M25/Sheet9!L25)</f>
        <v>2.206681818181818</v>
      </c>
      <c r="H25" s="27">
        <f>IF(Sheet9!O25 = 0, 0,Sheet9!O25/Sheet9!N25)</f>
        <v>0</v>
      </c>
    </row>
    <row r="26" spans="1:8" x14ac:dyDescent="0.3">
      <c r="A26" s="22" t="s">
        <v>139</v>
      </c>
      <c r="B26" s="27">
        <f>IF(Sheet9!C26 = 0, 0,Sheet9!C26/Sheet9!B26)</f>
        <v>0</v>
      </c>
      <c r="C26" s="27">
        <f>IF(Sheet9!E26 = 0, 0,Sheet9!E26/Sheet9!D26)</f>
        <v>3.5419301139313966</v>
      </c>
      <c r="D26" s="27">
        <f>IF(Sheet9!G26 = 0, 0,Sheet9!G26/Sheet9!F26)</f>
        <v>2.4375354911981826</v>
      </c>
      <c r="E26" s="27">
        <f>IF(Sheet9!I26 = 0, 0,Sheet9!I26/Sheet9!H26)</f>
        <v>0</v>
      </c>
      <c r="F26" s="27">
        <f>IF(Sheet9!K26 = 0, 0,Sheet9!K26/Sheet9!J26)</f>
        <v>6.8938200974283452</v>
      </c>
      <c r="G26" s="27">
        <f>IF(Sheet9!M26 = 0, 0,Sheet9!M26/Sheet9!L26)</f>
        <v>0</v>
      </c>
      <c r="H26" s="27">
        <f>IF(Sheet9!O26 = 0, 0,Sheet9!O26/Sheet9!N26)</f>
        <v>0</v>
      </c>
    </row>
    <row r="27" spans="1:8" x14ac:dyDescent="0.3">
      <c r="A27" s="22" t="s">
        <v>374</v>
      </c>
      <c r="B27" s="27">
        <f>IF(Sheet9!C27 = 0, 0,Sheet9!C27/Sheet9!B27)</f>
        <v>1.8733305002428364</v>
      </c>
      <c r="C27" s="27">
        <f>IF(Sheet9!E27 = 0, 0,Sheet9!E27/Sheet9!D27)</f>
        <v>1.3785065855518552</v>
      </c>
      <c r="D27" s="27">
        <f>IF(Sheet9!G27 = 0, 0,Sheet9!G27/Sheet9!F27)</f>
        <v>1.8320714716688336</v>
      </c>
      <c r="E27" s="27">
        <f>IF(Sheet9!I27 = 0, 0,Sheet9!I27/Sheet9!H27)</f>
        <v>1.7732458816351433</v>
      </c>
      <c r="F27" s="27">
        <f>IF(Sheet9!K27 = 0, 0,Sheet9!K27/Sheet9!J27)</f>
        <v>2.7091464326244399</v>
      </c>
      <c r="G27" s="27">
        <f>IF(Sheet9!M27 = 0, 0,Sheet9!M27/Sheet9!L27)</f>
        <v>1.4484080571799871</v>
      </c>
      <c r="H27" s="27">
        <f>IF(Sheet9!O27 = 0, 0,Sheet9!O27/Sheet9!N27)</f>
        <v>0</v>
      </c>
    </row>
    <row r="28" spans="1:8" x14ac:dyDescent="0.3">
      <c r="A28" s="22"/>
    </row>
    <row r="29" spans="1:8" x14ac:dyDescent="0.3">
      <c r="A29" s="22"/>
    </row>
    <row r="30" spans="1:8" x14ac:dyDescent="0.3">
      <c r="A30" s="22"/>
    </row>
    <row r="31" spans="1:8" x14ac:dyDescent="0.3">
      <c r="A31" s="22"/>
    </row>
    <row r="32" spans="1:8" x14ac:dyDescent="0.3">
      <c r="A32" s="22"/>
    </row>
    <row r="33" spans="1:1" x14ac:dyDescent="0.3">
      <c r="A33" s="22"/>
    </row>
  </sheetData>
  <mergeCells count="1">
    <mergeCell ref="A1:H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A83C-0524-4A01-A18D-1AFE8EF752A8}">
  <dimension ref="A1:H4"/>
  <sheetViews>
    <sheetView workbookViewId="0">
      <selection activeCell="B5" sqref="B5"/>
    </sheetView>
  </sheetViews>
  <sheetFormatPr defaultRowHeight="13.8" x14ac:dyDescent="0.3"/>
  <sheetData>
    <row r="1" spans="1:8" x14ac:dyDescent="0.3">
      <c r="A1" s="24" t="s">
        <v>508</v>
      </c>
      <c r="B1" s="24" t="s">
        <v>42</v>
      </c>
      <c r="C1" s="24" t="s">
        <v>497</v>
      </c>
      <c r="D1" s="24" t="s">
        <v>498</v>
      </c>
      <c r="E1" s="24" t="s">
        <v>499</v>
      </c>
      <c r="F1" s="24" t="s">
        <v>503</v>
      </c>
      <c r="G1" s="24" t="s">
        <v>500</v>
      </c>
      <c r="H1" s="24" t="s">
        <v>530</v>
      </c>
    </row>
    <row r="2" spans="1:8" x14ac:dyDescent="0.3">
      <c r="A2" t="s">
        <v>542</v>
      </c>
    </row>
    <row r="3" spans="1:8" x14ac:dyDescent="0.3">
      <c r="A3" t="s">
        <v>543</v>
      </c>
    </row>
    <row r="4" spans="1:8" x14ac:dyDescent="0.3">
      <c r="A4" t="s">
        <v>544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BAF64-6814-44DB-A2D4-0324B9870AAB}">
  <dimension ref="A1:U471"/>
  <sheetViews>
    <sheetView tabSelected="1" topLeftCell="A448" zoomScale="102" workbookViewId="0">
      <selection activeCell="J471" sqref="J471"/>
    </sheetView>
  </sheetViews>
  <sheetFormatPr defaultColWidth="21.6640625" defaultRowHeight="13.8" x14ac:dyDescent="0.3"/>
  <cols>
    <col min="1" max="1" width="8.44140625" customWidth="1"/>
    <col min="2" max="2" width="10.88671875" customWidth="1"/>
    <col min="3" max="3" width="11.77734375" customWidth="1"/>
    <col min="4" max="4" width="22.6640625" customWidth="1"/>
    <col min="5" max="5" width="9.88671875" customWidth="1"/>
    <col min="6" max="6" width="16.88671875" style="10" customWidth="1"/>
    <col min="7" max="7" width="16.88671875" style="11" customWidth="1"/>
    <col min="8" max="8" width="11.109375" bestFit="1" customWidth="1"/>
    <col min="9" max="9" width="10.5546875" bestFit="1" customWidth="1"/>
    <col min="10" max="10" width="11.77734375" style="8" bestFit="1" customWidth="1"/>
    <col min="11" max="11" width="12.44140625" style="10" bestFit="1" customWidth="1"/>
    <col min="12" max="12" width="9.44140625" bestFit="1" customWidth="1"/>
    <col min="13" max="13" width="11.33203125" customWidth="1"/>
    <col min="14" max="14" width="19.88671875" customWidth="1"/>
    <col min="15" max="16" width="10" style="19" bestFit="1" customWidth="1"/>
    <col min="17" max="17" width="12" style="19" bestFit="1" customWidth="1"/>
    <col min="18" max="18" width="9.109375" customWidth="1"/>
    <col min="19" max="19" width="10.21875" customWidth="1"/>
    <col min="20" max="20" width="9.88671875" customWidth="1"/>
    <col min="21" max="21" width="19.88671875" customWidth="1"/>
  </cols>
  <sheetData>
    <row r="1" spans="1:21" s="16" customFormat="1" ht="31.5" customHeight="1" x14ac:dyDescent="0.3">
      <c r="A1" s="12" t="s">
        <v>492</v>
      </c>
      <c r="B1" s="12" t="s">
        <v>10</v>
      </c>
      <c r="C1" s="12" t="s">
        <v>6</v>
      </c>
      <c r="D1" s="12" t="s">
        <v>7</v>
      </c>
      <c r="E1" s="12" t="s">
        <v>8</v>
      </c>
      <c r="F1" s="14" t="s">
        <v>494</v>
      </c>
      <c r="G1" s="13" t="s">
        <v>493</v>
      </c>
      <c r="H1" s="12" t="s">
        <v>9</v>
      </c>
      <c r="I1" s="12" t="s">
        <v>0</v>
      </c>
      <c r="J1" s="15" t="s">
        <v>1</v>
      </c>
      <c r="K1" s="14" t="s">
        <v>2</v>
      </c>
      <c r="L1" s="12" t="s">
        <v>3</v>
      </c>
      <c r="M1" s="12" t="s">
        <v>4</v>
      </c>
      <c r="N1" s="12" t="s">
        <v>5</v>
      </c>
      <c r="O1" s="17" t="s">
        <v>495</v>
      </c>
      <c r="P1" s="17" t="s">
        <v>487</v>
      </c>
      <c r="Q1" s="17" t="s">
        <v>488</v>
      </c>
      <c r="R1" s="12" t="s">
        <v>4</v>
      </c>
      <c r="S1" s="12" t="s">
        <v>11</v>
      </c>
      <c r="T1" s="12" t="s">
        <v>528</v>
      </c>
      <c r="U1" s="12" t="s">
        <v>529</v>
      </c>
    </row>
    <row r="2" spans="1:21" x14ac:dyDescent="0.3">
      <c r="A2" t="s">
        <v>489</v>
      </c>
      <c r="B2" s="1" t="s">
        <v>74</v>
      </c>
      <c r="C2" s="1" t="s">
        <v>74</v>
      </c>
      <c r="D2" s="1" t="s">
        <v>75</v>
      </c>
      <c r="E2" s="1" t="s">
        <v>517</v>
      </c>
      <c r="F2" s="9">
        <v>1487.87</v>
      </c>
      <c r="G2" s="3">
        <v>44713</v>
      </c>
      <c r="I2" s="3">
        <v>44725</v>
      </c>
      <c r="J2" s="7">
        <v>89866</v>
      </c>
      <c r="K2" s="9">
        <v>3549</v>
      </c>
      <c r="L2" s="4">
        <v>1482.23</v>
      </c>
      <c r="M2" s="5">
        <f>L2/F2*100</f>
        <v>99.620934624664798</v>
      </c>
      <c r="N2" s="1" t="s">
        <v>497</v>
      </c>
      <c r="O2" s="18">
        <v>1482.23</v>
      </c>
      <c r="P2" s="18">
        <v>-28.38</v>
      </c>
      <c r="Q2" s="18">
        <v>1510.61</v>
      </c>
      <c r="R2" s="6">
        <v>41.764722457030146</v>
      </c>
      <c r="S2" s="2">
        <f>I2-G2</f>
        <v>12</v>
      </c>
      <c r="T2" s="1" t="s">
        <v>527</v>
      </c>
      <c r="U2" s="1" t="s">
        <v>497</v>
      </c>
    </row>
    <row r="3" spans="1:21" x14ac:dyDescent="0.3">
      <c r="A3" t="s">
        <v>489</v>
      </c>
      <c r="B3" s="1" t="s">
        <v>112</v>
      </c>
      <c r="C3" s="1" t="s">
        <v>110</v>
      </c>
      <c r="D3" s="1" t="s">
        <v>111</v>
      </c>
      <c r="E3" s="1" t="s">
        <v>14</v>
      </c>
      <c r="F3" s="9">
        <v>2823.45</v>
      </c>
      <c r="G3" s="3">
        <v>44713</v>
      </c>
      <c r="H3" s="3">
        <v>44723</v>
      </c>
      <c r="I3" s="3">
        <v>44726</v>
      </c>
      <c r="J3" s="7">
        <v>29630</v>
      </c>
      <c r="K3" s="9">
        <v>4595</v>
      </c>
      <c r="L3" s="4">
        <v>1447.91</v>
      </c>
      <c r="M3" s="5">
        <f t="shared" ref="M3:M66" si="0">L3/F3*100</f>
        <v>51.281588127999441</v>
      </c>
      <c r="N3" s="1" t="s">
        <v>497</v>
      </c>
      <c r="O3" s="18">
        <v>1447.91</v>
      </c>
      <c r="P3" s="18">
        <v>-28.38</v>
      </c>
      <c r="Q3" s="18">
        <v>1476.29</v>
      </c>
      <c r="R3" s="6">
        <v>31.510554951033733</v>
      </c>
      <c r="S3" s="2">
        <f t="shared" ref="S3:S66" si="1">I3-G3</f>
        <v>13</v>
      </c>
      <c r="T3" s="1" t="s">
        <v>517</v>
      </c>
      <c r="U3" s="1" t="s">
        <v>497</v>
      </c>
    </row>
    <row r="4" spans="1:21" x14ac:dyDescent="0.3">
      <c r="A4" t="s">
        <v>489</v>
      </c>
      <c r="B4" s="1" t="s">
        <v>28</v>
      </c>
      <c r="C4" s="1" t="s">
        <v>26</v>
      </c>
      <c r="D4" s="1" t="s">
        <v>27</v>
      </c>
      <c r="E4" s="1" t="s">
        <v>517</v>
      </c>
      <c r="F4" s="9">
        <v>3398.8</v>
      </c>
      <c r="G4" s="3">
        <v>44713</v>
      </c>
      <c r="I4" s="3">
        <v>44726</v>
      </c>
      <c r="J4" s="7">
        <v>133535</v>
      </c>
      <c r="K4" s="9">
        <v>4850</v>
      </c>
      <c r="L4" s="4">
        <v>633.89</v>
      </c>
      <c r="M4" s="5">
        <f t="shared" si="0"/>
        <v>18.650406025656114</v>
      </c>
      <c r="N4" s="1" t="s">
        <v>497</v>
      </c>
      <c r="O4" s="18">
        <v>633.89</v>
      </c>
      <c r="P4" s="18">
        <v>-28.38</v>
      </c>
      <c r="Q4" s="18">
        <v>662.27</v>
      </c>
      <c r="R4" s="6">
        <v>13.069896907216496</v>
      </c>
      <c r="S4" s="2">
        <f t="shared" si="1"/>
        <v>13</v>
      </c>
      <c r="T4" s="1" t="s">
        <v>527</v>
      </c>
      <c r="U4" s="1" t="s">
        <v>497</v>
      </c>
    </row>
    <row r="5" spans="1:21" x14ac:dyDescent="0.3">
      <c r="A5" t="s">
        <v>489</v>
      </c>
      <c r="B5" s="1" t="s">
        <v>41</v>
      </c>
      <c r="C5" s="1" t="s">
        <v>43</v>
      </c>
      <c r="D5" s="1" t="s">
        <v>45</v>
      </c>
      <c r="E5" s="1" t="s">
        <v>40</v>
      </c>
      <c r="F5" s="9">
        <v>2118.4299999999998</v>
      </c>
      <c r="G5" s="3">
        <v>44713</v>
      </c>
      <c r="H5" s="3">
        <v>44758</v>
      </c>
      <c r="I5" s="3">
        <v>44765</v>
      </c>
      <c r="J5" s="7">
        <v>52044</v>
      </c>
      <c r="K5" s="9">
        <v>5000</v>
      </c>
      <c r="L5" s="4">
        <v>2372.9299999999998</v>
      </c>
      <c r="M5" s="5">
        <f t="shared" si="0"/>
        <v>112.01361385554395</v>
      </c>
      <c r="N5" s="1" t="s">
        <v>497</v>
      </c>
      <c r="O5" s="18">
        <v>2372.9299999999998</v>
      </c>
      <c r="P5" s="18">
        <v>-28.38</v>
      </c>
      <c r="Q5" s="18">
        <v>2401.31</v>
      </c>
      <c r="R5" s="6">
        <v>47.458599999999997</v>
      </c>
      <c r="S5" s="2">
        <f t="shared" si="1"/>
        <v>52</v>
      </c>
      <c r="T5" s="1" t="s">
        <v>527</v>
      </c>
      <c r="U5" s="1" t="s">
        <v>497</v>
      </c>
    </row>
    <row r="6" spans="1:21" x14ac:dyDescent="0.3">
      <c r="A6" t="s">
        <v>489</v>
      </c>
      <c r="B6" s="1" t="s">
        <v>41</v>
      </c>
      <c r="C6" s="1" t="s">
        <v>51</v>
      </c>
      <c r="D6" s="1" t="s">
        <v>52</v>
      </c>
      <c r="E6" s="1" t="s">
        <v>40</v>
      </c>
      <c r="F6" s="9">
        <v>3582.25</v>
      </c>
      <c r="G6" s="3">
        <v>44713</v>
      </c>
      <c r="H6" s="3">
        <v>44754</v>
      </c>
      <c r="I6" s="3">
        <v>44761</v>
      </c>
      <c r="J6" s="7">
        <v>41840</v>
      </c>
      <c r="K6" s="9">
        <v>5495</v>
      </c>
      <c r="L6" s="4">
        <v>1565.58</v>
      </c>
      <c r="M6" s="5">
        <f t="shared" si="0"/>
        <v>43.70381743317747</v>
      </c>
      <c r="N6" s="20" t="s">
        <v>497</v>
      </c>
      <c r="O6" s="18">
        <v>1565.58</v>
      </c>
      <c r="P6" s="18">
        <v>-28.38</v>
      </c>
      <c r="Q6" s="18">
        <v>1593.96</v>
      </c>
      <c r="R6" s="6">
        <v>28.490991810737032</v>
      </c>
      <c r="S6" s="2">
        <f t="shared" si="1"/>
        <v>48</v>
      </c>
      <c r="T6" s="1" t="s">
        <v>527</v>
      </c>
      <c r="U6" s="20" t="s">
        <v>497</v>
      </c>
    </row>
    <row r="7" spans="1:21" x14ac:dyDescent="0.3">
      <c r="A7" t="s">
        <v>489</v>
      </c>
      <c r="B7" s="1" t="s">
        <v>15</v>
      </c>
      <c r="C7" s="1" t="s">
        <v>17</v>
      </c>
      <c r="D7" s="1" t="s">
        <v>149</v>
      </c>
      <c r="E7" s="1" t="s">
        <v>20</v>
      </c>
      <c r="F7" s="9">
        <v>4021.46</v>
      </c>
      <c r="G7" s="3">
        <v>44713</v>
      </c>
      <c r="I7" s="3">
        <v>44718</v>
      </c>
      <c r="J7" s="7">
        <v>76097</v>
      </c>
      <c r="K7" s="9">
        <v>5500</v>
      </c>
      <c r="L7" s="4">
        <v>1232.1199999999999</v>
      </c>
      <c r="M7" s="5">
        <f t="shared" si="0"/>
        <v>30.638623783402046</v>
      </c>
      <c r="N7" s="1" t="s">
        <v>497</v>
      </c>
      <c r="O7" s="18">
        <v>1232.1199999999999</v>
      </c>
      <c r="Q7" s="18">
        <v>1232.1199999999999</v>
      </c>
      <c r="R7" s="6">
        <v>22.40218181818182</v>
      </c>
      <c r="S7" s="2">
        <f t="shared" si="1"/>
        <v>5</v>
      </c>
      <c r="T7" s="1" t="s">
        <v>517</v>
      </c>
      <c r="U7" s="1" t="s">
        <v>497</v>
      </c>
    </row>
    <row r="8" spans="1:21" x14ac:dyDescent="0.3">
      <c r="A8" t="s">
        <v>489</v>
      </c>
      <c r="B8" s="1" t="s">
        <v>128</v>
      </c>
      <c r="C8" s="1" t="s">
        <v>126</v>
      </c>
      <c r="D8" s="1" t="s">
        <v>127</v>
      </c>
      <c r="E8" s="1" t="s">
        <v>14</v>
      </c>
      <c r="F8" s="9">
        <v>3200.19</v>
      </c>
      <c r="G8" s="3">
        <v>44713</v>
      </c>
      <c r="H8" s="3">
        <v>44722</v>
      </c>
      <c r="I8" s="3">
        <v>44735</v>
      </c>
      <c r="J8" s="7">
        <v>51495</v>
      </c>
      <c r="K8" s="9">
        <v>5795</v>
      </c>
      <c r="L8" s="4">
        <v>2088.96</v>
      </c>
      <c r="M8" s="5">
        <f t="shared" si="0"/>
        <v>65.276124230123827</v>
      </c>
      <c r="N8" s="1" t="s">
        <v>497</v>
      </c>
      <c r="O8" s="18">
        <v>2088.96</v>
      </c>
      <c r="P8" s="18">
        <v>-28.38</v>
      </c>
      <c r="Q8" s="18">
        <v>2117.34</v>
      </c>
      <c r="R8" s="6">
        <v>36.047627264883523</v>
      </c>
      <c r="S8" s="2">
        <f t="shared" si="1"/>
        <v>22</v>
      </c>
      <c r="T8" s="1" t="s">
        <v>517</v>
      </c>
      <c r="U8" s="1" t="s">
        <v>497</v>
      </c>
    </row>
    <row r="9" spans="1:21" x14ac:dyDescent="0.3">
      <c r="A9" t="s">
        <v>489</v>
      </c>
      <c r="B9" s="1" t="s">
        <v>139</v>
      </c>
      <c r="C9" s="1" t="s">
        <v>137</v>
      </c>
      <c r="D9" s="1" t="s">
        <v>138</v>
      </c>
      <c r="E9" s="1" t="s">
        <v>20</v>
      </c>
      <c r="F9" s="9">
        <v>1000</v>
      </c>
      <c r="G9" s="3">
        <v>44713</v>
      </c>
      <c r="H9" s="3">
        <v>44786</v>
      </c>
      <c r="I9" s="3">
        <v>44792</v>
      </c>
      <c r="J9" s="7">
        <v>50090</v>
      </c>
      <c r="K9" s="9">
        <v>5844</v>
      </c>
      <c r="L9" s="4">
        <v>3491.83</v>
      </c>
      <c r="M9" s="5">
        <f t="shared" si="0"/>
        <v>349.18299999999999</v>
      </c>
      <c r="N9" s="1" t="s">
        <v>42</v>
      </c>
      <c r="O9" s="18">
        <v>3491.83</v>
      </c>
      <c r="P9" s="18">
        <v>483.24</v>
      </c>
      <c r="Q9" s="18">
        <v>3008.59</v>
      </c>
      <c r="R9" s="6">
        <v>59.750684462696782</v>
      </c>
      <c r="S9" s="2">
        <f t="shared" si="1"/>
        <v>79</v>
      </c>
      <c r="T9" s="1" t="s">
        <v>517</v>
      </c>
      <c r="U9" s="1" t="s">
        <v>42</v>
      </c>
    </row>
    <row r="10" spans="1:21" x14ac:dyDescent="0.3">
      <c r="A10" t="s">
        <v>489</v>
      </c>
      <c r="B10" s="1" t="s">
        <v>408</v>
      </c>
      <c r="C10" s="1" t="s">
        <v>36</v>
      </c>
      <c r="D10" s="1" t="s">
        <v>37</v>
      </c>
      <c r="E10" s="1" t="s">
        <v>22</v>
      </c>
      <c r="F10" s="9">
        <v>4297.6499999999996</v>
      </c>
      <c r="G10" s="3">
        <v>44713</v>
      </c>
      <c r="I10" s="3">
        <v>44726</v>
      </c>
      <c r="J10" s="7">
        <v>38318</v>
      </c>
      <c r="K10" s="9">
        <v>6099</v>
      </c>
      <c r="L10" s="4">
        <v>1447.74</v>
      </c>
      <c r="M10" s="5">
        <f t="shared" si="0"/>
        <v>33.686782311263137</v>
      </c>
      <c r="N10" s="1" t="s">
        <v>497</v>
      </c>
      <c r="O10" s="18">
        <v>1447.74</v>
      </c>
      <c r="P10" s="18">
        <v>-28.38</v>
      </c>
      <c r="Q10" s="18">
        <v>1476.12</v>
      </c>
      <c r="R10" s="6">
        <v>23.737333989178556</v>
      </c>
      <c r="S10" s="2">
        <f t="shared" si="1"/>
        <v>13</v>
      </c>
      <c r="T10" s="1" t="s">
        <v>22</v>
      </c>
      <c r="U10" s="1" t="s">
        <v>497</v>
      </c>
    </row>
    <row r="11" spans="1:21" x14ac:dyDescent="0.3">
      <c r="A11" t="s">
        <v>489</v>
      </c>
      <c r="B11" s="1" t="s">
        <v>80</v>
      </c>
      <c r="C11" s="1" t="s">
        <v>81</v>
      </c>
      <c r="D11" s="1" t="s">
        <v>86</v>
      </c>
      <c r="E11" s="1" t="s">
        <v>517</v>
      </c>
      <c r="F11" s="9">
        <v>4350</v>
      </c>
      <c r="G11" s="3">
        <v>44713</v>
      </c>
      <c r="H11" s="3">
        <v>44739</v>
      </c>
      <c r="I11" s="3">
        <v>44742</v>
      </c>
      <c r="J11" s="7">
        <v>32927</v>
      </c>
      <c r="K11" s="9">
        <v>6100</v>
      </c>
      <c r="L11" s="4">
        <v>1429.95</v>
      </c>
      <c r="M11" s="5">
        <f t="shared" si="0"/>
        <v>32.872413793103448</v>
      </c>
      <c r="N11" s="1" t="s">
        <v>42</v>
      </c>
      <c r="O11" s="18">
        <v>1429.95</v>
      </c>
      <c r="P11" s="18">
        <v>-28.38</v>
      </c>
      <c r="Q11" s="18">
        <v>1458.33</v>
      </c>
      <c r="R11" s="6">
        <v>23.441803278688525</v>
      </c>
      <c r="S11" s="2">
        <f t="shared" si="1"/>
        <v>29</v>
      </c>
      <c r="T11" s="1" t="s">
        <v>527</v>
      </c>
      <c r="U11" s="1" t="s">
        <v>42</v>
      </c>
    </row>
    <row r="12" spans="1:21" x14ac:dyDescent="0.3">
      <c r="A12" t="s">
        <v>489</v>
      </c>
      <c r="B12" s="1" t="s">
        <v>80</v>
      </c>
      <c r="C12" s="1" t="s">
        <v>81</v>
      </c>
      <c r="D12" s="1" t="s">
        <v>82</v>
      </c>
      <c r="E12" s="1" t="s">
        <v>20</v>
      </c>
      <c r="F12" s="9">
        <v>4174.57</v>
      </c>
      <c r="G12" s="3">
        <v>44713</v>
      </c>
      <c r="H12" s="3">
        <v>44731</v>
      </c>
      <c r="I12" s="3">
        <v>44742</v>
      </c>
      <c r="J12" s="7">
        <v>97714</v>
      </c>
      <c r="K12" s="9">
        <v>6250</v>
      </c>
      <c r="L12" s="4">
        <v>1230.26</v>
      </c>
      <c r="M12" s="5">
        <f t="shared" si="0"/>
        <v>29.470340657840211</v>
      </c>
      <c r="N12" s="1" t="s">
        <v>497</v>
      </c>
      <c r="O12" s="18">
        <v>1230.26</v>
      </c>
      <c r="P12" s="18">
        <v>-28.38</v>
      </c>
      <c r="Q12" s="18">
        <v>1258.6400000000001</v>
      </c>
      <c r="R12" s="6">
        <v>19.684159999999999</v>
      </c>
      <c r="S12" s="2">
        <f t="shared" si="1"/>
        <v>29</v>
      </c>
      <c r="T12" s="1" t="s">
        <v>517</v>
      </c>
      <c r="U12" s="1" t="s">
        <v>497</v>
      </c>
    </row>
    <row r="13" spans="1:21" x14ac:dyDescent="0.3">
      <c r="A13" t="s">
        <v>489</v>
      </c>
      <c r="B13" s="1" t="s">
        <v>139</v>
      </c>
      <c r="C13" s="1" t="s">
        <v>143</v>
      </c>
      <c r="D13" s="1" t="s">
        <v>101</v>
      </c>
      <c r="E13" s="1" t="s">
        <v>40</v>
      </c>
      <c r="F13" s="9">
        <v>4100</v>
      </c>
      <c r="G13" s="3">
        <v>44713</v>
      </c>
      <c r="H13" s="3">
        <v>44789</v>
      </c>
      <c r="I13" s="3">
        <v>44789</v>
      </c>
      <c r="J13" s="7">
        <v>81787</v>
      </c>
      <c r="K13" s="9">
        <v>7150</v>
      </c>
      <c r="L13" s="4">
        <v>2031.29</v>
      </c>
      <c r="M13" s="5">
        <f t="shared" si="0"/>
        <v>49.543658536585369</v>
      </c>
      <c r="N13" s="1" t="s">
        <v>498</v>
      </c>
      <c r="O13" s="18">
        <v>2031.29</v>
      </c>
      <c r="P13" s="18">
        <v>-28.38</v>
      </c>
      <c r="Q13" s="18">
        <v>2059.67</v>
      </c>
      <c r="R13" s="6">
        <v>28.409650349650349</v>
      </c>
      <c r="S13" s="2">
        <f t="shared" si="1"/>
        <v>76</v>
      </c>
      <c r="T13" s="1" t="s">
        <v>527</v>
      </c>
      <c r="U13" s="1" t="s">
        <v>498</v>
      </c>
    </row>
    <row r="14" spans="1:21" x14ac:dyDescent="0.3">
      <c r="A14" t="s">
        <v>489</v>
      </c>
      <c r="B14" s="1" t="s">
        <v>139</v>
      </c>
      <c r="C14" s="1" t="s">
        <v>143</v>
      </c>
      <c r="D14" s="1" t="s">
        <v>144</v>
      </c>
      <c r="E14" s="1" t="s">
        <v>47</v>
      </c>
      <c r="F14" s="9">
        <v>4600</v>
      </c>
      <c r="G14" s="3">
        <v>44713</v>
      </c>
      <c r="H14" s="3">
        <v>44814</v>
      </c>
      <c r="I14" s="3">
        <v>44818</v>
      </c>
      <c r="J14" s="7">
        <v>46697</v>
      </c>
      <c r="K14" s="9">
        <v>7295</v>
      </c>
      <c r="L14" s="4">
        <v>2052.98</v>
      </c>
      <c r="M14" s="5">
        <f t="shared" si="0"/>
        <v>44.63</v>
      </c>
      <c r="N14" s="1" t="s">
        <v>42</v>
      </c>
      <c r="O14" s="18">
        <v>2052.98</v>
      </c>
      <c r="P14" s="18">
        <v>-28.38</v>
      </c>
      <c r="Q14" s="18">
        <v>2081.36</v>
      </c>
      <c r="R14" s="6">
        <v>28.142289239204935</v>
      </c>
      <c r="S14" s="2">
        <f t="shared" si="1"/>
        <v>105</v>
      </c>
      <c r="T14" s="1" t="s">
        <v>47</v>
      </c>
      <c r="U14" s="1" t="s">
        <v>42</v>
      </c>
    </row>
    <row r="15" spans="1:21" x14ac:dyDescent="0.3">
      <c r="A15" t="s">
        <v>489</v>
      </c>
      <c r="B15" s="1" t="s">
        <v>119</v>
      </c>
      <c r="C15" s="1" t="s">
        <v>117</v>
      </c>
      <c r="D15" s="1" t="s">
        <v>118</v>
      </c>
      <c r="E15" s="1" t="s">
        <v>517</v>
      </c>
      <c r="F15" s="9">
        <v>4162.9799999999996</v>
      </c>
      <c r="G15" s="3">
        <v>44713</v>
      </c>
      <c r="I15" s="3">
        <v>44736</v>
      </c>
      <c r="J15" s="7">
        <v>88022</v>
      </c>
      <c r="K15" s="9">
        <v>7295</v>
      </c>
      <c r="L15" s="4">
        <v>2230.5700000000002</v>
      </c>
      <c r="M15" s="5">
        <f t="shared" si="0"/>
        <v>53.581088547146528</v>
      </c>
      <c r="N15" s="1" t="s">
        <v>497</v>
      </c>
      <c r="O15" s="18">
        <v>2230.5700000000002</v>
      </c>
      <c r="P15" s="18">
        <v>15.413333333333334</v>
      </c>
      <c r="Q15" s="18">
        <v>2215.1566666666668</v>
      </c>
      <c r="R15" s="6">
        <v>30.576696367374915</v>
      </c>
      <c r="S15" s="2">
        <f t="shared" si="1"/>
        <v>23</v>
      </c>
      <c r="T15" s="1" t="s">
        <v>527</v>
      </c>
      <c r="U15" s="1" t="s">
        <v>497</v>
      </c>
    </row>
    <row r="16" spans="1:21" x14ac:dyDescent="0.3">
      <c r="A16" t="s">
        <v>489</v>
      </c>
      <c r="B16" s="1" t="s">
        <v>61</v>
      </c>
      <c r="C16" s="1" t="s">
        <v>59</v>
      </c>
      <c r="D16" s="1" t="s">
        <v>60</v>
      </c>
      <c r="E16" s="1" t="s">
        <v>40</v>
      </c>
      <c r="F16" s="9">
        <v>5720</v>
      </c>
      <c r="G16" s="3">
        <v>44713</v>
      </c>
      <c r="H16" s="3">
        <v>44749</v>
      </c>
      <c r="I16" s="3">
        <v>44754</v>
      </c>
      <c r="J16" s="7">
        <v>39745</v>
      </c>
      <c r="K16" s="9">
        <v>7300</v>
      </c>
      <c r="L16" s="4">
        <v>1288.29</v>
      </c>
      <c r="M16" s="5">
        <f t="shared" si="0"/>
        <v>22.522552447552446</v>
      </c>
      <c r="N16" s="1" t="s">
        <v>497</v>
      </c>
      <c r="O16" s="18">
        <v>1288.29</v>
      </c>
      <c r="P16" s="18">
        <v>-28.38</v>
      </c>
      <c r="Q16" s="18">
        <v>1316.67</v>
      </c>
      <c r="R16" s="6">
        <v>17.647808219178081</v>
      </c>
      <c r="S16" s="2">
        <f t="shared" si="1"/>
        <v>41</v>
      </c>
      <c r="T16" s="1" t="s">
        <v>527</v>
      </c>
      <c r="U16" s="1" t="s">
        <v>497</v>
      </c>
    </row>
    <row r="17" spans="1:21" x14ac:dyDescent="0.3">
      <c r="A17" t="s">
        <v>489</v>
      </c>
      <c r="B17" s="1" t="s">
        <v>119</v>
      </c>
      <c r="C17" s="1" t="s">
        <v>120</v>
      </c>
      <c r="D17" s="1" t="s">
        <v>121</v>
      </c>
      <c r="E17" s="1" t="s">
        <v>40</v>
      </c>
      <c r="F17" s="9">
        <v>5960</v>
      </c>
      <c r="G17" s="3">
        <v>44713</v>
      </c>
      <c r="H17" s="3">
        <v>44758</v>
      </c>
      <c r="I17" s="3">
        <v>44764</v>
      </c>
      <c r="J17" s="7">
        <v>39171</v>
      </c>
      <c r="K17" s="9">
        <v>7450</v>
      </c>
      <c r="L17" s="4">
        <v>1162.54</v>
      </c>
      <c r="M17" s="5">
        <f t="shared" si="0"/>
        <v>19.505704697986577</v>
      </c>
      <c r="N17" s="1" t="s">
        <v>499</v>
      </c>
      <c r="O17" s="18">
        <v>1162.54</v>
      </c>
      <c r="P17" s="18">
        <v>-28.38</v>
      </c>
      <c r="Q17" s="18">
        <v>1190.92</v>
      </c>
      <c r="R17" s="6">
        <v>15.604563758389261</v>
      </c>
      <c r="S17" s="2">
        <f t="shared" si="1"/>
        <v>51</v>
      </c>
      <c r="T17" s="1" t="s">
        <v>527</v>
      </c>
      <c r="U17" s="1" t="s">
        <v>499</v>
      </c>
    </row>
    <row r="18" spans="1:21" x14ac:dyDescent="0.3">
      <c r="A18" t="s">
        <v>489</v>
      </c>
      <c r="B18" s="1" t="s">
        <v>55</v>
      </c>
      <c r="C18" s="1" t="s">
        <v>53</v>
      </c>
      <c r="D18" s="1" t="s">
        <v>54</v>
      </c>
      <c r="E18" s="1" t="s">
        <v>22</v>
      </c>
      <c r="F18" s="9">
        <v>4760</v>
      </c>
      <c r="G18" s="3">
        <v>44713</v>
      </c>
      <c r="H18" s="3">
        <v>44750</v>
      </c>
      <c r="I18" s="3">
        <v>44750</v>
      </c>
      <c r="J18" s="7">
        <v>70564</v>
      </c>
      <c r="K18" s="9">
        <v>7493</v>
      </c>
      <c r="L18" s="4">
        <v>1916.45</v>
      </c>
      <c r="M18" s="5">
        <f t="shared" si="0"/>
        <v>40.261554621848738</v>
      </c>
      <c r="N18" s="1" t="s">
        <v>500</v>
      </c>
      <c r="O18" s="18">
        <v>1916.45</v>
      </c>
      <c r="P18" s="18">
        <v>558.11666666666667</v>
      </c>
      <c r="Q18" s="18">
        <v>1358.3333333333333</v>
      </c>
      <c r="R18" s="6">
        <v>25.576538102228746</v>
      </c>
      <c r="S18" s="2">
        <f t="shared" si="1"/>
        <v>37</v>
      </c>
      <c r="T18" s="1" t="s">
        <v>22</v>
      </c>
      <c r="U18" s="1" t="s">
        <v>500</v>
      </c>
    </row>
    <row r="19" spans="1:21" x14ac:dyDescent="0.3">
      <c r="A19" t="s">
        <v>489</v>
      </c>
      <c r="B19" s="1" t="s">
        <v>80</v>
      </c>
      <c r="C19" s="1" t="s">
        <v>81</v>
      </c>
      <c r="D19" s="1" t="s">
        <v>83</v>
      </c>
      <c r="E19" s="1" t="s">
        <v>20</v>
      </c>
      <c r="F19" s="9">
        <v>5360</v>
      </c>
      <c r="G19" s="3">
        <v>44713</v>
      </c>
      <c r="H19" s="3">
        <v>44724</v>
      </c>
      <c r="I19" s="3">
        <v>44728</v>
      </c>
      <c r="J19" s="7">
        <v>56976</v>
      </c>
      <c r="K19" s="9">
        <v>7500</v>
      </c>
      <c r="L19" s="4">
        <v>1738.78</v>
      </c>
      <c r="M19" s="5">
        <f t="shared" si="0"/>
        <v>32.439925373134329</v>
      </c>
      <c r="N19" s="1" t="s">
        <v>497</v>
      </c>
      <c r="O19" s="18">
        <v>1738.78</v>
      </c>
      <c r="P19" s="18">
        <v>-28.38</v>
      </c>
      <c r="Q19" s="18">
        <v>1767.16</v>
      </c>
      <c r="R19" s="6">
        <v>23.183733333333333</v>
      </c>
      <c r="S19" s="2">
        <f t="shared" si="1"/>
        <v>15</v>
      </c>
      <c r="T19" s="1" t="s">
        <v>517</v>
      </c>
      <c r="U19" s="1" t="s">
        <v>497</v>
      </c>
    </row>
    <row r="20" spans="1:21" x14ac:dyDescent="0.3">
      <c r="A20" t="s">
        <v>489</v>
      </c>
      <c r="B20" s="1" t="s">
        <v>128</v>
      </c>
      <c r="C20" s="1" t="s">
        <v>129</v>
      </c>
      <c r="D20" s="1" t="s">
        <v>130</v>
      </c>
      <c r="E20" s="1" t="s">
        <v>14</v>
      </c>
      <c r="F20" s="9">
        <v>5215</v>
      </c>
      <c r="G20" s="3">
        <v>44713</v>
      </c>
      <c r="H20" s="3">
        <v>44754</v>
      </c>
      <c r="I20" s="3">
        <v>44754</v>
      </c>
      <c r="J20" s="7">
        <v>42018</v>
      </c>
      <c r="K20" s="9">
        <v>7695</v>
      </c>
      <c r="L20" s="4">
        <v>1998.29</v>
      </c>
      <c r="M20" s="5">
        <f t="shared" si="0"/>
        <v>38.318120805369126</v>
      </c>
      <c r="N20" s="1" t="s">
        <v>497</v>
      </c>
      <c r="O20" s="18">
        <v>1998.29</v>
      </c>
      <c r="P20" s="18">
        <v>-28.38</v>
      </c>
      <c r="Q20" s="18">
        <v>2026.67</v>
      </c>
      <c r="R20" s="6">
        <v>25.968680961663416</v>
      </c>
      <c r="S20" s="2">
        <f t="shared" si="1"/>
        <v>41</v>
      </c>
      <c r="T20" s="1" t="s">
        <v>517</v>
      </c>
      <c r="U20" s="1" t="s">
        <v>497</v>
      </c>
    </row>
    <row r="21" spans="1:21" x14ac:dyDescent="0.3">
      <c r="A21" t="s">
        <v>489</v>
      </c>
      <c r="B21" s="1" t="s">
        <v>93</v>
      </c>
      <c r="C21" s="1" t="s">
        <v>91</v>
      </c>
      <c r="D21" s="1" t="s">
        <v>92</v>
      </c>
      <c r="E21" s="1" t="s">
        <v>518</v>
      </c>
      <c r="F21" s="9">
        <v>4700</v>
      </c>
      <c r="G21" s="3">
        <v>44713</v>
      </c>
      <c r="I21" s="3">
        <v>44724</v>
      </c>
      <c r="J21" s="7">
        <v>69577</v>
      </c>
      <c r="K21" s="9">
        <v>7754</v>
      </c>
      <c r="L21" s="4">
        <v>2455.38</v>
      </c>
      <c r="M21" s="5">
        <f t="shared" si="0"/>
        <v>52.242127659574464</v>
      </c>
      <c r="N21" s="1" t="s">
        <v>497</v>
      </c>
      <c r="O21" s="18">
        <v>2455.38</v>
      </c>
      <c r="P21" s="18">
        <v>264.58</v>
      </c>
      <c r="Q21" s="18">
        <v>2190.8000000000002</v>
      </c>
      <c r="R21" s="6">
        <v>31.665978849626001</v>
      </c>
      <c r="S21" s="2">
        <f t="shared" si="1"/>
        <v>11</v>
      </c>
      <c r="T21" s="1" t="s">
        <v>518</v>
      </c>
      <c r="U21" s="1" t="s">
        <v>497</v>
      </c>
    </row>
    <row r="22" spans="1:21" x14ac:dyDescent="0.3">
      <c r="A22" t="s">
        <v>489</v>
      </c>
      <c r="B22" s="1" t="s">
        <v>55</v>
      </c>
      <c r="C22" s="1" t="s">
        <v>56</v>
      </c>
      <c r="D22" s="1" t="s">
        <v>57</v>
      </c>
      <c r="E22" s="1" t="s">
        <v>58</v>
      </c>
      <c r="F22" s="9">
        <v>5009</v>
      </c>
      <c r="G22" s="3">
        <v>44713</v>
      </c>
      <c r="H22" s="3">
        <v>44779</v>
      </c>
      <c r="I22" s="3">
        <v>44779</v>
      </c>
      <c r="J22" s="7">
        <v>46250</v>
      </c>
      <c r="K22" s="9">
        <v>7855</v>
      </c>
      <c r="L22" s="4">
        <v>1777.47</v>
      </c>
      <c r="M22" s="5">
        <f t="shared" si="0"/>
        <v>35.485526053104408</v>
      </c>
      <c r="N22" s="1" t="s">
        <v>497</v>
      </c>
      <c r="O22" s="18">
        <v>1777.47</v>
      </c>
      <c r="P22" s="18">
        <v>-28.38</v>
      </c>
      <c r="Q22" s="18">
        <v>1805.85</v>
      </c>
      <c r="R22" s="6">
        <v>22.62851686823679</v>
      </c>
      <c r="S22" s="2">
        <f t="shared" si="1"/>
        <v>66</v>
      </c>
      <c r="T22" s="1" t="s">
        <v>58</v>
      </c>
      <c r="U22" s="1" t="s">
        <v>497</v>
      </c>
    </row>
    <row r="23" spans="1:21" x14ac:dyDescent="0.3">
      <c r="A23" t="s">
        <v>489</v>
      </c>
      <c r="B23" s="1" t="s">
        <v>41</v>
      </c>
      <c r="C23" s="1" t="s">
        <v>48</v>
      </c>
      <c r="D23" s="1" t="s">
        <v>49</v>
      </c>
      <c r="E23" s="1" t="s">
        <v>40</v>
      </c>
      <c r="F23" s="9">
        <v>5700</v>
      </c>
      <c r="G23" s="3">
        <v>44713</v>
      </c>
      <c r="I23" s="3">
        <v>44728</v>
      </c>
      <c r="J23" s="7">
        <v>76250</v>
      </c>
      <c r="K23" s="9">
        <v>8094</v>
      </c>
      <c r="L23" s="4">
        <v>1923.24</v>
      </c>
      <c r="M23" s="5">
        <f t="shared" si="0"/>
        <v>33.741052631578953</v>
      </c>
      <c r="N23" s="1" t="s">
        <v>497</v>
      </c>
      <c r="O23" s="18">
        <v>1923.24</v>
      </c>
      <c r="P23" s="18">
        <v>347.91333333333336</v>
      </c>
      <c r="Q23" s="18">
        <v>1575.3266666666666</v>
      </c>
      <c r="R23" s="6">
        <v>23.76130467012602</v>
      </c>
      <c r="S23" s="2">
        <f t="shared" si="1"/>
        <v>15</v>
      </c>
      <c r="T23" s="1" t="s">
        <v>527</v>
      </c>
      <c r="U23" s="1" t="s">
        <v>497</v>
      </c>
    </row>
    <row r="24" spans="1:21" x14ac:dyDescent="0.3">
      <c r="A24" t="s">
        <v>489</v>
      </c>
      <c r="B24" s="1" t="s">
        <v>128</v>
      </c>
      <c r="C24" s="1" t="s">
        <v>129</v>
      </c>
      <c r="D24" s="1" t="s">
        <v>131</v>
      </c>
      <c r="E24" s="1" t="s">
        <v>517</v>
      </c>
      <c r="F24" s="9">
        <v>5703.28</v>
      </c>
      <c r="G24" s="3">
        <v>44713</v>
      </c>
      <c r="H24" s="3">
        <v>44812</v>
      </c>
      <c r="I24" s="3">
        <v>44814</v>
      </c>
      <c r="J24" s="7">
        <v>27480</v>
      </c>
      <c r="K24" s="9">
        <v>8250</v>
      </c>
      <c r="L24" s="4">
        <v>2060.4299999999998</v>
      </c>
      <c r="M24" s="5">
        <f t="shared" si="0"/>
        <v>36.127105805781937</v>
      </c>
      <c r="N24" s="1" t="s">
        <v>501</v>
      </c>
      <c r="O24" s="18">
        <v>2060.4299999999998</v>
      </c>
      <c r="P24" s="18">
        <v>-28.38</v>
      </c>
      <c r="Q24" s="18">
        <v>2088.81</v>
      </c>
      <c r="R24" s="6">
        <v>24.97490909090909</v>
      </c>
      <c r="S24" s="2">
        <f t="shared" si="1"/>
        <v>101</v>
      </c>
      <c r="T24" s="1" t="s">
        <v>527</v>
      </c>
      <c r="U24" s="1" t="s">
        <v>503</v>
      </c>
    </row>
    <row r="25" spans="1:21" x14ac:dyDescent="0.3">
      <c r="A25" t="s">
        <v>489</v>
      </c>
      <c r="B25" s="1" t="s">
        <v>139</v>
      </c>
      <c r="C25" s="1" t="s">
        <v>147</v>
      </c>
      <c r="D25" s="1" t="s">
        <v>148</v>
      </c>
      <c r="E25" s="1" t="s">
        <v>14</v>
      </c>
      <c r="F25" s="9">
        <v>4606</v>
      </c>
      <c r="G25" s="3">
        <v>44713</v>
      </c>
      <c r="H25" s="3">
        <v>44739</v>
      </c>
      <c r="I25" s="3">
        <v>44742</v>
      </c>
      <c r="J25" s="7">
        <v>53519</v>
      </c>
      <c r="K25" s="9">
        <v>8294</v>
      </c>
      <c r="L25" s="4">
        <v>2529.9899999999998</v>
      </c>
      <c r="M25" s="5">
        <f t="shared" si="0"/>
        <v>54.928137212331741</v>
      </c>
      <c r="N25" s="1" t="s">
        <v>497</v>
      </c>
      <c r="O25" s="18">
        <v>2529.9899999999998</v>
      </c>
      <c r="P25" s="18">
        <v>316.57333333333332</v>
      </c>
      <c r="Q25" s="18">
        <v>2213.4166666666665</v>
      </c>
      <c r="R25" s="6">
        <v>30.503858210754764</v>
      </c>
      <c r="S25" s="2">
        <f t="shared" si="1"/>
        <v>29</v>
      </c>
      <c r="T25" s="1" t="s">
        <v>517</v>
      </c>
      <c r="U25" s="1" t="s">
        <v>497</v>
      </c>
    </row>
    <row r="26" spans="1:21" x14ac:dyDescent="0.3">
      <c r="A26" t="s">
        <v>489</v>
      </c>
      <c r="B26" s="1" t="s">
        <v>41</v>
      </c>
      <c r="C26" s="1" t="s">
        <v>43</v>
      </c>
      <c r="D26" s="1" t="s">
        <v>44</v>
      </c>
      <c r="E26" s="1" t="s">
        <v>517</v>
      </c>
      <c r="F26" s="9">
        <v>6335</v>
      </c>
      <c r="G26" s="3">
        <v>44713</v>
      </c>
      <c r="H26" s="3">
        <v>44749</v>
      </c>
      <c r="I26" s="3">
        <v>44749</v>
      </c>
      <c r="J26" s="7">
        <v>22380</v>
      </c>
      <c r="K26" s="9">
        <v>8295</v>
      </c>
      <c r="L26" s="4">
        <v>1398.67</v>
      </c>
      <c r="M26" s="5">
        <f t="shared" si="0"/>
        <v>22.078453038674034</v>
      </c>
      <c r="N26" s="1" t="s">
        <v>42</v>
      </c>
      <c r="O26" s="18">
        <v>1398.67</v>
      </c>
      <c r="P26" s="18">
        <v>-28.38</v>
      </c>
      <c r="Q26" s="18">
        <v>1427.05</v>
      </c>
      <c r="R26" s="6">
        <v>16.861603375527427</v>
      </c>
      <c r="S26" s="2">
        <f t="shared" si="1"/>
        <v>36</v>
      </c>
      <c r="T26" s="1" t="s">
        <v>527</v>
      </c>
      <c r="U26" s="1" t="s">
        <v>42</v>
      </c>
    </row>
    <row r="27" spans="1:21" x14ac:dyDescent="0.3">
      <c r="A27" t="s">
        <v>489</v>
      </c>
      <c r="B27" s="1" t="s">
        <v>74</v>
      </c>
      <c r="C27" s="1" t="s">
        <v>76</v>
      </c>
      <c r="D27" s="1" t="s">
        <v>77</v>
      </c>
      <c r="E27" s="1" t="s">
        <v>517</v>
      </c>
      <c r="F27" s="9">
        <v>5630</v>
      </c>
      <c r="G27" s="3">
        <v>44713</v>
      </c>
      <c r="H27" s="3">
        <v>44756</v>
      </c>
      <c r="I27" s="3">
        <v>44757</v>
      </c>
      <c r="J27" s="7">
        <v>72404</v>
      </c>
      <c r="K27" s="9">
        <v>8495</v>
      </c>
      <c r="L27" s="4">
        <v>1999.12</v>
      </c>
      <c r="M27" s="5">
        <f t="shared" si="0"/>
        <v>35.508348134991117</v>
      </c>
      <c r="N27" s="1" t="s">
        <v>497</v>
      </c>
      <c r="O27" s="18">
        <v>1999.12</v>
      </c>
      <c r="P27" s="18">
        <v>-28.38</v>
      </c>
      <c r="Q27" s="18">
        <v>2027.5</v>
      </c>
      <c r="R27" s="6">
        <v>23.532901706886403</v>
      </c>
      <c r="S27" s="2">
        <f t="shared" si="1"/>
        <v>44</v>
      </c>
      <c r="T27" s="1" t="s">
        <v>527</v>
      </c>
      <c r="U27" s="1" t="s">
        <v>497</v>
      </c>
    </row>
    <row r="28" spans="1:21" x14ac:dyDescent="0.3">
      <c r="A28" t="s">
        <v>489</v>
      </c>
      <c r="B28" s="1" t="s">
        <v>15</v>
      </c>
      <c r="C28" s="1" t="s">
        <v>12</v>
      </c>
      <c r="D28" s="1" t="s">
        <v>16</v>
      </c>
      <c r="E28" s="1" t="s">
        <v>517</v>
      </c>
      <c r="F28" s="9">
        <v>5475.29</v>
      </c>
      <c r="G28" s="3">
        <v>44713</v>
      </c>
      <c r="H28" s="3">
        <v>44748</v>
      </c>
      <c r="I28" s="3">
        <v>44750</v>
      </c>
      <c r="J28" s="7">
        <v>50702</v>
      </c>
      <c r="K28" s="9">
        <v>8594</v>
      </c>
      <c r="L28" s="4">
        <v>2340.29</v>
      </c>
      <c r="M28" s="5">
        <f t="shared" si="0"/>
        <v>42.742758831039083</v>
      </c>
      <c r="N28" s="1" t="s">
        <v>497</v>
      </c>
      <c r="O28" s="18">
        <v>2340.29</v>
      </c>
      <c r="P28" s="18">
        <v>605.5</v>
      </c>
      <c r="Q28" s="18">
        <v>1734.79</v>
      </c>
      <c r="R28" s="6">
        <v>27.231673260414244</v>
      </c>
      <c r="S28" s="2">
        <f t="shared" si="1"/>
        <v>37</v>
      </c>
      <c r="T28" s="1" t="s">
        <v>527</v>
      </c>
      <c r="U28" s="1" t="s">
        <v>497</v>
      </c>
    </row>
    <row r="29" spans="1:21" x14ac:dyDescent="0.3">
      <c r="A29" t="s">
        <v>489</v>
      </c>
      <c r="B29" s="1" t="s">
        <v>64</v>
      </c>
      <c r="C29" s="1" t="s">
        <v>65</v>
      </c>
      <c r="D29" s="1" t="s">
        <v>67</v>
      </c>
      <c r="E29" s="1" t="s">
        <v>20</v>
      </c>
      <c r="F29" s="9">
        <v>6845.83</v>
      </c>
      <c r="G29" s="3">
        <v>44713</v>
      </c>
      <c r="H29" s="3">
        <v>44792</v>
      </c>
      <c r="I29" s="3">
        <v>44813</v>
      </c>
      <c r="J29" s="7">
        <v>44614</v>
      </c>
      <c r="K29" s="9">
        <v>8695</v>
      </c>
      <c r="L29" s="4">
        <v>1474.59</v>
      </c>
      <c r="M29" s="5">
        <f t="shared" si="0"/>
        <v>21.539973969555188</v>
      </c>
      <c r="N29" s="1" t="s">
        <v>497</v>
      </c>
      <c r="O29" s="18">
        <v>1474.59</v>
      </c>
      <c r="P29" s="18">
        <v>-28.38</v>
      </c>
      <c r="Q29" s="18">
        <v>1502.97</v>
      </c>
      <c r="R29" s="6">
        <v>16.959056929269696</v>
      </c>
      <c r="S29" s="2">
        <f t="shared" si="1"/>
        <v>100</v>
      </c>
      <c r="T29" s="1" t="s">
        <v>517</v>
      </c>
      <c r="U29" s="1" t="s">
        <v>497</v>
      </c>
    </row>
    <row r="30" spans="1:21" x14ac:dyDescent="0.3">
      <c r="A30" t="s">
        <v>489</v>
      </c>
      <c r="B30" s="1" t="s">
        <v>139</v>
      </c>
      <c r="C30" s="1" t="s">
        <v>147</v>
      </c>
      <c r="D30" s="1" t="s">
        <v>148</v>
      </c>
      <c r="E30" s="1" t="s">
        <v>40</v>
      </c>
      <c r="F30" s="9">
        <v>5685.11</v>
      </c>
      <c r="G30" s="3">
        <v>44713</v>
      </c>
      <c r="I30" s="3">
        <v>44731</v>
      </c>
      <c r="J30" s="7">
        <v>69282</v>
      </c>
      <c r="K30" s="9">
        <v>8745</v>
      </c>
      <c r="L30" s="4">
        <v>2521.5300000000002</v>
      </c>
      <c r="M30" s="5">
        <f t="shared" si="0"/>
        <v>44.353231511791336</v>
      </c>
      <c r="N30" s="1" t="s">
        <v>497</v>
      </c>
      <c r="O30" s="18">
        <v>2521.5300000000002</v>
      </c>
      <c r="P30" s="18">
        <v>-28.38</v>
      </c>
      <c r="Q30" s="18">
        <v>2549.91</v>
      </c>
      <c r="R30" s="6">
        <v>28.833962264150944</v>
      </c>
      <c r="S30" s="2">
        <f t="shared" si="1"/>
        <v>18</v>
      </c>
      <c r="T30" s="1" t="s">
        <v>527</v>
      </c>
      <c r="U30" s="1" t="s">
        <v>497</v>
      </c>
    </row>
    <row r="31" spans="1:21" x14ac:dyDescent="0.3">
      <c r="A31" t="s">
        <v>489</v>
      </c>
      <c r="B31" s="1" t="s">
        <v>112</v>
      </c>
      <c r="C31" s="1" t="s">
        <v>113</v>
      </c>
      <c r="D31" s="1" t="s">
        <v>114</v>
      </c>
      <c r="E31" s="1" t="s">
        <v>14</v>
      </c>
      <c r="F31" s="9">
        <v>6677</v>
      </c>
      <c r="G31" s="3">
        <v>44713</v>
      </c>
      <c r="H31" s="3">
        <v>44788</v>
      </c>
      <c r="I31" s="3">
        <v>44809</v>
      </c>
      <c r="J31" s="7">
        <v>21002</v>
      </c>
      <c r="K31" s="9">
        <v>8750</v>
      </c>
      <c r="L31" s="4">
        <v>1446.01</v>
      </c>
      <c r="M31" s="5">
        <f t="shared" si="0"/>
        <v>21.65658229743897</v>
      </c>
      <c r="N31" s="1" t="s">
        <v>497</v>
      </c>
      <c r="O31" s="18">
        <v>1446.01</v>
      </c>
      <c r="P31" s="18">
        <v>-28.38</v>
      </c>
      <c r="Q31" s="18">
        <v>1474.39</v>
      </c>
      <c r="R31" s="6">
        <v>16.525828571428573</v>
      </c>
      <c r="S31" s="2">
        <f t="shared" si="1"/>
        <v>96</v>
      </c>
      <c r="T31" s="1" t="s">
        <v>517</v>
      </c>
      <c r="U31" s="1" t="s">
        <v>497</v>
      </c>
    </row>
    <row r="32" spans="1:21" x14ac:dyDescent="0.3">
      <c r="A32" t="s">
        <v>489</v>
      </c>
      <c r="B32" s="1" t="s">
        <v>139</v>
      </c>
      <c r="C32" s="1" t="s">
        <v>143</v>
      </c>
      <c r="D32" s="1" t="s">
        <v>145</v>
      </c>
      <c r="E32" s="1" t="s">
        <v>20</v>
      </c>
      <c r="F32" s="9">
        <v>6946.73</v>
      </c>
      <c r="G32" s="3">
        <v>44713</v>
      </c>
      <c r="H32" s="3">
        <v>44781</v>
      </c>
      <c r="I32" s="3">
        <v>44795</v>
      </c>
      <c r="J32" s="7">
        <v>60912</v>
      </c>
      <c r="K32" s="9">
        <v>8995</v>
      </c>
      <c r="L32" s="4">
        <v>1678.51</v>
      </c>
      <c r="M32" s="5">
        <f t="shared" si="0"/>
        <v>24.162591607850025</v>
      </c>
      <c r="N32" s="1" t="s">
        <v>497</v>
      </c>
      <c r="O32" s="18">
        <v>1678.51</v>
      </c>
      <c r="P32" s="18">
        <v>-28.38</v>
      </c>
      <c r="Q32" s="18">
        <v>1706.89</v>
      </c>
      <c r="R32" s="6">
        <v>18.660478043357422</v>
      </c>
      <c r="S32" s="2">
        <f t="shared" si="1"/>
        <v>82</v>
      </c>
      <c r="T32" s="1" t="s">
        <v>517</v>
      </c>
      <c r="U32" s="1" t="s">
        <v>497</v>
      </c>
    </row>
    <row r="33" spans="1:21" x14ac:dyDescent="0.3">
      <c r="A33" t="s">
        <v>489</v>
      </c>
      <c r="B33" s="1" t="s">
        <v>80</v>
      </c>
      <c r="C33" s="1" t="s">
        <v>81</v>
      </c>
      <c r="D33" s="1" t="s">
        <v>85</v>
      </c>
      <c r="E33" s="1" t="s">
        <v>40</v>
      </c>
      <c r="F33" s="9">
        <v>6517.5</v>
      </c>
      <c r="G33" s="3">
        <v>44713</v>
      </c>
      <c r="H33" s="3">
        <v>44759</v>
      </c>
      <c r="I33" s="3">
        <v>44768</v>
      </c>
      <c r="J33" s="7">
        <v>83140</v>
      </c>
      <c r="K33" s="9">
        <v>9345</v>
      </c>
      <c r="L33" s="4">
        <v>2027.87</v>
      </c>
      <c r="M33" s="5">
        <f t="shared" si="0"/>
        <v>31.114230916762558</v>
      </c>
      <c r="N33" s="1" t="s">
        <v>497</v>
      </c>
      <c r="O33" s="18">
        <v>2027.87</v>
      </c>
      <c r="P33" s="18">
        <v>-28.38</v>
      </c>
      <c r="Q33" s="18">
        <v>2056.25</v>
      </c>
      <c r="R33" s="6">
        <v>21.700053504547885</v>
      </c>
      <c r="S33" s="2">
        <f t="shared" si="1"/>
        <v>55</v>
      </c>
      <c r="T33" s="1" t="s">
        <v>527</v>
      </c>
      <c r="U33" s="1" t="s">
        <v>497</v>
      </c>
    </row>
    <row r="34" spans="1:21" x14ac:dyDescent="0.3">
      <c r="A34" t="s">
        <v>489</v>
      </c>
      <c r="B34" s="1" t="s">
        <v>139</v>
      </c>
      <c r="C34" s="1" t="s">
        <v>142</v>
      </c>
      <c r="D34" s="1" t="s">
        <v>141</v>
      </c>
      <c r="E34" s="1" t="s">
        <v>40</v>
      </c>
      <c r="F34" s="9">
        <v>7613.56</v>
      </c>
      <c r="G34" s="3">
        <v>44713</v>
      </c>
      <c r="H34" s="3">
        <v>44730</v>
      </c>
      <c r="I34" s="3">
        <v>44740</v>
      </c>
      <c r="J34" s="7">
        <v>88685</v>
      </c>
      <c r="K34" s="9">
        <v>9549</v>
      </c>
      <c r="L34" s="4">
        <v>1257.45</v>
      </c>
      <c r="M34" s="5">
        <f t="shared" si="0"/>
        <v>16.515926846311054</v>
      </c>
      <c r="N34" s="1" t="s">
        <v>497</v>
      </c>
      <c r="O34" s="18">
        <v>1257.45</v>
      </c>
      <c r="P34" s="18">
        <v>181.24666666666667</v>
      </c>
      <c r="Q34" s="18">
        <v>1076.2033333333334</v>
      </c>
      <c r="R34" s="6">
        <v>13.168394596292805</v>
      </c>
      <c r="S34" s="2">
        <f t="shared" si="1"/>
        <v>27</v>
      </c>
      <c r="T34" s="1" t="s">
        <v>527</v>
      </c>
      <c r="U34" s="1" t="s">
        <v>497</v>
      </c>
    </row>
    <row r="35" spans="1:21" x14ac:dyDescent="0.3">
      <c r="A35" t="s">
        <v>489</v>
      </c>
      <c r="B35" s="1" t="s">
        <v>102</v>
      </c>
      <c r="C35" s="1" t="s">
        <v>105</v>
      </c>
      <c r="D35" s="1" t="s">
        <v>106</v>
      </c>
      <c r="E35" s="1" t="s">
        <v>517</v>
      </c>
      <c r="F35" s="9">
        <v>8200</v>
      </c>
      <c r="G35" s="3">
        <v>44713</v>
      </c>
      <c r="H35" s="3">
        <v>44753</v>
      </c>
      <c r="I35" s="3">
        <v>44764</v>
      </c>
      <c r="J35" s="7">
        <v>60865</v>
      </c>
      <c r="K35" s="9">
        <v>9795</v>
      </c>
      <c r="L35" s="4">
        <v>1280.79</v>
      </c>
      <c r="M35" s="5">
        <f t="shared" si="0"/>
        <v>15.619390243902439</v>
      </c>
      <c r="N35" s="1" t="s">
        <v>497</v>
      </c>
      <c r="O35" s="18">
        <v>1280.79</v>
      </c>
      <c r="P35" s="18">
        <v>-28.38</v>
      </c>
      <c r="Q35" s="18">
        <v>1309.17</v>
      </c>
      <c r="R35" s="6">
        <v>13.075957120980092</v>
      </c>
      <c r="S35" s="2">
        <f t="shared" si="1"/>
        <v>51</v>
      </c>
      <c r="T35" s="1" t="s">
        <v>527</v>
      </c>
      <c r="U35" s="1" t="s">
        <v>497</v>
      </c>
    </row>
    <row r="36" spans="1:21" x14ac:dyDescent="0.3">
      <c r="A36" t="s">
        <v>489</v>
      </c>
      <c r="B36" s="1" t="s">
        <v>80</v>
      </c>
      <c r="C36" s="1" t="s">
        <v>78</v>
      </c>
      <c r="D36" s="1" t="s">
        <v>79</v>
      </c>
      <c r="E36" s="1" t="s">
        <v>22</v>
      </c>
      <c r="F36" s="9">
        <v>6936</v>
      </c>
      <c r="G36" s="3">
        <v>44713</v>
      </c>
      <c r="H36" s="3">
        <v>44821</v>
      </c>
      <c r="I36" s="3">
        <v>44824</v>
      </c>
      <c r="J36" s="7">
        <v>41920</v>
      </c>
      <c r="K36" s="9">
        <v>10295</v>
      </c>
      <c r="L36" s="4">
        <v>2445.9</v>
      </c>
      <c r="M36" s="5">
        <f t="shared" si="0"/>
        <v>35.26384083044983</v>
      </c>
      <c r="N36" s="1" t="s">
        <v>42</v>
      </c>
      <c r="O36" s="18">
        <v>2445.9</v>
      </c>
      <c r="P36" s="18">
        <v>-28.38</v>
      </c>
      <c r="Q36" s="18">
        <v>2474.2800000000002</v>
      </c>
      <c r="R36" s="6">
        <v>23.758135016998544</v>
      </c>
      <c r="S36" s="2">
        <f t="shared" si="1"/>
        <v>111</v>
      </c>
      <c r="T36" s="1" t="s">
        <v>22</v>
      </c>
      <c r="U36" s="1" t="s">
        <v>42</v>
      </c>
    </row>
    <row r="37" spans="1:21" x14ac:dyDescent="0.3">
      <c r="A37" t="s">
        <v>489</v>
      </c>
      <c r="B37" s="1" t="s">
        <v>80</v>
      </c>
      <c r="C37" s="1" t="s">
        <v>89</v>
      </c>
      <c r="D37" s="1" t="s">
        <v>90</v>
      </c>
      <c r="E37" s="1" t="s">
        <v>22</v>
      </c>
      <c r="F37" s="9">
        <v>7450</v>
      </c>
      <c r="G37" s="3">
        <v>44713</v>
      </c>
      <c r="H37" s="3">
        <v>44766</v>
      </c>
      <c r="I37" s="3">
        <v>44770</v>
      </c>
      <c r="J37" s="7">
        <v>16072</v>
      </c>
      <c r="K37" s="9">
        <v>10345</v>
      </c>
      <c r="L37" s="4">
        <v>2277.4899999999998</v>
      </c>
      <c r="M37" s="5">
        <f t="shared" si="0"/>
        <v>30.570335570469798</v>
      </c>
      <c r="N37" s="1" t="s">
        <v>497</v>
      </c>
      <c r="O37" s="18">
        <v>2277.4899999999998</v>
      </c>
      <c r="P37" s="18">
        <v>-28.38</v>
      </c>
      <c r="Q37" s="18">
        <v>2305.87</v>
      </c>
      <c r="R37" s="6">
        <v>22.015369743837603</v>
      </c>
      <c r="S37" s="2">
        <f t="shared" si="1"/>
        <v>57</v>
      </c>
      <c r="T37" s="1" t="s">
        <v>22</v>
      </c>
      <c r="U37" s="1" t="s">
        <v>497</v>
      </c>
    </row>
    <row r="38" spans="1:21" x14ac:dyDescent="0.3">
      <c r="A38" t="s">
        <v>489</v>
      </c>
      <c r="B38" s="1" t="s">
        <v>15</v>
      </c>
      <c r="C38" s="1" t="s">
        <v>17</v>
      </c>
      <c r="D38" s="1" t="s">
        <v>24</v>
      </c>
      <c r="E38" s="1" t="s">
        <v>22</v>
      </c>
      <c r="F38" s="9">
        <v>7976.53</v>
      </c>
      <c r="G38" s="3">
        <v>44713</v>
      </c>
      <c r="H38" s="3">
        <v>44763</v>
      </c>
      <c r="I38" s="3">
        <v>44775</v>
      </c>
      <c r="J38" s="7">
        <v>43424</v>
      </c>
      <c r="K38" s="9">
        <v>10350</v>
      </c>
      <c r="L38" s="4">
        <v>1837.83</v>
      </c>
      <c r="M38" s="5">
        <f t="shared" si="0"/>
        <v>23.040469978800303</v>
      </c>
      <c r="N38" s="1" t="s">
        <v>500</v>
      </c>
      <c r="O38" s="18">
        <v>1837.83</v>
      </c>
      <c r="P38" s="18">
        <v>-28.38</v>
      </c>
      <c r="Q38" s="18">
        <v>1866.21</v>
      </c>
      <c r="R38" s="6">
        <v>17.756811594202897</v>
      </c>
      <c r="S38" s="2">
        <f t="shared" si="1"/>
        <v>62</v>
      </c>
      <c r="T38" s="1" t="s">
        <v>22</v>
      </c>
      <c r="U38" s="1" t="s">
        <v>500</v>
      </c>
    </row>
    <row r="39" spans="1:21" x14ac:dyDescent="0.3">
      <c r="A39" t="s">
        <v>489</v>
      </c>
      <c r="B39" s="1" t="s">
        <v>28</v>
      </c>
      <c r="C39" s="1" t="s">
        <v>31</v>
      </c>
      <c r="D39" s="1" t="s">
        <v>32</v>
      </c>
      <c r="E39" s="1" t="s">
        <v>517</v>
      </c>
      <c r="F39" s="9">
        <v>9283.9599999999991</v>
      </c>
      <c r="G39" s="3">
        <v>44713</v>
      </c>
      <c r="H39" s="3">
        <v>44815</v>
      </c>
      <c r="I39" s="3">
        <v>44816</v>
      </c>
      <c r="J39" s="7">
        <v>96915</v>
      </c>
      <c r="K39" s="9">
        <v>10474</v>
      </c>
      <c r="L39" s="4">
        <v>639.9</v>
      </c>
      <c r="M39" s="5">
        <f t="shared" si="0"/>
        <v>6.8925329277592766</v>
      </c>
      <c r="N39" s="1" t="s">
        <v>497</v>
      </c>
      <c r="O39" s="18">
        <v>639.9</v>
      </c>
      <c r="P39" s="18">
        <v>483.24</v>
      </c>
      <c r="Q39" s="18">
        <v>156.66</v>
      </c>
      <c r="R39" s="6">
        <v>6.1094137865189992</v>
      </c>
      <c r="S39" s="2">
        <f t="shared" si="1"/>
        <v>103</v>
      </c>
      <c r="T39" s="1" t="s">
        <v>527</v>
      </c>
      <c r="U39" s="1" t="s">
        <v>497</v>
      </c>
    </row>
    <row r="40" spans="1:21" x14ac:dyDescent="0.3">
      <c r="A40" t="s">
        <v>489</v>
      </c>
      <c r="B40" s="1" t="s">
        <v>80</v>
      </c>
      <c r="C40" s="1" t="s">
        <v>81</v>
      </c>
      <c r="D40" s="1" t="s">
        <v>87</v>
      </c>
      <c r="E40" s="1" t="s">
        <v>14</v>
      </c>
      <c r="F40" s="9">
        <v>9200</v>
      </c>
      <c r="G40" s="3">
        <v>44713</v>
      </c>
      <c r="H40" s="3">
        <v>44808</v>
      </c>
      <c r="I40" s="3">
        <v>44813</v>
      </c>
      <c r="J40" s="7">
        <v>36706</v>
      </c>
      <c r="K40" s="9">
        <v>10875</v>
      </c>
      <c r="L40" s="4">
        <v>1364.99</v>
      </c>
      <c r="M40" s="5">
        <f t="shared" si="0"/>
        <v>14.836847826086958</v>
      </c>
      <c r="N40" s="1" t="s">
        <v>497</v>
      </c>
      <c r="O40" s="18">
        <v>1364.99</v>
      </c>
      <c r="P40" s="18">
        <v>-28.38</v>
      </c>
      <c r="Q40" s="18">
        <v>1393.37</v>
      </c>
      <c r="R40" s="6">
        <v>12.551632183908046</v>
      </c>
      <c r="S40" s="2">
        <f t="shared" si="1"/>
        <v>100</v>
      </c>
      <c r="T40" s="1" t="s">
        <v>517</v>
      </c>
      <c r="U40" s="1" t="s">
        <v>497</v>
      </c>
    </row>
    <row r="41" spans="1:21" x14ac:dyDescent="0.3">
      <c r="A41" t="s">
        <v>489</v>
      </c>
      <c r="B41" s="1" t="s">
        <v>119</v>
      </c>
      <c r="C41" s="1" t="s">
        <v>122</v>
      </c>
      <c r="D41" s="1" t="s">
        <v>124</v>
      </c>
      <c r="E41" s="1" t="s">
        <v>517</v>
      </c>
      <c r="F41" s="9">
        <v>7731.12</v>
      </c>
      <c r="G41" s="3">
        <v>44713</v>
      </c>
      <c r="I41" s="3">
        <v>44737</v>
      </c>
      <c r="J41" s="7">
        <v>58879</v>
      </c>
      <c r="K41" s="9">
        <v>10950</v>
      </c>
      <c r="L41" s="4">
        <v>2654.02</v>
      </c>
      <c r="M41" s="5">
        <f t="shared" si="0"/>
        <v>34.329049348606674</v>
      </c>
      <c r="N41" s="1" t="s">
        <v>499</v>
      </c>
      <c r="O41" s="18">
        <v>2654.02</v>
      </c>
      <c r="P41" s="18">
        <v>-28.38</v>
      </c>
      <c r="Q41" s="18">
        <v>2682.4</v>
      </c>
      <c r="R41" s="6">
        <v>24.237625570776256</v>
      </c>
      <c r="S41" s="2">
        <f t="shared" si="1"/>
        <v>24</v>
      </c>
      <c r="T41" s="1" t="s">
        <v>527</v>
      </c>
      <c r="U41" s="1" t="s">
        <v>499</v>
      </c>
    </row>
    <row r="42" spans="1:21" x14ac:dyDescent="0.3">
      <c r="A42" t="s">
        <v>489</v>
      </c>
      <c r="B42" s="1" t="s">
        <v>109</v>
      </c>
      <c r="C42" s="1" t="s">
        <v>107</v>
      </c>
      <c r="D42" s="1" t="s">
        <v>108</v>
      </c>
      <c r="E42" s="1" t="s">
        <v>14</v>
      </c>
      <c r="F42" s="9">
        <v>9056</v>
      </c>
      <c r="G42" s="3">
        <v>44713</v>
      </c>
      <c r="H42" s="3">
        <v>44797</v>
      </c>
      <c r="I42" s="3">
        <v>44797</v>
      </c>
      <c r="J42" s="7">
        <v>23499</v>
      </c>
      <c r="K42" s="9">
        <v>10994</v>
      </c>
      <c r="L42" s="4">
        <v>1543.56</v>
      </c>
      <c r="M42" s="5">
        <f t="shared" si="0"/>
        <v>17.044611307420492</v>
      </c>
      <c r="N42" s="1" t="s">
        <v>502</v>
      </c>
      <c r="O42" s="18">
        <v>1543.56</v>
      </c>
      <c r="P42" s="18">
        <v>347.91333333333336</v>
      </c>
      <c r="Q42" s="18">
        <v>1195.6466666666668</v>
      </c>
      <c r="R42" s="6">
        <v>14.04002183008914</v>
      </c>
      <c r="S42" s="2">
        <f t="shared" si="1"/>
        <v>84</v>
      </c>
      <c r="T42" s="1" t="s">
        <v>517</v>
      </c>
      <c r="U42" s="1" t="s">
        <v>498</v>
      </c>
    </row>
    <row r="43" spans="1:21" x14ac:dyDescent="0.3">
      <c r="A43" t="s">
        <v>489</v>
      </c>
      <c r="B43" s="1" t="s">
        <v>73</v>
      </c>
      <c r="C43" s="1" t="s">
        <v>71</v>
      </c>
      <c r="D43" s="1" t="s">
        <v>72</v>
      </c>
      <c r="E43" s="1" t="s">
        <v>517</v>
      </c>
      <c r="F43" s="9">
        <v>8085</v>
      </c>
      <c r="G43" s="3">
        <v>44713</v>
      </c>
      <c r="I43" s="3">
        <v>44740</v>
      </c>
      <c r="J43" s="7">
        <v>24355</v>
      </c>
      <c r="K43" s="9">
        <v>11000</v>
      </c>
      <c r="L43" s="4">
        <v>2366.83</v>
      </c>
      <c r="M43" s="5">
        <f t="shared" si="0"/>
        <v>29.274335188620903</v>
      </c>
      <c r="N43" s="1" t="s">
        <v>497</v>
      </c>
      <c r="O43" s="18">
        <v>2366.83</v>
      </c>
      <c r="P43" s="18">
        <v>-28.38</v>
      </c>
      <c r="Q43" s="18">
        <v>2395.21</v>
      </c>
      <c r="R43" s="6">
        <v>21.516636363636362</v>
      </c>
      <c r="S43" s="2">
        <f t="shared" si="1"/>
        <v>27</v>
      </c>
      <c r="T43" s="1" t="s">
        <v>527</v>
      </c>
      <c r="U43" s="1" t="s">
        <v>497</v>
      </c>
    </row>
    <row r="44" spans="1:21" x14ac:dyDescent="0.3">
      <c r="A44" t="s">
        <v>489</v>
      </c>
      <c r="B44" s="1" t="s">
        <v>119</v>
      </c>
      <c r="C44" s="1" t="s">
        <v>122</v>
      </c>
      <c r="D44" s="1" t="s">
        <v>124</v>
      </c>
      <c r="E44" s="1" t="s">
        <v>20</v>
      </c>
      <c r="F44" s="9">
        <v>9098.99</v>
      </c>
      <c r="G44" s="3">
        <v>44713</v>
      </c>
      <c r="H44" s="3">
        <v>44740</v>
      </c>
      <c r="I44" s="3">
        <v>44742</v>
      </c>
      <c r="J44" s="7">
        <v>49190</v>
      </c>
      <c r="K44" s="9">
        <v>11149</v>
      </c>
      <c r="L44" s="4">
        <v>1333.6</v>
      </c>
      <c r="M44" s="5">
        <f t="shared" si="0"/>
        <v>14.656571773350668</v>
      </c>
      <c r="N44" s="1" t="s">
        <v>125</v>
      </c>
      <c r="O44" s="18">
        <v>1333.6</v>
      </c>
      <c r="P44" s="18">
        <v>264.58</v>
      </c>
      <c r="Q44" s="18">
        <v>1069.02</v>
      </c>
      <c r="R44" s="6">
        <v>11.961610906807785</v>
      </c>
      <c r="S44" s="2">
        <f t="shared" si="1"/>
        <v>29</v>
      </c>
      <c r="T44" s="1" t="s">
        <v>517</v>
      </c>
      <c r="U44" s="1" t="s">
        <v>498</v>
      </c>
    </row>
    <row r="45" spans="1:21" x14ac:dyDescent="0.3">
      <c r="A45" t="s">
        <v>489</v>
      </c>
      <c r="B45" s="1" t="s">
        <v>80</v>
      </c>
      <c r="C45" s="1" t="s">
        <v>81</v>
      </c>
      <c r="D45" s="1" t="s">
        <v>84</v>
      </c>
      <c r="E45" s="1" t="s">
        <v>517</v>
      </c>
      <c r="F45" s="9">
        <v>9058.52</v>
      </c>
      <c r="G45" s="3">
        <v>44713</v>
      </c>
      <c r="H45" s="3">
        <v>44761</v>
      </c>
      <c r="I45" s="3">
        <v>44765</v>
      </c>
      <c r="J45" s="7">
        <v>51284</v>
      </c>
      <c r="K45" s="9">
        <v>11250</v>
      </c>
      <c r="L45" s="4">
        <v>1717.86</v>
      </c>
      <c r="M45" s="5">
        <f t="shared" si="0"/>
        <v>18.964025028371079</v>
      </c>
      <c r="N45" s="1" t="s">
        <v>503</v>
      </c>
      <c r="O45" s="18">
        <v>1717.86</v>
      </c>
      <c r="P45" s="18">
        <v>-28.38</v>
      </c>
      <c r="Q45" s="18">
        <v>1746.24</v>
      </c>
      <c r="R45" s="6">
        <v>15.269866666666667</v>
      </c>
      <c r="S45" s="2">
        <f t="shared" si="1"/>
        <v>52</v>
      </c>
      <c r="T45" s="1" t="s">
        <v>527</v>
      </c>
      <c r="U45" s="1" t="s">
        <v>503</v>
      </c>
    </row>
    <row r="46" spans="1:21" x14ac:dyDescent="0.3">
      <c r="A46" t="s">
        <v>489</v>
      </c>
      <c r="B46" s="1" t="s">
        <v>93</v>
      </c>
      <c r="C46" s="1" t="s">
        <v>94</v>
      </c>
      <c r="D46" s="1" t="s">
        <v>96</v>
      </c>
      <c r="E46" s="1" t="s">
        <v>14</v>
      </c>
      <c r="F46" s="9">
        <v>7700</v>
      </c>
      <c r="G46" s="3">
        <v>44713</v>
      </c>
      <c r="H46" s="3">
        <v>44730</v>
      </c>
      <c r="I46" s="3">
        <v>44752</v>
      </c>
      <c r="J46" s="7">
        <v>45916</v>
      </c>
      <c r="K46" s="9">
        <v>11395</v>
      </c>
      <c r="L46" s="4">
        <v>3029.9</v>
      </c>
      <c r="M46" s="5">
        <f t="shared" si="0"/>
        <v>39.349350649350647</v>
      </c>
      <c r="N46" s="1" t="s">
        <v>497</v>
      </c>
      <c r="O46" s="18">
        <v>3029.9</v>
      </c>
      <c r="P46" s="18">
        <v>-28.38</v>
      </c>
      <c r="Q46" s="18">
        <v>3058.28</v>
      </c>
      <c r="R46" s="6">
        <v>26.589732338745062</v>
      </c>
      <c r="S46" s="2">
        <f t="shared" si="1"/>
        <v>39</v>
      </c>
      <c r="T46" s="1" t="s">
        <v>517</v>
      </c>
      <c r="U46" s="1" t="s">
        <v>497</v>
      </c>
    </row>
    <row r="47" spans="1:21" x14ac:dyDescent="0.3">
      <c r="A47" t="s">
        <v>489</v>
      </c>
      <c r="B47" s="1" t="s">
        <v>15</v>
      </c>
      <c r="C47" s="1" t="s">
        <v>17</v>
      </c>
      <c r="D47" s="1" t="s">
        <v>23</v>
      </c>
      <c r="E47" s="1" t="s">
        <v>517</v>
      </c>
      <c r="F47" s="9">
        <v>7080</v>
      </c>
      <c r="G47" s="3">
        <v>44713</v>
      </c>
      <c r="I47" s="3">
        <v>44722</v>
      </c>
      <c r="J47" s="7">
        <v>53678</v>
      </c>
      <c r="K47" s="9">
        <v>11399</v>
      </c>
      <c r="L47" s="4">
        <v>3531.25</v>
      </c>
      <c r="M47" s="5">
        <f t="shared" si="0"/>
        <v>49.876412429378533</v>
      </c>
      <c r="N47" s="1" t="s">
        <v>497</v>
      </c>
      <c r="O47" s="18">
        <v>3531.25</v>
      </c>
      <c r="P47" s="18">
        <v>264.58</v>
      </c>
      <c r="Q47" s="18">
        <v>3266.67</v>
      </c>
      <c r="R47" s="6">
        <v>30.978594613562592</v>
      </c>
      <c r="S47" s="2">
        <f t="shared" si="1"/>
        <v>9</v>
      </c>
      <c r="T47" s="1" t="s">
        <v>527</v>
      </c>
      <c r="U47" s="1" t="s">
        <v>497</v>
      </c>
    </row>
    <row r="48" spans="1:21" x14ac:dyDescent="0.3">
      <c r="A48" t="s">
        <v>489</v>
      </c>
      <c r="B48" s="1" t="s">
        <v>15</v>
      </c>
      <c r="C48" s="1" t="s">
        <v>17</v>
      </c>
      <c r="D48" s="1" t="s">
        <v>21</v>
      </c>
      <c r="E48" s="1" t="s">
        <v>22</v>
      </c>
      <c r="F48" s="9">
        <v>8916.6</v>
      </c>
      <c r="G48" s="3">
        <v>44713</v>
      </c>
      <c r="H48" s="3">
        <v>44726</v>
      </c>
      <c r="I48" s="3">
        <v>44727</v>
      </c>
      <c r="J48" s="7">
        <v>92511</v>
      </c>
      <c r="K48" s="9">
        <v>11400</v>
      </c>
      <c r="L48" s="4">
        <v>1861.12</v>
      </c>
      <c r="M48" s="5">
        <f t="shared" si="0"/>
        <v>20.872529888073927</v>
      </c>
      <c r="N48" s="1" t="s">
        <v>497</v>
      </c>
      <c r="O48" s="18">
        <v>1861.12</v>
      </c>
      <c r="P48" s="18">
        <v>-28.38</v>
      </c>
      <c r="Q48" s="18">
        <v>1889.5</v>
      </c>
      <c r="R48" s="6">
        <v>16.325614035087721</v>
      </c>
      <c r="S48" s="2">
        <f t="shared" si="1"/>
        <v>14</v>
      </c>
      <c r="T48" s="1" t="s">
        <v>22</v>
      </c>
      <c r="U48" s="1" t="s">
        <v>497</v>
      </c>
    </row>
    <row r="49" spans="1:21" x14ac:dyDescent="0.3">
      <c r="A49" t="s">
        <v>489</v>
      </c>
      <c r="B49" s="1" t="s">
        <v>15</v>
      </c>
      <c r="C49" s="1" t="s">
        <v>12</v>
      </c>
      <c r="D49" s="1" t="s">
        <v>13</v>
      </c>
      <c r="E49" s="1" t="s">
        <v>14</v>
      </c>
      <c r="F49" s="9">
        <v>8138.21</v>
      </c>
      <c r="G49" s="3">
        <v>44713</v>
      </c>
      <c r="H49" s="3">
        <v>44752</v>
      </c>
      <c r="I49" s="3">
        <v>44755</v>
      </c>
      <c r="J49" s="7">
        <v>28094</v>
      </c>
      <c r="K49" s="9">
        <v>11494</v>
      </c>
      <c r="L49" s="4">
        <v>2011.28</v>
      </c>
      <c r="M49" s="5">
        <f t="shared" si="0"/>
        <v>24.714034167218589</v>
      </c>
      <c r="N49" s="1" t="s">
        <v>497</v>
      </c>
      <c r="O49" s="18">
        <v>2011.28</v>
      </c>
      <c r="P49" s="18">
        <v>763.95666666666671</v>
      </c>
      <c r="Q49" s="18">
        <v>1247.3233333333333</v>
      </c>
      <c r="R49" s="6">
        <v>17.498520967461285</v>
      </c>
      <c r="S49" s="2">
        <f t="shared" si="1"/>
        <v>42</v>
      </c>
      <c r="T49" s="1" t="s">
        <v>517</v>
      </c>
      <c r="U49" s="1" t="s">
        <v>497</v>
      </c>
    </row>
    <row r="50" spans="1:21" x14ac:dyDescent="0.3">
      <c r="A50" t="s">
        <v>489</v>
      </c>
      <c r="B50" s="1" t="s">
        <v>15</v>
      </c>
      <c r="C50" s="1" t="s">
        <v>17</v>
      </c>
      <c r="D50" s="1" t="s">
        <v>19</v>
      </c>
      <c r="E50" s="1" t="s">
        <v>20</v>
      </c>
      <c r="F50" s="9">
        <v>8340</v>
      </c>
      <c r="G50" s="3">
        <v>44713</v>
      </c>
      <c r="H50" s="3">
        <v>44771</v>
      </c>
      <c r="I50" s="3">
        <v>44772</v>
      </c>
      <c r="J50" s="7">
        <v>57051</v>
      </c>
      <c r="K50" s="9">
        <v>11894</v>
      </c>
      <c r="L50" s="4">
        <v>2720.62</v>
      </c>
      <c r="M50" s="5">
        <f t="shared" si="0"/>
        <v>32.621342925659469</v>
      </c>
      <c r="N50" s="1" t="s">
        <v>497</v>
      </c>
      <c r="O50" s="18">
        <v>2720.62</v>
      </c>
      <c r="P50" s="18">
        <v>558.11666666666667</v>
      </c>
      <c r="Q50" s="18">
        <v>2162.5033333333336</v>
      </c>
      <c r="R50" s="6">
        <v>22.873885992937616</v>
      </c>
      <c r="S50" s="2">
        <f t="shared" si="1"/>
        <v>59</v>
      </c>
      <c r="T50" s="1" t="s">
        <v>517</v>
      </c>
      <c r="U50" s="1" t="s">
        <v>497</v>
      </c>
    </row>
    <row r="51" spans="1:21" x14ac:dyDescent="0.3">
      <c r="A51" t="s">
        <v>489</v>
      </c>
      <c r="B51" s="1" t="s">
        <v>70</v>
      </c>
      <c r="C51" s="1" t="s">
        <v>68</v>
      </c>
      <c r="D51" s="1" t="s">
        <v>69</v>
      </c>
      <c r="E51" s="1" t="s">
        <v>20</v>
      </c>
      <c r="F51" s="9">
        <v>10260</v>
      </c>
      <c r="G51" s="3">
        <v>44713</v>
      </c>
      <c r="I51" s="3">
        <v>44733</v>
      </c>
      <c r="J51" s="7">
        <v>60803</v>
      </c>
      <c r="K51" s="9">
        <v>11995</v>
      </c>
      <c r="L51" s="4">
        <v>1337.46</v>
      </c>
      <c r="M51" s="5">
        <f t="shared" si="0"/>
        <v>13.035672514619884</v>
      </c>
      <c r="N51" s="1" t="s">
        <v>504</v>
      </c>
      <c r="O51" s="18">
        <v>1337.46</v>
      </c>
      <c r="P51" s="18">
        <v>-28.38</v>
      </c>
      <c r="Q51" s="18">
        <v>1365.84</v>
      </c>
      <c r="R51" s="6">
        <v>11.15014589412255</v>
      </c>
      <c r="S51" s="2">
        <f t="shared" si="1"/>
        <v>20</v>
      </c>
      <c r="T51" s="1" t="s">
        <v>517</v>
      </c>
      <c r="U51" s="1" t="s">
        <v>500</v>
      </c>
    </row>
    <row r="52" spans="1:21" x14ac:dyDescent="0.3">
      <c r="A52" t="s">
        <v>489</v>
      </c>
      <c r="B52" s="1" t="s">
        <v>15</v>
      </c>
      <c r="C52" s="1" t="s">
        <v>17</v>
      </c>
      <c r="D52" s="1" t="s">
        <v>18</v>
      </c>
      <c r="E52" s="1" t="s">
        <v>517</v>
      </c>
      <c r="F52" s="9">
        <v>10455</v>
      </c>
      <c r="G52" s="3">
        <v>44713</v>
      </c>
      <c r="I52" s="3">
        <v>44793</v>
      </c>
      <c r="J52" s="7">
        <v>54330</v>
      </c>
      <c r="K52" s="9">
        <v>12150</v>
      </c>
      <c r="L52" s="4">
        <v>1384.12</v>
      </c>
      <c r="M52" s="5">
        <f t="shared" si="0"/>
        <v>13.238833094213295</v>
      </c>
      <c r="N52" s="1" t="s">
        <v>497</v>
      </c>
      <c r="O52" s="18">
        <v>1384.12</v>
      </c>
      <c r="P52" s="18">
        <v>-28.38</v>
      </c>
      <c r="Q52" s="18">
        <v>1412.5</v>
      </c>
      <c r="R52" s="6">
        <v>11.391934156378602</v>
      </c>
      <c r="S52" s="2">
        <f t="shared" si="1"/>
        <v>80</v>
      </c>
      <c r="T52" s="1" t="s">
        <v>527</v>
      </c>
      <c r="U52" s="1" t="s">
        <v>497</v>
      </c>
    </row>
    <row r="53" spans="1:21" x14ac:dyDescent="0.3">
      <c r="A53" t="s">
        <v>489</v>
      </c>
      <c r="B53" s="1" t="s">
        <v>41</v>
      </c>
      <c r="C53" s="1" t="s">
        <v>48</v>
      </c>
      <c r="D53" s="1" t="s">
        <v>50</v>
      </c>
      <c r="E53" s="1" t="s">
        <v>47</v>
      </c>
      <c r="F53" s="9">
        <v>5894</v>
      </c>
      <c r="G53" s="3">
        <v>44715</v>
      </c>
      <c r="I53" s="3">
        <v>44734</v>
      </c>
      <c r="J53" s="7">
        <v>26358</v>
      </c>
      <c r="K53" s="9">
        <v>7695</v>
      </c>
      <c r="L53" s="4">
        <v>1491.95</v>
      </c>
      <c r="M53" s="5">
        <f t="shared" si="0"/>
        <v>25.313030200203595</v>
      </c>
      <c r="N53" s="1" t="s">
        <v>497</v>
      </c>
      <c r="O53" s="18">
        <v>1491.95</v>
      </c>
      <c r="P53" s="18">
        <v>-28.38</v>
      </c>
      <c r="Q53" s="18">
        <v>1520.33</v>
      </c>
      <c r="R53" s="6">
        <v>19.38856400259909</v>
      </c>
      <c r="S53" s="2">
        <f t="shared" si="1"/>
        <v>19</v>
      </c>
      <c r="T53" s="1" t="s">
        <v>47</v>
      </c>
      <c r="U53" s="1" t="s">
        <v>497</v>
      </c>
    </row>
    <row r="54" spans="1:21" x14ac:dyDescent="0.3">
      <c r="A54" t="s">
        <v>489</v>
      </c>
      <c r="B54" s="1" t="s">
        <v>80</v>
      </c>
      <c r="C54" s="1" t="s">
        <v>78</v>
      </c>
      <c r="D54" s="1" t="s">
        <v>151</v>
      </c>
      <c r="E54" s="1" t="s">
        <v>40</v>
      </c>
      <c r="F54" s="9">
        <v>7694</v>
      </c>
      <c r="G54" s="3">
        <v>44718</v>
      </c>
      <c r="H54" s="3">
        <v>44759</v>
      </c>
      <c r="I54" s="3">
        <v>44759</v>
      </c>
      <c r="J54" s="7">
        <v>52834</v>
      </c>
      <c r="K54" s="9">
        <v>10650</v>
      </c>
      <c r="L54" s="4">
        <v>2325.31</v>
      </c>
      <c r="M54" s="5">
        <f t="shared" si="0"/>
        <v>30.222381076163245</v>
      </c>
      <c r="N54" s="1" t="s">
        <v>42</v>
      </c>
      <c r="O54" s="18">
        <v>2325.31</v>
      </c>
      <c r="P54" s="18">
        <v>-28.38</v>
      </c>
      <c r="Q54" s="18">
        <v>2353.69</v>
      </c>
      <c r="R54" s="6">
        <v>21.833896713615022</v>
      </c>
      <c r="S54" s="2">
        <f t="shared" si="1"/>
        <v>41</v>
      </c>
      <c r="T54" s="1" t="s">
        <v>527</v>
      </c>
      <c r="U54" s="1" t="s">
        <v>42</v>
      </c>
    </row>
    <row r="55" spans="1:21" x14ac:dyDescent="0.3">
      <c r="A55" t="s">
        <v>489</v>
      </c>
      <c r="B55" s="1" t="s">
        <v>70</v>
      </c>
      <c r="C55" s="1" t="s">
        <v>152</v>
      </c>
      <c r="D55" s="1" t="s">
        <v>153</v>
      </c>
      <c r="E55" s="1" t="s">
        <v>40</v>
      </c>
      <c r="F55" s="9">
        <v>8394</v>
      </c>
      <c r="G55" s="3">
        <v>44718</v>
      </c>
      <c r="H55" s="3">
        <v>44794</v>
      </c>
      <c r="I55" s="3">
        <v>44794</v>
      </c>
      <c r="J55" s="7">
        <v>52242</v>
      </c>
      <c r="K55" s="9">
        <v>11313</v>
      </c>
      <c r="L55" s="4">
        <v>2399.86</v>
      </c>
      <c r="M55" s="5">
        <f t="shared" si="0"/>
        <v>28.590183464379322</v>
      </c>
      <c r="N55" s="1" t="s">
        <v>497</v>
      </c>
      <c r="O55" s="18">
        <v>2399.86</v>
      </c>
      <c r="P55" s="18">
        <v>-28.38</v>
      </c>
      <c r="Q55" s="18">
        <v>2428.2399999999998</v>
      </c>
      <c r="R55" s="6">
        <v>21.21329444002475</v>
      </c>
      <c r="S55" s="2">
        <f t="shared" si="1"/>
        <v>76</v>
      </c>
      <c r="T55" s="1" t="s">
        <v>527</v>
      </c>
      <c r="U55" s="1" t="s">
        <v>497</v>
      </c>
    </row>
    <row r="56" spans="1:21" x14ac:dyDescent="0.3">
      <c r="A56" t="s">
        <v>489</v>
      </c>
      <c r="B56" s="1" t="s">
        <v>15</v>
      </c>
      <c r="C56" s="1" t="s">
        <v>17</v>
      </c>
      <c r="D56" s="1" t="s">
        <v>19</v>
      </c>
      <c r="E56" s="1" t="s">
        <v>40</v>
      </c>
      <c r="F56" s="9">
        <v>8394</v>
      </c>
      <c r="G56" s="3">
        <v>44718</v>
      </c>
      <c r="H56" s="3">
        <v>44752</v>
      </c>
      <c r="I56" s="3">
        <v>44765</v>
      </c>
      <c r="J56" s="7">
        <v>50379</v>
      </c>
      <c r="K56" s="9">
        <v>11800</v>
      </c>
      <c r="L56" s="4">
        <v>2773.07</v>
      </c>
      <c r="M56" s="5">
        <f t="shared" si="0"/>
        <v>33.036335477722183</v>
      </c>
      <c r="N56" s="1" t="s">
        <v>42</v>
      </c>
      <c r="O56" s="18">
        <v>2773.07</v>
      </c>
      <c r="P56" s="18">
        <v>-28.38</v>
      </c>
      <c r="Q56" s="18">
        <v>2801.45</v>
      </c>
      <c r="R56" s="6">
        <v>23.500593220338985</v>
      </c>
      <c r="S56" s="2">
        <f t="shared" si="1"/>
        <v>47</v>
      </c>
      <c r="T56" s="1" t="s">
        <v>527</v>
      </c>
      <c r="U56" s="1" t="s">
        <v>42</v>
      </c>
    </row>
    <row r="57" spans="1:21" x14ac:dyDescent="0.3">
      <c r="A57" t="s">
        <v>489</v>
      </c>
      <c r="B57" s="1" t="s">
        <v>73</v>
      </c>
      <c r="C57" s="1" t="s">
        <v>155</v>
      </c>
      <c r="D57" s="1" t="s">
        <v>156</v>
      </c>
      <c r="E57" s="1" t="s">
        <v>20</v>
      </c>
      <c r="F57" s="9">
        <v>3020</v>
      </c>
      <c r="G57" s="3">
        <v>44719</v>
      </c>
      <c r="H57" s="3">
        <v>44746</v>
      </c>
      <c r="I57" s="3">
        <v>44748</v>
      </c>
      <c r="J57" s="7">
        <v>56047</v>
      </c>
      <c r="K57" s="9">
        <v>5793</v>
      </c>
      <c r="L57" s="4">
        <v>2131.62</v>
      </c>
      <c r="M57" s="5">
        <f t="shared" si="0"/>
        <v>70.583443708609266</v>
      </c>
      <c r="N57" s="1" t="s">
        <v>497</v>
      </c>
      <c r="O57" s="18">
        <v>2131.62</v>
      </c>
      <c r="P57" s="18">
        <v>644.46333333333337</v>
      </c>
      <c r="Q57" s="18">
        <v>1487.1566666666668</v>
      </c>
      <c r="R57" s="6">
        <v>36.796478508544794</v>
      </c>
      <c r="S57" s="2">
        <f t="shared" si="1"/>
        <v>29</v>
      </c>
      <c r="T57" s="1" t="s">
        <v>517</v>
      </c>
      <c r="U57" s="1" t="s">
        <v>497</v>
      </c>
    </row>
    <row r="58" spans="1:21" x14ac:dyDescent="0.3">
      <c r="A58" t="s">
        <v>489</v>
      </c>
      <c r="B58" s="1" t="s">
        <v>74</v>
      </c>
      <c r="C58" s="1" t="s">
        <v>74</v>
      </c>
      <c r="D58" s="1" t="s">
        <v>154</v>
      </c>
      <c r="E58" s="1" t="s">
        <v>517</v>
      </c>
      <c r="F58" s="9">
        <v>9294</v>
      </c>
      <c r="G58" s="3">
        <v>44719</v>
      </c>
      <c r="H58" s="3">
        <v>44786</v>
      </c>
      <c r="I58" s="3">
        <v>44799</v>
      </c>
      <c r="J58" s="7">
        <v>19200</v>
      </c>
      <c r="K58" s="9">
        <v>12499</v>
      </c>
      <c r="L58" s="4">
        <v>2140.25</v>
      </c>
      <c r="M58" s="5">
        <f t="shared" si="0"/>
        <v>23.028297826554766</v>
      </c>
      <c r="N58" s="1" t="s">
        <v>497</v>
      </c>
      <c r="O58" s="18">
        <v>2140.25</v>
      </c>
      <c r="P58" s="18">
        <v>763.95666666666671</v>
      </c>
      <c r="Q58" s="18">
        <v>1376.2933333333333</v>
      </c>
      <c r="R58" s="6">
        <v>17.123369869589567</v>
      </c>
      <c r="S58" s="2">
        <f t="shared" si="1"/>
        <v>80</v>
      </c>
      <c r="T58" s="1" t="s">
        <v>527</v>
      </c>
      <c r="U58" s="1" t="s">
        <v>497</v>
      </c>
    </row>
    <row r="59" spans="1:21" x14ac:dyDescent="0.3">
      <c r="A59" t="s">
        <v>489</v>
      </c>
      <c r="B59" s="1" t="s">
        <v>159</v>
      </c>
      <c r="C59" s="1" t="s">
        <v>157</v>
      </c>
      <c r="D59" s="1" t="s">
        <v>158</v>
      </c>
      <c r="E59" s="1" t="s">
        <v>20</v>
      </c>
      <c r="F59" s="9">
        <v>8394</v>
      </c>
      <c r="G59" s="3">
        <v>44720</v>
      </c>
      <c r="H59" s="3">
        <v>44781</v>
      </c>
      <c r="I59" s="3">
        <v>44785</v>
      </c>
      <c r="J59" s="7">
        <v>43000</v>
      </c>
      <c r="K59" s="9">
        <v>10845</v>
      </c>
      <c r="L59" s="4">
        <v>1703.12</v>
      </c>
      <c r="M59" s="5">
        <f t="shared" si="0"/>
        <v>20.289730760066714</v>
      </c>
      <c r="N59" s="1" t="s">
        <v>497</v>
      </c>
      <c r="O59" s="18">
        <v>1703.12</v>
      </c>
      <c r="P59" s="18">
        <v>-28.38</v>
      </c>
      <c r="Q59" s="18">
        <v>1731.5</v>
      </c>
      <c r="R59" s="6">
        <v>15.704195481788842</v>
      </c>
      <c r="S59" s="2">
        <f t="shared" si="1"/>
        <v>65</v>
      </c>
      <c r="T59" s="1" t="s">
        <v>517</v>
      </c>
      <c r="U59" s="1" t="s">
        <v>497</v>
      </c>
    </row>
    <row r="60" spans="1:21" x14ac:dyDescent="0.3">
      <c r="A60" t="s">
        <v>489</v>
      </c>
      <c r="B60" s="1" t="s">
        <v>128</v>
      </c>
      <c r="C60" s="1" t="s">
        <v>135</v>
      </c>
      <c r="D60" s="1" t="s">
        <v>168</v>
      </c>
      <c r="E60" s="1" t="s">
        <v>20</v>
      </c>
      <c r="F60" s="9">
        <v>3270</v>
      </c>
      <c r="G60" s="3">
        <v>44721</v>
      </c>
      <c r="H60" s="3">
        <v>44766</v>
      </c>
      <c r="I60" s="3">
        <v>44770</v>
      </c>
      <c r="J60" s="7">
        <v>79700</v>
      </c>
      <c r="K60" s="9">
        <v>6195</v>
      </c>
      <c r="L60" s="4">
        <v>2425.9699999999998</v>
      </c>
      <c r="M60" s="5">
        <f t="shared" si="0"/>
        <v>74.188685015290517</v>
      </c>
      <c r="N60" s="1" t="s">
        <v>497</v>
      </c>
      <c r="O60" s="18">
        <v>2425.9699999999998</v>
      </c>
      <c r="P60" s="18">
        <v>-28.38</v>
      </c>
      <c r="Q60" s="18">
        <v>2454.35</v>
      </c>
      <c r="R60" s="6">
        <v>39.160129136400322</v>
      </c>
      <c r="S60" s="2">
        <f t="shared" si="1"/>
        <v>49</v>
      </c>
      <c r="T60" s="1" t="s">
        <v>517</v>
      </c>
      <c r="U60" s="1" t="s">
        <v>497</v>
      </c>
    </row>
    <row r="61" spans="1:21" x14ac:dyDescent="0.3">
      <c r="A61" t="s">
        <v>489</v>
      </c>
      <c r="B61" s="1" t="s">
        <v>128</v>
      </c>
      <c r="C61" s="1" t="s">
        <v>166</v>
      </c>
      <c r="D61" s="1" t="s">
        <v>167</v>
      </c>
      <c r="E61" s="1" t="s">
        <v>40</v>
      </c>
      <c r="F61" s="9">
        <v>5447</v>
      </c>
      <c r="G61" s="3">
        <v>44721</v>
      </c>
      <c r="H61" s="3">
        <v>44775</v>
      </c>
      <c r="I61" s="3">
        <v>44778</v>
      </c>
      <c r="J61" s="7">
        <v>50232</v>
      </c>
      <c r="K61" s="9">
        <v>7295</v>
      </c>
      <c r="L61" s="4">
        <v>1560.62</v>
      </c>
      <c r="M61" s="5">
        <f t="shared" si="0"/>
        <v>28.651000550761886</v>
      </c>
      <c r="N61" s="1" t="s">
        <v>497</v>
      </c>
      <c r="O61" s="18">
        <v>1560.62</v>
      </c>
      <c r="P61" s="18">
        <v>-28.38</v>
      </c>
      <c r="Q61" s="18">
        <v>1589</v>
      </c>
      <c r="R61" s="6">
        <v>21.393008910212473</v>
      </c>
      <c r="S61" s="2">
        <f t="shared" si="1"/>
        <v>57</v>
      </c>
      <c r="T61" s="1" t="s">
        <v>527</v>
      </c>
      <c r="U61" s="1" t="s">
        <v>497</v>
      </c>
    </row>
    <row r="62" spans="1:21" x14ac:dyDescent="0.3">
      <c r="A62" t="s">
        <v>489</v>
      </c>
      <c r="B62" s="1" t="s">
        <v>80</v>
      </c>
      <c r="C62" s="1" t="s">
        <v>81</v>
      </c>
      <c r="D62" s="1" t="s">
        <v>164</v>
      </c>
      <c r="E62" s="1" t="s">
        <v>517</v>
      </c>
      <c r="F62" s="9">
        <v>7094</v>
      </c>
      <c r="G62" s="3">
        <v>44721</v>
      </c>
      <c r="I62" s="3">
        <v>44736</v>
      </c>
      <c r="J62" s="7">
        <v>51600</v>
      </c>
      <c r="K62" s="9">
        <v>9250</v>
      </c>
      <c r="L62" s="4">
        <v>1812.84</v>
      </c>
      <c r="M62" s="5">
        <f t="shared" si="0"/>
        <v>25.55455314350155</v>
      </c>
      <c r="N62" s="1" t="s">
        <v>42</v>
      </c>
      <c r="O62" s="18">
        <v>1812.84</v>
      </c>
      <c r="P62" s="18">
        <v>-28.38</v>
      </c>
      <c r="Q62" s="18">
        <v>1841.22</v>
      </c>
      <c r="R62" s="6">
        <v>19.59827027027027</v>
      </c>
      <c r="S62" s="2">
        <f t="shared" si="1"/>
        <v>15</v>
      </c>
      <c r="T62" s="1" t="s">
        <v>527</v>
      </c>
      <c r="U62" s="1" t="s">
        <v>42</v>
      </c>
    </row>
    <row r="63" spans="1:21" x14ac:dyDescent="0.3">
      <c r="A63" t="s">
        <v>489</v>
      </c>
      <c r="B63" s="1" t="s">
        <v>139</v>
      </c>
      <c r="C63" s="1" t="s">
        <v>143</v>
      </c>
      <c r="D63" s="1" t="s">
        <v>165</v>
      </c>
      <c r="E63" s="1" t="s">
        <v>517</v>
      </c>
      <c r="F63" s="9">
        <v>7129</v>
      </c>
      <c r="G63" s="3">
        <v>44721</v>
      </c>
      <c r="H63" s="3">
        <v>44735</v>
      </c>
      <c r="I63" s="3">
        <v>44741</v>
      </c>
      <c r="J63" s="7">
        <v>45000</v>
      </c>
      <c r="K63" s="9">
        <v>9404</v>
      </c>
      <c r="L63" s="4">
        <v>1777.01</v>
      </c>
      <c r="M63" s="5">
        <f t="shared" si="0"/>
        <v>24.926497404965634</v>
      </c>
      <c r="N63" s="1" t="s">
        <v>499</v>
      </c>
      <c r="O63" s="18">
        <v>1777.01</v>
      </c>
      <c r="P63" s="18">
        <v>264.58</v>
      </c>
      <c r="Q63" s="18">
        <v>1512.43</v>
      </c>
      <c r="R63" s="6">
        <v>18.896320714589535</v>
      </c>
      <c r="S63" s="2">
        <f t="shared" si="1"/>
        <v>20</v>
      </c>
      <c r="T63" s="1" t="s">
        <v>527</v>
      </c>
      <c r="U63" s="1" t="s">
        <v>499</v>
      </c>
    </row>
    <row r="64" spans="1:21" x14ac:dyDescent="0.3">
      <c r="A64" t="s">
        <v>489</v>
      </c>
      <c r="B64" s="1" t="s">
        <v>112</v>
      </c>
      <c r="C64" s="1" t="s">
        <v>171</v>
      </c>
      <c r="D64" s="1" t="s">
        <v>172</v>
      </c>
      <c r="E64" s="1" t="s">
        <v>517</v>
      </c>
      <c r="F64" s="9">
        <v>7994</v>
      </c>
      <c r="G64" s="3">
        <v>44721</v>
      </c>
      <c r="H64" s="3">
        <v>44756</v>
      </c>
      <c r="I64" s="3">
        <v>44761</v>
      </c>
      <c r="J64" s="7">
        <v>43600</v>
      </c>
      <c r="K64" s="9">
        <v>10300</v>
      </c>
      <c r="L64" s="4">
        <v>1797.29</v>
      </c>
      <c r="M64" s="5">
        <f t="shared" si="0"/>
        <v>22.482987240430322</v>
      </c>
      <c r="N64" s="1" t="s">
        <v>497</v>
      </c>
      <c r="O64" s="18">
        <v>1797.29</v>
      </c>
      <c r="P64" s="18">
        <v>-28.38</v>
      </c>
      <c r="Q64" s="18">
        <v>1825.67</v>
      </c>
      <c r="R64" s="6">
        <v>17.449417475728154</v>
      </c>
      <c r="S64" s="2">
        <f t="shared" si="1"/>
        <v>40</v>
      </c>
      <c r="T64" s="1" t="s">
        <v>527</v>
      </c>
      <c r="U64" s="1" t="s">
        <v>497</v>
      </c>
    </row>
    <row r="65" spans="1:21" x14ac:dyDescent="0.3">
      <c r="A65" t="s">
        <v>489</v>
      </c>
      <c r="B65" s="1" t="s">
        <v>159</v>
      </c>
      <c r="C65" s="1" t="s">
        <v>169</v>
      </c>
      <c r="D65" s="1" t="s">
        <v>170</v>
      </c>
      <c r="E65" s="1" t="s">
        <v>14</v>
      </c>
      <c r="F65" s="9">
        <v>9294</v>
      </c>
      <c r="G65" s="3">
        <v>44721</v>
      </c>
      <c r="H65" s="3">
        <v>44772</v>
      </c>
      <c r="I65" s="3">
        <v>44781</v>
      </c>
      <c r="J65" s="7">
        <v>30919</v>
      </c>
      <c r="K65" s="9">
        <v>11675</v>
      </c>
      <c r="L65" s="4">
        <v>2004.79</v>
      </c>
      <c r="M65" s="5">
        <f t="shared" si="0"/>
        <v>21.570798364536259</v>
      </c>
      <c r="N65" s="1" t="s">
        <v>497</v>
      </c>
      <c r="O65" s="18">
        <v>2004.79</v>
      </c>
      <c r="P65" s="18">
        <v>-28.38</v>
      </c>
      <c r="Q65" s="18">
        <v>2033.17</v>
      </c>
      <c r="R65" s="6">
        <v>17.171648822269809</v>
      </c>
      <c r="S65" s="2">
        <f t="shared" si="1"/>
        <v>60</v>
      </c>
      <c r="T65" s="1" t="s">
        <v>517</v>
      </c>
      <c r="U65" s="1" t="s">
        <v>497</v>
      </c>
    </row>
    <row r="66" spans="1:21" x14ac:dyDescent="0.3">
      <c r="A66" t="s">
        <v>489</v>
      </c>
      <c r="B66" s="1" t="s">
        <v>128</v>
      </c>
      <c r="C66" s="1" t="s">
        <v>135</v>
      </c>
      <c r="D66" s="1" t="s">
        <v>176</v>
      </c>
      <c r="E66" s="1" t="s">
        <v>517</v>
      </c>
      <c r="F66" s="9">
        <v>7394</v>
      </c>
      <c r="G66" s="3">
        <v>44722</v>
      </c>
      <c r="H66" s="3">
        <v>44808</v>
      </c>
      <c r="I66" s="3">
        <v>44813</v>
      </c>
      <c r="J66" s="7">
        <v>52100</v>
      </c>
      <c r="K66" s="9">
        <v>9550</v>
      </c>
      <c r="L66" s="4">
        <v>1689.75</v>
      </c>
      <c r="M66" s="5">
        <f t="shared" si="0"/>
        <v>22.852988909926967</v>
      </c>
      <c r="N66" s="1" t="s">
        <v>497</v>
      </c>
      <c r="O66" s="18">
        <v>1689.75</v>
      </c>
      <c r="P66" s="18">
        <v>-28.38</v>
      </c>
      <c r="Q66" s="18">
        <v>1718.13</v>
      </c>
      <c r="R66" s="6">
        <v>17.693717277486911</v>
      </c>
      <c r="S66" s="2">
        <f t="shared" si="1"/>
        <v>91</v>
      </c>
      <c r="T66" s="1" t="s">
        <v>527</v>
      </c>
      <c r="U66" s="1" t="s">
        <v>497</v>
      </c>
    </row>
    <row r="67" spans="1:21" x14ac:dyDescent="0.3">
      <c r="A67" t="s">
        <v>489</v>
      </c>
      <c r="B67" s="1" t="s">
        <v>139</v>
      </c>
      <c r="C67" s="1" t="s">
        <v>143</v>
      </c>
      <c r="D67" s="1" t="s">
        <v>179</v>
      </c>
      <c r="E67" s="1" t="s">
        <v>20</v>
      </c>
      <c r="F67" s="9">
        <v>4170</v>
      </c>
      <c r="G67" s="3">
        <v>44725</v>
      </c>
      <c r="H67" s="3">
        <v>44786</v>
      </c>
      <c r="I67" s="3">
        <v>44793</v>
      </c>
      <c r="J67" s="7">
        <v>59051</v>
      </c>
      <c r="K67" s="9">
        <v>6495</v>
      </c>
      <c r="L67" s="4">
        <v>1777.42</v>
      </c>
      <c r="M67" s="5">
        <f t="shared" ref="M67:M130" si="2">L67/F67*100</f>
        <v>42.623980815347721</v>
      </c>
      <c r="N67" s="1" t="s">
        <v>42</v>
      </c>
      <c r="O67" s="18">
        <v>1777.42</v>
      </c>
      <c r="P67" s="18">
        <v>-28.38</v>
      </c>
      <c r="Q67" s="18">
        <v>1805.8</v>
      </c>
      <c r="R67" s="6">
        <v>27.365973826020017</v>
      </c>
      <c r="S67" s="2">
        <f t="shared" ref="S67:S130" si="3">I67-G67</f>
        <v>68</v>
      </c>
      <c r="T67" s="1" t="s">
        <v>517</v>
      </c>
      <c r="U67" s="1" t="s">
        <v>42</v>
      </c>
    </row>
    <row r="68" spans="1:21" x14ac:dyDescent="0.3">
      <c r="A68" t="s">
        <v>489</v>
      </c>
      <c r="B68" s="1" t="s">
        <v>119</v>
      </c>
      <c r="C68" s="1" t="s">
        <v>122</v>
      </c>
      <c r="D68" s="1" t="s">
        <v>123</v>
      </c>
      <c r="E68" s="1" t="s">
        <v>22</v>
      </c>
      <c r="F68" s="9">
        <v>6494</v>
      </c>
      <c r="G68" s="3">
        <v>44725</v>
      </c>
      <c r="H68" s="3">
        <v>44804</v>
      </c>
      <c r="I68" s="3">
        <v>44804</v>
      </c>
      <c r="J68" s="7">
        <v>34848</v>
      </c>
      <c r="K68" s="9">
        <v>8795</v>
      </c>
      <c r="L68" s="4">
        <v>1432.49</v>
      </c>
      <c r="M68" s="5">
        <f t="shared" si="2"/>
        <v>22.058669541114874</v>
      </c>
      <c r="N68" s="1" t="s">
        <v>497</v>
      </c>
      <c r="O68" s="18">
        <v>1432.49</v>
      </c>
      <c r="P68" s="18">
        <v>-28.38</v>
      </c>
      <c r="Q68" s="18">
        <v>1460.87</v>
      </c>
      <c r="R68" s="6">
        <v>16.287549744172825</v>
      </c>
      <c r="S68" s="2">
        <f t="shared" si="3"/>
        <v>79</v>
      </c>
      <c r="T68" s="1" t="s">
        <v>22</v>
      </c>
      <c r="U68" s="1" t="s">
        <v>497</v>
      </c>
    </row>
    <row r="69" spans="1:21" x14ac:dyDescent="0.3">
      <c r="A69" t="s">
        <v>489</v>
      </c>
      <c r="B69" s="1" t="s">
        <v>15</v>
      </c>
      <c r="C69" s="1" t="s">
        <v>17</v>
      </c>
      <c r="D69" s="1" t="s">
        <v>177</v>
      </c>
      <c r="E69" s="1" t="s">
        <v>40</v>
      </c>
      <c r="F69" s="9">
        <v>11304</v>
      </c>
      <c r="G69" s="3">
        <v>44725</v>
      </c>
      <c r="I69" s="3">
        <v>44730</v>
      </c>
      <c r="J69" s="7">
        <v>47995</v>
      </c>
      <c r="K69" s="9">
        <v>13399</v>
      </c>
      <c r="L69" s="4">
        <v>1682.79</v>
      </c>
      <c r="M69" s="5">
        <f t="shared" si="2"/>
        <v>14.886677282377919</v>
      </c>
      <c r="N69" s="1" t="s">
        <v>497</v>
      </c>
      <c r="O69" s="18">
        <v>1682.79</v>
      </c>
      <c r="P69" s="18">
        <v>264.58</v>
      </c>
      <c r="Q69" s="18">
        <v>1418.21</v>
      </c>
      <c r="R69" s="6">
        <v>12.559071572505411</v>
      </c>
      <c r="S69" s="2">
        <f t="shared" si="3"/>
        <v>5</v>
      </c>
      <c r="T69" s="1" t="s">
        <v>527</v>
      </c>
      <c r="U69" s="1" t="s">
        <v>497</v>
      </c>
    </row>
    <row r="70" spans="1:21" x14ac:dyDescent="0.3">
      <c r="A70" t="s">
        <v>489</v>
      </c>
      <c r="B70" s="1" t="s">
        <v>64</v>
      </c>
      <c r="C70" s="1" t="s">
        <v>183</v>
      </c>
      <c r="D70" s="1" t="s">
        <v>184</v>
      </c>
      <c r="E70" s="1" t="s">
        <v>517</v>
      </c>
      <c r="F70" s="9">
        <v>5394</v>
      </c>
      <c r="G70" s="3">
        <v>44727</v>
      </c>
      <c r="H70" s="3">
        <v>44767</v>
      </c>
      <c r="I70" s="3">
        <v>44767</v>
      </c>
      <c r="J70" s="7">
        <v>82352</v>
      </c>
      <c r="K70" s="9">
        <v>7995</v>
      </c>
      <c r="L70" s="4">
        <v>1277.77</v>
      </c>
      <c r="M70" s="5">
        <f t="shared" si="2"/>
        <v>23.688728216536891</v>
      </c>
      <c r="N70" s="1" t="s">
        <v>497</v>
      </c>
      <c r="O70" s="18">
        <v>1277.77</v>
      </c>
      <c r="P70" s="18">
        <v>-28.38</v>
      </c>
      <c r="Q70" s="18">
        <v>1306.1500000000001</v>
      </c>
      <c r="R70" s="6">
        <v>15.982113821138212</v>
      </c>
      <c r="S70" s="2">
        <f t="shared" si="3"/>
        <v>40</v>
      </c>
      <c r="T70" s="1" t="s">
        <v>527</v>
      </c>
      <c r="U70" s="1" t="s">
        <v>497</v>
      </c>
    </row>
    <row r="71" spans="1:21" x14ac:dyDescent="0.3">
      <c r="A71" t="s">
        <v>489</v>
      </c>
      <c r="B71" s="1" t="s">
        <v>15</v>
      </c>
      <c r="C71" s="1" t="s">
        <v>181</v>
      </c>
      <c r="D71" s="1" t="s">
        <v>182</v>
      </c>
      <c r="E71" s="1" t="s">
        <v>40</v>
      </c>
      <c r="F71" s="9">
        <v>5794</v>
      </c>
      <c r="G71" s="3">
        <v>44727</v>
      </c>
      <c r="H71" s="3">
        <v>44741</v>
      </c>
      <c r="I71" s="3">
        <v>44744</v>
      </c>
      <c r="J71" s="7">
        <v>60731</v>
      </c>
      <c r="K71" s="9">
        <v>8779</v>
      </c>
      <c r="L71" s="4">
        <v>2197.25</v>
      </c>
      <c r="M71" s="5">
        <f t="shared" si="2"/>
        <v>37.922851225405587</v>
      </c>
      <c r="N71" s="1" t="s">
        <v>497</v>
      </c>
      <c r="O71" s="18">
        <v>2197.25</v>
      </c>
      <c r="P71" s="18">
        <v>130.66999999999999</v>
      </c>
      <c r="Q71" s="18">
        <v>2066.58</v>
      </c>
      <c r="R71" s="6">
        <v>25.028477047499717</v>
      </c>
      <c r="S71" s="2">
        <f t="shared" si="3"/>
        <v>17</v>
      </c>
      <c r="T71" s="1" t="s">
        <v>527</v>
      </c>
      <c r="U71" s="1" t="s">
        <v>497</v>
      </c>
    </row>
    <row r="72" spans="1:21" x14ac:dyDescent="0.3">
      <c r="A72" t="s">
        <v>489</v>
      </c>
      <c r="B72" s="1" t="s">
        <v>15</v>
      </c>
      <c r="C72" s="1" t="s">
        <v>17</v>
      </c>
      <c r="D72" s="1" t="s">
        <v>19</v>
      </c>
      <c r="E72" s="1" t="s">
        <v>47</v>
      </c>
      <c r="F72" s="9">
        <v>9294</v>
      </c>
      <c r="G72" s="3">
        <v>44727</v>
      </c>
      <c r="H72" s="3">
        <v>44774</v>
      </c>
      <c r="I72" s="3">
        <v>44774</v>
      </c>
      <c r="J72" s="7">
        <v>71774</v>
      </c>
      <c r="K72" s="9">
        <v>12125</v>
      </c>
      <c r="L72" s="4">
        <v>2267.06</v>
      </c>
      <c r="M72" s="5">
        <f t="shared" si="2"/>
        <v>24.392726490208734</v>
      </c>
      <c r="N72" s="1" t="s">
        <v>497</v>
      </c>
      <c r="O72" s="18">
        <v>2267.06</v>
      </c>
      <c r="P72" s="18">
        <v>-28.38</v>
      </c>
      <c r="Q72" s="18">
        <v>2295.44</v>
      </c>
      <c r="R72" s="6">
        <v>18.697402061855669</v>
      </c>
      <c r="S72" s="2">
        <f t="shared" si="3"/>
        <v>47</v>
      </c>
      <c r="T72" s="1" t="s">
        <v>47</v>
      </c>
      <c r="U72" s="1" t="s">
        <v>497</v>
      </c>
    </row>
    <row r="73" spans="1:21" x14ac:dyDescent="0.3">
      <c r="A73" t="s">
        <v>489</v>
      </c>
      <c r="B73" s="1" t="s">
        <v>128</v>
      </c>
      <c r="C73" s="1" t="s">
        <v>129</v>
      </c>
      <c r="D73" s="1" t="s">
        <v>185</v>
      </c>
      <c r="E73" s="1" t="s">
        <v>20</v>
      </c>
      <c r="F73" s="9">
        <v>3470</v>
      </c>
      <c r="G73" s="3">
        <v>44728</v>
      </c>
      <c r="I73" s="3">
        <v>44739</v>
      </c>
      <c r="J73" s="7">
        <v>72889</v>
      </c>
      <c r="K73" s="9">
        <v>5685</v>
      </c>
      <c r="L73" s="4">
        <v>1822.91</v>
      </c>
      <c r="M73" s="5">
        <f t="shared" si="2"/>
        <v>52.533429394812678</v>
      </c>
      <c r="N73" s="1" t="s">
        <v>499</v>
      </c>
      <c r="O73" s="18">
        <v>1822.91</v>
      </c>
      <c r="P73" s="18">
        <v>265.41333333333336</v>
      </c>
      <c r="Q73" s="18">
        <v>1557.4966666666667</v>
      </c>
      <c r="R73" s="6">
        <v>32.065259454705362</v>
      </c>
      <c r="S73" s="2">
        <f t="shared" si="3"/>
        <v>11</v>
      </c>
      <c r="T73" s="1" t="s">
        <v>517</v>
      </c>
      <c r="U73" s="1" t="s">
        <v>499</v>
      </c>
    </row>
    <row r="74" spans="1:21" x14ac:dyDescent="0.3">
      <c r="A74" t="s">
        <v>489</v>
      </c>
      <c r="B74" s="1" t="s">
        <v>35</v>
      </c>
      <c r="C74" s="1" t="s">
        <v>173</v>
      </c>
      <c r="D74" s="1" t="s">
        <v>174</v>
      </c>
      <c r="E74" s="1" t="s">
        <v>163</v>
      </c>
      <c r="F74" s="9">
        <v>4394</v>
      </c>
      <c r="G74" s="3">
        <v>44728</v>
      </c>
      <c r="H74" s="3">
        <v>44771</v>
      </c>
      <c r="I74" s="3">
        <v>44775</v>
      </c>
      <c r="J74" s="7">
        <v>34784</v>
      </c>
      <c r="K74" s="9">
        <v>8255</v>
      </c>
      <c r="L74" s="4">
        <v>2988.65</v>
      </c>
      <c r="M74" s="5">
        <f t="shared" si="2"/>
        <v>68.016613563950841</v>
      </c>
      <c r="N74" s="1" t="s">
        <v>499</v>
      </c>
      <c r="O74" s="18">
        <v>2988.65</v>
      </c>
      <c r="P74" s="18">
        <v>-28.38</v>
      </c>
      <c r="Q74" s="18">
        <v>3017.03</v>
      </c>
      <c r="R74" s="6">
        <v>36.204118715929738</v>
      </c>
      <c r="S74" s="2">
        <f t="shared" si="3"/>
        <v>47</v>
      </c>
      <c r="T74" s="1" t="s">
        <v>163</v>
      </c>
      <c r="U74" s="1" t="s">
        <v>499</v>
      </c>
    </row>
    <row r="75" spans="1:21" x14ac:dyDescent="0.3">
      <c r="A75" t="s">
        <v>489</v>
      </c>
      <c r="B75" s="1" t="s">
        <v>15</v>
      </c>
      <c r="C75" s="1" t="s">
        <v>17</v>
      </c>
      <c r="D75" s="1" t="s">
        <v>186</v>
      </c>
      <c r="E75" s="1" t="s">
        <v>40</v>
      </c>
      <c r="F75" s="9">
        <v>6794</v>
      </c>
      <c r="G75" s="3">
        <v>44728</v>
      </c>
      <c r="H75" s="3">
        <v>44744</v>
      </c>
      <c r="I75" s="3">
        <v>44744</v>
      </c>
      <c r="J75" s="7">
        <v>107664</v>
      </c>
      <c r="K75" s="9">
        <v>9395</v>
      </c>
      <c r="L75" s="4">
        <v>1913.12</v>
      </c>
      <c r="M75" s="5">
        <f t="shared" si="2"/>
        <v>28.158963791580803</v>
      </c>
      <c r="N75" s="1" t="s">
        <v>497</v>
      </c>
      <c r="O75" s="18">
        <v>1913.12</v>
      </c>
      <c r="P75" s="18">
        <v>-28.38</v>
      </c>
      <c r="Q75" s="18">
        <v>1941.5</v>
      </c>
      <c r="R75" s="6">
        <v>20.363171899946781</v>
      </c>
      <c r="S75" s="2">
        <f t="shared" si="3"/>
        <v>16</v>
      </c>
      <c r="T75" s="1" t="s">
        <v>527</v>
      </c>
      <c r="U75" s="1" t="s">
        <v>497</v>
      </c>
    </row>
    <row r="76" spans="1:21" x14ac:dyDescent="0.3">
      <c r="A76" t="s">
        <v>489</v>
      </c>
      <c r="B76" s="1" t="s">
        <v>28</v>
      </c>
      <c r="C76" s="1" t="s">
        <v>31</v>
      </c>
      <c r="D76" s="1" t="s">
        <v>32</v>
      </c>
      <c r="E76" s="1" t="s">
        <v>20</v>
      </c>
      <c r="F76" s="9">
        <v>3770</v>
      </c>
      <c r="G76" s="3">
        <v>44729</v>
      </c>
      <c r="H76" s="3">
        <v>44748</v>
      </c>
      <c r="I76" s="3">
        <v>44748</v>
      </c>
      <c r="J76" s="7">
        <v>66683</v>
      </c>
      <c r="K76" s="9">
        <v>5995</v>
      </c>
      <c r="L76" s="4">
        <v>1841.94</v>
      </c>
      <c r="M76" s="5">
        <f t="shared" si="2"/>
        <v>48.857824933687006</v>
      </c>
      <c r="N76" s="1" t="s">
        <v>497</v>
      </c>
      <c r="O76" s="18">
        <v>1841.94</v>
      </c>
      <c r="P76" s="18">
        <v>-28.38</v>
      </c>
      <c r="Q76" s="18">
        <v>1870.32</v>
      </c>
      <c r="R76" s="6">
        <v>30.724603836530441</v>
      </c>
      <c r="S76" s="2">
        <f t="shared" si="3"/>
        <v>19</v>
      </c>
      <c r="T76" s="1" t="s">
        <v>517</v>
      </c>
      <c r="U76" s="1" t="s">
        <v>497</v>
      </c>
    </row>
    <row r="77" spans="1:21" x14ac:dyDescent="0.3">
      <c r="A77" t="s">
        <v>489</v>
      </c>
      <c r="B77" s="1" t="s">
        <v>15</v>
      </c>
      <c r="C77" s="1" t="s">
        <v>12</v>
      </c>
      <c r="D77" s="1" t="s">
        <v>19</v>
      </c>
      <c r="E77" s="1" t="s">
        <v>517</v>
      </c>
      <c r="F77" s="9">
        <v>3770</v>
      </c>
      <c r="G77" s="3">
        <v>44729</v>
      </c>
      <c r="H77" s="3">
        <v>44776</v>
      </c>
      <c r="I77" s="3">
        <v>44782</v>
      </c>
      <c r="J77" s="7">
        <v>98889</v>
      </c>
      <c r="K77" s="9">
        <v>6495</v>
      </c>
      <c r="L77" s="4">
        <v>2252.4499999999998</v>
      </c>
      <c r="M77" s="5">
        <f t="shared" si="2"/>
        <v>59.746684350132618</v>
      </c>
      <c r="N77" s="1" t="s">
        <v>497</v>
      </c>
      <c r="O77" s="18">
        <v>2252.4499999999998</v>
      </c>
      <c r="P77" s="18">
        <v>331.62</v>
      </c>
      <c r="Q77" s="18">
        <v>1920.83</v>
      </c>
      <c r="R77" s="6">
        <v>34.679753656658967</v>
      </c>
      <c r="S77" s="2">
        <f t="shared" si="3"/>
        <v>53</v>
      </c>
      <c r="T77" s="1" t="s">
        <v>527</v>
      </c>
      <c r="U77" s="1" t="s">
        <v>497</v>
      </c>
    </row>
    <row r="78" spans="1:21" x14ac:dyDescent="0.3">
      <c r="A78" t="s">
        <v>489</v>
      </c>
      <c r="B78" s="1" t="s">
        <v>41</v>
      </c>
      <c r="C78" s="1" t="s">
        <v>48</v>
      </c>
      <c r="D78" s="1" t="s">
        <v>187</v>
      </c>
      <c r="E78" s="1" t="s">
        <v>40</v>
      </c>
      <c r="F78" s="9">
        <v>6994</v>
      </c>
      <c r="G78" s="3">
        <v>44730</v>
      </c>
      <c r="H78" s="3">
        <v>44756</v>
      </c>
      <c r="I78" s="3">
        <v>44756</v>
      </c>
      <c r="J78" s="7">
        <v>31972</v>
      </c>
      <c r="K78" s="9">
        <v>8885</v>
      </c>
      <c r="L78" s="4">
        <v>1514.82</v>
      </c>
      <c r="M78" s="5">
        <f t="shared" si="2"/>
        <v>21.658850443237061</v>
      </c>
      <c r="N78" s="1" t="s">
        <v>497</v>
      </c>
      <c r="O78" s="18">
        <v>1514.82</v>
      </c>
      <c r="P78" s="18">
        <v>-28.38</v>
      </c>
      <c r="Q78" s="18">
        <v>1543.2</v>
      </c>
      <c r="R78" s="6">
        <v>17.049184018007878</v>
      </c>
      <c r="S78" s="2">
        <f t="shared" si="3"/>
        <v>26</v>
      </c>
      <c r="T78" s="1" t="s">
        <v>527</v>
      </c>
      <c r="U78" s="1" t="s">
        <v>497</v>
      </c>
    </row>
    <row r="79" spans="1:21" x14ac:dyDescent="0.3">
      <c r="A79" t="s">
        <v>489</v>
      </c>
      <c r="B79" s="1" t="s">
        <v>15</v>
      </c>
      <c r="C79" s="1" t="s">
        <v>17</v>
      </c>
      <c r="D79" s="1" t="s">
        <v>189</v>
      </c>
      <c r="E79" s="1" t="s">
        <v>22</v>
      </c>
      <c r="F79" s="9">
        <v>8484</v>
      </c>
      <c r="G79" s="3">
        <v>44730</v>
      </c>
      <c r="H79" s="3">
        <v>44756</v>
      </c>
      <c r="I79" s="3">
        <v>44756</v>
      </c>
      <c r="J79" s="7">
        <v>65685</v>
      </c>
      <c r="K79" s="9">
        <v>11094</v>
      </c>
      <c r="L79" s="4">
        <v>1786.62</v>
      </c>
      <c r="M79" s="5">
        <f t="shared" si="2"/>
        <v>21.058698727015557</v>
      </c>
      <c r="N79" s="1" t="s">
        <v>497</v>
      </c>
      <c r="O79" s="18">
        <v>1786.62</v>
      </c>
      <c r="P79" s="18">
        <v>-28.38</v>
      </c>
      <c r="Q79" s="18">
        <v>1815</v>
      </c>
      <c r="R79" s="6">
        <v>16.104380746349378</v>
      </c>
      <c r="S79" s="2">
        <f t="shared" si="3"/>
        <v>26</v>
      </c>
      <c r="T79" s="1" t="s">
        <v>22</v>
      </c>
      <c r="U79" s="1" t="s">
        <v>497</v>
      </c>
    </row>
    <row r="80" spans="1:21" x14ac:dyDescent="0.3">
      <c r="A80" t="s">
        <v>489</v>
      </c>
      <c r="B80" s="1" t="s">
        <v>193</v>
      </c>
      <c r="C80" s="1" t="s">
        <v>191</v>
      </c>
      <c r="D80" s="1" t="s">
        <v>192</v>
      </c>
      <c r="E80" s="1" t="s">
        <v>517</v>
      </c>
      <c r="F80" s="9">
        <v>3070</v>
      </c>
      <c r="G80" s="3">
        <v>44732</v>
      </c>
      <c r="H80" s="3">
        <v>44748</v>
      </c>
      <c r="I80" s="3">
        <v>44753</v>
      </c>
      <c r="J80" s="7">
        <v>43418</v>
      </c>
      <c r="K80" s="9">
        <v>5245</v>
      </c>
      <c r="L80" s="4">
        <v>1725.45</v>
      </c>
      <c r="M80" s="5">
        <f t="shared" si="2"/>
        <v>56.203583061889248</v>
      </c>
      <c r="N80" s="1" t="s">
        <v>497</v>
      </c>
      <c r="O80" s="18">
        <v>1725.45</v>
      </c>
      <c r="P80" s="18">
        <v>-28.38</v>
      </c>
      <c r="Q80" s="18">
        <v>1753.83</v>
      </c>
      <c r="R80" s="6">
        <v>32.897044804575785</v>
      </c>
      <c r="S80" s="2">
        <f t="shared" si="3"/>
        <v>21</v>
      </c>
      <c r="T80" s="1" t="s">
        <v>527</v>
      </c>
      <c r="U80" s="1" t="s">
        <v>497</v>
      </c>
    </row>
    <row r="81" spans="1:21" x14ac:dyDescent="0.3">
      <c r="A81" t="s">
        <v>489</v>
      </c>
      <c r="B81" s="1" t="s">
        <v>139</v>
      </c>
      <c r="C81" s="1" t="s">
        <v>140</v>
      </c>
      <c r="D81" s="1" t="s">
        <v>195</v>
      </c>
      <c r="E81" s="1" t="s">
        <v>47</v>
      </c>
      <c r="F81" s="9">
        <v>3920</v>
      </c>
      <c r="G81" s="3">
        <v>44732</v>
      </c>
      <c r="H81" s="3">
        <v>44819</v>
      </c>
      <c r="I81" s="3">
        <v>44820</v>
      </c>
      <c r="J81" s="7">
        <v>90821</v>
      </c>
      <c r="K81" s="9">
        <v>6594</v>
      </c>
      <c r="L81" s="4">
        <v>2339.0500000000002</v>
      </c>
      <c r="M81" s="5">
        <f t="shared" si="2"/>
        <v>59.669642857142854</v>
      </c>
      <c r="N81" s="1" t="s">
        <v>497</v>
      </c>
      <c r="O81" s="18">
        <v>2339.0500000000002</v>
      </c>
      <c r="P81" s="18">
        <v>881.74666666666667</v>
      </c>
      <c r="Q81" s="18">
        <v>1457.3033333333333</v>
      </c>
      <c r="R81" s="6">
        <v>35.472399150743101</v>
      </c>
      <c r="S81" s="2">
        <f t="shared" si="3"/>
        <v>88</v>
      </c>
      <c r="T81" s="1" t="s">
        <v>47</v>
      </c>
      <c r="U81" s="1" t="s">
        <v>497</v>
      </c>
    </row>
    <row r="82" spans="1:21" x14ac:dyDescent="0.3">
      <c r="A82" t="s">
        <v>489</v>
      </c>
      <c r="B82" s="1" t="s">
        <v>15</v>
      </c>
      <c r="C82" s="1" t="s">
        <v>12</v>
      </c>
      <c r="D82" s="1" t="s">
        <v>190</v>
      </c>
      <c r="E82" s="1" t="s">
        <v>40</v>
      </c>
      <c r="F82" s="9">
        <v>7594</v>
      </c>
      <c r="G82" s="3">
        <v>44732</v>
      </c>
      <c r="H82" s="3">
        <v>44772</v>
      </c>
      <c r="I82" s="3">
        <v>44774</v>
      </c>
      <c r="J82" s="7">
        <v>81965</v>
      </c>
      <c r="K82" s="9">
        <v>10284</v>
      </c>
      <c r="L82" s="4">
        <v>1890.34</v>
      </c>
      <c r="M82" s="5">
        <f t="shared" si="2"/>
        <v>24.892546747432181</v>
      </c>
      <c r="N82" s="1" t="s">
        <v>497</v>
      </c>
      <c r="O82" s="18">
        <v>1890.34</v>
      </c>
      <c r="P82" s="18">
        <v>580.78666666666663</v>
      </c>
      <c r="Q82" s="18">
        <v>1309.5533333333333</v>
      </c>
      <c r="R82" s="6">
        <v>18.381369117075067</v>
      </c>
      <c r="S82" s="2">
        <f t="shared" si="3"/>
        <v>42</v>
      </c>
      <c r="T82" s="1" t="s">
        <v>527</v>
      </c>
      <c r="U82" s="1" t="s">
        <v>497</v>
      </c>
    </row>
    <row r="83" spans="1:21" x14ac:dyDescent="0.3">
      <c r="A83" t="s">
        <v>489</v>
      </c>
      <c r="B83" s="1" t="s">
        <v>119</v>
      </c>
      <c r="C83" s="1" t="s">
        <v>117</v>
      </c>
      <c r="D83" s="1" t="s">
        <v>199</v>
      </c>
      <c r="E83" s="1" t="s">
        <v>14</v>
      </c>
      <c r="F83" s="9">
        <v>6394</v>
      </c>
      <c r="G83" s="3">
        <v>44732</v>
      </c>
      <c r="H83" s="3">
        <v>44816</v>
      </c>
      <c r="I83" s="3">
        <v>44819</v>
      </c>
      <c r="J83" s="7">
        <v>83430</v>
      </c>
      <c r="K83" s="9">
        <v>11999</v>
      </c>
      <c r="L83" s="4">
        <v>3812.93</v>
      </c>
      <c r="M83" s="5">
        <f t="shared" si="2"/>
        <v>59.632937128558019</v>
      </c>
      <c r="N83" s="1" t="s">
        <v>497</v>
      </c>
      <c r="O83" s="18">
        <v>3812.93</v>
      </c>
      <c r="P83" s="18">
        <v>483.24</v>
      </c>
      <c r="Q83" s="18">
        <v>3329.69</v>
      </c>
      <c r="R83" s="6">
        <v>31.777064755396282</v>
      </c>
      <c r="S83" s="2">
        <f t="shared" si="3"/>
        <v>87</v>
      </c>
      <c r="T83" s="1" t="s">
        <v>517</v>
      </c>
      <c r="U83" s="1" t="s">
        <v>497</v>
      </c>
    </row>
    <row r="84" spans="1:21" x14ac:dyDescent="0.3">
      <c r="A84" t="s">
        <v>489</v>
      </c>
      <c r="B84" s="1" t="s">
        <v>15</v>
      </c>
      <c r="C84" s="1" t="s">
        <v>12</v>
      </c>
      <c r="D84" s="1" t="s">
        <v>19</v>
      </c>
      <c r="E84" s="1" t="s">
        <v>20</v>
      </c>
      <c r="F84" s="9">
        <v>4270</v>
      </c>
      <c r="G84" s="3">
        <v>44733</v>
      </c>
      <c r="H84" s="3">
        <v>44793</v>
      </c>
      <c r="I84" s="3">
        <v>44795</v>
      </c>
      <c r="J84" s="7">
        <v>98000</v>
      </c>
      <c r="K84" s="9">
        <v>5895</v>
      </c>
      <c r="L84" s="4">
        <v>1173.48</v>
      </c>
      <c r="M84" s="5">
        <f t="shared" si="2"/>
        <v>27.481967213114757</v>
      </c>
      <c r="N84" s="1" t="s">
        <v>497</v>
      </c>
      <c r="O84" s="18">
        <v>1173.48</v>
      </c>
      <c r="P84" s="18">
        <v>-28.38</v>
      </c>
      <c r="Q84" s="18">
        <v>1201.8599999999999</v>
      </c>
      <c r="R84" s="6">
        <v>19.906361323155217</v>
      </c>
      <c r="S84" s="2">
        <f t="shared" si="3"/>
        <v>62</v>
      </c>
      <c r="T84" s="1" t="s">
        <v>517</v>
      </c>
      <c r="U84" s="1" t="s">
        <v>497</v>
      </c>
    </row>
    <row r="85" spans="1:21" x14ac:dyDescent="0.3">
      <c r="A85" t="s">
        <v>489</v>
      </c>
      <c r="B85" s="1" t="s">
        <v>28</v>
      </c>
      <c r="C85" s="1" t="s">
        <v>31</v>
      </c>
      <c r="D85" s="1" t="s">
        <v>198</v>
      </c>
      <c r="E85" s="1" t="s">
        <v>40</v>
      </c>
      <c r="F85" s="9">
        <v>6694</v>
      </c>
      <c r="G85" s="3">
        <v>44733</v>
      </c>
      <c r="H85" s="3">
        <v>44742</v>
      </c>
      <c r="I85" s="3">
        <v>44749</v>
      </c>
      <c r="J85" s="7">
        <v>38924</v>
      </c>
      <c r="K85" s="9">
        <v>10495</v>
      </c>
      <c r="L85" s="4">
        <v>3093.12</v>
      </c>
      <c r="M85" s="5">
        <f t="shared" si="2"/>
        <v>46.207349865551237</v>
      </c>
      <c r="N85" s="1" t="s">
        <v>497</v>
      </c>
      <c r="O85" s="18">
        <v>3093.12</v>
      </c>
      <c r="P85" s="18">
        <v>-28.38</v>
      </c>
      <c r="Q85" s="18">
        <v>3121.5</v>
      </c>
      <c r="R85" s="6">
        <v>29.472320152453548</v>
      </c>
      <c r="S85" s="2">
        <f t="shared" si="3"/>
        <v>16</v>
      </c>
      <c r="T85" s="1" t="s">
        <v>527</v>
      </c>
      <c r="U85" s="1" t="s">
        <v>497</v>
      </c>
    </row>
    <row r="86" spans="1:21" x14ac:dyDescent="0.3">
      <c r="A86" t="s">
        <v>489</v>
      </c>
      <c r="B86" s="1" t="s">
        <v>73</v>
      </c>
      <c r="C86" s="1" t="s">
        <v>201</v>
      </c>
      <c r="D86" s="1" t="s">
        <v>202</v>
      </c>
      <c r="E86" s="1" t="s">
        <v>517</v>
      </c>
      <c r="F86" s="9">
        <v>7294</v>
      </c>
      <c r="G86" s="3">
        <v>44733</v>
      </c>
      <c r="I86" s="3">
        <v>44787</v>
      </c>
      <c r="J86" s="7">
        <v>95130</v>
      </c>
      <c r="K86" s="9">
        <v>10505</v>
      </c>
      <c r="L86" s="4">
        <v>2278.4499999999998</v>
      </c>
      <c r="M86" s="5">
        <f t="shared" si="2"/>
        <v>31.237318343844251</v>
      </c>
      <c r="N86" s="1" t="s">
        <v>497</v>
      </c>
      <c r="O86" s="18">
        <v>2278.4499999999998</v>
      </c>
      <c r="P86" s="18">
        <v>-28.38</v>
      </c>
      <c r="Q86" s="18">
        <v>2306.83</v>
      </c>
      <c r="R86" s="6">
        <v>21.689195621132793</v>
      </c>
      <c r="S86" s="2">
        <f t="shared" si="3"/>
        <v>54</v>
      </c>
      <c r="T86" s="1" t="s">
        <v>527</v>
      </c>
      <c r="U86" s="1" t="s">
        <v>497</v>
      </c>
    </row>
    <row r="87" spans="1:21" x14ac:dyDescent="0.3">
      <c r="A87" t="s">
        <v>489</v>
      </c>
      <c r="B87" s="1" t="s">
        <v>80</v>
      </c>
      <c r="C87" s="1" t="s">
        <v>78</v>
      </c>
      <c r="D87" s="1" t="s">
        <v>180</v>
      </c>
      <c r="E87" s="1" t="s">
        <v>22</v>
      </c>
      <c r="F87" s="9">
        <v>7694</v>
      </c>
      <c r="G87" s="3">
        <v>44733</v>
      </c>
      <c r="H87" s="3">
        <v>44745</v>
      </c>
      <c r="I87" s="3">
        <v>44745</v>
      </c>
      <c r="J87" s="7">
        <v>75135</v>
      </c>
      <c r="K87" s="9">
        <v>10899</v>
      </c>
      <c r="L87" s="4">
        <v>2442.83</v>
      </c>
      <c r="M87" s="5">
        <f t="shared" si="2"/>
        <v>31.749805042890561</v>
      </c>
      <c r="N87" s="1" t="s">
        <v>497</v>
      </c>
      <c r="O87" s="18">
        <v>2442.83</v>
      </c>
      <c r="P87" s="18">
        <v>605.5</v>
      </c>
      <c r="Q87" s="18">
        <v>1837.33</v>
      </c>
      <c r="R87" s="6">
        <v>22.413340673456279</v>
      </c>
      <c r="S87" s="2">
        <f t="shared" si="3"/>
        <v>12</v>
      </c>
      <c r="T87" s="1" t="s">
        <v>22</v>
      </c>
      <c r="U87" s="1" t="s">
        <v>497</v>
      </c>
    </row>
    <row r="88" spans="1:21" x14ac:dyDescent="0.3">
      <c r="A88" t="s">
        <v>489</v>
      </c>
      <c r="B88" s="1" t="s">
        <v>139</v>
      </c>
      <c r="C88" s="1" t="s">
        <v>203</v>
      </c>
      <c r="D88" s="1" t="s">
        <v>204</v>
      </c>
      <c r="E88" s="1" t="s">
        <v>517</v>
      </c>
      <c r="F88" s="9">
        <v>5255</v>
      </c>
      <c r="G88" s="3">
        <v>44734</v>
      </c>
      <c r="H88" s="3">
        <v>44776</v>
      </c>
      <c r="I88" s="3">
        <v>44776</v>
      </c>
      <c r="J88" s="7">
        <v>45574</v>
      </c>
      <c r="K88" s="9">
        <v>6485</v>
      </c>
      <c r="L88" s="4">
        <v>1041.6199999999999</v>
      </c>
      <c r="M88" s="5">
        <f t="shared" si="2"/>
        <v>19.82150333016175</v>
      </c>
      <c r="N88" s="1" t="s">
        <v>497</v>
      </c>
      <c r="O88" s="18">
        <v>1041.6199999999999</v>
      </c>
      <c r="P88" s="18">
        <v>-28.38</v>
      </c>
      <c r="Q88" s="18">
        <v>1070</v>
      </c>
      <c r="R88" s="6">
        <v>16.061989205859675</v>
      </c>
      <c r="S88" s="2">
        <f t="shared" si="3"/>
        <v>42</v>
      </c>
      <c r="T88" s="1" t="s">
        <v>527</v>
      </c>
      <c r="U88" s="1" t="s">
        <v>497</v>
      </c>
    </row>
    <row r="89" spans="1:21" x14ac:dyDescent="0.3">
      <c r="A89" t="s">
        <v>489</v>
      </c>
      <c r="B89" s="1" t="s">
        <v>15</v>
      </c>
      <c r="C89" s="1" t="s">
        <v>17</v>
      </c>
      <c r="D89" s="1" t="s">
        <v>21</v>
      </c>
      <c r="E89" s="1" t="s">
        <v>22</v>
      </c>
      <c r="F89" s="9">
        <v>10804</v>
      </c>
      <c r="G89" s="3">
        <v>44734</v>
      </c>
      <c r="H89" s="3">
        <v>44768</v>
      </c>
      <c r="I89" s="3">
        <v>44769</v>
      </c>
      <c r="J89" s="7">
        <v>39870</v>
      </c>
      <c r="K89" s="9">
        <v>14444</v>
      </c>
      <c r="L89" s="4">
        <v>2801.28</v>
      </c>
      <c r="M89" s="5">
        <f t="shared" si="2"/>
        <v>25.928174750092559</v>
      </c>
      <c r="N89" s="1" t="s">
        <v>505</v>
      </c>
      <c r="O89" s="18">
        <v>2801.28</v>
      </c>
      <c r="P89" s="18">
        <v>608.11666666666667</v>
      </c>
      <c r="Q89" s="18">
        <v>2193.1633333333334</v>
      </c>
      <c r="R89" s="6">
        <v>19.394073663805042</v>
      </c>
      <c r="S89" s="2">
        <f t="shared" si="3"/>
        <v>35</v>
      </c>
      <c r="T89" s="1" t="s">
        <v>22</v>
      </c>
      <c r="U89" s="1" t="s">
        <v>503</v>
      </c>
    </row>
    <row r="90" spans="1:21" x14ac:dyDescent="0.3">
      <c r="A90" t="s">
        <v>489</v>
      </c>
      <c r="B90" s="1" t="s">
        <v>139</v>
      </c>
      <c r="C90" s="1" t="s">
        <v>143</v>
      </c>
      <c r="D90" s="1" t="s">
        <v>144</v>
      </c>
      <c r="E90" s="1" t="s">
        <v>517</v>
      </c>
      <c r="F90" s="9">
        <v>3570</v>
      </c>
      <c r="G90" s="3">
        <v>44735</v>
      </c>
      <c r="H90" s="3">
        <v>44748</v>
      </c>
      <c r="I90" s="3">
        <v>44751</v>
      </c>
      <c r="J90" s="7">
        <v>91000</v>
      </c>
      <c r="K90" s="9">
        <v>5595</v>
      </c>
      <c r="L90" s="4">
        <v>1256.26</v>
      </c>
      <c r="M90" s="5">
        <f t="shared" si="2"/>
        <v>35.189355742296918</v>
      </c>
      <c r="N90" s="1" t="s">
        <v>497</v>
      </c>
      <c r="O90" s="18">
        <v>1256.26</v>
      </c>
      <c r="P90" s="18">
        <v>-28.38</v>
      </c>
      <c r="Q90" s="18">
        <v>1284.6400000000001</v>
      </c>
      <c r="R90" s="6">
        <v>22.4532618409294</v>
      </c>
      <c r="S90" s="2">
        <f t="shared" si="3"/>
        <v>16</v>
      </c>
      <c r="T90" s="1" t="s">
        <v>527</v>
      </c>
      <c r="U90" s="1" t="s">
        <v>497</v>
      </c>
    </row>
    <row r="91" spans="1:21" x14ac:dyDescent="0.3">
      <c r="A91" t="s">
        <v>489</v>
      </c>
      <c r="B91" s="1" t="s">
        <v>41</v>
      </c>
      <c r="C91" s="1" t="s">
        <v>205</v>
      </c>
      <c r="D91" s="1" t="s">
        <v>206</v>
      </c>
      <c r="E91" s="1" t="s">
        <v>47</v>
      </c>
      <c r="F91" s="9">
        <v>5644</v>
      </c>
      <c r="G91" s="3">
        <v>44735</v>
      </c>
      <c r="H91" s="3">
        <v>44741</v>
      </c>
      <c r="I91" s="3">
        <v>44747</v>
      </c>
      <c r="J91" s="7">
        <v>89805</v>
      </c>
      <c r="K91" s="9">
        <v>8894</v>
      </c>
      <c r="L91" s="4">
        <v>2505.39</v>
      </c>
      <c r="M91" s="5">
        <f t="shared" si="2"/>
        <v>44.390326009922035</v>
      </c>
      <c r="N91" s="1" t="s">
        <v>497</v>
      </c>
      <c r="O91" s="18">
        <v>2505.39</v>
      </c>
      <c r="P91" s="18">
        <v>-28.38</v>
      </c>
      <c r="Q91" s="18">
        <v>2533.77</v>
      </c>
      <c r="R91" s="6">
        <v>28.169440071958626</v>
      </c>
      <c r="S91" s="2">
        <f t="shared" si="3"/>
        <v>12</v>
      </c>
      <c r="T91" s="1" t="s">
        <v>47</v>
      </c>
      <c r="U91" s="1" t="s">
        <v>497</v>
      </c>
    </row>
    <row r="92" spans="1:21" x14ac:dyDescent="0.3">
      <c r="A92" t="s">
        <v>489</v>
      </c>
      <c r="B92" s="1" t="s">
        <v>28</v>
      </c>
      <c r="C92" s="1" t="s">
        <v>26</v>
      </c>
      <c r="D92" s="1" t="s">
        <v>207</v>
      </c>
      <c r="E92" s="1" t="s">
        <v>20</v>
      </c>
      <c r="F92" s="9">
        <v>6294</v>
      </c>
      <c r="G92" s="3">
        <v>44735</v>
      </c>
      <c r="I92" s="3">
        <v>44784</v>
      </c>
      <c r="J92" s="7">
        <v>88513</v>
      </c>
      <c r="K92" s="9">
        <v>9660</v>
      </c>
      <c r="L92" s="4">
        <v>2621.21</v>
      </c>
      <c r="M92" s="5">
        <f t="shared" si="2"/>
        <v>41.646170956466477</v>
      </c>
      <c r="N92" s="1" t="s">
        <v>497</v>
      </c>
      <c r="O92" s="18">
        <v>2621.21</v>
      </c>
      <c r="P92" s="18">
        <v>-28.38</v>
      </c>
      <c r="Q92" s="18">
        <v>2649.59</v>
      </c>
      <c r="R92" s="6">
        <v>27.134679089026914</v>
      </c>
      <c r="S92" s="2">
        <f t="shared" si="3"/>
        <v>49</v>
      </c>
      <c r="T92" s="1" t="s">
        <v>517</v>
      </c>
      <c r="U92" s="1" t="s">
        <v>497</v>
      </c>
    </row>
    <row r="93" spans="1:21" x14ac:dyDescent="0.3">
      <c r="A93" t="s">
        <v>489</v>
      </c>
      <c r="B93" s="1" t="s">
        <v>41</v>
      </c>
      <c r="C93" s="1" t="s">
        <v>208</v>
      </c>
      <c r="D93" s="1" t="s">
        <v>209</v>
      </c>
      <c r="E93" s="1" t="s">
        <v>47</v>
      </c>
      <c r="F93" s="9">
        <v>7000</v>
      </c>
      <c r="G93" s="3">
        <v>44735</v>
      </c>
      <c r="H93" s="3">
        <v>44769</v>
      </c>
      <c r="I93" s="3">
        <v>44772</v>
      </c>
      <c r="J93" s="7">
        <v>61097</v>
      </c>
      <c r="K93" s="9">
        <v>10495</v>
      </c>
      <c r="L93" s="4">
        <v>2675.83</v>
      </c>
      <c r="M93" s="5">
        <f t="shared" si="2"/>
        <v>38.226142857142861</v>
      </c>
      <c r="N93" s="1" t="s">
        <v>497</v>
      </c>
      <c r="O93" s="18">
        <v>2675.83</v>
      </c>
      <c r="P93" s="18">
        <v>-28.38</v>
      </c>
      <c r="Q93" s="18">
        <v>2704.21</v>
      </c>
      <c r="R93" s="6">
        <v>25.496236303001428</v>
      </c>
      <c r="S93" s="2">
        <f t="shared" si="3"/>
        <v>37</v>
      </c>
      <c r="T93" s="1" t="s">
        <v>47</v>
      </c>
      <c r="U93" s="1" t="s">
        <v>497</v>
      </c>
    </row>
    <row r="94" spans="1:21" x14ac:dyDescent="0.3">
      <c r="A94" t="s">
        <v>489</v>
      </c>
      <c r="B94" s="1" t="s">
        <v>80</v>
      </c>
      <c r="C94" s="1" t="s">
        <v>89</v>
      </c>
      <c r="D94" s="1" t="s">
        <v>214</v>
      </c>
      <c r="E94" s="1" t="s">
        <v>20</v>
      </c>
      <c r="F94" s="9">
        <v>8294</v>
      </c>
      <c r="G94" s="3">
        <v>44736</v>
      </c>
      <c r="H94" s="3">
        <v>44743</v>
      </c>
      <c r="I94" s="3">
        <v>44746</v>
      </c>
      <c r="J94" s="7">
        <v>46897</v>
      </c>
      <c r="K94" s="9">
        <v>11192</v>
      </c>
      <c r="L94" s="4">
        <v>2360.13</v>
      </c>
      <c r="M94" s="5">
        <f t="shared" si="2"/>
        <v>28.455871714492403</v>
      </c>
      <c r="N94" s="1" t="s">
        <v>497</v>
      </c>
      <c r="O94" s="18">
        <v>2360.13</v>
      </c>
      <c r="P94" s="18">
        <v>477.79666666666668</v>
      </c>
      <c r="Q94" s="18">
        <v>1882.3333333333333</v>
      </c>
      <c r="R94" s="6">
        <v>21.087651894210151</v>
      </c>
      <c r="S94" s="2">
        <f t="shared" si="3"/>
        <v>10</v>
      </c>
      <c r="T94" s="1" t="s">
        <v>517</v>
      </c>
      <c r="U94" s="1" t="s">
        <v>497</v>
      </c>
    </row>
    <row r="95" spans="1:21" x14ac:dyDescent="0.3">
      <c r="A95" t="s">
        <v>489</v>
      </c>
      <c r="B95" s="1" t="s">
        <v>15</v>
      </c>
      <c r="C95" s="1" t="s">
        <v>12</v>
      </c>
      <c r="D95" s="1" t="s">
        <v>190</v>
      </c>
      <c r="E95" s="1" t="s">
        <v>517</v>
      </c>
      <c r="F95" s="9">
        <v>9354</v>
      </c>
      <c r="G95" s="3">
        <v>44736</v>
      </c>
      <c r="H95" s="3">
        <v>44794</v>
      </c>
      <c r="I95" s="3">
        <v>44800</v>
      </c>
      <c r="J95" s="7">
        <v>37296</v>
      </c>
      <c r="K95" s="9">
        <v>11995</v>
      </c>
      <c r="L95" s="4">
        <v>1954.59</v>
      </c>
      <c r="M95" s="5">
        <f t="shared" si="2"/>
        <v>20.895766516998073</v>
      </c>
      <c r="N95" s="1" t="s">
        <v>497</v>
      </c>
      <c r="O95" s="18">
        <v>1954.59</v>
      </c>
      <c r="P95" s="18">
        <v>-28.38</v>
      </c>
      <c r="Q95" s="18">
        <v>1982.97</v>
      </c>
      <c r="R95" s="6">
        <v>16.295039599833263</v>
      </c>
      <c r="S95" s="2">
        <f t="shared" si="3"/>
        <v>64</v>
      </c>
      <c r="T95" s="1" t="s">
        <v>527</v>
      </c>
      <c r="U95" s="1" t="s">
        <v>497</v>
      </c>
    </row>
    <row r="96" spans="1:21" x14ac:dyDescent="0.3">
      <c r="A96" t="s">
        <v>489</v>
      </c>
      <c r="B96" s="1" t="s">
        <v>80</v>
      </c>
      <c r="C96" s="1" t="s">
        <v>81</v>
      </c>
      <c r="D96" s="1" t="s">
        <v>87</v>
      </c>
      <c r="E96" s="1" t="s">
        <v>47</v>
      </c>
      <c r="F96" s="9">
        <v>8744</v>
      </c>
      <c r="G96" s="3">
        <v>44737</v>
      </c>
      <c r="I96" s="3">
        <v>44755</v>
      </c>
      <c r="J96" s="7">
        <v>45080</v>
      </c>
      <c r="K96" s="9">
        <v>11949</v>
      </c>
      <c r="L96" s="4">
        <v>2487.44</v>
      </c>
      <c r="M96" s="5">
        <f t="shared" si="2"/>
        <v>28.44739249771272</v>
      </c>
      <c r="N96" s="1" t="s">
        <v>497</v>
      </c>
      <c r="O96" s="18">
        <v>2487.44</v>
      </c>
      <c r="P96" s="18">
        <v>605.5</v>
      </c>
      <c r="Q96" s="18">
        <v>1881.94</v>
      </c>
      <c r="R96" s="6">
        <v>20.817139509582393</v>
      </c>
      <c r="S96" s="2">
        <f t="shared" si="3"/>
        <v>18</v>
      </c>
      <c r="T96" s="1" t="s">
        <v>47</v>
      </c>
      <c r="U96" s="1" t="s">
        <v>497</v>
      </c>
    </row>
    <row r="97" spans="1:21" x14ac:dyDescent="0.3">
      <c r="A97" t="s">
        <v>489</v>
      </c>
      <c r="B97" s="1" t="s">
        <v>28</v>
      </c>
      <c r="C97" s="1" t="s">
        <v>26</v>
      </c>
      <c r="D97" s="1" t="s">
        <v>210</v>
      </c>
      <c r="E97" s="1" t="s">
        <v>22</v>
      </c>
      <c r="F97" s="9">
        <v>10175</v>
      </c>
      <c r="G97" s="3">
        <v>44737</v>
      </c>
      <c r="H97" s="3">
        <v>44780</v>
      </c>
      <c r="I97" s="3">
        <v>44792</v>
      </c>
      <c r="J97" s="7">
        <v>60768</v>
      </c>
      <c r="K97" s="9">
        <v>13874.88</v>
      </c>
      <c r="L97" s="4">
        <v>2466.5100000000002</v>
      </c>
      <c r="M97" s="5">
        <f t="shared" si="2"/>
        <v>24.240884520884524</v>
      </c>
      <c r="N97" s="1" t="s">
        <v>497</v>
      </c>
      <c r="O97" s="18">
        <v>2466.5100000000002</v>
      </c>
      <c r="P97" s="18">
        <v>-28.38</v>
      </c>
      <c r="Q97" s="18">
        <v>2494.89</v>
      </c>
      <c r="R97" s="6">
        <v>17.776802393966651</v>
      </c>
      <c r="S97" s="2">
        <f t="shared" si="3"/>
        <v>55</v>
      </c>
      <c r="T97" s="1" t="s">
        <v>22</v>
      </c>
      <c r="U97" s="1" t="s">
        <v>497</v>
      </c>
    </row>
    <row r="98" spans="1:21" x14ac:dyDescent="0.3">
      <c r="A98" t="s">
        <v>489</v>
      </c>
      <c r="B98" s="1" t="s">
        <v>28</v>
      </c>
      <c r="C98" s="1" t="s">
        <v>31</v>
      </c>
      <c r="D98" s="1" t="s">
        <v>213</v>
      </c>
      <c r="E98" s="1" t="s">
        <v>58</v>
      </c>
      <c r="F98" s="9">
        <v>5800</v>
      </c>
      <c r="G98" s="3">
        <v>44739</v>
      </c>
      <c r="H98" s="3">
        <v>44785</v>
      </c>
      <c r="I98" s="3">
        <v>44788</v>
      </c>
      <c r="J98" s="7">
        <v>82418</v>
      </c>
      <c r="K98" s="9">
        <v>10249</v>
      </c>
      <c r="L98" s="4">
        <v>3916.29</v>
      </c>
      <c r="M98" s="5">
        <f t="shared" si="2"/>
        <v>67.522241379310344</v>
      </c>
      <c r="N98" s="1" t="s">
        <v>497</v>
      </c>
      <c r="O98" s="18">
        <v>3916.29</v>
      </c>
      <c r="P98" s="18">
        <v>1569.5966666666666</v>
      </c>
      <c r="Q98" s="18">
        <v>2346.6933333333332</v>
      </c>
      <c r="R98" s="6">
        <v>38.211435261976781</v>
      </c>
      <c r="S98" s="2">
        <f t="shared" si="3"/>
        <v>49</v>
      </c>
      <c r="T98" s="1" t="s">
        <v>58</v>
      </c>
      <c r="U98" s="1" t="s">
        <v>497</v>
      </c>
    </row>
    <row r="99" spans="1:21" x14ac:dyDescent="0.3">
      <c r="A99" t="s">
        <v>489</v>
      </c>
      <c r="B99" s="1" t="s">
        <v>193</v>
      </c>
      <c r="C99" s="1" t="s">
        <v>191</v>
      </c>
      <c r="D99" s="1" t="s">
        <v>217</v>
      </c>
      <c r="E99" s="1" t="s">
        <v>22</v>
      </c>
      <c r="F99" s="9">
        <v>2870</v>
      </c>
      <c r="G99" s="3">
        <v>44740</v>
      </c>
      <c r="H99" s="3">
        <v>44763</v>
      </c>
      <c r="I99" s="3">
        <v>44767</v>
      </c>
      <c r="J99" s="7">
        <v>72236</v>
      </c>
      <c r="K99" s="9">
        <v>5995</v>
      </c>
      <c r="L99" s="4">
        <v>2770.79</v>
      </c>
      <c r="M99" s="5">
        <f t="shared" si="2"/>
        <v>96.543205574912889</v>
      </c>
      <c r="N99" s="1" t="s">
        <v>497</v>
      </c>
      <c r="O99" s="18">
        <v>2770.79</v>
      </c>
      <c r="P99" s="18">
        <v>121.62</v>
      </c>
      <c r="Q99" s="18">
        <v>2649.17</v>
      </c>
      <c r="R99" s="6">
        <v>46.21834862385321</v>
      </c>
      <c r="S99" s="2">
        <f t="shared" si="3"/>
        <v>27</v>
      </c>
      <c r="T99" s="1" t="s">
        <v>22</v>
      </c>
      <c r="U99" s="1" t="s">
        <v>497</v>
      </c>
    </row>
    <row r="100" spans="1:21" x14ac:dyDescent="0.3">
      <c r="A100" t="s">
        <v>489</v>
      </c>
      <c r="B100" s="1" t="s">
        <v>41</v>
      </c>
      <c r="C100" s="1" t="s">
        <v>218</v>
      </c>
      <c r="D100" s="1" t="s">
        <v>219</v>
      </c>
      <c r="E100" s="1" t="s">
        <v>517</v>
      </c>
      <c r="F100" s="9">
        <v>5494</v>
      </c>
      <c r="G100" s="3">
        <v>44740</v>
      </c>
      <c r="H100" s="3">
        <v>44773</v>
      </c>
      <c r="I100" s="3">
        <v>44774</v>
      </c>
      <c r="J100" s="7">
        <v>76367</v>
      </c>
      <c r="K100" s="9">
        <v>7985</v>
      </c>
      <c r="L100" s="4">
        <v>2046.45</v>
      </c>
      <c r="M100" s="5">
        <f t="shared" si="2"/>
        <v>37.248816891153986</v>
      </c>
      <c r="N100" s="1" t="s">
        <v>42</v>
      </c>
      <c r="O100" s="18">
        <v>2046.45</v>
      </c>
      <c r="P100" s="18">
        <v>-28.38</v>
      </c>
      <c r="Q100" s="18">
        <v>2074.83</v>
      </c>
      <c r="R100" s="6">
        <v>25.628678772698809</v>
      </c>
      <c r="S100" s="2">
        <f t="shared" si="3"/>
        <v>34</v>
      </c>
      <c r="T100" s="1" t="s">
        <v>527</v>
      </c>
      <c r="U100" s="1" t="s">
        <v>42</v>
      </c>
    </row>
    <row r="101" spans="1:21" x14ac:dyDescent="0.3">
      <c r="A101" t="s">
        <v>489</v>
      </c>
      <c r="B101" s="1" t="s">
        <v>128</v>
      </c>
      <c r="C101" s="1" t="s">
        <v>129</v>
      </c>
      <c r="D101" s="1" t="s">
        <v>222</v>
      </c>
      <c r="E101" s="1" t="s">
        <v>47</v>
      </c>
      <c r="F101" s="9">
        <v>200</v>
      </c>
      <c r="G101" s="3">
        <v>44741</v>
      </c>
      <c r="I101" s="3">
        <v>44772</v>
      </c>
      <c r="J101" s="8">
        <v>56975</v>
      </c>
      <c r="K101" s="9">
        <v>700</v>
      </c>
      <c r="L101" s="4">
        <v>416.67</v>
      </c>
      <c r="M101" s="5">
        <f t="shared" si="2"/>
        <v>208.33500000000004</v>
      </c>
      <c r="N101" s="1" t="s">
        <v>233</v>
      </c>
      <c r="O101" s="18">
        <v>416.67</v>
      </c>
      <c r="Q101" s="18">
        <v>416.67</v>
      </c>
      <c r="R101" s="6">
        <v>59.524285714285718</v>
      </c>
      <c r="S101" s="2">
        <f t="shared" si="3"/>
        <v>31</v>
      </c>
      <c r="T101" s="1" t="s">
        <v>47</v>
      </c>
      <c r="U101" s="1" t="s">
        <v>498</v>
      </c>
    </row>
    <row r="102" spans="1:21" x14ac:dyDescent="0.3">
      <c r="A102" t="s">
        <v>489</v>
      </c>
      <c r="B102" s="1" t="s">
        <v>28</v>
      </c>
      <c r="C102" s="1" t="s">
        <v>26</v>
      </c>
      <c r="D102" s="1" t="s">
        <v>220</v>
      </c>
      <c r="E102" s="1" t="s">
        <v>517</v>
      </c>
      <c r="F102" s="9">
        <v>6294</v>
      </c>
      <c r="G102" s="3">
        <v>44741</v>
      </c>
      <c r="H102" s="3">
        <v>44759</v>
      </c>
      <c r="I102" s="3">
        <v>44768</v>
      </c>
      <c r="J102" s="7">
        <v>87864</v>
      </c>
      <c r="K102" s="9">
        <v>8695</v>
      </c>
      <c r="L102" s="4">
        <v>1676.45</v>
      </c>
      <c r="M102" s="5">
        <f t="shared" si="2"/>
        <v>26.635684779154751</v>
      </c>
      <c r="N102" s="1" t="s">
        <v>497</v>
      </c>
      <c r="O102" s="18">
        <v>1676.45</v>
      </c>
      <c r="P102" s="18">
        <v>-28.38</v>
      </c>
      <c r="Q102" s="18">
        <v>1704.83</v>
      </c>
      <c r="R102" s="6">
        <v>19.280621046578492</v>
      </c>
      <c r="S102" s="2">
        <f t="shared" si="3"/>
        <v>27</v>
      </c>
      <c r="T102" s="1" t="s">
        <v>527</v>
      </c>
      <c r="U102" s="1" t="s">
        <v>497</v>
      </c>
    </row>
    <row r="103" spans="1:21" x14ac:dyDescent="0.3">
      <c r="A103" t="s">
        <v>489</v>
      </c>
      <c r="B103" s="1" t="s">
        <v>139</v>
      </c>
      <c r="C103" s="1" t="s">
        <v>140</v>
      </c>
      <c r="D103" s="1" t="s">
        <v>194</v>
      </c>
      <c r="E103" s="1" t="s">
        <v>47</v>
      </c>
      <c r="F103" s="9">
        <v>5774</v>
      </c>
      <c r="G103" s="3">
        <v>44741</v>
      </c>
      <c r="H103" s="3">
        <v>44756</v>
      </c>
      <c r="I103" s="3">
        <v>44765</v>
      </c>
      <c r="J103" s="7">
        <v>67593</v>
      </c>
      <c r="K103" s="9">
        <v>9245</v>
      </c>
      <c r="L103" s="4">
        <v>1638.45</v>
      </c>
      <c r="M103" s="5">
        <f t="shared" si="2"/>
        <v>28.376342223761693</v>
      </c>
      <c r="N103" s="1" t="s">
        <v>497</v>
      </c>
      <c r="O103" s="18">
        <v>1638.45</v>
      </c>
      <c r="P103" s="18">
        <v>-28.38</v>
      </c>
      <c r="Q103" s="18">
        <v>1666.83</v>
      </c>
      <c r="R103" s="6">
        <v>17.722552731206058</v>
      </c>
      <c r="S103" s="2">
        <f t="shared" si="3"/>
        <v>24</v>
      </c>
      <c r="T103" s="1" t="s">
        <v>47</v>
      </c>
      <c r="U103" s="1" t="s">
        <v>497</v>
      </c>
    </row>
    <row r="104" spans="1:21" x14ac:dyDescent="0.3">
      <c r="A104" t="s">
        <v>489</v>
      </c>
      <c r="B104" s="1" t="s">
        <v>15</v>
      </c>
      <c r="C104" s="1" t="s">
        <v>181</v>
      </c>
      <c r="D104" s="1" t="s">
        <v>215</v>
      </c>
      <c r="E104" s="1" t="s">
        <v>22</v>
      </c>
      <c r="F104" s="9">
        <v>7294</v>
      </c>
      <c r="G104" s="3">
        <v>44741</v>
      </c>
      <c r="H104" s="3">
        <v>44758</v>
      </c>
      <c r="I104" s="3">
        <v>44764</v>
      </c>
      <c r="J104" s="7">
        <v>99767</v>
      </c>
      <c r="K104" s="9">
        <v>10885</v>
      </c>
      <c r="L104" s="4">
        <v>2149.37</v>
      </c>
      <c r="M104" s="5">
        <f t="shared" si="2"/>
        <v>29.467644639429668</v>
      </c>
      <c r="N104" s="1" t="s">
        <v>497</v>
      </c>
      <c r="O104" s="18">
        <v>2149.37</v>
      </c>
      <c r="P104" s="18">
        <v>-28.38</v>
      </c>
      <c r="Q104" s="18">
        <v>2177.75</v>
      </c>
      <c r="R104" s="6">
        <v>19.746164446485992</v>
      </c>
      <c r="S104" s="2">
        <f t="shared" si="3"/>
        <v>23</v>
      </c>
      <c r="T104" s="1" t="s">
        <v>22</v>
      </c>
      <c r="U104" s="1" t="s">
        <v>497</v>
      </c>
    </row>
    <row r="105" spans="1:21" x14ac:dyDescent="0.3">
      <c r="A105" t="s">
        <v>489</v>
      </c>
      <c r="B105" s="1" t="s">
        <v>15</v>
      </c>
      <c r="C105" s="1" t="s">
        <v>181</v>
      </c>
      <c r="D105" s="1" t="s">
        <v>522</v>
      </c>
      <c r="E105" s="1" t="s">
        <v>40</v>
      </c>
      <c r="F105" s="9">
        <v>8394</v>
      </c>
      <c r="G105" s="3">
        <v>44741</v>
      </c>
      <c r="I105" s="3">
        <v>44756</v>
      </c>
      <c r="J105" s="7">
        <v>94031</v>
      </c>
      <c r="K105" s="9">
        <v>11225</v>
      </c>
      <c r="L105" s="4">
        <v>2379.79</v>
      </c>
      <c r="M105" s="5">
        <f t="shared" si="2"/>
        <v>28.351084107695971</v>
      </c>
      <c r="N105" s="1" t="s">
        <v>499</v>
      </c>
      <c r="O105" s="18">
        <v>2379.79</v>
      </c>
      <c r="P105" s="18">
        <v>-28.38</v>
      </c>
      <c r="Q105" s="18">
        <v>2408.17</v>
      </c>
      <c r="R105" s="6">
        <v>21.200801781737194</v>
      </c>
      <c r="S105" s="2">
        <f t="shared" si="3"/>
        <v>15</v>
      </c>
      <c r="T105" s="1" t="s">
        <v>527</v>
      </c>
      <c r="U105" s="1" t="s">
        <v>499</v>
      </c>
    </row>
    <row r="106" spans="1:21" x14ac:dyDescent="0.3">
      <c r="A106" t="s">
        <v>489</v>
      </c>
      <c r="B106" s="1" t="s">
        <v>74</v>
      </c>
      <c r="C106" s="1" t="s">
        <v>74</v>
      </c>
      <c r="D106" s="1" t="s">
        <v>340</v>
      </c>
      <c r="E106" s="1" t="s">
        <v>58</v>
      </c>
      <c r="F106" s="9">
        <v>200</v>
      </c>
      <c r="G106" s="3">
        <v>44742</v>
      </c>
      <c r="I106" s="3">
        <v>44779</v>
      </c>
      <c r="J106" s="7">
        <v>146000</v>
      </c>
      <c r="K106" s="9">
        <v>700</v>
      </c>
      <c r="L106" s="4">
        <v>388.29</v>
      </c>
      <c r="M106" s="5">
        <f t="shared" si="2"/>
        <v>194.14500000000001</v>
      </c>
      <c r="N106" s="1" t="s">
        <v>233</v>
      </c>
      <c r="O106" s="18">
        <v>388.29</v>
      </c>
      <c r="P106" s="18">
        <v>-28.38</v>
      </c>
      <c r="Q106" s="18">
        <v>416.67</v>
      </c>
      <c r="R106" s="6">
        <v>55.47</v>
      </c>
      <c r="S106" s="2">
        <f t="shared" si="3"/>
        <v>37</v>
      </c>
      <c r="T106" s="1" t="s">
        <v>58</v>
      </c>
      <c r="U106" s="1" t="s">
        <v>498</v>
      </c>
    </row>
    <row r="107" spans="1:21" x14ac:dyDescent="0.3">
      <c r="A107" t="s">
        <v>489</v>
      </c>
      <c r="B107" s="1" t="s">
        <v>15</v>
      </c>
      <c r="C107" s="1" t="s">
        <v>17</v>
      </c>
      <c r="D107" s="1" t="s">
        <v>228</v>
      </c>
      <c r="E107" s="1" t="s">
        <v>517</v>
      </c>
      <c r="F107" s="9">
        <v>6694</v>
      </c>
      <c r="G107" s="3">
        <v>44743</v>
      </c>
      <c r="H107" s="3">
        <v>44750</v>
      </c>
      <c r="I107" s="3">
        <v>44751</v>
      </c>
      <c r="J107" s="7">
        <v>81489</v>
      </c>
      <c r="K107" s="9">
        <v>9619</v>
      </c>
      <c r="L107" s="4">
        <v>1981.22</v>
      </c>
      <c r="M107" s="5">
        <f t="shared" si="2"/>
        <v>29.59695249477144</v>
      </c>
      <c r="N107" s="1" t="s">
        <v>497</v>
      </c>
      <c r="O107" s="18">
        <v>1981.22</v>
      </c>
      <c r="P107" s="18">
        <v>483.24</v>
      </c>
      <c r="Q107" s="18">
        <v>1497.98</v>
      </c>
      <c r="R107" s="6">
        <v>20.59694354922549</v>
      </c>
      <c r="S107" s="2">
        <f t="shared" si="3"/>
        <v>8</v>
      </c>
      <c r="T107" s="1" t="s">
        <v>527</v>
      </c>
      <c r="U107" s="1" t="s">
        <v>497</v>
      </c>
    </row>
    <row r="108" spans="1:21" x14ac:dyDescent="0.3">
      <c r="A108" t="s">
        <v>489</v>
      </c>
      <c r="B108" s="1" t="s">
        <v>73</v>
      </c>
      <c r="C108" s="1" t="s">
        <v>155</v>
      </c>
      <c r="D108" s="1" t="s">
        <v>226</v>
      </c>
      <c r="E108" s="1" t="s">
        <v>22</v>
      </c>
      <c r="F108" s="9">
        <v>13054</v>
      </c>
      <c r="G108" s="3">
        <v>44743</v>
      </c>
      <c r="H108" s="3">
        <v>44749</v>
      </c>
      <c r="I108" s="3">
        <v>44750</v>
      </c>
      <c r="J108" s="7">
        <v>39659</v>
      </c>
      <c r="K108" s="9">
        <v>14995</v>
      </c>
      <c r="L108" s="4">
        <v>1638.94</v>
      </c>
      <c r="M108" s="5">
        <f t="shared" si="2"/>
        <v>12.555078903018233</v>
      </c>
      <c r="N108" s="1" t="s">
        <v>497</v>
      </c>
      <c r="O108" s="18">
        <v>1638.94</v>
      </c>
      <c r="P108" s="18">
        <v>-28.38</v>
      </c>
      <c r="Q108" s="18">
        <v>1667.32</v>
      </c>
      <c r="R108" s="6">
        <v>10.929909969989996</v>
      </c>
      <c r="S108" s="2">
        <f t="shared" si="3"/>
        <v>7</v>
      </c>
      <c r="T108" s="1" t="s">
        <v>22</v>
      </c>
      <c r="U108" s="1" t="s">
        <v>497</v>
      </c>
    </row>
    <row r="109" spans="1:21" x14ac:dyDescent="0.3">
      <c r="A109" t="s">
        <v>489</v>
      </c>
      <c r="B109" s="1" t="s">
        <v>232</v>
      </c>
      <c r="C109" s="1" t="s">
        <v>230</v>
      </c>
      <c r="D109" s="1" t="s">
        <v>231</v>
      </c>
      <c r="E109" s="1" t="s">
        <v>519</v>
      </c>
      <c r="F109" s="9">
        <v>11304</v>
      </c>
      <c r="G109" s="3">
        <v>44744</v>
      </c>
      <c r="H109" s="3">
        <v>44754</v>
      </c>
      <c r="I109" s="3">
        <v>44758</v>
      </c>
      <c r="J109" s="7">
        <v>84874</v>
      </c>
      <c r="K109" s="9">
        <v>14821.74</v>
      </c>
      <c r="L109" s="4">
        <v>2274.4</v>
      </c>
      <c r="M109" s="5">
        <f t="shared" si="2"/>
        <v>20.120311394196747</v>
      </c>
      <c r="N109" s="1" t="s">
        <v>497</v>
      </c>
      <c r="O109" s="18">
        <v>2274.4</v>
      </c>
      <c r="P109" s="18">
        <v>558.11666666666667</v>
      </c>
      <c r="Q109" s="18">
        <v>1716.2833333333333</v>
      </c>
      <c r="R109" s="6">
        <v>15.345026967144209</v>
      </c>
      <c r="S109" s="2">
        <f t="shared" si="3"/>
        <v>14</v>
      </c>
      <c r="T109" s="1" t="s">
        <v>519</v>
      </c>
      <c r="U109" s="1" t="s">
        <v>497</v>
      </c>
    </row>
    <row r="110" spans="1:21" x14ac:dyDescent="0.3">
      <c r="A110" t="s">
        <v>489</v>
      </c>
      <c r="B110" s="1" t="s">
        <v>93</v>
      </c>
      <c r="C110" s="1" t="s">
        <v>94</v>
      </c>
      <c r="D110" s="1" t="s">
        <v>236</v>
      </c>
      <c r="E110" s="1" t="s">
        <v>14</v>
      </c>
      <c r="F110" s="9">
        <v>4070</v>
      </c>
      <c r="G110" s="3">
        <v>44746</v>
      </c>
      <c r="H110" s="3">
        <v>44766</v>
      </c>
      <c r="I110" s="3">
        <v>44766</v>
      </c>
      <c r="J110" s="7">
        <v>50644</v>
      </c>
      <c r="K110" s="9">
        <v>7949</v>
      </c>
      <c r="L110" s="4">
        <v>2782.29</v>
      </c>
      <c r="M110" s="5">
        <f t="shared" si="2"/>
        <v>68.360933660933668</v>
      </c>
      <c r="N110" s="1" t="s">
        <v>497</v>
      </c>
      <c r="O110" s="18">
        <v>2782.29</v>
      </c>
      <c r="P110" s="18">
        <v>687.29</v>
      </c>
      <c r="Q110" s="18">
        <v>2095</v>
      </c>
      <c r="R110" s="6">
        <v>35.001761227827402</v>
      </c>
      <c r="S110" s="2">
        <f t="shared" si="3"/>
        <v>20</v>
      </c>
      <c r="T110" s="1" t="s">
        <v>517</v>
      </c>
      <c r="U110" s="1" t="s">
        <v>497</v>
      </c>
    </row>
    <row r="111" spans="1:21" x14ac:dyDescent="0.3">
      <c r="A111" t="s">
        <v>489</v>
      </c>
      <c r="B111" s="1" t="s">
        <v>80</v>
      </c>
      <c r="C111" s="1" t="s">
        <v>89</v>
      </c>
      <c r="D111" s="1" t="s">
        <v>214</v>
      </c>
      <c r="E111" s="1" t="s">
        <v>40</v>
      </c>
      <c r="F111" s="9">
        <v>4394</v>
      </c>
      <c r="G111" s="3">
        <v>44747</v>
      </c>
      <c r="I111" s="3">
        <v>44766</v>
      </c>
      <c r="J111" s="7">
        <v>87797</v>
      </c>
      <c r="K111" s="9">
        <v>8400</v>
      </c>
      <c r="L111" s="4">
        <v>3328.95</v>
      </c>
      <c r="M111" s="5">
        <f t="shared" si="2"/>
        <v>75.761265361857085</v>
      </c>
      <c r="N111" s="1" t="s">
        <v>497</v>
      </c>
      <c r="O111" s="18">
        <v>3328.95</v>
      </c>
      <c r="P111" s="18">
        <v>-28.38</v>
      </c>
      <c r="Q111" s="18">
        <v>3357.33</v>
      </c>
      <c r="R111" s="6">
        <v>39.630357142857143</v>
      </c>
      <c r="S111" s="2">
        <f t="shared" si="3"/>
        <v>19</v>
      </c>
      <c r="T111" s="1" t="s">
        <v>527</v>
      </c>
      <c r="U111" s="1" t="s">
        <v>497</v>
      </c>
    </row>
    <row r="112" spans="1:21" x14ac:dyDescent="0.3">
      <c r="A112" t="s">
        <v>489</v>
      </c>
      <c r="B112" s="1" t="s">
        <v>119</v>
      </c>
      <c r="C112" s="1" t="s">
        <v>120</v>
      </c>
      <c r="D112" s="1" t="s">
        <v>234</v>
      </c>
      <c r="E112" s="1" t="s">
        <v>40</v>
      </c>
      <c r="F112" s="9">
        <v>7200</v>
      </c>
      <c r="G112" s="3">
        <v>44747</v>
      </c>
      <c r="H112" s="3">
        <v>44759</v>
      </c>
      <c r="I112" s="3">
        <v>44759</v>
      </c>
      <c r="J112" s="7">
        <v>28244</v>
      </c>
      <c r="K112" s="9">
        <v>9295</v>
      </c>
      <c r="L112" s="4">
        <v>1661.37</v>
      </c>
      <c r="M112" s="5">
        <f t="shared" si="2"/>
        <v>23.074583333333333</v>
      </c>
      <c r="N112" s="1" t="s">
        <v>42</v>
      </c>
      <c r="O112" s="18">
        <v>1661.37</v>
      </c>
      <c r="P112" s="18">
        <v>-28.38</v>
      </c>
      <c r="Q112" s="18">
        <v>1689.75</v>
      </c>
      <c r="R112" s="6">
        <v>17.873803119956968</v>
      </c>
      <c r="S112" s="2">
        <f t="shared" si="3"/>
        <v>12</v>
      </c>
      <c r="T112" s="1" t="s">
        <v>527</v>
      </c>
      <c r="U112" s="1" t="s">
        <v>42</v>
      </c>
    </row>
    <row r="113" spans="1:21" x14ac:dyDescent="0.3">
      <c r="A113" t="s">
        <v>489</v>
      </c>
      <c r="B113" s="1" t="s">
        <v>28</v>
      </c>
      <c r="C113" s="1" t="s">
        <v>26</v>
      </c>
      <c r="D113" s="1" t="s">
        <v>30</v>
      </c>
      <c r="E113" s="1" t="s">
        <v>40</v>
      </c>
      <c r="F113" s="9">
        <v>8894</v>
      </c>
      <c r="G113" s="3">
        <v>44747</v>
      </c>
      <c r="H113" s="3">
        <v>44801</v>
      </c>
      <c r="I113" s="3">
        <v>44803</v>
      </c>
      <c r="J113" s="7">
        <v>53256</v>
      </c>
      <c r="K113" s="9">
        <v>11894</v>
      </c>
      <c r="L113" s="4">
        <v>2644.58</v>
      </c>
      <c r="M113" s="5">
        <f t="shared" si="2"/>
        <v>29.734427704070161</v>
      </c>
      <c r="N113" s="1" t="s">
        <v>502</v>
      </c>
      <c r="O113" s="18">
        <v>2644.58</v>
      </c>
      <c r="P113" s="18">
        <v>892.9133333333333</v>
      </c>
      <c r="Q113" s="18">
        <v>1751.6666666666667</v>
      </c>
      <c r="R113" s="6">
        <v>22.234572053136034</v>
      </c>
      <c r="S113" s="2">
        <f t="shared" si="3"/>
        <v>56</v>
      </c>
      <c r="T113" s="1" t="s">
        <v>527</v>
      </c>
      <c r="U113" s="1" t="s">
        <v>498</v>
      </c>
    </row>
    <row r="114" spans="1:21" x14ac:dyDescent="0.3">
      <c r="A114" t="s">
        <v>489</v>
      </c>
      <c r="B114" s="1" t="s">
        <v>15</v>
      </c>
      <c r="C114" s="1" t="s">
        <v>17</v>
      </c>
      <c r="D114" s="1" t="s">
        <v>186</v>
      </c>
      <c r="E114" s="1" t="s">
        <v>517</v>
      </c>
      <c r="F114" s="9">
        <v>8494</v>
      </c>
      <c r="G114" s="3">
        <v>44747</v>
      </c>
      <c r="I114" s="3">
        <v>44767</v>
      </c>
      <c r="J114" s="7">
        <v>72374</v>
      </c>
      <c r="K114" s="9">
        <v>12834</v>
      </c>
      <c r="L114" s="4">
        <v>3998.67</v>
      </c>
      <c r="M114" s="5">
        <f t="shared" si="2"/>
        <v>47.076406875441492</v>
      </c>
      <c r="N114" s="1" t="s">
        <v>499</v>
      </c>
      <c r="O114" s="18">
        <v>3998.67</v>
      </c>
      <c r="P114" s="18">
        <v>1582.1666666666667</v>
      </c>
      <c r="Q114" s="18">
        <v>2416.5033333333336</v>
      </c>
      <c r="R114" s="6">
        <v>31.156848994857409</v>
      </c>
      <c r="S114" s="2">
        <f t="shared" si="3"/>
        <v>20</v>
      </c>
      <c r="T114" s="1" t="s">
        <v>527</v>
      </c>
      <c r="U114" s="1" t="s">
        <v>499</v>
      </c>
    </row>
    <row r="115" spans="1:21" x14ac:dyDescent="0.3">
      <c r="A115" t="s">
        <v>489</v>
      </c>
      <c r="B115" s="1" t="s">
        <v>28</v>
      </c>
      <c r="C115" s="1" t="s">
        <v>224</v>
      </c>
      <c r="D115" s="1" t="s">
        <v>235</v>
      </c>
      <c r="E115" s="1" t="s">
        <v>20</v>
      </c>
      <c r="F115" s="9">
        <v>12154</v>
      </c>
      <c r="G115" s="3">
        <v>44747</v>
      </c>
      <c r="H115" s="3">
        <v>44753</v>
      </c>
      <c r="I115" s="3">
        <v>44757</v>
      </c>
      <c r="J115" s="7">
        <v>54342</v>
      </c>
      <c r="K115" s="9">
        <v>15600</v>
      </c>
      <c r="L115" s="4">
        <v>2808.41</v>
      </c>
      <c r="M115" s="5">
        <f t="shared" si="2"/>
        <v>23.106878393944381</v>
      </c>
      <c r="N115" s="1" t="s">
        <v>497</v>
      </c>
      <c r="O115" s="18">
        <v>2808.41</v>
      </c>
      <c r="P115" s="18">
        <v>-28.38</v>
      </c>
      <c r="Q115" s="18">
        <v>2836.79</v>
      </c>
      <c r="R115" s="6">
        <v>18.002628205128204</v>
      </c>
      <c r="S115" s="2">
        <f t="shared" si="3"/>
        <v>10</v>
      </c>
      <c r="T115" s="1" t="s">
        <v>517</v>
      </c>
      <c r="U115" s="1" t="s">
        <v>497</v>
      </c>
    </row>
    <row r="116" spans="1:21" x14ac:dyDescent="0.3">
      <c r="A116" t="s">
        <v>489</v>
      </c>
      <c r="B116" s="1" t="s">
        <v>28</v>
      </c>
      <c r="C116" s="1" t="s">
        <v>26</v>
      </c>
      <c r="D116" s="1" t="s">
        <v>237</v>
      </c>
      <c r="E116" s="1" t="s">
        <v>40</v>
      </c>
      <c r="F116" s="9">
        <v>6194</v>
      </c>
      <c r="G116" s="3">
        <v>44748</v>
      </c>
      <c r="I116" s="3">
        <v>44775</v>
      </c>
      <c r="J116" s="7">
        <v>60126</v>
      </c>
      <c r="K116" s="9">
        <v>8245</v>
      </c>
      <c r="L116" s="4">
        <v>1679.79</v>
      </c>
      <c r="M116" s="5">
        <f t="shared" si="2"/>
        <v>27.119631901840492</v>
      </c>
      <c r="N116" s="1" t="s">
        <v>506</v>
      </c>
      <c r="O116" s="18">
        <v>1679.79</v>
      </c>
      <c r="P116" s="18">
        <v>-28.38</v>
      </c>
      <c r="Q116" s="18">
        <v>1708.17</v>
      </c>
      <c r="R116" s="6">
        <v>20.373438447543965</v>
      </c>
      <c r="S116" s="2">
        <f t="shared" si="3"/>
        <v>27</v>
      </c>
      <c r="T116" s="1" t="s">
        <v>527</v>
      </c>
      <c r="U116" s="1" t="s">
        <v>500</v>
      </c>
    </row>
    <row r="117" spans="1:21" x14ac:dyDescent="0.3">
      <c r="A117" t="s">
        <v>489</v>
      </c>
      <c r="B117" s="1" t="s">
        <v>41</v>
      </c>
      <c r="C117" s="1" t="s">
        <v>43</v>
      </c>
      <c r="D117" s="1" t="s">
        <v>50</v>
      </c>
      <c r="E117" s="1" t="s">
        <v>22</v>
      </c>
      <c r="F117" s="9">
        <v>8094</v>
      </c>
      <c r="G117" s="3">
        <v>44748</v>
      </c>
      <c r="H117" s="3">
        <v>44792</v>
      </c>
      <c r="I117" s="3">
        <v>44792</v>
      </c>
      <c r="J117" s="7">
        <v>27417</v>
      </c>
      <c r="K117" s="9">
        <v>9845</v>
      </c>
      <c r="L117" s="4">
        <v>1469.21</v>
      </c>
      <c r="M117" s="5">
        <f t="shared" si="2"/>
        <v>18.151840869780084</v>
      </c>
      <c r="N117" s="1" t="s">
        <v>498</v>
      </c>
      <c r="O117" s="18">
        <v>1469.21</v>
      </c>
      <c r="P117" s="18">
        <v>-28.38</v>
      </c>
      <c r="Q117" s="18">
        <v>1497.59</v>
      </c>
      <c r="R117" s="6">
        <v>14.923412899949213</v>
      </c>
      <c r="S117" s="2">
        <f t="shared" si="3"/>
        <v>44</v>
      </c>
      <c r="T117" s="1" t="s">
        <v>22</v>
      </c>
      <c r="U117" s="1" t="s">
        <v>498</v>
      </c>
    </row>
    <row r="118" spans="1:21" x14ac:dyDescent="0.3">
      <c r="A118" t="s">
        <v>489</v>
      </c>
      <c r="B118" s="1" t="s">
        <v>70</v>
      </c>
      <c r="C118" s="1" t="s">
        <v>238</v>
      </c>
      <c r="D118" s="1" t="s">
        <v>239</v>
      </c>
      <c r="E118" s="1" t="s">
        <v>14</v>
      </c>
      <c r="F118" s="9">
        <v>6494</v>
      </c>
      <c r="G118" s="3">
        <v>44748</v>
      </c>
      <c r="H118" s="3">
        <v>44785</v>
      </c>
      <c r="I118" s="3">
        <v>44786</v>
      </c>
      <c r="J118" s="7">
        <v>55973</v>
      </c>
      <c r="K118" s="9">
        <v>10194</v>
      </c>
      <c r="L118" s="4">
        <v>3252.92</v>
      </c>
      <c r="M118" s="5">
        <f t="shared" si="2"/>
        <v>50.091161071758549</v>
      </c>
      <c r="N118" s="1" t="s">
        <v>502</v>
      </c>
      <c r="O118" s="18">
        <v>3252.92</v>
      </c>
      <c r="P118" s="18">
        <v>929.75666666666666</v>
      </c>
      <c r="Q118" s="18">
        <v>2323.1633333333334</v>
      </c>
      <c r="R118" s="6">
        <v>31.910143221502846</v>
      </c>
      <c r="S118" s="2">
        <f t="shared" si="3"/>
        <v>38</v>
      </c>
      <c r="T118" s="1" t="s">
        <v>517</v>
      </c>
      <c r="U118" s="1" t="s">
        <v>498</v>
      </c>
    </row>
    <row r="119" spans="1:21" x14ac:dyDescent="0.3">
      <c r="A119" t="s">
        <v>489</v>
      </c>
      <c r="B119" s="1" t="s">
        <v>61</v>
      </c>
      <c r="C119" s="1" t="s">
        <v>59</v>
      </c>
      <c r="D119" s="1" t="s">
        <v>241</v>
      </c>
      <c r="E119" s="1" t="s">
        <v>47</v>
      </c>
      <c r="F119" s="9">
        <v>3370</v>
      </c>
      <c r="G119" s="3">
        <v>44749</v>
      </c>
      <c r="H119" s="3">
        <v>44775</v>
      </c>
      <c r="I119" s="3">
        <v>44786</v>
      </c>
      <c r="J119" s="7">
        <v>24798</v>
      </c>
      <c r="K119" s="9">
        <v>5645</v>
      </c>
      <c r="L119" s="4">
        <v>1869.46</v>
      </c>
      <c r="M119" s="5">
        <f t="shared" si="2"/>
        <v>55.473590504451039</v>
      </c>
      <c r="N119" s="1" t="s">
        <v>497</v>
      </c>
      <c r="O119" s="18">
        <v>1869.46</v>
      </c>
      <c r="P119" s="18">
        <v>-28.38</v>
      </c>
      <c r="Q119" s="18">
        <v>1897.84</v>
      </c>
      <c r="R119" s="6">
        <v>33.117094774136405</v>
      </c>
      <c r="S119" s="2">
        <f t="shared" si="3"/>
        <v>37</v>
      </c>
      <c r="T119" s="1" t="s">
        <v>47</v>
      </c>
      <c r="U119" s="1" t="s">
        <v>497</v>
      </c>
    </row>
    <row r="120" spans="1:21" x14ac:dyDescent="0.3">
      <c r="A120" t="s">
        <v>489</v>
      </c>
      <c r="B120" s="1" t="s">
        <v>41</v>
      </c>
      <c r="C120" s="1" t="s">
        <v>48</v>
      </c>
      <c r="D120" s="1" t="s">
        <v>150</v>
      </c>
      <c r="E120" s="1" t="s">
        <v>517</v>
      </c>
      <c r="F120" s="9">
        <v>3870</v>
      </c>
      <c r="G120" s="3">
        <v>44749</v>
      </c>
      <c r="H120" s="3">
        <v>44769</v>
      </c>
      <c r="I120" s="3">
        <v>44769</v>
      </c>
      <c r="J120" s="7">
        <v>60880</v>
      </c>
      <c r="K120" s="9">
        <v>6899</v>
      </c>
      <c r="L120" s="4">
        <v>2708.12</v>
      </c>
      <c r="M120" s="5">
        <f t="shared" si="2"/>
        <v>69.977260981912139</v>
      </c>
      <c r="N120" s="1" t="s">
        <v>497</v>
      </c>
      <c r="O120" s="18">
        <v>2708.12</v>
      </c>
      <c r="P120" s="18">
        <v>888.11666666666667</v>
      </c>
      <c r="Q120" s="18">
        <v>1820.0033333333333</v>
      </c>
      <c r="R120" s="6">
        <v>39.253804899260764</v>
      </c>
      <c r="S120" s="2">
        <f t="shared" si="3"/>
        <v>20</v>
      </c>
      <c r="T120" s="1" t="s">
        <v>527</v>
      </c>
      <c r="U120" s="1" t="s">
        <v>497</v>
      </c>
    </row>
    <row r="121" spans="1:21" x14ac:dyDescent="0.3">
      <c r="A121" t="s">
        <v>489</v>
      </c>
      <c r="B121" s="1" t="s">
        <v>159</v>
      </c>
      <c r="C121" s="1" t="s">
        <v>242</v>
      </c>
      <c r="D121" s="1" t="s">
        <v>243</v>
      </c>
      <c r="E121" s="1" t="s">
        <v>20</v>
      </c>
      <c r="F121" s="9">
        <v>5900</v>
      </c>
      <c r="G121" s="3">
        <v>44749</v>
      </c>
      <c r="H121" s="3">
        <v>44781</v>
      </c>
      <c r="I121" s="3">
        <v>44793</v>
      </c>
      <c r="J121" s="7">
        <v>65713</v>
      </c>
      <c r="K121" s="9">
        <v>9043</v>
      </c>
      <c r="L121" s="4">
        <v>2085.96</v>
      </c>
      <c r="M121" s="5">
        <f t="shared" si="2"/>
        <v>35.355254237288136</v>
      </c>
      <c r="N121" s="1" t="s">
        <v>497</v>
      </c>
      <c r="O121" s="18">
        <v>2085.96</v>
      </c>
      <c r="P121" s="18">
        <v>719.79</v>
      </c>
      <c r="Q121" s="18">
        <v>1366.17</v>
      </c>
      <c r="R121" s="6">
        <v>23.067123742120977</v>
      </c>
      <c r="S121" s="2">
        <f t="shared" si="3"/>
        <v>44</v>
      </c>
      <c r="T121" s="1" t="s">
        <v>517</v>
      </c>
      <c r="U121" s="1" t="s">
        <v>497</v>
      </c>
    </row>
    <row r="122" spans="1:21" x14ac:dyDescent="0.3">
      <c r="A122" t="s">
        <v>489</v>
      </c>
      <c r="B122" s="1" t="s">
        <v>80</v>
      </c>
      <c r="C122" s="1" t="s">
        <v>81</v>
      </c>
      <c r="D122" s="1" t="s">
        <v>240</v>
      </c>
      <c r="E122" s="1" t="s">
        <v>40</v>
      </c>
      <c r="F122" s="9">
        <v>7744</v>
      </c>
      <c r="G122" s="3">
        <v>44749</v>
      </c>
      <c r="H122" s="3">
        <v>44784</v>
      </c>
      <c r="I122" s="3">
        <v>44784</v>
      </c>
      <c r="J122" s="7">
        <v>37095</v>
      </c>
      <c r="K122" s="9">
        <v>9795</v>
      </c>
      <c r="L122" s="4">
        <v>2279.79</v>
      </c>
      <c r="M122" s="5">
        <f t="shared" si="2"/>
        <v>29.439436983471072</v>
      </c>
      <c r="N122" s="1" t="s">
        <v>497</v>
      </c>
      <c r="O122" s="18">
        <v>2279.79</v>
      </c>
      <c r="P122" s="18">
        <v>521.62</v>
      </c>
      <c r="Q122" s="18">
        <v>1758.17</v>
      </c>
      <c r="R122" s="6">
        <v>23.275038284839205</v>
      </c>
      <c r="S122" s="2">
        <f t="shared" si="3"/>
        <v>35</v>
      </c>
      <c r="T122" s="1" t="s">
        <v>527</v>
      </c>
      <c r="U122" s="1" t="s">
        <v>497</v>
      </c>
    </row>
    <row r="123" spans="1:21" x14ac:dyDescent="0.3">
      <c r="A123" t="s">
        <v>489</v>
      </c>
      <c r="B123" s="1" t="s">
        <v>139</v>
      </c>
      <c r="C123" s="1" t="s">
        <v>140</v>
      </c>
      <c r="D123" s="1" t="s">
        <v>195</v>
      </c>
      <c r="E123" s="1" t="s">
        <v>517</v>
      </c>
      <c r="F123" s="9">
        <v>4070</v>
      </c>
      <c r="G123" s="3">
        <v>44750</v>
      </c>
      <c r="H123" s="3">
        <v>44801</v>
      </c>
      <c r="I123" s="3">
        <v>44802</v>
      </c>
      <c r="J123" s="7">
        <v>50394</v>
      </c>
      <c r="K123" s="9">
        <v>6610</v>
      </c>
      <c r="L123" s="4">
        <v>1978.19</v>
      </c>
      <c r="M123" s="5">
        <f t="shared" si="2"/>
        <v>48.604176904176903</v>
      </c>
      <c r="N123" s="1" t="s">
        <v>497</v>
      </c>
      <c r="O123" s="18">
        <v>1978.19</v>
      </c>
      <c r="P123" s="18">
        <v>-28.38</v>
      </c>
      <c r="Q123" s="18">
        <v>2006.57</v>
      </c>
      <c r="R123" s="6">
        <v>29.927231467473526</v>
      </c>
      <c r="S123" s="2">
        <f t="shared" si="3"/>
        <v>52</v>
      </c>
      <c r="T123" s="1" t="s">
        <v>527</v>
      </c>
      <c r="U123" s="1" t="s">
        <v>497</v>
      </c>
    </row>
    <row r="124" spans="1:21" x14ac:dyDescent="0.3">
      <c r="A124" t="s">
        <v>489</v>
      </c>
      <c r="B124" s="1" t="s">
        <v>28</v>
      </c>
      <c r="C124" s="1" t="s">
        <v>26</v>
      </c>
      <c r="D124" s="1" t="s">
        <v>246</v>
      </c>
      <c r="E124" s="1" t="s">
        <v>22</v>
      </c>
      <c r="F124" s="9">
        <v>7494</v>
      </c>
      <c r="G124" s="3">
        <v>44750</v>
      </c>
      <c r="H124" s="3">
        <v>44788</v>
      </c>
      <c r="I124" s="3">
        <v>44791</v>
      </c>
      <c r="J124" s="7">
        <v>33564</v>
      </c>
      <c r="K124" s="9">
        <v>12594</v>
      </c>
      <c r="L124" s="4">
        <v>3511.73</v>
      </c>
      <c r="M124" s="5">
        <f t="shared" si="2"/>
        <v>46.860555110755271</v>
      </c>
      <c r="N124" s="1" t="s">
        <v>497</v>
      </c>
      <c r="O124" s="18">
        <v>3511.73</v>
      </c>
      <c r="P124" s="18">
        <v>447.29</v>
      </c>
      <c r="Q124" s="18">
        <v>3064.44</v>
      </c>
      <c r="R124" s="6">
        <v>27.884151183103064</v>
      </c>
      <c r="S124" s="2">
        <f t="shared" si="3"/>
        <v>41</v>
      </c>
      <c r="T124" s="1" t="s">
        <v>22</v>
      </c>
      <c r="U124" s="1" t="s">
        <v>497</v>
      </c>
    </row>
    <row r="125" spans="1:21" x14ac:dyDescent="0.3">
      <c r="A125" t="s">
        <v>489</v>
      </c>
      <c r="B125" s="1" t="s">
        <v>139</v>
      </c>
      <c r="C125" s="1" t="s">
        <v>140</v>
      </c>
      <c r="D125" s="1" t="s">
        <v>194</v>
      </c>
      <c r="E125" s="1" t="s">
        <v>22</v>
      </c>
      <c r="F125" s="9">
        <v>4894</v>
      </c>
      <c r="G125" s="3">
        <v>44751</v>
      </c>
      <c r="H125" s="3">
        <v>44761</v>
      </c>
      <c r="I125" s="3">
        <v>44761</v>
      </c>
      <c r="J125" s="7">
        <v>89440</v>
      </c>
      <c r="K125" s="9">
        <v>7595</v>
      </c>
      <c r="L125" s="4">
        <v>2184.81</v>
      </c>
      <c r="M125" s="5">
        <f t="shared" si="2"/>
        <v>44.642623620760112</v>
      </c>
      <c r="N125" s="1" t="s">
        <v>500</v>
      </c>
      <c r="O125" s="18">
        <v>2184.81</v>
      </c>
      <c r="P125" s="18">
        <v>-28.38</v>
      </c>
      <c r="Q125" s="18">
        <v>2213.19</v>
      </c>
      <c r="R125" s="6">
        <v>28.766425279789335</v>
      </c>
      <c r="S125" s="2">
        <f t="shared" si="3"/>
        <v>10</v>
      </c>
      <c r="T125" s="1" t="s">
        <v>22</v>
      </c>
      <c r="U125" s="1" t="s">
        <v>500</v>
      </c>
    </row>
    <row r="126" spans="1:21" x14ac:dyDescent="0.3">
      <c r="A126" t="s">
        <v>489</v>
      </c>
      <c r="B126" s="1" t="s">
        <v>15</v>
      </c>
      <c r="C126" s="1" t="s">
        <v>181</v>
      </c>
      <c r="D126" s="1" t="s">
        <v>250</v>
      </c>
      <c r="E126" s="1" t="s">
        <v>517</v>
      </c>
      <c r="F126" s="9">
        <v>8494</v>
      </c>
      <c r="G126" s="3">
        <v>44751</v>
      </c>
      <c r="H126" s="3">
        <v>44764</v>
      </c>
      <c r="I126" s="3">
        <v>44770</v>
      </c>
      <c r="J126" s="7">
        <v>47064</v>
      </c>
      <c r="K126" s="9">
        <v>12495</v>
      </c>
      <c r="L126" s="4">
        <v>3214.79</v>
      </c>
      <c r="M126" s="5">
        <f t="shared" si="2"/>
        <v>37.847774899929362</v>
      </c>
      <c r="N126" s="1" t="s">
        <v>42</v>
      </c>
      <c r="O126" s="18">
        <v>3214.79</v>
      </c>
      <c r="P126" s="18">
        <v>-28.38</v>
      </c>
      <c r="Q126" s="18">
        <v>3243.17</v>
      </c>
      <c r="R126" s="6">
        <v>25.72861144457783</v>
      </c>
      <c r="S126" s="2">
        <f t="shared" si="3"/>
        <v>19</v>
      </c>
      <c r="T126" s="1" t="s">
        <v>527</v>
      </c>
      <c r="U126" s="1" t="s">
        <v>42</v>
      </c>
    </row>
    <row r="127" spans="1:21" x14ac:dyDescent="0.3">
      <c r="A127" t="s">
        <v>489</v>
      </c>
      <c r="B127" s="1" t="s">
        <v>80</v>
      </c>
      <c r="C127" s="1" t="s">
        <v>81</v>
      </c>
      <c r="D127" s="1" t="s">
        <v>87</v>
      </c>
      <c r="E127" s="1" t="s">
        <v>517</v>
      </c>
      <c r="F127" s="9">
        <v>8859.59</v>
      </c>
      <c r="G127" s="3">
        <v>44751</v>
      </c>
      <c r="H127" s="3">
        <v>44770</v>
      </c>
      <c r="I127" s="3">
        <v>44771</v>
      </c>
      <c r="J127" s="7">
        <v>31592</v>
      </c>
      <c r="K127" s="9">
        <v>12999</v>
      </c>
      <c r="L127" s="4">
        <v>3120.04</v>
      </c>
      <c r="M127" s="5">
        <f t="shared" si="2"/>
        <v>35.216528078613116</v>
      </c>
      <c r="N127" s="1" t="s">
        <v>507</v>
      </c>
      <c r="O127" s="18">
        <v>3120.04</v>
      </c>
      <c r="P127" s="18">
        <v>447.29</v>
      </c>
      <c r="Q127" s="18">
        <v>2672.75</v>
      </c>
      <c r="R127" s="6">
        <v>24.002154011847065</v>
      </c>
      <c r="S127" s="2">
        <f t="shared" si="3"/>
        <v>20</v>
      </c>
      <c r="T127" s="1" t="s">
        <v>527</v>
      </c>
      <c r="U127" s="1" t="s">
        <v>503</v>
      </c>
    </row>
    <row r="128" spans="1:21" x14ac:dyDescent="0.3">
      <c r="A128" t="s">
        <v>489</v>
      </c>
      <c r="B128" s="1" t="s">
        <v>15</v>
      </c>
      <c r="C128" s="1" t="s">
        <v>12</v>
      </c>
      <c r="D128" s="1" t="s">
        <v>255</v>
      </c>
      <c r="E128" s="1" t="s">
        <v>47</v>
      </c>
      <c r="F128" s="9">
        <v>3294</v>
      </c>
      <c r="G128" s="3">
        <v>44753</v>
      </c>
      <c r="H128" s="3">
        <v>44755</v>
      </c>
      <c r="I128" s="3">
        <v>44761</v>
      </c>
      <c r="J128" s="7">
        <v>61190</v>
      </c>
      <c r="K128" s="9">
        <v>6995</v>
      </c>
      <c r="L128" s="4">
        <v>3015.48</v>
      </c>
      <c r="M128" s="5">
        <f t="shared" si="2"/>
        <v>91.544626593806925</v>
      </c>
      <c r="N128" s="1" t="s">
        <v>42</v>
      </c>
      <c r="O128" s="18">
        <v>3015.48</v>
      </c>
      <c r="P128" s="18">
        <v>-28.38</v>
      </c>
      <c r="Q128" s="18">
        <v>3043.86</v>
      </c>
      <c r="R128" s="6">
        <v>43.109077912794852</v>
      </c>
      <c r="S128" s="2">
        <f t="shared" si="3"/>
        <v>8</v>
      </c>
      <c r="T128" s="1" t="s">
        <v>47</v>
      </c>
      <c r="U128" s="1" t="s">
        <v>42</v>
      </c>
    </row>
    <row r="129" spans="1:21" x14ac:dyDescent="0.3">
      <c r="A129" t="s">
        <v>489</v>
      </c>
      <c r="B129" s="1" t="s">
        <v>102</v>
      </c>
      <c r="C129" s="1" t="s">
        <v>253</v>
      </c>
      <c r="D129" s="1" t="s">
        <v>254</v>
      </c>
      <c r="E129" s="1" t="s">
        <v>22</v>
      </c>
      <c r="F129" s="9">
        <v>6144</v>
      </c>
      <c r="G129" s="3">
        <v>44753</v>
      </c>
      <c r="H129" s="3">
        <v>44760</v>
      </c>
      <c r="I129" s="3">
        <v>44765</v>
      </c>
      <c r="J129" s="7">
        <v>89824</v>
      </c>
      <c r="K129" s="9">
        <v>9144</v>
      </c>
      <c r="L129" s="4">
        <v>2348.77</v>
      </c>
      <c r="M129" s="5">
        <f t="shared" si="2"/>
        <v>38.228678385416664</v>
      </c>
      <c r="N129" s="1" t="s">
        <v>497</v>
      </c>
      <c r="O129" s="18">
        <v>2348.77</v>
      </c>
      <c r="P129" s="18">
        <v>125.00666666666666</v>
      </c>
      <c r="Q129" s="18">
        <v>2223.7633333333333</v>
      </c>
      <c r="R129" s="6">
        <v>25.686461067366579</v>
      </c>
      <c r="S129" s="2">
        <f t="shared" si="3"/>
        <v>12</v>
      </c>
      <c r="T129" s="1" t="s">
        <v>22</v>
      </c>
      <c r="U129" s="1" t="s">
        <v>497</v>
      </c>
    </row>
    <row r="130" spans="1:21" x14ac:dyDescent="0.3">
      <c r="A130" t="s">
        <v>489</v>
      </c>
      <c r="B130" s="1" t="s">
        <v>73</v>
      </c>
      <c r="C130" s="1" t="s">
        <v>251</v>
      </c>
      <c r="D130" s="1" t="s">
        <v>252</v>
      </c>
      <c r="E130" s="1" t="s">
        <v>517</v>
      </c>
      <c r="F130" s="9">
        <v>13154</v>
      </c>
      <c r="G130" s="3">
        <v>44753</v>
      </c>
      <c r="H130" s="3">
        <v>44794</v>
      </c>
      <c r="I130" s="3">
        <v>44796</v>
      </c>
      <c r="J130" s="7">
        <v>75377</v>
      </c>
      <c r="K130" s="9">
        <v>16819</v>
      </c>
      <c r="L130" s="4">
        <v>3610.31</v>
      </c>
      <c r="M130" s="5">
        <f t="shared" si="2"/>
        <v>27.446480158126807</v>
      </c>
      <c r="N130" s="1" t="s">
        <v>497</v>
      </c>
      <c r="O130" s="18">
        <v>3610.31</v>
      </c>
      <c r="P130" s="18">
        <v>1524.64</v>
      </c>
      <c r="Q130" s="18">
        <v>2085.67</v>
      </c>
      <c r="R130" s="6">
        <v>21.465663832570307</v>
      </c>
      <c r="S130" s="2">
        <f t="shared" si="3"/>
        <v>43</v>
      </c>
      <c r="T130" s="1" t="s">
        <v>527</v>
      </c>
      <c r="U130" s="1" t="s">
        <v>497</v>
      </c>
    </row>
    <row r="131" spans="1:21" x14ac:dyDescent="0.3">
      <c r="A131" t="s">
        <v>489</v>
      </c>
      <c r="B131" s="1" t="s">
        <v>41</v>
      </c>
      <c r="C131" s="1" t="s">
        <v>48</v>
      </c>
      <c r="D131" s="1" t="s">
        <v>257</v>
      </c>
      <c r="E131" s="1" t="s">
        <v>47</v>
      </c>
      <c r="F131" s="9">
        <v>4420</v>
      </c>
      <c r="G131" s="3">
        <v>44755</v>
      </c>
      <c r="H131" s="3">
        <v>44796</v>
      </c>
      <c r="I131" s="3">
        <v>44806</v>
      </c>
      <c r="J131" s="7">
        <v>70850</v>
      </c>
      <c r="K131" s="9">
        <v>7144</v>
      </c>
      <c r="L131" s="4">
        <v>1831.87</v>
      </c>
      <c r="M131" s="5">
        <f t="shared" ref="M131:M194" si="4">L131/F131*100</f>
        <v>41.445022624434387</v>
      </c>
      <c r="N131" s="1" t="s">
        <v>497</v>
      </c>
      <c r="O131" s="18">
        <v>1831.87</v>
      </c>
      <c r="P131" s="18">
        <v>347.91333333333336</v>
      </c>
      <c r="Q131" s="18">
        <v>1483.9566666666667</v>
      </c>
      <c r="R131" s="6">
        <v>25.642077267637177</v>
      </c>
      <c r="S131" s="2">
        <f t="shared" ref="S131:S194" si="5">I131-G131</f>
        <v>51</v>
      </c>
      <c r="T131" s="1" t="s">
        <v>47</v>
      </c>
      <c r="U131" s="1" t="s">
        <v>497</v>
      </c>
    </row>
    <row r="132" spans="1:21" x14ac:dyDescent="0.3">
      <c r="A132" t="s">
        <v>489</v>
      </c>
      <c r="B132" s="1" t="s">
        <v>28</v>
      </c>
      <c r="C132" s="1" t="s">
        <v>31</v>
      </c>
      <c r="D132" s="1" t="s">
        <v>261</v>
      </c>
      <c r="E132" s="1" t="s">
        <v>47</v>
      </c>
      <c r="F132" s="9">
        <v>3894</v>
      </c>
      <c r="G132" s="3">
        <v>44756</v>
      </c>
      <c r="H132" s="3">
        <v>44767</v>
      </c>
      <c r="I132" s="3">
        <v>44778</v>
      </c>
      <c r="J132" s="7">
        <v>53423</v>
      </c>
      <c r="K132" s="9">
        <v>7165</v>
      </c>
      <c r="L132" s="4">
        <v>2464.67</v>
      </c>
      <c r="M132" s="5">
        <f t="shared" si="4"/>
        <v>63.294042116076021</v>
      </c>
      <c r="N132" s="1" t="s">
        <v>497</v>
      </c>
      <c r="O132" s="18">
        <v>2464.67</v>
      </c>
      <c r="P132" s="18">
        <v>-28.38</v>
      </c>
      <c r="Q132" s="18">
        <v>2493.0500000000002</v>
      </c>
      <c r="R132" s="6">
        <v>34.398743893928824</v>
      </c>
      <c r="S132" s="2">
        <f t="shared" si="5"/>
        <v>22</v>
      </c>
      <c r="T132" s="1" t="s">
        <v>47</v>
      </c>
      <c r="U132" s="1" t="s">
        <v>497</v>
      </c>
    </row>
    <row r="133" spans="1:21" x14ac:dyDescent="0.3">
      <c r="A133" t="s">
        <v>489</v>
      </c>
      <c r="B133" s="1" t="s">
        <v>15</v>
      </c>
      <c r="C133" s="1" t="s">
        <v>12</v>
      </c>
      <c r="D133" s="1" t="s">
        <v>177</v>
      </c>
      <c r="E133" s="1" t="s">
        <v>517</v>
      </c>
      <c r="F133" s="9">
        <v>6044</v>
      </c>
      <c r="G133" s="3">
        <v>44756</v>
      </c>
      <c r="H133" s="3">
        <v>44787</v>
      </c>
      <c r="I133" s="3">
        <v>44791</v>
      </c>
      <c r="J133" s="7">
        <v>77240</v>
      </c>
      <c r="K133" s="9">
        <v>8795</v>
      </c>
      <c r="L133" s="4">
        <v>2388.12</v>
      </c>
      <c r="M133" s="5">
        <f t="shared" si="4"/>
        <v>39.512243547319656</v>
      </c>
      <c r="N133" s="1" t="s">
        <v>497</v>
      </c>
      <c r="O133" s="18">
        <v>2388.12</v>
      </c>
      <c r="P133" s="18">
        <v>146.62</v>
      </c>
      <c r="Q133" s="18">
        <v>2241.5</v>
      </c>
      <c r="R133" s="6">
        <v>27.153155201819217</v>
      </c>
      <c r="S133" s="2">
        <f t="shared" si="5"/>
        <v>35</v>
      </c>
      <c r="T133" s="1" t="s">
        <v>527</v>
      </c>
      <c r="U133" s="1" t="s">
        <v>497</v>
      </c>
    </row>
    <row r="134" spans="1:21" x14ac:dyDescent="0.3">
      <c r="A134" t="s">
        <v>489</v>
      </c>
      <c r="B134" s="1" t="s">
        <v>28</v>
      </c>
      <c r="C134" s="1" t="s">
        <v>26</v>
      </c>
      <c r="D134" s="1" t="s">
        <v>30</v>
      </c>
      <c r="E134" s="1" t="s">
        <v>40</v>
      </c>
      <c r="F134" s="9">
        <v>8600</v>
      </c>
      <c r="G134" s="3">
        <v>44756</v>
      </c>
      <c r="H134" s="3">
        <v>44791</v>
      </c>
      <c r="I134" s="3">
        <v>44795</v>
      </c>
      <c r="J134" s="7">
        <v>55448</v>
      </c>
      <c r="K134" s="9">
        <v>12069</v>
      </c>
      <c r="L134" s="4">
        <v>2253.5</v>
      </c>
      <c r="M134" s="5">
        <f t="shared" si="4"/>
        <v>26.203488372093027</v>
      </c>
      <c r="N134" s="1" t="s">
        <v>233</v>
      </c>
      <c r="O134" s="18">
        <v>2253.5</v>
      </c>
      <c r="P134" s="18">
        <v>483.24</v>
      </c>
      <c r="Q134" s="18">
        <v>1770.26</v>
      </c>
      <c r="R134" s="6">
        <v>18.671803794846301</v>
      </c>
      <c r="S134" s="2">
        <f t="shared" si="5"/>
        <v>39</v>
      </c>
      <c r="T134" s="1" t="s">
        <v>527</v>
      </c>
      <c r="U134" s="1" t="s">
        <v>498</v>
      </c>
    </row>
    <row r="135" spans="1:21" x14ac:dyDescent="0.3">
      <c r="A135" t="s">
        <v>489</v>
      </c>
      <c r="B135" s="1" t="s">
        <v>28</v>
      </c>
      <c r="C135" s="1" t="s">
        <v>26</v>
      </c>
      <c r="D135" s="1" t="s">
        <v>30</v>
      </c>
      <c r="E135" s="1" t="s">
        <v>40</v>
      </c>
      <c r="F135" s="9">
        <v>9654</v>
      </c>
      <c r="G135" s="3">
        <v>44756</v>
      </c>
      <c r="H135" s="3">
        <v>44772</v>
      </c>
      <c r="I135" s="3">
        <v>44775</v>
      </c>
      <c r="J135" s="7">
        <v>53396</v>
      </c>
      <c r="K135" s="9">
        <v>12594</v>
      </c>
      <c r="L135" s="4">
        <v>2193.65</v>
      </c>
      <c r="M135" s="5">
        <f t="shared" si="4"/>
        <v>22.722705614253162</v>
      </c>
      <c r="N135" s="1" t="s">
        <v>497</v>
      </c>
      <c r="O135" s="18">
        <v>2193.65</v>
      </c>
      <c r="P135" s="18">
        <v>370.78666666666669</v>
      </c>
      <c r="Q135" s="18">
        <v>1822.8633333333332</v>
      </c>
      <c r="R135" s="6">
        <v>17.418215023026839</v>
      </c>
      <c r="S135" s="2">
        <f t="shared" si="5"/>
        <v>19</v>
      </c>
      <c r="T135" s="1" t="s">
        <v>527</v>
      </c>
      <c r="U135" s="1" t="s">
        <v>497</v>
      </c>
    </row>
    <row r="136" spans="1:21" x14ac:dyDescent="0.3">
      <c r="A136" t="s">
        <v>489</v>
      </c>
      <c r="B136" s="1" t="s">
        <v>73</v>
      </c>
      <c r="C136" s="1" t="s">
        <v>201</v>
      </c>
      <c r="D136" s="1" t="s">
        <v>264</v>
      </c>
      <c r="E136" s="1" t="s">
        <v>47</v>
      </c>
      <c r="F136" s="9">
        <v>5294</v>
      </c>
      <c r="G136" s="3">
        <v>44757</v>
      </c>
      <c r="H136" s="3">
        <v>44768</v>
      </c>
      <c r="I136" s="3">
        <v>44768</v>
      </c>
      <c r="J136" s="7">
        <v>96461</v>
      </c>
      <c r="K136" s="9">
        <v>7865</v>
      </c>
      <c r="L136" s="4">
        <v>1993.12</v>
      </c>
      <c r="M136" s="5">
        <f t="shared" si="4"/>
        <v>37.648658859085756</v>
      </c>
      <c r="N136" s="1" t="s">
        <v>233</v>
      </c>
      <c r="O136" s="18">
        <v>1993.12</v>
      </c>
      <c r="P136" s="18">
        <v>-28.38</v>
      </c>
      <c r="Q136" s="18">
        <v>2021.5</v>
      </c>
      <c r="R136" s="6">
        <v>25.341640178003814</v>
      </c>
      <c r="S136" s="2">
        <f t="shared" si="5"/>
        <v>11</v>
      </c>
      <c r="T136" s="1" t="s">
        <v>47</v>
      </c>
      <c r="U136" s="1" t="s">
        <v>498</v>
      </c>
    </row>
    <row r="137" spans="1:21" x14ac:dyDescent="0.3">
      <c r="A137" t="s">
        <v>489</v>
      </c>
      <c r="B137" s="1" t="s">
        <v>15</v>
      </c>
      <c r="C137" s="1" t="s">
        <v>181</v>
      </c>
      <c r="D137" s="1" t="s">
        <v>215</v>
      </c>
      <c r="E137" s="1" t="s">
        <v>40</v>
      </c>
      <c r="F137" s="9">
        <v>7000</v>
      </c>
      <c r="G137" s="3">
        <v>44757</v>
      </c>
      <c r="H137" s="3">
        <v>44766</v>
      </c>
      <c r="I137" s="3">
        <v>44771</v>
      </c>
      <c r="J137" s="7">
        <v>84884</v>
      </c>
      <c r="K137" s="9">
        <v>9674</v>
      </c>
      <c r="L137" s="4">
        <v>1988.62</v>
      </c>
      <c r="M137" s="5">
        <f t="shared" si="4"/>
        <v>28.408857142857141</v>
      </c>
      <c r="N137" s="1" t="s">
        <v>497</v>
      </c>
      <c r="O137" s="18">
        <v>1988.62</v>
      </c>
      <c r="P137" s="18">
        <v>-28.38</v>
      </c>
      <c r="Q137" s="18">
        <v>2017</v>
      </c>
      <c r="R137" s="6">
        <v>20.556336572255532</v>
      </c>
      <c r="S137" s="2">
        <f t="shared" si="5"/>
        <v>14</v>
      </c>
      <c r="T137" s="1" t="s">
        <v>527</v>
      </c>
      <c r="U137" s="1" t="s">
        <v>497</v>
      </c>
    </row>
    <row r="138" spans="1:21" x14ac:dyDescent="0.3">
      <c r="A138" t="s">
        <v>489</v>
      </c>
      <c r="B138" s="1" t="s">
        <v>139</v>
      </c>
      <c r="C138" s="1" t="s">
        <v>147</v>
      </c>
      <c r="D138" s="1" t="s">
        <v>267</v>
      </c>
      <c r="E138" s="1" t="s">
        <v>268</v>
      </c>
      <c r="F138" s="9">
        <v>10854</v>
      </c>
      <c r="G138" s="3">
        <v>44757</v>
      </c>
      <c r="I138" s="3">
        <v>44817</v>
      </c>
      <c r="J138" s="7">
        <v>62152</v>
      </c>
      <c r="K138" s="9">
        <v>13995</v>
      </c>
      <c r="L138" s="4">
        <v>2600.81</v>
      </c>
      <c r="M138" s="5">
        <f t="shared" si="4"/>
        <v>23.961765247834897</v>
      </c>
      <c r="N138" s="1" t="s">
        <v>497</v>
      </c>
      <c r="O138" s="18">
        <v>2600.81</v>
      </c>
      <c r="P138" s="18">
        <v>-28.38</v>
      </c>
      <c r="Q138" s="18">
        <v>2629.19</v>
      </c>
      <c r="R138" s="6">
        <v>18.583851375491246</v>
      </c>
      <c r="S138" s="2">
        <f t="shared" si="5"/>
        <v>60</v>
      </c>
      <c r="T138" s="1" t="s">
        <v>517</v>
      </c>
      <c r="U138" s="1" t="s">
        <v>497</v>
      </c>
    </row>
    <row r="139" spans="1:21" x14ac:dyDescent="0.3">
      <c r="A139" t="s">
        <v>489</v>
      </c>
      <c r="B139" s="1" t="s">
        <v>128</v>
      </c>
      <c r="C139" s="1" t="s">
        <v>166</v>
      </c>
      <c r="D139" s="1" t="s">
        <v>265</v>
      </c>
      <c r="E139" s="1" t="s">
        <v>40</v>
      </c>
      <c r="F139" s="9">
        <v>2670</v>
      </c>
      <c r="G139" s="3">
        <v>44758</v>
      </c>
      <c r="H139" s="3">
        <v>44793</v>
      </c>
      <c r="I139" s="3">
        <v>44794</v>
      </c>
      <c r="J139" s="7">
        <v>67421</v>
      </c>
      <c r="K139" s="9">
        <v>6099</v>
      </c>
      <c r="L139" s="4">
        <v>2874.12</v>
      </c>
      <c r="M139" s="5">
        <f t="shared" si="4"/>
        <v>107.64494382022471</v>
      </c>
      <c r="N139" s="1" t="s">
        <v>233</v>
      </c>
      <c r="O139" s="18">
        <v>2874.12</v>
      </c>
      <c r="P139" s="18">
        <v>-28.38</v>
      </c>
      <c r="Q139" s="18">
        <v>2902.5</v>
      </c>
      <c r="R139" s="6">
        <v>47.12444663059518</v>
      </c>
      <c r="S139" s="2">
        <f t="shared" si="5"/>
        <v>36</v>
      </c>
      <c r="T139" s="1" t="s">
        <v>527</v>
      </c>
      <c r="U139" s="1" t="s">
        <v>498</v>
      </c>
    </row>
    <row r="140" spans="1:21" x14ac:dyDescent="0.3">
      <c r="A140" t="s">
        <v>489</v>
      </c>
      <c r="B140" s="1" t="s">
        <v>139</v>
      </c>
      <c r="C140" s="1" t="s">
        <v>140</v>
      </c>
      <c r="D140" s="1" t="s">
        <v>178</v>
      </c>
      <c r="E140" s="1" t="s">
        <v>20</v>
      </c>
      <c r="F140" s="9">
        <v>5100</v>
      </c>
      <c r="G140" s="3">
        <v>44758</v>
      </c>
      <c r="I140" s="3">
        <v>44783</v>
      </c>
      <c r="J140" s="7">
        <v>50945</v>
      </c>
      <c r="K140" s="9">
        <v>8595</v>
      </c>
      <c r="L140" s="4">
        <v>2609.12</v>
      </c>
      <c r="M140" s="5">
        <f t="shared" si="4"/>
        <v>51.159215686274507</v>
      </c>
      <c r="N140" s="1" t="s">
        <v>497</v>
      </c>
      <c r="O140" s="18">
        <v>2609.12</v>
      </c>
      <c r="P140" s="18">
        <v>-28.38</v>
      </c>
      <c r="Q140" s="18">
        <v>2637.5</v>
      </c>
      <c r="R140" s="6">
        <v>30.356253635834786</v>
      </c>
      <c r="S140" s="2">
        <f t="shared" si="5"/>
        <v>25</v>
      </c>
      <c r="T140" s="1" t="s">
        <v>517</v>
      </c>
      <c r="U140" s="1" t="s">
        <v>497</v>
      </c>
    </row>
    <row r="141" spans="1:21" x14ac:dyDescent="0.3">
      <c r="A141" t="s">
        <v>489</v>
      </c>
      <c r="B141" s="1" t="s">
        <v>159</v>
      </c>
      <c r="C141" s="1" t="s">
        <v>157</v>
      </c>
      <c r="D141" s="1" t="s">
        <v>266</v>
      </c>
      <c r="E141" s="1" t="s">
        <v>40</v>
      </c>
      <c r="F141" s="9">
        <v>6100</v>
      </c>
      <c r="G141" s="3">
        <v>44758</v>
      </c>
      <c r="H141" s="3">
        <v>44795</v>
      </c>
      <c r="I141" s="3">
        <v>44795</v>
      </c>
      <c r="J141" s="7">
        <v>77407</v>
      </c>
      <c r="K141" s="9">
        <v>8750</v>
      </c>
      <c r="L141" s="4">
        <v>2179.9499999999998</v>
      </c>
      <c r="M141" s="5">
        <f t="shared" si="4"/>
        <v>35.736885245901632</v>
      </c>
      <c r="N141" s="1" t="s">
        <v>506</v>
      </c>
      <c r="O141" s="18">
        <v>2179.9499999999998</v>
      </c>
      <c r="P141" s="18">
        <v>-28.38</v>
      </c>
      <c r="Q141" s="18">
        <v>2208.33</v>
      </c>
      <c r="R141" s="6">
        <v>24.913714285714285</v>
      </c>
      <c r="S141" s="2">
        <f t="shared" si="5"/>
        <v>37</v>
      </c>
      <c r="T141" s="1" t="s">
        <v>527</v>
      </c>
      <c r="U141" s="1" t="s">
        <v>500</v>
      </c>
    </row>
    <row r="142" spans="1:21" x14ac:dyDescent="0.3">
      <c r="A142" t="s">
        <v>489</v>
      </c>
      <c r="B142" s="1" t="s">
        <v>28</v>
      </c>
      <c r="C142" s="1" t="s">
        <v>31</v>
      </c>
      <c r="D142" s="1" t="s">
        <v>270</v>
      </c>
      <c r="E142" s="1" t="s">
        <v>14</v>
      </c>
      <c r="F142" s="9">
        <v>7900</v>
      </c>
      <c r="G142" s="3">
        <v>44758</v>
      </c>
      <c r="H142" s="3">
        <v>44827</v>
      </c>
      <c r="I142" s="3">
        <v>44828</v>
      </c>
      <c r="J142" s="7">
        <v>65003</v>
      </c>
      <c r="K142" s="9">
        <v>11149</v>
      </c>
      <c r="L142" s="4">
        <v>2326.6999999999998</v>
      </c>
      <c r="M142" s="5">
        <f t="shared" si="4"/>
        <v>29.451898734177213</v>
      </c>
      <c r="N142" s="1" t="s">
        <v>497</v>
      </c>
      <c r="O142" s="18">
        <v>2326.6999999999998</v>
      </c>
      <c r="P142" s="18">
        <v>333.34</v>
      </c>
      <c r="Q142" s="18">
        <v>1993.36</v>
      </c>
      <c r="R142" s="6">
        <v>20.869136245403176</v>
      </c>
      <c r="S142" s="2">
        <f t="shared" si="5"/>
        <v>70</v>
      </c>
      <c r="T142" s="1" t="s">
        <v>517</v>
      </c>
      <c r="U142" s="1" t="s">
        <v>497</v>
      </c>
    </row>
    <row r="143" spans="1:21" x14ac:dyDescent="0.3">
      <c r="A143" t="s">
        <v>489</v>
      </c>
      <c r="B143" s="1" t="s">
        <v>80</v>
      </c>
      <c r="C143" s="1" t="s">
        <v>81</v>
      </c>
      <c r="D143" s="1" t="s">
        <v>279</v>
      </c>
      <c r="E143" s="1" t="s">
        <v>22</v>
      </c>
      <c r="F143" s="9">
        <v>7894</v>
      </c>
      <c r="G143" s="3">
        <v>44760</v>
      </c>
      <c r="I143" s="3">
        <v>44775</v>
      </c>
      <c r="J143" s="7">
        <v>37045</v>
      </c>
      <c r="K143" s="9">
        <v>9895</v>
      </c>
      <c r="L143" s="4">
        <v>1688.12</v>
      </c>
      <c r="M143" s="5">
        <f t="shared" si="4"/>
        <v>21.384849252596908</v>
      </c>
      <c r="N143" s="1" t="s">
        <v>497</v>
      </c>
      <c r="O143" s="18">
        <v>1688.12</v>
      </c>
      <c r="P143" s="18">
        <v>-28.38</v>
      </c>
      <c r="Q143" s="18">
        <v>1716.5</v>
      </c>
      <c r="R143" s="6">
        <v>17.060333501768572</v>
      </c>
      <c r="S143" s="2">
        <f t="shared" si="5"/>
        <v>15</v>
      </c>
      <c r="T143" s="1" t="s">
        <v>22</v>
      </c>
      <c r="U143" s="1" t="s">
        <v>497</v>
      </c>
    </row>
    <row r="144" spans="1:21" x14ac:dyDescent="0.3">
      <c r="A144" t="s">
        <v>489</v>
      </c>
      <c r="B144" s="1" t="s">
        <v>28</v>
      </c>
      <c r="C144" s="1" t="s">
        <v>273</v>
      </c>
      <c r="D144" s="1" t="s">
        <v>274</v>
      </c>
      <c r="E144" s="1" t="s">
        <v>20</v>
      </c>
      <c r="F144" s="9">
        <v>6900</v>
      </c>
      <c r="G144" s="3">
        <v>44760</v>
      </c>
      <c r="H144" s="3">
        <v>44811</v>
      </c>
      <c r="I144" s="3">
        <v>44819</v>
      </c>
      <c r="J144" s="7">
        <v>109090</v>
      </c>
      <c r="K144" s="9">
        <v>10674</v>
      </c>
      <c r="L144" s="4">
        <v>2328.5</v>
      </c>
      <c r="M144" s="5">
        <f t="shared" si="4"/>
        <v>33.746376811594203</v>
      </c>
      <c r="N144" s="1" t="s">
        <v>497</v>
      </c>
      <c r="O144" s="18">
        <v>2328.5</v>
      </c>
      <c r="P144" s="18">
        <v>763.95666666666671</v>
      </c>
      <c r="Q144" s="18">
        <v>1564.5433333333333</v>
      </c>
      <c r="R144" s="6">
        <v>21.814689900693274</v>
      </c>
      <c r="S144" s="2">
        <f t="shared" si="5"/>
        <v>59</v>
      </c>
      <c r="T144" s="1" t="s">
        <v>517</v>
      </c>
      <c r="U144" s="1" t="s">
        <v>497</v>
      </c>
    </row>
    <row r="145" spans="1:21" x14ac:dyDescent="0.3">
      <c r="A145" t="s">
        <v>489</v>
      </c>
      <c r="B145" s="1" t="s">
        <v>139</v>
      </c>
      <c r="C145" s="1" t="s">
        <v>140</v>
      </c>
      <c r="D145" s="1" t="s">
        <v>247</v>
      </c>
      <c r="E145" s="1" t="s">
        <v>40</v>
      </c>
      <c r="F145" s="9">
        <v>7800</v>
      </c>
      <c r="G145" s="3">
        <v>44760</v>
      </c>
      <c r="H145" s="3">
        <v>44801</v>
      </c>
      <c r="I145" s="3">
        <v>44805</v>
      </c>
      <c r="J145" s="7">
        <v>54110</v>
      </c>
      <c r="K145" s="9">
        <v>10775</v>
      </c>
      <c r="L145" s="4">
        <v>3140.94</v>
      </c>
      <c r="M145" s="5">
        <f t="shared" si="4"/>
        <v>40.268461538461544</v>
      </c>
      <c r="N145" s="1" t="s">
        <v>497</v>
      </c>
      <c r="O145" s="18">
        <v>3140.94</v>
      </c>
      <c r="P145" s="18">
        <v>800.1</v>
      </c>
      <c r="Q145" s="18">
        <v>2340.84</v>
      </c>
      <c r="R145" s="6">
        <v>29.150255220417634</v>
      </c>
      <c r="S145" s="2">
        <f t="shared" si="5"/>
        <v>45</v>
      </c>
      <c r="T145" s="1" t="s">
        <v>527</v>
      </c>
      <c r="U145" s="1" t="s">
        <v>497</v>
      </c>
    </row>
    <row r="146" spans="1:21" x14ac:dyDescent="0.3">
      <c r="A146" t="s">
        <v>489</v>
      </c>
      <c r="B146" s="1" t="s">
        <v>73</v>
      </c>
      <c r="C146" s="1" t="s">
        <v>275</v>
      </c>
      <c r="D146" s="1" t="s">
        <v>276</v>
      </c>
      <c r="E146" s="1" t="s">
        <v>20</v>
      </c>
      <c r="F146" s="9">
        <v>7294</v>
      </c>
      <c r="G146" s="3">
        <v>44760</v>
      </c>
      <c r="H146" s="3">
        <v>44793</v>
      </c>
      <c r="I146" s="3">
        <v>44802</v>
      </c>
      <c r="J146" s="7">
        <v>21901</v>
      </c>
      <c r="K146" s="9">
        <v>10999</v>
      </c>
      <c r="L146" s="4">
        <v>2868.68</v>
      </c>
      <c r="M146" s="5">
        <f t="shared" si="4"/>
        <v>39.329311763092953</v>
      </c>
      <c r="N146" s="1" t="s">
        <v>497</v>
      </c>
      <c r="O146" s="18">
        <v>2868.68</v>
      </c>
      <c r="P146" s="18">
        <v>605.5</v>
      </c>
      <c r="Q146" s="18">
        <v>2263.1799999999998</v>
      </c>
      <c r="R146" s="6">
        <v>26.081280116374217</v>
      </c>
      <c r="S146" s="2">
        <f t="shared" si="5"/>
        <v>42</v>
      </c>
      <c r="T146" s="1" t="s">
        <v>517</v>
      </c>
      <c r="U146" s="1" t="s">
        <v>497</v>
      </c>
    </row>
    <row r="147" spans="1:21" x14ac:dyDescent="0.3">
      <c r="A147" t="s">
        <v>489</v>
      </c>
      <c r="B147" s="1" t="s">
        <v>232</v>
      </c>
      <c r="C147" s="1" t="s">
        <v>271</v>
      </c>
      <c r="D147" s="1" t="s">
        <v>272</v>
      </c>
      <c r="E147" s="1" t="s">
        <v>517</v>
      </c>
      <c r="F147" s="9">
        <v>7300</v>
      </c>
      <c r="G147" s="3">
        <v>44760</v>
      </c>
      <c r="H147" s="3">
        <v>44821</v>
      </c>
      <c r="I147" s="3">
        <v>44828</v>
      </c>
      <c r="J147" s="7">
        <v>29034</v>
      </c>
      <c r="K147" s="9">
        <v>11094</v>
      </c>
      <c r="L147" s="4">
        <v>2513.91</v>
      </c>
      <c r="M147" s="5">
        <f t="shared" si="4"/>
        <v>34.437123287671227</v>
      </c>
      <c r="N147" s="1" t="s">
        <v>502</v>
      </c>
      <c r="O147" s="18">
        <v>2513.91</v>
      </c>
      <c r="P147" s="18">
        <v>483.24</v>
      </c>
      <c r="Q147" s="18">
        <v>2030.67</v>
      </c>
      <c r="R147" s="6">
        <v>22.660086533261222</v>
      </c>
      <c r="S147" s="2">
        <f t="shared" si="5"/>
        <v>68</v>
      </c>
      <c r="T147" s="1" t="s">
        <v>527</v>
      </c>
      <c r="U147" s="1" t="s">
        <v>498</v>
      </c>
    </row>
    <row r="148" spans="1:21" x14ac:dyDescent="0.3">
      <c r="A148" t="s">
        <v>489</v>
      </c>
      <c r="B148" s="1" t="s">
        <v>15</v>
      </c>
      <c r="C148" s="1" t="s">
        <v>17</v>
      </c>
      <c r="D148" s="1" t="s">
        <v>302</v>
      </c>
      <c r="E148" s="1" t="s">
        <v>517</v>
      </c>
      <c r="F148" s="9">
        <v>6800</v>
      </c>
      <c r="G148" s="3">
        <v>44761</v>
      </c>
      <c r="I148" s="3">
        <v>44812</v>
      </c>
      <c r="J148" s="7">
        <v>82106</v>
      </c>
      <c r="K148" s="9">
        <v>9500</v>
      </c>
      <c r="L148" s="4">
        <v>2221.62</v>
      </c>
      <c r="M148" s="5">
        <f t="shared" si="4"/>
        <v>32.670882352941177</v>
      </c>
      <c r="N148" s="1" t="s">
        <v>125</v>
      </c>
      <c r="O148" s="18">
        <v>2221.62</v>
      </c>
      <c r="P148" s="18">
        <v>-28.38</v>
      </c>
      <c r="Q148" s="18">
        <v>2250</v>
      </c>
      <c r="R148" s="6">
        <v>23.385473684210528</v>
      </c>
      <c r="S148" s="2">
        <f t="shared" si="5"/>
        <v>51</v>
      </c>
      <c r="T148" s="1" t="s">
        <v>527</v>
      </c>
      <c r="U148" s="1" t="s">
        <v>498</v>
      </c>
    </row>
    <row r="149" spans="1:21" x14ac:dyDescent="0.3">
      <c r="A149" t="s">
        <v>489</v>
      </c>
      <c r="B149" s="1" t="s">
        <v>139</v>
      </c>
      <c r="C149" s="1" t="s">
        <v>140</v>
      </c>
      <c r="D149" s="1" t="s">
        <v>281</v>
      </c>
      <c r="E149" s="1" t="s">
        <v>517</v>
      </c>
      <c r="F149" s="9">
        <v>6800</v>
      </c>
      <c r="G149" s="3">
        <v>44761</v>
      </c>
      <c r="H149" s="3">
        <v>44779</v>
      </c>
      <c r="I149" s="3">
        <v>44794</v>
      </c>
      <c r="J149" s="7">
        <v>102040</v>
      </c>
      <c r="K149" s="9">
        <v>9794</v>
      </c>
      <c r="L149" s="4">
        <v>2065.7399999999998</v>
      </c>
      <c r="M149" s="5">
        <f t="shared" si="4"/>
        <v>30.378529411764703</v>
      </c>
      <c r="N149" s="1" t="s">
        <v>499</v>
      </c>
      <c r="O149" s="18">
        <v>2065.7399999999998</v>
      </c>
      <c r="P149" s="18">
        <v>693.24</v>
      </c>
      <c r="Q149" s="18">
        <v>1372.5</v>
      </c>
      <c r="R149" s="6">
        <v>21.09189299571166</v>
      </c>
      <c r="S149" s="2">
        <f t="shared" si="5"/>
        <v>33</v>
      </c>
      <c r="T149" s="1" t="s">
        <v>527</v>
      </c>
      <c r="U149" s="1" t="s">
        <v>499</v>
      </c>
    </row>
    <row r="150" spans="1:21" x14ac:dyDescent="0.3">
      <c r="A150" t="s">
        <v>489</v>
      </c>
      <c r="B150" s="1" t="s">
        <v>139</v>
      </c>
      <c r="C150" s="1" t="s">
        <v>140</v>
      </c>
      <c r="D150" s="1" t="s">
        <v>280</v>
      </c>
      <c r="E150" s="1" t="s">
        <v>20</v>
      </c>
      <c r="F150" s="9">
        <v>9854</v>
      </c>
      <c r="G150" s="3">
        <v>44761</v>
      </c>
      <c r="H150" s="3">
        <v>44824</v>
      </c>
      <c r="I150" s="3">
        <v>44827</v>
      </c>
      <c r="J150" s="7">
        <v>73444</v>
      </c>
      <c r="K150" s="9">
        <v>12300</v>
      </c>
      <c r="L150" s="4">
        <v>1910.95</v>
      </c>
      <c r="M150" s="5">
        <f t="shared" si="4"/>
        <v>19.392632433529531</v>
      </c>
      <c r="N150" s="1" t="s">
        <v>497</v>
      </c>
      <c r="O150" s="18">
        <v>1910.95</v>
      </c>
      <c r="P150" s="18">
        <v>-28.38</v>
      </c>
      <c r="Q150" s="18">
        <v>1939.33</v>
      </c>
      <c r="R150" s="6">
        <v>15.536178861788619</v>
      </c>
      <c r="S150" s="2">
        <f t="shared" si="5"/>
        <v>66</v>
      </c>
      <c r="T150" s="1" t="s">
        <v>517</v>
      </c>
      <c r="U150" s="1" t="s">
        <v>497</v>
      </c>
    </row>
    <row r="151" spans="1:21" x14ac:dyDescent="0.3">
      <c r="A151" t="s">
        <v>489</v>
      </c>
      <c r="B151" s="1" t="s">
        <v>139</v>
      </c>
      <c r="C151" s="1" t="s">
        <v>147</v>
      </c>
      <c r="D151" s="1" t="s">
        <v>245</v>
      </c>
      <c r="E151" s="1" t="s">
        <v>40</v>
      </c>
      <c r="F151" s="9">
        <v>6600</v>
      </c>
      <c r="G151" s="3">
        <v>44762</v>
      </c>
      <c r="H151" s="3">
        <v>44799</v>
      </c>
      <c r="I151" s="3">
        <v>44800</v>
      </c>
      <c r="J151" s="7">
        <v>71986</v>
      </c>
      <c r="K151" s="9">
        <v>8799</v>
      </c>
      <c r="L151" s="4">
        <v>1456.41</v>
      </c>
      <c r="M151" s="5">
        <f t="shared" si="4"/>
        <v>22.066818181818181</v>
      </c>
      <c r="N151" s="1" t="s">
        <v>500</v>
      </c>
      <c r="O151" s="18">
        <v>1456.41</v>
      </c>
      <c r="P151" s="18">
        <v>-28.38</v>
      </c>
      <c r="Q151" s="18">
        <v>1484.79</v>
      </c>
      <c r="R151" s="6">
        <v>16.551994544834642</v>
      </c>
      <c r="S151" s="2">
        <f t="shared" si="5"/>
        <v>38</v>
      </c>
      <c r="T151" s="1" t="s">
        <v>527</v>
      </c>
      <c r="U151" s="1" t="s">
        <v>500</v>
      </c>
    </row>
    <row r="152" spans="1:21" x14ac:dyDescent="0.3">
      <c r="A152" t="s">
        <v>489</v>
      </c>
      <c r="B152" s="1" t="s">
        <v>80</v>
      </c>
      <c r="C152" s="1" t="s">
        <v>78</v>
      </c>
      <c r="D152" s="1" t="s">
        <v>282</v>
      </c>
      <c r="E152" s="1" t="s">
        <v>517</v>
      </c>
      <c r="F152" s="9">
        <v>7794</v>
      </c>
      <c r="G152" s="3">
        <v>44762</v>
      </c>
      <c r="H152" s="3">
        <v>44808</v>
      </c>
      <c r="I152" s="3">
        <v>44816</v>
      </c>
      <c r="J152" s="7">
        <v>64235</v>
      </c>
      <c r="K152" s="9">
        <v>12144</v>
      </c>
      <c r="L152" s="4">
        <v>3235.79</v>
      </c>
      <c r="M152" s="5">
        <f t="shared" si="4"/>
        <v>41.516422889402108</v>
      </c>
      <c r="N152" s="1" t="s">
        <v>42</v>
      </c>
      <c r="O152" s="18">
        <v>3235.79</v>
      </c>
      <c r="P152" s="18">
        <v>922.16666666666663</v>
      </c>
      <c r="Q152" s="18">
        <v>2313.6233333333334</v>
      </c>
      <c r="R152" s="6">
        <v>26.645174571805008</v>
      </c>
      <c r="S152" s="2">
        <f t="shared" si="5"/>
        <v>54</v>
      </c>
      <c r="T152" s="1" t="s">
        <v>527</v>
      </c>
      <c r="U152" s="1" t="s">
        <v>42</v>
      </c>
    </row>
    <row r="153" spans="1:21" x14ac:dyDescent="0.3">
      <c r="A153" t="s">
        <v>489</v>
      </c>
      <c r="B153" s="1" t="s">
        <v>28</v>
      </c>
      <c r="C153" s="1" t="s">
        <v>26</v>
      </c>
      <c r="D153" s="1" t="s">
        <v>290</v>
      </c>
      <c r="E153" s="1" t="s">
        <v>22</v>
      </c>
      <c r="F153" s="9">
        <v>2270</v>
      </c>
      <c r="G153" s="3">
        <v>44764</v>
      </c>
      <c r="H153" s="3">
        <v>44779</v>
      </c>
      <c r="I153" s="3">
        <v>44780</v>
      </c>
      <c r="J153" s="7">
        <v>74350</v>
      </c>
      <c r="K153" s="9">
        <v>4000</v>
      </c>
      <c r="L153" s="4">
        <v>1303.3</v>
      </c>
      <c r="M153" s="5">
        <f t="shared" si="4"/>
        <v>57.414096916299563</v>
      </c>
      <c r="N153" s="1" t="s">
        <v>497</v>
      </c>
      <c r="O153" s="18">
        <v>1303.3</v>
      </c>
      <c r="P153" s="18">
        <v>-28.38</v>
      </c>
      <c r="Q153" s="18">
        <v>1331.68</v>
      </c>
      <c r="R153" s="6">
        <v>32.582500000000003</v>
      </c>
      <c r="S153" s="2">
        <f t="shared" si="5"/>
        <v>16</v>
      </c>
      <c r="T153" s="1" t="s">
        <v>22</v>
      </c>
      <c r="U153" s="1" t="s">
        <v>497</v>
      </c>
    </row>
    <row r="154" spans="1:21" x14ac:dyDescent="0.3">
      <c r="A154" t="s">
        <v>489</v>
      </c>
      <c r="B154" s="1" t="s">
        <v>41</v>
      </c>
      <c r="C154" s="1" t="s">
        <v>51</v>
      </c>
      <c r="D154" s="1" t="s">
        <v>45</v>
      </c>
      <c r="E154" s="1" t="s">
        <v>517</v>
      </c>
      <c r="F154" s="9">
        <v>3770</v>
      </c>
      <c r="G154" s="3">
        <v>44764</v>
      </c>
      <c r="H154" s="3">
        <v>44785</v>
      </c>
      <c r="I154" s="3">
        <v>44789</v>
      </c>
      <c r="J154" s="7">
        <v>19354</v>
      </c>
      <c r="K154" s="9">
        <v>5445</v>
      </c>
      <c r="L154" s="4">
        <v>1374.45</v>
      </c>
      <c r="M154" s="5">
        <f t="shared" si="4"/>
        <v>36.457559681697617</v>
      </c>
      <c r="N154" s="1" t="s">
        <v>497</v>
      </c>
      <c r="O154" s="18">
        <v>1374.45</v>
      </c>
      <c r="P154" s="18">
        <v>-28.38</v>
      </c>
      <c r="Q154" s="18">
        <v>1402.83</v>
      </c>
      <c r="R154" s="6">
        <v>25.242424242424242</v>
      </c>
      <c r="S154" s="2">
        <f t="shared" si="5"/>
        <v>25</v>
      </c>
      <c r="T154" s="1" t="s">
        <v>527</v>
      </c>
      <c r="U154" s="1" t="s">
        <v>497</v>
      </c>
    </row>
    <row r="155" spans="1:21" x14ac:dyDescent="0.3">
      <c r="A155" t="s">
        <v>489</v>
      </c>
      <c r="B155" s="1" t="s">
        <v>15</v>
      </c>
      <c r="C155" s="1" t="s">
        <v>12</v>
      </c>
      <c r="D155" s="1" t="s">
        <v>289</v>
      </c>
      <c r="E155" s="1" t="s">
        <v>517</v>
      </c>
      <c r="F155" s="9">
        <v>7194</v>
      </c>
      <c r="G155" s="3">
        <v>44764</v>
      </c>
      <c r="H155" s="3">
        <v>44773</v>
      </c>
      <c r="I155" s="3">
        <v>44779</v>
      </c>
      <c r="J155" s="7">
        <v>51237</v>
      </c>
      <c r="K155" s="9">
        <v>9494</v>
      </c>
      <c r="L155" s="4">
        <v>2033.06</v>
      </c>
      <c r="M155" s="5">
        <f t="shared" si="4"/>
        <v>28.26049485682513</v>
      </c>
      <c r="N155" s="1" t="s">
        <v>497</v>
      </c>
      <c r="O155" s="18">
        <v>2033.06</v>
      </c>
      <c r="P155" s="18">
        <v>71.62</v>
      </c>
      <c r="Q155" s="18">
        <v>1961.44</v>
      </c>
      <c r="R155" s="6">
        <v>21.414156309247947</v>
      </c>
      <c r="S155" s="2">
        <f t="shared" si="5"/>
        <v>15</v>
      </c>
      <c r="T155" s="1" t="s">
        <v>527</v>
      </c>
      <c r="U155" s="1" t="s">
        <v>497</v>
      </c>
    </row>
    <row r="156" spans="1:21" x14ac:dyDescent="0.3">
      <c r="A156" t="s">
        <v>489</v>
      </c>
      <c r="B156" s="1" t="s">
        <v>139</v>
      </c>
      <c r="C156" s="1" t="s">
        <v>140</v>
      </c>
      <c r="D156" s="1" t="s">
        <v>281</v>
      </c>
      <c r="E156" s="1" t="s">
        <v>40</v>
      </c>
      <c r="F156" s="9">
        <v>7663</v>
      </c>
      <c r="G156" s="3">
        <v>44764</v>
      </c>
      <c r="H156" s="3">
        <v>44794</v>
      </c>
      <c r="I156" s="3">
        <v>44799</v>
      </c>
      <c r="J156" s="7">
        <v>60805</v>
      </c>
      <c r="K156" s="9">
        <v>10395</v>
      </c>
      <c r="L156" s="4">
        <v>2174.52</v>
      </c>
      <c r="M156" s="5">
        <f t="shared" si="4"/>
        <v>28.376875897168212</v>
      </c>
      <c r="N156" s="1" t="s">
        <v>497</v>
      </c>
      <c r="O156" s="18">
        <v>2174.52</v>
      </c>
      <c r="P156" s="18">
        <v>-28.38</v>
      </c>
      <c r="Q156" s="18">
        <v>2202.9</v>
      </c>
      <c r="R156" s="6">
        <v>20.918903318903318</v>
      </c>
      <c r="S156" s="2">
        <f t="shared" si="5"/>
        <v>35</v>
      </c>
      <c r="T156" s="1" t="s">
        <v>527</v>
      </c>
      <c r="U156" s="1" t="s">
        <v>497</v>
      </c>
    </row>
    <row r="157" spans="1:21" x14ac:dyDescent="0.3">
      <c r="A157" t="s">
        <v>489</v>
      </c>
      <c r="B157" s="1" t="s">
        <v>408</v>
      </c>
      <c r="C157" s="1" t="s">
        <v>291</v>
      </c>
      <c r="D157" s="1" t="s">
        <v>292</v>
      </c>
      <c r="E157" s="1" t="s">
        <v>163</v>
      </c>
      <c r="F157" s="9">
        <v>9854</v>
      </c>
      <c r="G157" s="3">
        <v>44764</v>
      </c>
      <c r="H157" s="3">
        <v>44795</v>
      </c>
      <c r="I157" s="3">
        <v>44799</v>
      </c>
      <c r="J157" s="7">
        <v>28170</v>
      </c>
      <c r="K157" s="9">
        <v>12885</v>
      </c>
      <c r="L157" s="4">
        <v>2551.5700000000002</v>
      </c>
      <c r="M157" s="5">
        <f t="shared" si="4"/>
        <v>25.893748731479604</v>
      </c>
      <c r="N157" s="1" t="s">
        <v>497</v>
      </c>
      <c r="O157" s="18">
        <v>2551.5700000000002</v>
      </c>
      <c r="P157" s="18">
        <v>-28.38</v>
      </c>
      <c r="Q157" s="18">
        <v>2579.9499999999998</v>
      </c>
      <c r="R157" s="6">
        <v>19.802638727202172</v>
      </c>
      <c r="S157" s="2">
        <f t="shared" si="5"/>
        <v>35</v>
      </c>
      <c r="T157" s="1" t="s">
        <v>163</v>
      </c>
      <c r="U157" s="1" t="s">
        <v>497</v>
      </c>
    </row>
    <row r="158" spans="1:21" x14ac:dyDescent="0.3">
      <c r="A158" t="s">
        <v>489</v>
      </c>
      <c r="B158" s="1" t="s">
        <v>119</v>
      </c>
      <c r="C158" s="1" t="s">
        <v>117</v>
      </c>
      <c r="D158" s="1" t="s">
        <v>296</v>
      </c>
      <c r="E158" s="1" t="s">
        <v>14</v>
      </c>
      <c r="F158" s="9">
        <v>4170</v>
      </c>
      <c r="G158" s="3">
        <v>44765</v>
      </c>
      <c r="I158" s="3">
        <v>44795</v>
      </c>
      <c r="J158" s="7">
        <v>57220</v>
      </c>
      <c r="K158" s="9">
        <v>5950</v>
      </c>
      <c r="L158" s="4">
        <v>1439.95</v>
      </c>
      <c r="M158" s="5">
        <f t="shared" si="4"/>
        <v>34.531175059952041</v>
      </c>
      <c r="N158" s="1" t="s">
        <v>233</v>
      </c>
      <c r="O158" s="18">
        <v>1439.95</v>
      </c>
      <c r="P158" s="18">
        <v>-28.38</v>
      </c>
      <c r="Q158" s="18">
        <v>1468.33</v>
      </c>
      <c r="R158" s="6">
        <v>24.200840336134455</v>
      </c>
      <c r="S158" s="2">
        <f t="shared" si="5"/>
        <v>30</v>
      </c>
      <c r="T158" s="1" t="s">
        <v>517</v>
      </c>
      <c r="U158" s="1" t="s">
        <v>498</v>
      </c>
    </row>
    <row r="159" spans="1:21" x14ac:dyDescent="0.3">
      <c r="A159" t="s">
        <v>489</v>
      </c>
      <c r="B159" s="1" t="s">
        <v>73</v>
      </c>
      <c r="C159" s="1" t="s">
        <v>211</v>
      </c>
      <c r="D159" s="1" t="s">
        <v>294</v>
      </c>
      <c r="E159" s="1" t="s">
        <v>20</v>
      </c>
      <c r="F159" s="9">
        <v>5594</v>
      </c>
      <c r="G159" s="3">
        <v>44765</v>
      </c>
      <c r="H159" s="3">
        <v>44783</v>
      </c>
      <c r="I159" s="3">
        <v>44788</v>
      </c>
      <c r="J159" s="7">
        <v>93867</v>
      </c>
      <c r="K159" s="9">
        <v>8694</v>
      </c>
      <c r="L159" s="4">
        <v>2825.1</v>
      </c>
      <c r="M159" s="5">
        <f t="shared" si="4"/>
        <v>50.502323918484095</v>
      </c>
      <c r="N159" s="1" t="s">
        <v>497</v>
      </c>
      <c r="O159" s="18">
        <v>2825.1</v>
      </c>
      <c r="P159" s="18">
        <v>1004.7566666666667</v>
      </c>
      <c r="Q159" s="18">
        <v>1820.3433333333332</v>
      </c>
      <c r="R159" s="6">
        <v>32.49482401656315</v>
      </c>
      <c r="S159" s="2">
        <f t="shared" si="5"/>
        <v>23</v>
      </c>
      <c r="T159" s="1" t="s">
        <v>517</v>
      </c>
      <c r="U159" s="1" t="s">
        <v>497</v>
      </c>
    </row>
    <row r="160" spans="1:21" x14ac:dyDescent="0.3">
      <c r="A160" t="s">
        <v>489</v>
      </c>
      <c r="B160" s="1" t="s">
        <v>41</v>
      </c>
      <c r="C160" s="1" t="s">
        <v>297</v>
      </c>
      <c r="D160" s="1" t="s">
        <v>206</v>
      </c>
      <c r="E160" s="1" t="s">
        <v>517</v>
      </c>
      <c r="F160" s="9">
        <v>6994</v>
      </c>
      <c r="G160" s="3">
        <v>44765</v>
      </c>
      <c r="H160" s="3">
        <v>44800</v>
      </c>
      <c r="I160" s="3">
        <v>44803</v>
      </c>
      <c r="J160" s="7">
        <v>38130</v>
      </c>
      <c r="K160" s="9">
        <v>9125</v>
      </c>
      <c r="L160" s="4">
        <v>1793.71</v>
      </c>
      <c r="M160" s="5">
        <f t="shared" si="4"/>
        <v>25.646411209608239</v>
      </c>
      <c r="N160" s="1" t="s">
        <v>497</v>
      </c>
      <c r="O160" s="18">
        <v>1793.71</v>
      </c>
      <c r="P160" s="18">
        <v>-28.38</v>
      </c>
      <c r="Q160" s="18">
        <v>1822.09</v>
      </c>
      <c r="R160" s="6">
        <v>19.657095890410957</v>
      </c>
      <c r="S160" s="2">
        <f t="shared" si="5"/>
        <v>38</v>
      </c>
      <c r="T160" s="1" t="s">
        <v>527</v>
      </c>
      <c r="U160" s="1" t="s">
        <v>497</v>
      </c>
    </row>
    <row r="161" spans="1:21" x14ac:dyDescent="0.3">
      <c r="A161" t="s">
        <v>489</v>
      </c>
      <c r="B161" s="1" t="s">
        <v>41</v>
      </c>
      <c r="C161" s="1" t="s">
        <v>43</v>
      </c>
      <c r="D161" s="1" t="s">
        <v>298</v>
      </c>
      <c r="E161" s="1" t="s">
        <v>517</v>
      </c>
      <c r="F161" s="9">
        <v>3770</v>
      </c>
      <c r="G161" s="3">
        <v>44767</v>
      </c>
      <c r="I161" s="3">
        <v>44797</v>
      </c>
      <c r="J161" s="7">
        <v>43605</v>
      </c>
      <c r="K161" s="9">
        <v>5995</v>
      </c>
      <c r="L161" s="4">
        <v>1868.05</v>
      </c>
      <c r="M161" s="5">
        <f t="shared" si="4"/>
        <v>49.550397877984082</v>
      </c>
      <c r="N161" s="1" t="s">
        <v>497</v>
      </c>
      <c r="O161" s="18">
        <v>1868.05</v>
      </c>
      <c r="P161" s="18">
        <v>-28.38</v>
      </c>
      <c r="Q161" s="18">
        <v>1896.43</v>
      </c>
      <c r="R161" s="6">
        <v>31.160133444537113</v>
      </c>
      <c r="S161" s="2">
        <f t="shared" si="5"/>
        <v>30</v>
      </c>
      <c r="T161" s="1" t="s">
        <v>527</v>
      </c>
      <c r="U161" s="1" t="s">
        <v>497</v>
      </c>
    </row>
    <row r="162" spans="1:21" x14ac:dyDescent="0.3">
      <c r="A162" t="s">
        <v>489</v>
      </c>
      <c r="B162" s="1" t="s">
        <v>41</v>
      </c>
      <c r="C162" s="1" t="s">
        <v>218</v>
      </c>
      <c r="D162" s="1" t="s">
        <v>299</v>
      </c>
      <c r="E162" s="1" t="s">
        <v>40</v>
      </c>
      <c r="F162" s="9">
        <v>6394</v>
      </c>
      <c r="G162" s="3">
        <v>44767</v>
      </c>
      <c r="H162" s="3">
        <v>44789</v>
      </c>
      <c r="I162" s="3">
        <v>44789</v>
      </c>
      <c r="J162" s="7">
        <v>72492</v>
      </c>
      <c r="K162" s="9">
        <v>8575</v>
      </c>
      <c r="L162" s="4">
        <v>1566.84</v>
      </c>
      <c r="M162" s="5">
        <f t="shared" si="4"/>
        <v>24.504848295276823</v>
      </c>
      <c r="N162" s="1" t="s">
        <v>499</v>
      </c>
      <c r="O162" s="18">
        <v>1566.84</v>
      </c>
      <c r="P162" s="18">
        <v>-28.38</v>
      </c>
      <c r="Q162" s="18">
        <v>1595.22</v>
      </c>
      <c r="R162" s="6">
        <v>18.272186588921283</v>
      </c>
      <c r="S162" s="2">
        <f t="shared" si="5"/>
        <v>22</v>
      </c>
      <c r="T162" s="1" t="s">
        <v>527</v>
      </c>
      <c r="U162" s="1" t="s">
        <v>499</v>
      </c>
    </row>
    <row r="163" spans="1:21" x14ac:dyDescent="0.3">
      <c r="A163" t="s">
        <v>489</v>
      </c>
      <c r="B163" s="1" t="s">
        <v>41</v>
      </c>
      <c r="C163" s="1" t="s">
        <v>48</v>
      </c>
      <c r="D163" s="1" t="s">
        <v>150</v>
      </c>
      <c r="E163" s="1" t="s">
        <v>517</v>
      </c>
      <c r="F163" s="9">
        <v>8294</v>
      </c>
      <c r="G163" s="3">
        <v>44768</v>
      </c>
      <c r="H163" s="3">
        <v>44815</v>
      </c>
      <c r="I163" s="3">
        <v>44820</v>
      </c>
      <c r="J163" s="7">
        <v>22617</v>
      </c>
      <c r="K163" s="9">
        <v>10795</v>
      </c>
      <c r="L163" s="4">
        <v>2101.81</v>
      </c>
      <c r="M163" s="5">
        <f t="shared" si="4"/>
        <v>25.341331082710393</v>
      </c>
      <c r="N163" s="1" t="s">
        <v>500</v>
      </c>
      <c r="O163" s="18">
        <v>2101.81</v>
      </c>
      <c r="P163" s="18">
        <v>-28.38</v>
      </c>
      <c r="Q163" s="18">
        <v>2130.19</v>
      </c>
      <c r="R163" s="6">
        <v>19.470217693376565</v>
      </c>
      <c r="S163" s="2">
        <f t="shared" si="5"/>
        <v>52</v>
      </c>
      <c r="T163" s="1" t="s">
        <v>527</v>
      </c>
      <c r="U163" s="1" t="s">
        <v>500</v>
      </c>
    </row>
    <row r="164" spans="1:21" x14ac:dyDescent="0.3">
      <c r="A164" t="s">
        <v>489</v>
      </c>
      <c r="B164" s="1" t="s">
        <v>80</v>
      </c>
      <c r="C164" s="1" t="s">
        <v>78</v>
      </c>
      <c r="D164" s="1" t="s">
        <v>305</v>
      </c>
      <c r="E164" s="1" t="s">
        <v>14</v>
      </c>
      <c r="F164" s="9">
        <v>5494</v>
      </c>
      <c r="G164" s="3">
        <v>44769</v>
      </c>
      <c r="H164" s="3">
        <v>44773</v>
      </c>
      <c r="I164" s="3">
        <v>44782</v>
      </c>
      <c r="J164" s="7">
        <v>54830</v>
      </c>
      <c r="K164" s="9">
        <v>8495</v>
      </c>
      <c r="L164" s="4">
        <v>2448.33</v>
      </c>
      <c r="M164" s="5">
        <f t="shared" si="4"/>
        <v>44.563705860939208</v>
      </c>
      <c r="N164" s="1" t="s">
        <v>497</v>
      </c>
      <c r="O164" s="18">
        <v>2448.33</v>
      </c>
      <c r="P164" s="18">
        <v>-28.38</v>
      </c>
      <c r="Q164" s="18">
        <v>2476.71</v>
      </c>
      <c r="R164" s="6">
        <v>28.820835785756326</v>
      </c>
      <c r="S164" s="2">
        <f t="shared" si="5"/>
        <v>13</v>
      </c>
      <c r="T164" s="1" t="s">
        <v>517</v>
      </c>
      <c r="U164" s="1" t="s">
        <v>497</v>
      </c>
    </row>
    <row r="165" spans="1:21" x14ac:dyDescent="0.3">
      <c r="A165" t="s">
        <v>489</v>
      </c>
      <c r="B165" s="1" t="s">
        <v>15</v>
      </c>
      <c r="C165" s="1" t="s">
        <v>229</v>
      </c>
      <c r="D165" s="1" t="s">
        <v>306</v>
      </c>
      <c r="E165" s="1" t="s">
        <v>20</v>
      </c>
      <c r="F165" s="9">
        <v>5180</v>
      </c>
      <c r="G165" s="3">
        <v>44769</v>
      </c>
      <c r="I165" s="3">
        <v>44798</v>
      </c>
      <c r="J165" s="7">
        <v>64777</v>
      </c>
      <c r="K165" s="9">
        <v>8594</v>
      </c>
      <c r="L165" s="4">
        <v>2568.4499999999998</v>
      </c>
      <c r="M165" s="5">
        <f t="shared" si="4"/>
        <v>49.583976833976827</v>
      </c>
      <c r="N165" s="1" t="s">
        <v>499</v>
      </c>
      <c r="O165" s="18">
        <v>2568.4499999999998</v>
      </c>
      <c r="P165" s="18">
        <v>558.11666666666667</v>
      </c>
      <c r="Q165" s="18">
        <v>2010.3333333333333</v>
      </c>
      <c r="R165" s="6">
        <v>29.886548754945309</v>
      </c>
      <c r="S165" s="2">
        <f t="shared" si="5"/>
        <v>29</v>
      </c>
      <c r="T165" s="1" t="s">
        <v>517</v>
      </c>
      <c r="U165" s="1" t="s">
        <v>499</v>
      </c>
    </row>
    <row r="166" spans="1:21" x14ac:dyDescent="0.3">
      <c r="A166" t="s">
        <v>489</v>
      </c>
      <c r="B166" s="1" t="s">
        <v>41</v>
      </c>
      <c r="C166" s="1" t="s">
        <v>48</v>
      </c>
      <c r="D166" s="1" t="s">
        <v>300</v>
      </c>
      <c r="E166" s="1" t="s">
        <v>517</v>
      </c>
      <c r="F166" s="9">
        <v>5194</v>
      </c>
      <c r="G166" s="3">
        <v>44769</v>
      </c>
      <c r="H166" s="3">
        <v>44800</v>
      </c>
      <c r="I166" s="3">
        <v>44817</v>
      </c>
      <c r="J166" s="7">
        <v>38444</v>
      </c>
      <c r="K166" s="9">
        <v>8749</v>
      </c>
      <c r="L166" s="4">
        <v>2647.22</v>
      </c>
      <c r="M166" s="5">
        <f t="shared" si="4"/>
        <v>50.966884867154405</v>
      </c>
      <c r="N166" s="1" t="s">
        <v>42</v>
      </c>
      <c r="O166" s="18">
        <v>2647.22</v>
      </c>
      <c r="P166" s="18">
        <v>605.5</v>
      </c>
      <c r="Q166" s="18">
        <v>2041.72</v>
      </c>
      <c r="R166" s="6">
        <v>30.257400845810949</v>
      </c>
      <c r="S166" s="2">
        <f t="shared" si="5"/>
        <v>48</v>
      </c>
      <c r="T166" s="1" t="s">
        <v>527</v>
      </c>
      <c r="U166" s="1" t="s">
        <v>42</v>
      </c>
    </row>
    <row r="167" spans="1:21" x14ac:dyDescent="0.3">
      <c r="A167" t="s">
        <v>489</v>
      </c>
      <c r="B167" s="1" t="s">
        <v>15</v>
      </c>
      <c r="C167" s="1" t="s">
        <v>12</v>
      </c>
      <c r="D167" s="1" t="s">
        <v>304</v>
      </c>
      <c r="E167" s="1" t="s">
        <v>40</v>
      </c>
      <c r="F167" s="9">
        <v>8799</v>
      </c>
      <c r="G167" s="3">
        <v>44769</v>
      </c>
      <c r="H167" s="3">
        <v>44781</v>
      </c>
      <c r="I167" s="3">
        <v>44781</v>
      </c>
      <c r="J167" s="7">
        <v>74751</v>
      </c>
      <c r="K167" s="9">
        <v>10850</v>
      </c>
      <c r="L167" s="4">
        <v>1722.93</v>
      </c>
      <c r="M167" s="5">
        <f t="shared" si="4"/>
        <v>19.580975110808048</v>
      </c>
      <c r="N167" s="1" t="s">
        <v>497</v>
      </c>
      <c r="O167" s="18">
        <v>1722.93</v>
      </c>
      <c r="P167" s="18">
        <v>-28.38</v>
      </c>
      <c r="Q167" s="18">
        <v>1751.31</v>
      </c>
      <c r="R167" s="6">
        <v>15.879539170506913</v>
      </c>
      <c r="S167" s="2">
        <f t="shared" si="5"/>
        <v>12</v>
      </c>
      <c r="T167" s="1" t="s">
        <v>527</v>
      </c>
      <c r="U167" s="1" t="s">
        <v>497</v>
      </c>
    </row>
    <row r="168" spans="1:21" x14ac:dyDescent="0.3">
      <c r="A168" t="s">
        <v>489</v>
      </c>
      <c r="B168" s="1" t="s">
        <v>232</v>
      </c>
      <c r="C168" s="1" t="s">
        <v>230</v>
      </c>
      <c r="D168" s="1" t="s">
        <v>303</v>
      </c>
      <c r="E168" s="1" t="s">
        <v>517</v>
      </c>
      <c r="F168" s="9">
        <v>8744</v>
      </c>
      <c r="G168" s="3">
        <v>44769</v>
      </c>
      <c r="H168" s="3">
        <v>44800</v>
      </c>
      <c r="I168" s="3">
        <v>44806</v>
      </c>
      <c r="J168" s="7">
        <v>58747</v>
      </c>
      <c r="K168" s="9">
        <v>11000</v>
      </c>
      <c r="L168" s="4">
        <v>1850.15</v>
      </c>
      <c r="M168" s="5">
        <f t="shared" si="4"/>
        <v>21.159080512351327</v>
      </c>
      <c r="N168" s="1" t="s">
        <v>497</v>
      </c>
      <c r="O168" s="18">
        <v>1850.15</v>
      </c>
      <c r="P168" s="18">
        <v>-28.38</v>
      </c>
      <c r="Q168" s="18">
        <v>1878.53</v>
      </c>
      <c r="R168" s="6">
        <v>16.819545454545455</v>
      </c>
      <c r="S168" s="2">
        <f t="shared" si="5"/>
        <v>37</v>
      </c>
      <c r="T168" s="1" t="s">
        <v>527</v>
      </c>
      <c r="U168" s="1" t="s">
        <v>497</v>
      </c>
    </row>
    <row r="169" spans="1:21" x14ac:dyDescent="0.3">
      <c r="A169" t="s">
        <v>489</v>
      </c>
      <c r="B169" s="1" t="s">
        <v>80</v>
      </c>
      <c r="C169" s="1" t="s">
        <v>78</v>
      </c>
      <c r="D169" s="1" t="s">
        <v>90</v>
      </c>
      <c r="E169" s="1" t="s">
        <v>47</v>
      </c>
      <c r="F169" s="9">
        <v>7494</v>
      </c>
      <c r="G169" s="3">
        <v>44769</v>
      </c>
      <c r="H169" s="3">
        <v>44815</v>
      </c>
      <c r="I169" s="3">
        <v>44815</v>
      </c>
      <c r="J169" s="7">
        <v>55245</v>
      </c>
      <c r="K169" s="9">
        <v>11125</v>
      </c>
      <c r="L169" s="4">
        <v>2936.45</v>
      </c>
      <c r="M169" s="5">
        <f t="shared" si="4"/>
        <v>39.184013877768884</v>
      </c>
      <c r="N169" s="1" t="s">
        <v>497</v>
      </c>
      <c r="O169" s="18">
        <v>2936.45</v>
      </c>
      <c r="P169" s="18">
        <v>-28.38</v>
      </c>
      <c r="Q169" s="18">
        <v>2964.83</v>
      </c>
      <c r="R169" s="6">
        <v>26.395056179775281</v>
      </c>
      <c r="S169" s="2">
        <f t="shared" si="5"/>
        <v>46</v>
      </c>
      <c r="T169" s="1" t="s">
        <v>47</v>
      </c>
      <c r="U169" s="1" t="s">
        <v>497</v>
      </c>
    </row>
    <row r="170" spans="1:21" x14ac:dyDescent="0.3">
      <c r="A170" t="s">
        <v>489</v>
      </c>
      <c r="B170" s="1" t="s">
        <v>80</v>
      </c>
      <c r="C170" s="1" t="s">
        <v>81</v>
      </c>
      <c r="D170" s="1" t="s">
        <v>90</v>
      </c>
      <c r="E170" s="1" t="s">
        <v>22</v>
      </c>
      <c r="F170" s="9">
        <v>8294</v>
      </c>
      <c r="G170" s="3">
        <v>44769</v>
      </c>
      <c r="H170" s="3">
        <v>44773</v>
      </c>
      <c r="I170" s="3">
        <v>44777</v>
      </c>
      <c r="J170" s="7">
        <v>33649</v>
      </c>
      <c r="K170" s="9">
        <v>11994</v>
      </c>
      <c r="L170" s="4">
        <v>2705.24</v>
      </c>
      <c r="M170" s="5">
        <f t="shared" si="4"/>
        <v>32.616831444417649</v>
      </c>
      <c r="N170" s="1" t="s">
        <v>42</v>
      </c>
      <c r="O170" s="18">
        <v>2705.24</v>
      </c>
      <c r="P170" s="18">
        <v>922.16666666666663</v>
      </c>
      <c r="Q170" s="18">
        <v>1783.0733333333333</v>
      </c>
      <c r="R170" s="6">
        <v>22.554944138736033</v>
      </c>
      <c r="S170" s="2">
        <f t="shared" si="5"/>
        <v>8</v>
      </c>
      <c r="T170" s="1" t="s">
        <v>22</v>
      </c>
      <c r="U170" s="1" t="s">
        <v>42</v>
      </c>
    </row>
    <row r="171" spans="1:21" x14ac:dyDescent="0.3">
      <c r="A171" t="s">
        <v>489</v>
      </c>
      <c r="B171" s="1" t="s">
        <v>41</v>
      </c>
      <c r="C171" s="1" t="s">
        <v>48</v>
      </c>
      <c r="D171" s="1" t="s">
        <v>49</v>
      </c>
      <c r="E171" s="1" t="s">
        <v>47</v>
      </c>
      <c r="F171" s="9">
        <v>2470</v>
      </c>
      <c r="G171" s="3">
        <v>44770</v>
      </c>
      <c r="H171" s="3">
        <v>44806</v>
      </c>
      <c r="I171" s="3">
        <v>44810</v>
      </c>
      <c r="J171" s="7">
        <v>66145</v>
      </c>
      <c r="K171" s="9">
        <v>5195</v>
      </c>
      <c r="L171" s="4">
        <v>1951.56</v>
      </c>
      <c r="M171" s="5">
        <f t="shared" si="4"/>
        <v>79.010526315789477</v>
      </c>
      <c r="N171" s="1" t="s">
        <v>499</v>
      </c>
      <c r="O171" s="18">
        <v>1951.56</v>
      </c>
      <c r="P171" s="18">
        <v>-28.38</v>
      </c>
      <c r="Q171" s="18">
        <v>1979.94</v>
      </c>
      <c r="R171" s="6">
        <v>37.566121270452356</v>
      </c>
      <c r="S171" s="2">
        <f t="shared" si="5"/>
        <v>40</v>
      </c>
      <c r="T171" s="1" t="s">
        <v>47</v>
      </c>
      <c r="U171" s="1" t="s">
        <v>499</v>
      </c>
    </row>
    <row r="172" spans="1:21" x14ac:dyDescent="0.3">
      <c r="A172" t="s">
        <v>489</v>
      </c>
      <c r="B172" s="1" t="s">
        <v>119</v>
      </c>
      <c r="C172" s="1" t="s">
        <v>308</v>
      </c>
      <c r="D172" s="1" t="s">
        <v>309</v>
      </c>
      <c r="E172" s="1" t="s">
        <v>40</v>
      </c>
      <c r="F172" s="9">
        <v>11000</v>
      </c>
      <c r="G172" s="3">
        <v>44770</v>
      </c>
      <c r="H172" s="3">
        <v>44821</v>
      </c>
      <c r="I172" s="3">
        <v>44821</v>
      </c>
      <c r="J172" s="7">
        <v>31472</v>
      </c>
      <c r="K172" s="9">
        <v>14295</v>
      </c>
      <c r="L172" s="4">
        <v>3447.34</v>
      </c>
      <c r="M172" s="5">
        <f t="shared" si="4"/>
        <v>31.339454545454547</v>
      </c>
      <c r="N172" s="1" t="s">
        <v>42</v>
      </c>
      <c r="O172" s="18">
        <v>3447.34</v>
      </c>
      <c r="P172" s="18">
        <v>741.62</v>
      </c>
      <c r="Q172" s="18">
        <v>2705.72</v>
      </c>
      <c r="R172" s="6">
        <v>24.115704791885275</v>
      </c>
      <c r="S172" s="2">
        <f t="shared" si="5"/>
        <v>51</v>
      </c>
      <c r="T172" s="1" t="s">
        <v>527</v>
      </c>
      <c r="U172" s="1" t="s">
        <v>42</v>
      </c>
    </row>
    <row r="173" spans="1:21" x14ac:dyDescent="0.3">
      <c r="A173" t="s">
        <v>489</v>
      </c>
      <c r="B173" s="1" t="s">
        <v>139</v>
      </c>
      <c r="C173" s="1" t="s">
        <v>140</v>
      </c>
      <c r="D173" s="1" t="s">
        <v>311</v>
      </c>
      <c r="E173" s="1" t="s">
        <v>517</v>
      </c>
      <c r="F173" s="9">
        <v>4054</v>
      </c>
      <c r="G173" s="3">
        <v>44771</v>
      </c>
      <c r="I173" s="3">
        <v>44808</v>
      </c>
      <c r="J173" s="7">
        <v>94380</v>
      </c>
      <c r="K173" s="9">
        <v>6145</v>
      </c>
      <c r="L173" s="4">
        <v>2076.7199999999998</v>
      </c>
      <c r="M173" s="5">
        <f t="shared" si="4"/>
        <v>51.22644301924025</v>
      </c>
      <c r="N173" s="1" t="s">
        <v>497</v>
      </c>
      <c r="O173" s="18">
        <v>2076.7199999999998</v>
      </c>
      <c r="P173" s="18">
        <v>463.22</v>
      </c>
      <c r="Q173" s="18">
        <v>1613.5</v>
      </c>
      <c r="R173" s="6">
        <v>33.795280716029289</v>
      </c>
      <c r="S173" s="2">
        <f t="shared" si="5"/>
        <v>37</v>
      </c>
      <c r="T173" s="1" t="s">
        <v>527</v>
      </c>
      <c r="U173" s="1" t="s">
        <v>497</v>
      </c>
    </row>
    <row r="174" spans="1:21" x14ac:dyDescent="0.3">
      <c r="A174" t="s">
        <v>489</v>
      </c>
      <c r="B174" s="1" t="s">
        <v>15</v>
      </c>
      <c r="C174" s="1" t="s">
        <v>17</v>
      </c>
      <c r="D174" s="1" t="s">
        <v>312</v>
      </c>
      <c r="E174" s="1" t="s">
        <v>517</v>
      </c>
      <c r="F174" s="9">
        <v>6294</v>
      </c>
      <c r="G174" s="3">
        <v>44771</v>
      </c>
      <c r="H174" s="3">
        <v>44780</v>
      </c>
      <c r="I174" s="3">
        <v>44796</v>
      </c>
      <c r="J174" s="7">
        <v>80460</v>
      </c>
      <c r="K174" s="9">
        <v>8875</v>
      </c>
      <c r="L174" s="4">
        <v>2096.4499999999998</v>
      </c>
      <c r="M174" s="5">
        <f t="shared" si="4"/>
        <v>33.308706704798219</v>
      </c>
      <c r="N174" s="1" t="s">
        <v>497</v>
      </c>
      <c r="O174" s="18">
        <v>2096.4499999999998</v>
      </c>
      <c r="P174" s="18">
        <v>-28.38</v>
      </c>
      <c r="Q174" s="18">
        <v>2124.83</v>
      </c>
      <c r="R174" s="6">
        <v>23.621971830985917</v>
      </c>
      <c r="S174" s="2">
        <f t="shared" si="5"/>
        <v>25</v>
      </c>
      <c r="T174" s="1" t="s">
        <v>527</v>
      </c>
      <c r="U174" s="1" t="s">
        <v>497</v>
      </c>
    </row>
    <row r="175" spans="1:21" x14ac:dyDescent="0.3">
      <c r="A175" t="s">
        <v>489</v>
      </c>
      <c r="B175" s="1" t="s">
        <v>139</v>
      </c>
      <c r="C175" s="1" t="s">
        <v>140</v>
      </c>
      <c r="D175" s="1" t="s">
        <v>281</v>
      </c>
      <c r="E175" s="1" t="s">
        <v>517</v>
      </c>
      <c r="F175" s="9">
        <v>8754</v>
      </c>
      <c r="G175" s="3">
        <v>44771</v>
      </c>
      <c r="I175" s="3">
        <v>44803</v>
      </c>
      <c r="J175" s="7">
        <v>69737</v>
      </c>
      <c r="K175" s="9">
        <v>11694</v>
      </c>
      <c r="L175" s="4">
        <v>2416.08</v>
      </c>
      <c r="M175" s="5">
        <f t="shared" si="4"/>
        <v>27.599725839616173</v>
      </c>
      <c r="N175" s="1" t="s">
        <v>497</v>
      </c>
      <c r="O175" s="18">
        <v>2416.08</v>
      </c>
      <c r="P175" s="18">
        <v>347.91333333333336</v>
      </c>
      <c r="Q175" s="18">
        <v>2068.1666666666665</v>
      </c>
      <c r="R175" s="6">
        <v>20.66085171883017</v>
      </c>
      <c r="S175" s="2">
        <f t="shared" si="5"/>
        <v>32</v>
      </c>
      <c r="T175" s="1" t="s">
        <v>527</v>
      </c>
      <c r="U175" s="1" t="s">
        <v>497</v>
      </c>
    </row>
    <row r="176" spans="1:21" x14ac:dyDescent="0.3">
      <c r="A176" t="s">
        <v>489</v>
      </c>
      <c r="B176" s="1" t="s">
        <v>28</v>
      </c>
      <c r="C176" s="1" t="s">
        <v>26</v>
      </c>
      <c r="D176" s="1" t="s">
        <v>315</v>
      </c>
      <c r="E176" s="1" t="s">
        <v>517</v>
      </c>
      <c r="F176" s="9">
        <v>9454</v>
      </c>
      <c r="G176" s="3">
        <v>44772</v>
      </c>
      <c r="H176" s="3">
        <v>44821</v>
      </c>
      <c r="I176" s="3">
        <v>44823</v>
      </c>
      <c r="J176" s="7">
        <v>38987</v>
      </c>
      <c r="K176" s="9">
        <v>12400</v>
      </c>
      <c r="L176" s="4">
        <v>2478.98</v>
      </c>
      <c r="M176" s="5">
        <f t="shared" si="4"/>
        <v>26.221493547704679</v>
      </c>
      <c r="N176" s="1" t="s">
        <v>497</v>
      </c>
      <c r="O176" s="18">
        <v>2478.98</v>
      </c>
      <c r="P176" s="18">
        <v>-28.38</v>
      </c>
      <c r="Q176" s="18">
        <v>2507.36</v>
      </c>
      <c r="R176" s="6">
        <v>19.991774193548387</v>
      </c>
      <c r="S176" s="2">
        <f t="shared" si="5"/>
        <v>51</v>
      </c>
      <c r="T176" s="1" t="s">
        <v>527</v>
      </c>
      <c r="U176" s="1" t="s">
        <v>497</v>
      </c>
    </row>
    <row r="177" spans="1:21" x14ac:dyDescent="0.3">
      <c r="A177" t="s">
        <v>489</v>
      </c>
      <c r="B177" s="1" t="s">
        <v>139</v>
      </c>
      <c r="C177" s="1" t="s">
        <v>140</v>
      </c>
      <c r="D177" s="1" t="s">
        <v>314</v>
      </c>
      <c r="E177" s="1" t="s">
        <v>22</v>
      </c>
      <c r="F177" s="9">
        <v>9604</v>
      </c>
      <c r="G177" s="3">
        <v>44772</v>
      </c>
      <c r="H177" s="3">
        <v>44804</v>
      </c>
      <c r="I177" s="3">
        <v>44804</v>
      </c>
      <c r="J177" s="7">
        <v>62830</v>
      </c>
      <c r="K177" s="9">
        <v>14095</v>
      </c>
      <c r="L177" s="4">
        <v>3628.38</v>
      </c>
      <c r="M177" s="5">
        <f t="shared" si="4"/>
        <v>37.779883381924201</v>
      </c>
      <c r="N177" s="1" t="s">
        <v>497</v>
      </c>
      <c r="O177" s="18">
        <v>3628.38</v>
      </c>
      <c r="P177" s="18">
        <v>-28.38</v>
      </c>
      <c r="Q177" s="18">
        <v>3656.76</v>
      </c>
      <c r="R177" s="6">
        <v>25.742319971621143</v>
      </c>
      <c r="S177" s="2">
        <f t="shared" si="5"/>
        <v>32</v>
      </c>
      <c r="T177" s="1" t="s">
        <v>22</v>
      </c>
      <c r="U177" s="1" t="s">
        <v>497</v>
      </c>
    </row>
    <row r="178" spans="1:21" x14ac:dyDescent="0.3">
      <c r="A178" t="s">
        <v>489</v>
      </c>
      <c r="B178" s="1" t="s">
        <v>64</v>
      </c>
      <c r="C178" s="1" t="s">
        <v>62</v>
      </c>
      <c r="D178" s="1" t="s">
        <v>317</v>
      </c>
      <c r="E178" s="1" t="s">
        <v>47</v>
      </c>
      <c r="F178" s="9">
        <v>200</v>
      </c>
      <c r="G178" s="3">
        <v>44773</v>
      </c>
      <c r="I178" s="3">
        <v>44811</v>
      </c>
      <c r="J178" s="7">
        <v>107734</v>
      </c>
      <c r="K178" s="9">
        <v>405</v>
      </c>
      <c r="L178" s="4">
        <v>166.85</v>
      </c>
      <c r="M178" s="5">
        <f t="shared" si="4"/>
        <v>83.424999999999997</v>
      </c>
      <c r="N178" s="1" t="s">
        <v>507</v>
      </c>
      <c r="O178" s="18">
        <v>166.85</v>
      </c>
      <c r="Q178" s="18">
        <v>166.85</v>
      </c>
      <c r="R178" s="6">
        <v>41.197530864197532</v>
      </c>
      <c r="S178" s="2">
        <f t="shared" si="5"/>
        <v>38</v>
      </c>
      <c r="T178" s="1" t="s">
        <v>47</v>
      </c>
      <c r="U178" s="1" t="s">
        <v>503</v>
      </c>
    </row>
    <row r="179" spans="1:21" x14ac:dyDescent="0.3">
      <c r="A179" t="s">
        <v>489</v>
      </c>
      <c r="B179" s="1" t="s">
        <v>15</v>
      </c>
      <c r="C179" s="1" t="s">
        <v>25</v>
      </c>
      <c r="D179" s="1" t="s">
        <v>302</v>
      </c>
      <c r="E179" s="1" t="s">
        <v>517</v>
      </c>
      <c r="F179" s="9">
        <v>5394</v>
      </c>
      <c r="G179" s="3">
        <v>44774</v>
      </c>
      <c r="H179" s="3">
        <v>44801</v>
      </c>
      <c r="I179" s="3">
        <v>44803</v>
      </c>
      <c r="J179" s="7">
        <v>83411</v>
      </c>
      <c r="K179" s="9">
        <v>7899</v>
      </c>
      <c r="L179" s="4">
        <v>2019.93</v>
      </c>
      <c r="M179" s="5">
        <f t="shared" si="4"/>
        <v>37.447719688542826</v>
      </c>
      <c r="N179" s="1" t="s">
        <v>497</v>
      </c>
      <c r="O179" s="18">
        <v>2019.93</v>
      </c>
      <c r="P179" s="18">
        <v>244.12</v>
      </c>
      <c r="Q179" s="18">
        <v>1775.81</v>
      </c>
      <c r="R179" s="6">
        <v>25.571971135586782</v>
      </c>
      <c r="S179" s="2">
        <f t="shared" si="5"/>
        <v>29</v>
      </c>
      <c r="T179" s="1" t="s">
        <v>527</v>
      </c>
      <c r="U179" s="1" t="s">
        <v>497</v>
      </c>
    </row>
    <row r="180" spans="1:21" x14ac:dyDescent="0.3">
      <c r="A180" t="s">
        <v>489</v>
      </c>
      <c r="B180" s="1" t="s">
        <v>80</v>
      </c>
      <c r="C180" s="1" t="s">
        <v>78</v>
      </c>
      <c r="D180" s="1" t="s">
        <v>285</v>
      </c>
      <c r="E180" s="1" t="s">
        <v>517</v>
      </c>
      <c r="F180" s="9">
        <v>7694</v>
      </c>
      <c r="G180" s="3">
        <v>44774</v>
      </c>
      <c r="I180" s="3">
        <v>44800</v>
      </c>
      <c r="J180" s="7">
        <v>72365</v>
      </c>
      <c r="K180" s="9">
        <v>11250</v>
      </c>
      <c r="L180" s="4">
        <v>2809.19</v>
      </c>
      <c r="M180" s="5">
        <f t="shared" si="4"/>
        <v>36.511437483753575</v>
      </c>
      <c r="N180" s="1" t="s">
        <v>497</v>
      </c>
      <c r="O180" s="18">
        <v>2809.19</v>
      </c>
      <c r="P180" s="18">
        <v>-28.38</v>
      </c>
      <c r="Q180" s="18">
        <v>2837.57</v>
      </c>
      <c r="R180" s="6">
        <v>24.970577777777777</v>
      </c>
      <c r="S180" s="2">
        <f t="shared" si="5"/>
        <v>26</v>
      </c>
      <c r="T180" s="1" t="s">
        <v>527</v>
      </c>
      <c r="U180" s="1" t="s">
        <v>497</v>
      </c>
    </row>
    <row r="181" spans="1:21" x14ac:dyDescent="0.3">
      <c r="A181" t="s">
        <v>489</v>
      </c>
      <c r="B181" s="1" t="s">
        <v>80</v>
      </c>
      <c r="C181" s="1" t="s">
        <v>78</v>
      </c>
      <c r="D181" s="1" t="s">
        <v>83</v>
      </c>
      <c r="E181" s="1" t="s">
        <v>47</v>
      </c>
      <c r="F181" s="9">
        <v>2470</v>
      </c>
      <c r="G181" s="3">
        <v>44775</v>
      </c>
      <c r="H181" s="3">
        <v>44792</v>
      </c>
      <c r="I181" s="3">
        <v>44799</v>
      </c>
      <c r="J181" s="7">
        <v>48649</v>
      </c>
      <c r="K181" s="9">
        <v>5895</v>
      </c>
      <c r="L181" s="4">
        <v>2442.33</v>
      </c>
      <c r="M181" s="5">
        <f t="shared" si="4"/>
        <v>98.879757085020231</v>
      </c>
      <c r="N181" s="1" t="s">
        <v>497</v>
      </c>
      <c r="O181" s="18">
        <v>2442.33</v>
      </c>
      <c r="P181" s="18">
        <v>-28.38</v>
      </c>
      <c r="Q181" s="18">
        <v>2470.71</v>
      </c>
      <c r="R181" s="6">
        <v>41.430534351145042</v>
      </c>
      <c r="S181" s="2">
        <f t="shared" si="5"/>
        <v>24</v>
      </c>
      <c r="T181" s="1" t="s">
        <v>47</v>
      </c>
      <c r="U181" s="1" t="s">
        <v>497</v>
      </c>
    </row>
    <row r="182" spans="1:21" x14ac:dyDescent="0.3">
      <c r="A182" t="s">
        <v>489</v>
      </c>
      <c r="B182" s="1" t="s">
        <v>55</v>
      </c>
      <c r="C182" s="1" t="s">
        <v>53</v>
      </c>
      <c r="D182" s="1" t="s">
        <v>320</v>
      </c>
      <c r="E182" s="1" t="s">
        <v>58</v>
      </c>
      <c r="F182" s="9">
        <v>5494</v>
      </c>
      <c r="G182" s="3">
        <v>44775</v>
      </c>
      <c r="H182" s="3">
        <v>44801</v>
      </c>
      <c r="I182" s="3">
        <v>44809</v>
      </c>
      <c r="J182" s="7">
        <v>30890</v>
      </c>
      <c r="K182" s="9">
        <v>8025</v>
      </c>
      <c r="L182" s="4">
        <v>2077.4</v>
      </c>
      <c r="M182" s="5">
        <f t="shared" si="4"/>
        <v>37.812158718602113</v>
      </c>
      <c r="N182" s="1" t="s">
        <v>503</v>
      </c>
      <c r="O182" s="18">
        <v>2077.4</v>
      </c>
      <c r="P182" s="18">
        <v>-28.38</v>
      </c>
      <c r="Q182" s="18">
        <v>2105.7800000000002</v>
      </c>
      <c r="R182" s="6">
        <v>25.886604361370715</v>
      </c>
      <c r="S182" s="2">
        <f t="shared" si="5"/>
        <v>34</v>
      </c>
      <c r="T182" s="1" t="s">
        <v>58</v>
      </c>
      <c r="U182" s="1" t="s">
        <v>503</v>
      </c>
    </row>
    <row r="183" spans="1:21" x14ac:dyDescent="0.3">
      <c r="A183" t="s">
        <v>489</v>
      </c>
      <c r="B183" s="1" t="s">
        <v>139</v>
      </c>
      <c r="C183" s="1" t="s">
        <v>140</v>
      </c>
      <c r="D183" s="1" t="s">
        <v>326</v>
      </c>
      <c r="E183" s="1" t="s">
        <v>517</v>
      </c>
      <c r="F183" s="9">
        <v>5294</v>
      </c>
      <c r="G183" s="3">
        <v>44775</v>
      </c>
      <c r="H183" s="3">
        <v>44782</v>
      </c>
      <c r="I183" s="3">
        <v>44782</v>
      </c>
      <c r="J183" s="7">
        <v>66811</v>
      </c>
      <c r="K183" s="9">
        <v>8220</v>
      </c>
      <c r="L183" s="4">
        <v>2458.9499999999998</v>
      </c>
      <c r="M183" s="5">
        <f t="shared" si="4"/>
        <v>46.447865508122398</v>
      </c>
      <c r="N183" s="1" t="s">
        <v>497</v>
      </c>
      <c r="O183" s="18">
        <v>2458.9499999999998</v>
      </c>
      <c r="P183" s="18">
        <v>-28.38</v>
      </c>
      <c r="Q183" s="18">
        <v>2487.33</v>
      </c>
      <c r="R183" s="6">
        <v>29.914233576642335</v>
      </c>
      <c r="S183" s="2">
        <f t="shared" si="5"/>
        <v>7</v>
      </c>
      <c r="T183" s="1" t="s">
        <v>527</v>
      </c>
      <c r="U183" s="1" t="s">
        <v>497</v>
      </c>
    </row>
    <row r="184" spans="1:21" x14ac:dyDescent="0.3">
      <c r="A184" t="s">
        <v>489</v>
      </c>
      <c r="B184" s="1" t="s">
        <v>119</v>
      </c>
      <c r="C184" s="1" t="s">
        <v>323</v>
      </c>
      <c r="D184" s="1" t="s">
        <v>324</v>
      </c>
      <c r="E184" s="1" t="s">
        <v>22</v>
      </c>
      <c r="F184" s="9">
        <v>7794</v>
      </c>
      <c r="G184" s="3">
        <v>44775</v>
      </c>
      <c r="H184" s="3">
        <v>44804</v>
      </c>
      <c r="I184" s="3">
        <v>44804</v>
      </c>
      <c r="J184" s="7">
        <v>96710</v>
      </c>
      <c r="K184" s="9">
        <v>11000</v>
      </c>
      <c r="L184" s="4">
        <v>2651.38</v>
      </c>
      <c r="M184" s="5">
        <f t="shared" si="4"/>
        <v>34.018219142930462</v>
      </c>
      <c r="N184" s="1" t="s">
        <v>497</v>
      </c>
      <c r="O184" s="18">
        <v>2651.38</v>
      </c>
      <c r="P184" s="18">
        <v>-28.38</v>
      </c>
      <c r="Q184" s="18">
        <v>2679.76</v>
      </c>
      <c r="R184" s="6">
        <v>24.103454545454547</v>
      </c>
      <c r="S184" s="2">
        <f t="shared" si="5"/>
        <v>29</v>
      </c>
      <c r="T184" s="1" t="s">
        <v>22</v>
      </c>
      <c r="U184" s="1" t="s">
        <v>497</v>
      </c>
    </row>
    <row r="185" spans="1:21" x14ac:dyDescent="0.3">
      <c r="A185" t="s">
        <v>489</v>
      </c>
      <c r="B185" s="1" t="s">
        <v>93</v>
      </c>
      <c r="C185" s="1" t="s">
        <v>94</v>
      </c>
      <c r="D185" s="1" t="s">
        <v>321</v>
      </c>
      <c r="E185" s="1" t="s">
        <v>40</v>
      </c>
      <c r="F185" s="9">
        <v>8354</v>
      </c>
      <c r="G185" s="3">
        <v>44775</v>
      </c>
      <c r="H185" s="3">
        <v>44800</v>
      </c>
      <c r="I185" s="3">
        <v>44802</v>
      </c>
      <c r="J185" s="7">
        <v>64365</v>
      </c>
      <c r="K185" s="9">
        <v>12499</v>
      </c>
      <c r="L185" s="4">
        <v>3756.34</v>
      </c>
      <c r="M185" s="5">
        <f t="shared" si="4"/>
        <v>44.964567871678241</v>
      </c>
      <c r="N185" s="1" t="s">
        <v>497</v>
      </c>
      <c r="O185" s="18">
        <v>3756.34</v>
      </c>
      <c r="P185" s="18">
        <v>737.9133333333333</v>
      </c>
      <c r="Q185" s="18">
        <v>3018.4266666666667</v>
      </c>
      <c r="R185" s="6">
        <v>30.053124249939994</v>
      </c>
      <c r="S185" s="2">
        <f t="shared" si="5"/>
        <v>27</v>
      </c>
      <c r="T185" s="1" t="s">
        <v>527</v>
      </c>
      <c r="U185" s="1" t="s">
        <v>497</v>
      </c>
    </row>
    <row r="186" spans="1:21" x14ac:dyDescent="0.3">
      <c r="A186" t="s">
        <v>489</v>
      </c>
      <c r="B186" s="1" t="s">
        <v>55</v>
      </c>
      <c r="C186" s="1" t="s">
        <v>56</v>
      </c>
      <c r="D186" s="1" t="s">
        <v>330</v>
      </c>
      <c r="E186" s="1" t="s">
        <v>517</v>
      </c>
      <c r="F186" s="9">
        <v>3670</v>
      </c>
      <c r="G186" s="3">
        <v>44776</v>
      </c>
      <c r="I186" s="3">
        <v>44793</v>
      </c>
      <c r="J186" s="7">
        <v>57775</v>
      </c>
      <c r="K186" s="9">
        <v>5295</v>
      </c>
      <c r="L186" s="4">
        <v>1174.6600000000001</v>
      </c>
      <c r="M186" s="5">
        <f t="shared" si="4"/>
        <v>32.007084468664857</v>
      </c>
      <c r="N186" s="1" t="s">
        <v>497</v>
      </c>
      <c r="O186" s="18">
        <v>1174.6600000000001</v>
      </c>
      <c r="P186" s="18">
        <v>-28.38</v>
      </c>
      <c r="Q186" s="18">
        <v>1203.04</v>
      </c>
      <c r="R186" s="6">
        <v>22.184324834749763</v>
      </c>
      <c r="S186" s="2">
        <f t="shared" si="5"/>
        <v>17</v>
      </c>
      <c r="T186" s="1" t="s">
        <v>527</v>
      </c>
      <c r="U186" s="1" t="s">
        <v>497</v>
      </c>
    </row>
    <row r="187" spans="1:21" x14ac:dyDescent="0.3">
      <c r="A187" t="s">
        <v>489</v>
      </c>
      <c r="B187" s="1" t="s">
        <v>61</v>
      </c>
      <c r="C187" s="1" t="s">
        <v>327</v>
      </c>
      <c r="D187" s="1" t="s">
        <v>328</v>
      </c>
      <c r="E187" s="1" t="s">
        <v>40</v>
      </c>
      <c r="F187" s="9">
        <v>3170</v>
      </c>
      <c r="G187" s="3">
        <v>44776</v>
      </c>
      <c r="H187" s="3">
        <v>44800</v>
      </c>
      <c r="I187" s="3">
        <v>44806</v>
      </c>
      <c r="J187" s="7">
        <v>65278</v>
      </c>
      <c r="K187" s="9">
        <v>6399</v>
      </c>
      <c r="L187" s="4">
        <v>2719.74</v>
      </c>
      <c r="M187" s="5">
        <f t="shared" si="4"/>
        <v>85.796214511041001</v>
      </c>
      <c r="N187" s="1" t="s">
        <v>503</v>
      </c>
      <c r="O187" s="18">
        <v>2719.74</v>
      </c>
      <c r="P187" s="18">
        <v>762.05666666666662</v>
      </c>
      <c r="Q187" s="18">
        <v>1957.6833333333334</v>
      </c>
      <c r="R187" s="6">
        <v>42.502578527894983</v>
      </c>
      <c r="S187" s="2">
        <f t="shared" si="5"/>
        <v>30</v>
      </c>
      <c r="T187" s="1" t="s">
        <v>527</v>
      </c>
      <c r="U187" s="1" t="s">
        <v>503</v>
      </c>
    </row>
    <row r="188" spans="1:21" x14ac:dyDescent="0.3">
      <c r="A188" t="s">
        <v>489</v>
      </c>
      <c r="B188" s="1" t="s">
        <v>28</v>
      </c>
      <c r="C188" s="1" t="s">
        <v>224</v>
      </c>
      <c r="D188" s="1" t="s">
        <v>329</v>
      </c>
      <c r="E188" s="1" t="s">
        <v>22</v>
      </c>
      <c r="F188" s="9">
        <v>7000</v>
      </c>
      <c r="G188" s="3">
        <v>44776</v>
      </c>
      <c r="H188" s="3">
        <v>44785</v>
      </c>
      <c r="I188" s="3">
        <v>44785</v>
      </c>
      <c r="J188" s="7">
        <v>88135</v>
      </c>
      <c r="K188" s="9">
        <v>9825</v>
      </c>
      <c r="L188" s="4">
        <v>2145.79</v>
      </c>
      <c r="M188" s="5">
        <f t="shared" si="4"/>
        <v>30.654142857142858</v>
      </c>
      <c r="N188" s="1" t="s">
        <v>504</v>
      </c>
      <c r="O188" s="18">
        <v>2145.79</v>
      </c>
      <c r="P188" s="18">
        <v>-28.38</v>
      </c>
      <c r="Q188" s="18">
        <v>2174.17</v>
      </c>
      <c r="R188" s="6">
        <v>21.840101781170482</v>
      </c>
      <c r="S188" s="2">
        <f t="shared" si="5"/>
        <v>9</v>
      </c>
      <c r="T188" s="1" t="s">
        <v>22</v>
      </c>
      <c r="U188" s="1" t="s">
        <v>500</v>
      </c>
    </row>
    <row r="189" spans="1:21" x14ac:dyDescent="0.3">
      <c r="A189" t="s">
        <v>489</v>
      </c>
      <c r="B189" s="1" t="s">
        <v>70</v>
      </c>
      <c r="C189" s="1" t="s">
        <v>335</v>
      </c>
      <c r="D189" s="1" t="s">
        <v>336</v>
      </c>
      <c r="E189" s="1" t="s">
        <v>517</v>
      </c>
      <c r="F189" s="9">
        <v>1000</v>
      </c>
      <c r="G189" s="3">
        <v>44778</v>
      </c>
      <c r="H189" s="3">
        <v>44785</v>
      </c>
      <c r="I189" s="3">
        <v>44789</v>
      </c>
      <c r="J189" s="7">
        <v>76050</v>
      </c>
      <c r="K189" s="9">
        <v>3970</v>
      </c>
      <c r="L189" s="4">
        <v>2346.16</v>
      </c>
      <c r="M189" s="5">
        <f t="shared" si="4"/>
        <v>234.61599999999999</v>
      </c>
      <c r="N189" s="1" t="s">
        <v>497</v>
      </c>
      <c r="O189" s="18">
        <v>2346.16</v>
      </c>
      <c r="P189" s="18">
        <v>-28.38</v>
      </c>
      <c r="Q189" s="18">
        <v>2374.54</v>
      </c>
      <c r="R189" s="6">
        <v>59.097229219143578</v>
      </c>
      <c r="S189" s="2">
        <f t="shared" si="5"/>
        <v>11</v>
      </c>
      <c r="T189" s="1" t="s">
        <v>527</v>
      </c>
      <c r="U189" s="1" t="s">
        <v>497</v>
      </c>
    </row>
    <row r="190" spans="1:21" x14ac:dyDescent="0.3">
      <c r="A190" t="s">
        <v>489</v>
      </c>
      <c r="B190" s="1" t="s">
        <v>102</v>
      </c>
      <c r="C190" s="1" t="s">
        <v>253</v>
      </c>
      <c r="D190" s="1" t="s">
        <v>337</v>
      </c>
      <c r="E190" s="1" t="s">
        <v>22</v>
      </c>
      <c r="F190" s="9">
        <v>3500</v>
      </c>
      <c r="G190" s="3">
        <v>44778</v>
      </c>
      <c r="H190" s="3">
        <v>44786</v>
      </c>
      <c r="I190" s="3">
        <v>44790</v>
      </c>
      <c r="J190" s="7">
        <v>93330</v>
      </c>
      <c r="K190" s="9">
        <v>6195</v>
      </c>
      <c r="L190" s="4">
        <v>2005.31</v>
      </c>
      <c r="M190" s="5">
        <f t="shared" si="4"/>
        <v>57.29457142857143</v>
      </c>
      <c r="N190" s="1" t="s">
        <v>497</v>
      </c>
      <c r="O190" s="18">
        <v>2005.31</v>
      </c>
      <c r="P190" s="18">
        <v>-28.38</v>
      </c>
      <c r="Q190" s="18">
        <v>2033.69</v>
      </c>
      <c r="R190" s="6">
        <v>32.369814366424535</v>
      </c>
      <c r="S190" s="2">
        <f t="shared" si="5"/>
        <v>12</v>
      </c>
      <c r="T190" s="1" t="s">
        <v>22</v>
      </c>
      <c r="U190" s="1" t="s">
        <v>497</v>
      </c>
    </row>
    <row r="191" spans="1:21" x14ac:dyDescent="0.3">
      <c r="A191" t="s">
        <v>489</v>
      </c>
      <c r="B191" s="1" t="s">
        <v>128</v>
      </c>
      <c r="C191" s="1" t="s">
        <v>129</v>
      </c>
      <c r="D191" s="1" t="s">
        <v>333</v>
      </c>
      <c r="E191" s="1" t="s">
        <v>517</v>
      </c>
      <c r="F191" s="9">
        <v>3700</v>
      </c>
      <c r="G191" s="3">
        <v>44778</v>
      </c>
      <c r="I191" s="3">
        <v>44814</v>
      </c>
      <c r="J191" s="7">
        <v>51450</v>
      </c>
      <c r="K191" s="9">
        <v>6714</v>
      </c>
      <c r="L191" s="4">
        <v>2112.41</v>
      </c>
      <c r="M191" s="5">
        <f t="shared" si="4"/>
        <v>57.092162162162161</v>
      </c>
      <c r="N191" s="1" t="s">
        <v>497</v>
      </c>
      <c r="O191" s="18">
        <v>2112.41</v>
      </c>
      <c r="P191" s="18">
        <v>483.24</v>
      </c>
      <c r="Q191" s="18">
        <v>1629.17</v>
      </c>
      <c r="R191" s="6">
        <v>31.462764372952041</v>
      </c>
      <c r="S191" s="2">
        <f t="shared" si="5"/>
        <v>36</v>
      </c>
      <c r="T191" s="1" t="s">
        <v>527</v>
      </c>
      <c r="U191" s="1" t="s">
        <v>497</v>
      </c>
    </row>
    <row r="192" spans="1:21" x14ac:dyDescent="0.3">
      <c r="A192" t="s">
        <v>489</v>
      </c>
      <c r="B192" s="1" t="s">
        <v>80</v>
      </c>
      <c r="C192" s="1" t="s">
        <v>81</v>
      </c>
      <c r="D192" s="1" t="s">
        <v>83</v>
      </c>
      <c r="E192" s="1" t="s">
        <v>517</v>
      </c>
      <c r="F192" s="9">
        <v>5494</v>
      </c>
      <c r="G192" s="3">
        <v>44778</v>
      </c>
      <c r="I192" s="3">
        <v>44809</v>
      </c>
      <c r="J192" s="7">
        <v>43216</v>
      </c>
      <c r="K192" s="9">
        <v>7895</v>
      </c>
      <c r="L192" s="4">
        <v>1971.45</v>
      </c>
      <c r="M192" s="5">
        <f t="shared" si="4"/>
        <v>35.883691299599562</v>
      </c>
      <c r="N192" s="1" t="s">
        <v>42</v>
      </c>
      <c r="O192" s="18">
        <v>1971.45</v>
      </c>
      <c r="P192" s="18">
        <v>-28.38</v>
      </c>
      <c r="Q192" s="18">
        <v>1999.83</v>
      </c>
      <c r="R192" s="6">
        <v>24.970867637745407</v>
      </c>
      <c r="S192" s="2">
        <f t="shared" si="5"/>
        <v>31</v>
      </c>
      <c r="T192" s="1" t="s">
        <v>527</v>
      </c>
      <c r="U192" s="1" t="s">
        <v>42</v>
      </c>
    </row>
    <row r="193" spans="1:21" x14ac:dyDescent="0.3">
      <c r="A193" t="s">
        <v>489</v>
      </c>
      <c r="B193" s="1" t="s">
        <v>28</v>
      </c>
      <c r="C193" s="1" t="s">
        <v>31</v>
      </c>
      <c r="D193" s="1" t="s">
        <v>334</v>
      </c>
      <c r="E193" s="1" t="s">
        <v>47</v>
      </c>
      <c r="F193" s="9">
        <v>6950</v>
      </c>
      <c r="G193" s="3">
        <v>44778</v>
      </c>
      <c r="H193" s="3">
        <v>44804</v>
      </c>
      <c r="I193" s="3">
        <v>44809</v>
      </c>
      <c r="J193" s="7">
        <v>77525</v>
      </c>
      <c r="K193" s="9">
        <v>10324</v>
      </c>
      <c r="L193" s="4">
        <v>2404.52</v>
      </c>
      <c r="M193" s="5">
        <f t="shared" si="4"/>
        <v>34.597410071942448</v>
      </c>
      <c r="N193" s="1" t="s">
        <v>500</v>
      </c>
      <c r="O193" s="18">
        <v>2404.52</v>
      </c>
      <c r="P193" s="18">
        <v>399.90666666666669</v>
      </c>
      <c r="Q193" s="18">
        <v>2004.6133333333332</v>
      </c>
      <c r="R193" s="6">
        <v>23.290585044556373</v>
      </c>
      <c r="S193" s="2">
        <f t="shared" si="5"/>
        <v>31</v>
      </c>
      <c r="T193" s="1" t="s">
        <v>47</v>
      </c>
      <c r="U193" s="1" t="s">
        <v>500</v>
      </c>
    </row>
    <row r="194" spans="1:21" x14ac:dyDescent="0.3">
      <c r="A194" t="s">
        <v>489</v>
      </c>
      <c r="B194" s="1" t="s">
        <v>15</v>
      </c>
      <c r="C194" s="1" t="s">
        <v>12</v>
      </c>
      <c r="D194" s="1" t="s">
        <v>304</v>
      </c>
      <c r="E194" s="1" t="s">
        <v>517</v>
      </c>
      <c r="F194" s="9">
        <v>6394</v>
      </c>
      <c r="G194" s="3">
        <v>44779</v>
      </c>
      <c r="H194" s="3">
        <v>44812</v>
      </c>
      <c r="I194" s="3">
        <v>44815</v>
      </c>
      <c r="J194" s="7">
        <v>54639</v>
      </c>
      <c r="K194" s="9">
        <v>8595</v>
      </c>
      <c r="L194" s="4">
        <v>1813.67</v>
      </c>
      <c r="M194" s="5">
        <f t="shared" si="4"/>
        <v>28.365186111979984</v>
      </c>
      <c r="N194" s="1" t="s">
        <v>497</v>
      </c>
      <c r="O194" s="18">
        <v>1813.67</v>
      </c>
      <c r="P194" s="18">
        <v>-28.38</v>
      </c>
      <c r="Q194" s="18">
        <v>1842.05</v>
      </c>
      <c r="R194" s="6">
        <v>21.101454333915068</v>
      </c>
      <c r="S194" s="2">
        <f t="shared" si="5"/>
        <v>36</v>
      </c>
      <c r="T194" s="1" t="s">
        <v>527</v>
      </c>
      <c r="U194" s="1" t="s">
        <v>497</v>
      </c>
    </row>
    <row r="195" spans="1:21" x14ac:dyDescent="0.3">
      <c r="A195" t="s">
        <v>489</v>
      </c>
      <c r="B195" s="1" t="s">
        <v>15</v>
      </c>
      <c r="C195" s="1" t="s">
        <v>25</v>
      </c>
      <c r="D195" s="1" t="s">
        <v>339</v>
      </c>
      <c r="E195" s="1" t="s">
        <v>22</v>
      </c>
      <c r="F195" s="9">
        <v>5294</v>
      </c>
      <c r="G195" s="3">
        <v>44779</v>
      </c>
      <c r="I195" s="3">
        <v>44802</v>
      </c>
      <c r="J195" s="7">
        <v>42590</v>
      </c>
      <c r="K195" s="9">
        <v>8687</v>
      </c>
      <c r="L195" s="4">
        <v>2316.85</v>
      </c>
      <c r="M195" s="5">
        <f t="shared" ref="M195:M258" si="6">L195/F195*100</f>
        <v>43.763694748772188</v>
      </c>
      <c r="N195" s="1" t="s">
        <v>503</v>
      </c>
      <c r="O195" s="18">
        <v>2316.85</v>
      </c>
      <c r="P195" s="18">
        <v>-28.38</v>
      </c>
      <c r="Q195" s="18">
        <v>2345.23</v>
      </c>
      <c r="R195" s="6">
        <v>26.6703119604006</v>
      </c>
      <c r="S195" s="2">
        <f t="shared" ref="S195:S256" si="7">I195-G195</f>
        <v>23</v>
      </c>
      <c r="T195" s="1" t="s">
        <v>22</v>
      </c>
      <c r="U195" s="1" t="s">
        <v>503</v>
      </c>
    </row>
    <row r="196" spans="1:21" x14ac:dyDescent="0.3">
      <c r="A196" t="s">
        <v>489</v>
      </c>
      <c r="B196" s="1" t="s">
        <v>80</v>
      </c>
      <c r="C196" s="1" t="s">
        <v>81</v>
      </c>
      <c r="D196" s="1" t="s">
        <v>82</v>
      </c>
      <c r="E196" s="1" t="s">
        <v>22</v>
      </c>
      <c r="F196" s="9">
        <v>5500</v>
      </c>
      <c r="G196" s="3">
        <v>44780</v>
      </c>
      <c r="H196" s="3">
        <v>44791</v>
      </c>
      <c r="I196" s="3">
        <v>44799</v>
      </c>
      <c r="J196" s="7">
        <v>40390</v>
      </c>
      <c r="K196" s="9">
        <v>8145</v>
      </c>
      <c r="L196" s="4">
        <v>2021.31</v>
      </c>
      <c r="M196" s="5">
        <f t="shared" si="6"/>
        <v>36.751090909090905</v>
      </c>
      <c r="N196" s="1" t="s">
        <v>497</v>
      </c>
      <c r="O196" s="18">
        <v>2021.31</v>
      </c>
      <c r="P196" s="18">
        <v>-28.38</v>
      </c>
      <c r="Q196" s="18">
        <v>2049.69</v>
      </c>
      <c r="R196" s="6">
        <v>24.816574585635358</v>
      </c>
      <c r="S196" s="2">
        <f t="shared" si="7"/>
        <v>19</v>
      </c>
      <c r="T196" s="1" t="s">
        <v>22</v>
      </c>
      <c r="U196" s="1" t="s">
        <v>497</v>
      </c>
    </row>
    <row r="197" spans="1:21" x14ac:dyDescent="0.3">
      <c r="A197" t="s">
        <v>489</v>
      </c>
      <c r="B197" s="1" t="s">
        <v>139</v>
      </c>
      <c r="C197" s="1" t="s">
        <v>140</v>
      </c>
      <c r="D197" s="1" t="s">
        <v>245</v>
      </c>
      <c r="E197" s="1" t="s">
        <v>22</v>
      </c>
      <c r="F197" s="9">
        <v>6494</v>
      </c>
      <c r="G197" s="3">
        <v>44781</v>
      </c>
      <c r="H197" s="3">
        <v>44820</v>
      </c>
      <c r="I197" s="3">
        <v>44821</v>
      </c>
      <c r="J197" s="7">
        <v>95552</v>
      </c>
      <c r="K197" s="9">
        <v>8875</v>
      </c>
      <c r="L197" s="4">
        <v>1951.34</v>
      </c>
      <c r="M197" s="5">
        <f t="shared" si="6"/>
        <v>30.048352325223281</v>
      </c>
      <c r="N197" s="1" t="s">
        <v>497</v>
      </c>
      <c r="O197" s="18">
        <v>1951.34</v>
      </c>
      <c r="P197" s="18">
        <v>-28.38</v>
      </c>
      <c r="Q197" s="18">
        <v>1979.72</v>
      </c>
      <c r="R197" s="6">
        <v>21.986929577464789</v>
      </c>
      <c r="S197" s="2">
        <f t="shared" si="7"/>
        <v>40</v>
      </c>
      <c r="T197" s="1" t="s">
        <v>22</v>
      </c>
      <c r="U197" s="1" t="s">
        <v>497</v>
      </c>
    </row>
    <row r="198" spans="1:21" x14ac:dyDescent="0.3">
      <c r="A198" t="s">
        <v>489</v>
      </c>
      <c r="B198" s="1" t="s">
        <v>74</v>
      </c>
      <c r="C198" s="1" t="s">
        <v>74</v>
      </c>
      <c r="D198" s="1" t="s">
        <v>77</v>
      </c>
      <c r="E198" s="1" t="s">
        <v>20</v>
      </c>
      <c r="F198" s="9">
        <v>650</v>
      </c>
      <c r="G198" s="3">
        <v>44782</v>
      </c>
      <c r="I198" s="3">
        <v>44812</v>
      </c>
      <c r="J198" s="7">
        <v>131000</v>
      </c>
      <c r="K198" s="9">
        <v>3374</v>
      </c>
      <c r="L198" s="4">
        <v>2170.25</v>
      </c>
      <c r="M198" s="5">
        <f t="shared" si="6"/>
        <v>333.88461538461536</v>
      </c>
      <c r="N198" s="1" t="s">
        <v>497</v>
      </c>
      <c r="O198" s="18">
        <v>2170.25</v>
      </c>
      <c r="P198" s="18">
        <v>-28.38</v>
      </c>
      <c r="Q198" s="18">
        <v>2198.63</v>
      </c>
      <c r="R198" s="6">
        <v>64.32276229994072</v>
      </c>
      <c r="S198" s="2">
        <f t="shared" si="7"/>
        <v>30</v>
      </c>
      <c r="T198" s="1" t="s">
        <v>517</v>
      </c>
      <c r="U198" s="1" t="s">
        <v>497</v>
      </c>
    </row>
    <row r="199" spans="1:21" x14ac:dyDescent="0.3">
      <c r="A199" t="s">
        <v>489</v>
      </c>
      <c r="B199" s="1" t="s">
        <v>80</v>
      </c>
      <c r="C199" s="1" t="s">
        <v>78</v>
      </c>
      <c r="D199" s="1" t="s">
        <v>346</v>
      </c>
      <c r="E199" s="1" t="s">
        <v>20</v>
      </c>
      <c r="F199" s="9">
        <v>3170</v>
      </c>
      <c r="G199" s="3">
        <v>44782</v>
      </c>
      <c r="I199" s="3">
        <v>44792</v>
      </c>
      <c r="J199" s="7">
        <v>69680</v>
      </c>
      <c r="K199" s="9">
        <v>5000</v>
      </c>
      <c r="L199" s="4">
        <v>1337.16</v>
      </c>
      <c r="M199" s="5">
        <f t="shared" si="6"/>
        <v>42.18170347003155</v>
      </c>
      <c r="N199" s="1" t="s">
        <v>497</v>
      </c>
      <c r="O199" s="18">
        <v>1337.16</v>
      </c>
      <c r="P199" s="18">
        <v>-28.38</v>
      </c>
      <c r="Q199" s="18">
        <v>1365.54</v>
      </c>
      <c r="R199" s="6">
        <v>26.743200000000002</v>
      </c>
      <c r="S199" s="2">
        <f t="shared" si="7"/>
        <v>10</v>
      </c>
      <c r="T199" s="1" t="s">
        <v>517</v>
      </c>
      <c r="U199" s="1" t="s">
        <v>497</v>
      </c>
    </row>
    <row r="200" spans="1:21" x14ac:dyDescent="0.3">
      <c r="A200" t="s">
        <v>489</v>
      </c>
      <c r="B200" s="1" t="s">
        <v>15</v>
      </c>
      <c r="C200" s="1" t="s">
        <v>17</v>
      </c>
      <c r="D200" s="1" t="s">
        <v>349</v>
      </c>
      <c r="E200" s="1" t="s">
        <v>47</v>
      </c>
      <c r="F200" s="9">
        <v>4120</v>
      </c>
      <c r="G200" s="3">
        <v>44783</v>
      </c>
      <c r="H200" s="3">
        <v>44786</v>
      </c>
      <c r="I200" s="3">
        <v>44788</v>
      </c>
      <c r="J200" s="7">
        <v>91575</v>
      </c>
      <c r="K200" s="9">
        <v>6725</v>
      </c>
      <c r="L200" s="4">
        <v>2183.2199999999998</v>
      </c>
      <c r="M200" s="5">
        <f t="shared" si="6"/>
        <v>52.990776699029119</v>
      </c>
      <c r="N200" s="1" t="s">
        <v>497</v>
      </c>
      <c r="O200" s="18">
        <v>2183.2199999999998</v>
      </c>
      <c r="P200" s="18">
        <v>-28.38</v>
      </c>
      <c r="Q200" s="18">
        <v>2211.6</v>
      </c>
      <c r="R200" s="6">
        <v>32.464237918215616</v>
      </c>
      <c r="S200" s="2">
        <f t="shared" si="7"/>
        <v>5</v>
      </c>
      <c r="T200" s="1" t="s">
        <v>47</v>
      </c>
      <c r="U200" s="1" t="s">
        <v>497</v>
      </c>
    </row>
    <row r="201" spans="1:21" x14ac:dyDescent="0.3">
      <c r="A201" t="s">
        <v>489</v>
      </c>
      <c r="B201" s="1" t="s">
        <v>15</v>
      </c>
      <c r="C201" s="1" t="s">
        <v>17</v>
      </c>
      <c r="D201" s="1" t="s">
        <v>352</v>
      </c>
      <c r="E201" s="1" t="s">
        <v>22</v>
      </c>
      <c r="F201" s="9">
        <v>5000</v>
      </c>
      <c r="G201" s="3">
        <v>44783</v>
      </c>
      <c r="H201" s="3">
        <v>44794</v>
      </c>
      <c r="I201" s="3">
        <v>44803</v>
      </c>
      <c r="J201" s="7">
        <v>50950</v>
      </c>
      <c r="K201" s="9">
        <v>7785</v>
      </c>
      <c r="L201" s="4">
        <v>2269.2600000000002</v>
      </c>
      <c r="M201" s="5">
        <f t="shared" si="6"/>
        <v>45.385200000000005</v>
      </c>
      <c r="N201" s="1" t="s">
        <v>497</v>
      </c>
      <c r="O201" s="18">
        <v>2269.2600000000002</v>
      </c>
      <c r="P201" s="18">
        <v>-28.38</v>
      </c>
      <c r="Q201" s="18">
        <v>2297.64</v>
      </c>
      <c r="R201" s="6">
        <v>29.149132947976877</v>
      </c>
      <c r="S201" s="2">
        <f t="shared" si="7"/>
        <v>20</v>
      </c>
      <c r="T201" s="1" t="s">
        <v>22</v>
      </c>
      <c r="U201" s="1" t="s">
        <v>497</v>
      </c>
    </row>
    <row r="202" spans="1:21" x14ac:dyDescent="0.3">
      <c r="A202" t="s">
        <v>489</v>
      </c>
      <c r="B202" s="1" t="s">
        <v>80</v>
      </c>
      <c r="C202" s="1" t="s">
        <v>78</v>
      </c>
      <c r="D202" s="1" t="s">
        <v>350</v>
      </c>
      <c r="E202" s="1" t="s">
        <v>517</v>
      </c>
      <c r="F202" s="9">
        <v>5594</v>
      </c>
      <c r="G202" s="3">
        <v>44783</v>
      </c>
      <c r="H202" s="3">
        <v>44794</v>
      </c>
      <c r="I202" s="3">
        <v>44818</v>
      </c>
      <c r="J202" s="7">
        <v>59413</v>
      </c>
      <c r="K202" s="9">
        <v>9195</v>
      </c>
      <c r="L202" s="4">
        <v>2933.45</v>
      </c>
      <c r="M202" s="5">
        <f t="shared" si="6"/>
        <v>52.439220593493033</v>
      </c>
      <c r="N202" s="1" t="s">
        <v>497</v>
      </c>
      <c r="O202" s="18">
        <v>2933.45</v>
      </c>
      <c r="P202" s="18">
        <v>-28.38</v>
      </c>
      <c r="Q202" s="18">
        <v>2961.83</v>
      </c>
      <c r="R202" s="6">
        <v>31.902664491571507</v>
      </c>
      <c r="S202" s="2">
        <f t="shared" si="7"/>
        <v>35</v>
      </c>
      <c r="T202" s="1" t="s">
        <v>527</v>
      </c>
      <c r="U202" s="1" t="s">
        <v>497</v>
      </c>
    </row>
    <row r="203" spans="1:21" x14ac:dyDescent="0.3">
      <c r="A203" t="s">
        <v>489</v>
      </c>
      <c r="B203" s="1" t="s">
        <v>139</v>
      </c>
      <c r="C203" s="1" t="s">
        <v>140</v>
      </c>
      <c r="D203" s="1" t="s">
        <v>351</v>
      </c>
      <c r="E203" s="1" t="s">
        <v>14</v>
      </c>
      <c r="F203" s="9">
        <v>7294</v>
      </c>
      <c r="G203" s="3">
        <v>44783</v>
      </c>
      <c r="H203" s="3">
        <v>44793</v>
      </c>
      <c r="I203" s="3">
        <v>44793</v>
      </c>
      <c r="J203" s="7">
        <v>57512</v>
      </c>
      <c r="K203" s="9">
        <v>11054</v>
      </c>
      <c r="L203" s="4">
        <v>3064.41</v>
      </c>
      <c r="M203" s="5">
        <f t="shared" si="6"/>
        <v>42.012750205648473</v>
      </c>
      <c r="N203" s="1" t="s">
        <v>497</v>
      </c>
      <c r="O203" s="18">
        <v>3064.41</v>
      </c>
      <c r="P203" s="18">
        <v>347.91333333333336</v>
      </c>
      <c r="Q203" s="18">
        <v>2716.4966666666664</v>
      </c>
      <c r="R203" s="6">
        <v>27.72218201555998</v>
      </c>
      <c r="S203" s="2">
        <f t="shared" si="7"/>
        <v>10</v>
      </c>
      <c r="T203" s="1" t="s">
        <v>517</v>
      </c>
      <c r="U203" s="1" t="s">
        <v>497</v>
      </c>
    </row>
    <row r="204" spans="1:21" x14ac:dyDescent="0.3">
      <c r="A204" t="s">
        <v>489</v>
      </c>
      <c r="B204" s="1" t="s">
        <v>139</v>
      </c>
      <c r="C204" s="1" t="s">
        <v>140</v>
      </c>
      <c r="D204" s="1" t="s">
        <v>345</v>
      </c>
      <c r="E204" s="1" t="s">
        <v>517</v>
      </c>
      <c r="F204" s="9">
        <v>11754</v>
      </c>
      <c r="G204" s="3">
        <v>44783</v>
      </c>
      <c r="H204" s="3">
        <v>44787</v>
      </c>
      <c r="I204" s="3">
        <v>44789</v>
      </c>
      <c r="J204" s="7">
        <v>40338</v>
      </c>
      <c r="K204" s="9">
        <v>13500</v>
      </c>
      <c r="L204" s="4">
        <v>1447.62</v>
      </c>
      <c r="M204" s="5">
        <f t="shared" si="6"/>
        <v>12.315977539561</v>
      </c>
      <c r="N204" s="1" t="s">
        <v>497</v>
      </c>
      <c r="O204" s="18">
        <v>1447.62</v>
      </c>
      <c r="P204" s="18">
        <v>-28.38</v>
      </c>
      <c r="Q204" s="18">
        <v>1476</v>
      </c>
      <c r="R204" s="6">
        <v>10.723111111111111</v>
      </c>
      <c r="S204" s="2">
        <f t="shared" si="7"/>
        <v>6</v>
      </c>
      <c r="T204" s="1" t="s">
        <v>527</v>
      </c>
      <c r="U204" s="1" t="s">
        <v>497</v>
      </c>
    </row>
    <row r="205" spans="1:21" x14ac:dyDescent="0.3">
      <c r="A205" t="s">
        <v>489</v>
      </c>
      <c r="B205" s="1" t="s">
        <v>28</v>
      </c>
      <c r="C205" s="1" t="s">
        <v>31</v>
      </c>
      <c r="D205" s="1" t="s">
        <v>353</v>
      </c>
      <c r="E205" s="1" t="s">
        <v>517</v>
      </c>
      <c r="F205" s="9">
        <v>6600</v>
      </c>
      <c r="G205" s="3">
        <v>44784</v>
      </c>
      <c r="I205" s="3">
        <v>44817</v>
      </c>
      <c r="J205" s="7">
        <v>95554</v>
      </c>
      <c r="K205" s="9">
        <v>9795</v>
      </c>
      <c r="L205" s="4">
        <v>2523.4899999999998</v>
      </c>
      <c r="M205" s="5">
        <f t="shared" si="6"/>
        <v>38.234696969696969</v>
      </c>
      <c r="N205" s="1" t="s">
        <v>502</v>
      </c>
      <c r="O205" s="18">
        <v>2523.4899999999998</v>
      </c>
      <c r="P205" s="18">
        <v>-28.38</v>
      </c>
      <c r="Q205" s="18">
        <v>2551.87</v>
      </c>
      <c r="R205" s="6">
        <v>25.763042368555386</v>
      </c>
      <c r="S205" s="2">
        <f t="shared" si="7"/>
        <v>33</v>
      </c>
      <c r="T205" s="1" t="s">
        <v>527</v>
      </c>
      <c r="U205" s="1" t="s">
        <v>498</v>
      </c>
    </row>
    <row r="206" spans="1:21" x14ac:dyDescent="0.3">
      <c r="A206" t="s">
        <v>489</v>
      </c>
      <c r="B206" s="1" t="s">
        <v>15</v>
      </c>
      <c r="C206" s="1" t="s">
        <v>181</v>
      </c>
      <c r="D206" s="1" t="s">
        <v>354</v>
      </c>
      <c r="E206" s="1" t="s">
        <v>517</v>
      </c>
      <c r="F206" s="9">
        <v>7500</v>
      </c>
      <c r="G206" s="3">
        <v>44784</v>
      </c>
      <c r="I206" s="3">
        <v>44813</v>
      </c>
      <c r="J206" s="7">
        <v>70910</v>
      </c>
      <c r="K206" s="9">
        <v>11343</v>
      </c>
      <c r="L206" s="4">
        <v>2804.44</v>
      </c>
      <c r="M206" s="5">
        <f t="shared" si="6"/>
        <v>37.392533333333333</v>
      </c>
      <c r="N206" s="1" t="s">
        <v>497</v>
      </c>
      <c r="O206" s="18">
        <v>2804.44</v>
      </c>
      <c r="P206" s="18">
        <v>529.79</v>
      </c>
      <c r="Q206" s="18">
        <v>2274.65</v>
      </c>
      <c r="R206" s="6">
        <v>24.723970730847217</v>
      </c>
      <c r="S206" s="2">
        <f t="shared" si="7"/>
        <v>29</v>
      </c>
      <c r="T206" s="1" t="s">
        <v>527</v>
      </c>
      <c r="U206" s="1" t="s">
        <v>497</v>
      </c>
    </row>
    <row r="207" spans="1:21" x14ac:dyDescent="0.3">
      <c r="A207" t="s">
        <v>489</v>
      </c>
      <c r="B207" s="1" t="s">
        <v>80</v>
      </c>
      <c r="C207" s="1" t="s">
        <v>78</v>
      </c>
      <c r="D207" s="1" t="s">
        <v>357</v>
      </c>
      <c r="E207" s="1" t="s">
        <v>40</v>
      </c>
      <c r="F207" s="9">
        <v>4770</v>
      </c>
      <c r="G207" s="3">
        <v>44785</v>
      </c>
      <c r="I207" s="3">
        <v>44804</v>
      </c>
      <c r="J207" s="7">
        <v>62340</v>
      </c>
      <c r="K207" s="9">
        <v>7245</v>
      </c>
      <c r="L207" s="4">
        <v>2075</v>
      </c>
      <c r="M207" s="5">
        <f t="shared" si="6"/>
        <v>43.501048218029347</v>
      </c>
      <c r="N207" s="1" t="s">
        <v>497</v>
      </c>
      <c r="O207" s="18">
        <v>2075</v>
      </c>
      <c r="P207" s="18">
        <v>-28.38</v>
      </c>
      <c r="Q207" s="18">
        <v>2103.38</v>
      </c>
      <c r="R207" s="6">
        <v>28.640441683919946</v>
      </c>
      <c r="S207" s="2">
        <f t="shared" si="7"/>
        <v>19</v>
      </c>
      <c r="T207" s="1" t="s">
        <v>527</v>
      </c>
      <c r="U207" s="1" t="s">
        <v>497</v>
      </c>
    </row>
    <row r="208" spans="1:21" x14ac:dyDescent="0.3">
      <c r="A208" t="s">
        <v>489</v>
      </c>
      <c r="B208" s="1" t="s">
        <v>93</v>
      </c>
      <c r="C208" s="1" t="s">
        <v>91</v>
      </c>
      <c r="D208" s="1" t="s">
        <v>356</v>
      </c>
      <c r="E208" s="1" t="s">
        <v>520</v>
      </c>
      <c r="F208" s="9">
        <v>5494</v>
      </c>
      <c r="G208" s="3">
        <v>44785</v>
      </c>
      <c r="H208" s="3">
        <v>44814</v>
      </c>
      <c r="I208" s="3">
        <v>44818</v>
      </c>
      <c r="J208" s="7">
        <v>71005</v>
      </c>
      <c r="K208" s="9">
        <v>7795</v>
      </c>
      <c r="L208" s="4">
        <v>1788.12</v>
      </c>
      <c r="M208" s="5">
        <f t="shared" si="6"/>
        <v>32.546778303603929</v>
      </c>
      <c r="N208" s="1" t="s">
        <v>497</v>
      </c>
      <c r="O208" s="18">
        <v>1788.12</v>
      </c>
      <c r="P208" s="18">
        <v>-28.38</v>
      </c>
      <c r="Q208" s="18">
        <v>1816.5</v>
      </c>
      <c r="R208" s="6">
        <v>22.939320076972418</v>
      </c>
      <c r="S208" s="2">
        <f t="shared" si="7"/>
        <v>33</v>
      </c>
      <c r="T208" s="1" t="s">
        <v>520</v>
      </c>
      <c r="U208" s="1" t="s">
        <v>497</v>
      </c>
    </row>
    <row r="209" spans="1:21" x14ac:dyDescent="0.3">
      <c r="A209" t="s">
        <v>489</v>
      </c>
      <c r="B209" s="1" t="s">
        <v>28</v>
      </c>
      <c r="C209" s="1" t="s">
        <v>26</v>
      </c>
      <c r="D209" s="1" t="s">
        <v>355</v>
      </c>
      <c r="E209" s="1" t="s">
        <v>22</v>
      </c>
      <c r="F209" s="9">
        <v>5394</v>
      </c>
      <c r="G209" s="3">
        <v>44785</v>
      </c>
      <c r="H209" s="3">
        <v>44799</v>
      </c>
      <c r="I209" s="3">
        <v>44812</v>
      </c>
      <c r="J209" s="7">
        <v>59754</v>
      </c>
      <c r="K209" s="9">
        <v>8899</v>
      </c>
      <c r="L209" s="4">
        <v>2672.1</v>
      </c>
      <c r="M209" s="5">
        <f t="shared" si="6"/>
        <v>49.538375973303665</v>
      </c>
      <c r="N209" s="1" t="s">
        <v>497</v>
      </c>
      <c r="O209" s="18">
        <v>2672.1</v>
      </c>
      <c r="P209" s="18">
        <v>605.5</v>
      </c>
      <c r="Q209" s="18">
        <v>2066.6</v>
      </c>
      <c r="R209" s="6">
        <v>30.026969322395775</v>
      </c>
      <c r="S209" s="2">
        <f t="shared" si="7"/>
        <v>27</v>
      </c>
      <c r="T209" s="1" t="s">
        <v>22</v>
      </c>
      <c r="U209" s="1" t="s">
        <v>497</v>
      </c>
    </row>
    <row r="210" spans="1:21" x14ac:dyDescent="0.3">
      <c r="A210" t="s">
        <v>489</v>
      </c>
      <c r="B210" s="1" t="s">
        <v>28</v>
      </c>
      <c r="C210" s="1" t="s">
        <v>262</v>
      </c>
      <c r="D210" s="1" t="s">
        <v>358</v>
      </c>
      <c r="E210" s="1" t="s">
        <v>40</v>
      </c>
      <c r="F210" s="9">
        <v>8000</v>
      </c>
      <c r="G210" s="3">
        <v>44785</v>
      </c>
      <c r="H210" s="3">
        <v>44820</v>
      </c>
      <c r="I210" s="3">
        <v>44824</v>
      </c>
      <c r="J210" s="7">
        <v>75503</v>
      </c>
      <c r="K210" s="9">
        <v>11245</v>
      </c>
      <c r="L210" s="4">
        <v>2587.4899999999998</v>
      </c>
      <c r="M210" s="5">
        <f t="shared" si="6"/>
        <v>32.343624999999996</v>
      </c>
      <c r="N210" s="1" t="s">
        <v>506</v>
      </c>
      <c r="O210" s="18">
        <v>2587.4899999999998</v>
      </c>
      <c r="P210" s="18">
        <v>-28.38</v>
      </c>
      <c r="Q210" s="18">
        <v>2615.87</v>
      </c>
      <c r="R210" s="6">
        <v>23.010137839039572</v>
      </c>
      <c r="S210" s="2">
        <f t="shared" si="7"/>
        <v>39</v>
      </c>
      <c r="T210" s="1" t="s">
        <v>527</v>
      </c>
      <c r="U210" s="1" t="s">
        <v>500</v>
      </c>
    </row>
    <row r="211" spans="1:21" x14ac:dyDescent="0.3">
      <c r="A211" t="s">
        <v>489</v>
      </c>
      <c r="B211" s="1" t="s">
        <v>232</v>
      </c>
      <c r="C211" s="1" t="s">
        <v>271</v>
      </c>
      <c r="D211" s="1" t="s">
        <v>359</v>
      </c>
      <c r="E211" s="1" t="s">
        <v>517</v>
      </c>
      <c r="F211" s="9">
        <v>8844</v>
      </c>
      <c r="G211" s="3">
        <v>44786</v>
      </c>
      <c r="I211" s="3">
        <v>44805</v>
      </c>
      <c r="J211" s="7">
        <v>47230</v>
      </c>
      <c r="K211" s="9">
        <v>11900</v>
      </c>
      <c r="L211" s="4">
        <v>2447.29</v>
      </c>
      <c r="M211" s="5">
        <f t="shared" si="6"/>
        <v>27.671754862053373</v>
      </c>
      <c r="N211" s="1" t="s">
        <v>497</v>
      </c>
      <c r="O211" s="18">
        <v>2447.29</v>
      </c>
      <c r="P211" s="18">
        <v>-28.38</v>
      </c>
      <c r="Q211" s="18">
        <v>2475.67</v>
      </c>
      <c r="R211" s="6">
        <v>20.565462184873951</v>
      </c>
      <c r="S211" s="2">
        <f t="shared" si="7"/>
        <v>19</v>
      </c>
      <c r="T211" s="1" t="s">
        <v>527</v>
      </c>
      <c r="U211" s="1" t="s">
        <v>497</v>
      </c>
    </row>
    <row r="212" spans="1:21" x14ac:dyDescent="0.3">
      <c r="A212" t="s">
        <v>489</v>
      </c>
      <c r="B212" s="1" t="s">
        <v>119</v>
      </c>
      <c r="C212" s="1" t="s">
        <v>122</v>
      </c>
      <c r="D212" s="1" t="s">
        <v>362</v>
      </c>
      <c r="E212" s="1" t="s">
        <v>22</v>
      </c>
      <c r="F212" s="9">
        <v>8794</v>
      </c>
      <c r="G212" s="3">
        <v>44788</v>
      </c>
      <c r="H212" s="3">
        <v>44808</v>
      </c>
      <c r="I212" s="3">
        <v>44815</v>
      </c>
      <c r="J212" s="7">
        <v>61257</v>
      </c>
      <c r="K212" s="9">
        <v>11000</v>
      </c>
      <c r="L212" s="4">
        <v>1576.58</v>
      </c>
      <c r="M212" s="5">
        <f t="shared" si="6"/>
        <v>17.927905390038664</v>
      </c>
      <c r="N212" s="1" t="s">
        <v>497</v>
      </c>
      <c r="O212" s="18">
        <v>1576.58</v>
      </c>
      <c r="P212" s="18">
        <v>-28.38</v>
      </c>
      <c r="Q212" s="18">
        <v>1604.96</v>
      </c>
      <c r="R212" s="6">
        <v>14.332545454545455</v>
      </c>
      <c r="S212" s="2">
        <f t="shared" si="7"/>
        <v>27</v>
      </c>
      <c r="T212" s="1" t="s">
        <v>22</v>
      </c>
      <c r="U212" s="1" t="s">
        <v>497</v>
      </c>
    </row>
    <row r="213" spans="1:21" x14ac:dyDescent="0.3">
      <c r="A213" t="s">
        <v>489</v>
      </c>
      <c r="B213" s="1" t="s">
        <v>73</v>
      </c>
      <c r="C213" s="1" t="s">
        <v>155</v>
      </c>
      <c r="D213" s="1" t="s">
        <v>363</v>
      </c>
      <c r="E213" s="1" t="s">
        <v>47</v>
      </c>
      <c r="F213" s="9">
        <v>8294</v>
      </c>
      <c r="G213" s="3">
        <v>44788</v>
      </c>
      <c r="H213" s="3">
        <v>44818</v>
      </c>
      <c r="I213" s="3">
        <v>44822</v>
      </c>
      <c r="J213" s="7">
        <v>59780</v>
      </c>
      <c r="K213" s="9">
        <v>11450</v>
      </c>
      <c r="L213" s="4">
        <v>2607.8000000000002</v>
      </c>
      <c r="M213" s="5">
        <f t="shared" si="6"/>
        <v>31.442006269592476</v>
      </c>
      <c r="N213" s="1" t="s">
        <v>42</v>
      </c>
      <c r="O213" s="18">
        <v>2607.8000000000002</v>
      </c>
      <c r="P213" s="18">
        <v>-28.38</v>
      </c>
      <c r="Q213" s="18">
        <v>2636.18</v>
      </c>
      <c r="R213" s="6">
        <v>22.775545851528385</v>
      </c>
      <c r="S213" s="2">
        <f t="shared" si="7"/>
        <v>34</v>
      </c>
      <c r="T213" s="1" t="s">
        <v>47</v>
      </c>
      <c r="U213" s="1" t="s">
        <v>42</v>
      </c>
    </row>
    <row r="214" spans="1:21" x14ac:dyDescent="0.3">
      <c r="A214" t="s">
        <v>489</v>
      </c>
      <c r="B214" s="1" t="s">
        <v>15</v>
      </c>
      <c r="C214" s="1" t="s">
        <v>360</v>
      </c>
      <c r="D214" s="1" t="s">
        <v>361</v>
      </c>
      <c r="E214" s="1" t="s">
        <v>517</v>
      </c>
      <c r="F214" s="9">
        <v>10604</v>
      </c>
      <c r="G214" s="3">
        <v>44788</v>
      </c>
      <c r="H214" s="3">
        <v>44801</v>
      </c>
      <c r="I214" s="3">
        <v>44805</v>
      </c>
      <c r="J214" s="7">
        <v>93410</v>
      </c>
      <c r="K214" s="9">
        <v>14774</v>
      </c>
      <c r="L214" s="4">
        <v>3830.92</v>
      </c>
      <c r="M214" s="5">
        <f t="shared" si="6"/>
        <v>36.127121840814787</v>
      </c>
      <c r="N214" s="1" t="s">
        <v>497</v>
      </c>
      <c r="O214" s="18">
        <v>3830.92</v>
      </c>
      <c r="P214" s="18">
        <v>1167.42</v>
      </c>
      <c r="Q214" s="18">
        <v>2663.5</v>
      </c>
      <c r="R214" s="6">
        <v>25.930147556518207</v>
      </c>
      <c r="S214" s="2">
        <f t="shared" si="7"/>
        <v>17</v>
      </c>
      <c r="T214" s="1" t="s">
        <v>527</v>
      </c>
      <c r="U214" s="1" t="s">
        <v>497</v>
      </c>
    </row>
    <row r="215" spans="1:21" x14ac:dyDescent="0.3">
      <c r="A215" t="s">
        <v>489</v>
      </c>
      <c r="B215" s="1" t="s">
        <v>93</v>
      </c>
      <c r="C215" s="1" t="s">
        <v>91</v>
      </c>
      <c r="D215" s="1" t="s">
        <v>367</v>
      </c>
      <c r="E215" s="1" t="s">
        <v>521</v>
      </c>
      <c r="F215" s="9">
        <v>7394</v>
      </c>
      <c r="G215" s="3">
        <v>44789</v>
      </c>
      <c r="H215" s="3">
        <v>44818</v>
      </c>
      <c r="I215" s="3">
        <v>44821</v>
      </c>
      <c r="J215" s="7">
        <v>34930</v>
      </c>
      <c r="K215" s="9">
        <v>10245</v>
      </c>
      <c r="L215" s="4">
        <v>2164</v>
      </c>
      <c r="M215" s="5">
        <f t="shared" si="6"/>
        <v>29.266973221530971</v>
      </c>
      <c r="N215" s="1" t="s">
        <v>42</v>
      </c>
      <c r="O215" s="18">
        <v>2164</v>
      </c>
      <c r="P215" s="18">
        <v>-64.33</v>
      </c>
      <c r="Q215" s="18">
        <v>2228.33</v>
      </c>
      <c r="R215" s="6">
        <v>21.122498779892631</v>
      </c>
      <c r="S215" s="2">
        <f t="shared" si="7"/>
        <v>32</v>
      </c>
      <c r="T215" s="1" t="s">
        <v>521</v>
      </c>
      <c r="U215" s="1" t="s">
        <v>42</v>
      </c>
    </row>
    <row r="216" spans="1:21" x14ac:dyDescent="0.3">
      <c r="A216" t="s">
        <v>489</v>
      </c>
      <c r="B216" s="1" t="s">
        <v>41</v>
      </c>
      <c r="C216" s="1" t="s">
        <v>218</v>
      </c>
      <c r="D216" s="1" t="s">
        <v>369</v>
      </c>
      <c r="E216" s="1" t="s">
        <v>20</v>
      </c>
      <c r="F216" s="9">
        <v>8544</v>
      </c>
      <c r="G216" s="3">
        <v>44789</v>
      </c>
      <c r="H216" s="3">
        <v>44803</v>
      </c>
      <c r="I216" s="3">
        <v>44809</v>
      </c>
      <c r="J216" s="7">
        <v>82248</v>
      </c>
      <c r="K216" s="9">
        <v>13079</v>
      </c>
      <c r="L216" s="4">
        <v>2993.24</v>
      </c>
      <c r="M216" s="5">
        <f t="shared" si="6"/>
        <v>35.03323970037453</v>
      </c>
      <c r="N216" s="1" t="s">
        <v>500</v>
      </c>
      <c r="O216" s="18">
        <v>2993.24</v>
      </c>
      <c r="P216" s="18">
        <v>847.29</v>
      </c>
      <c r="Q216" s="18">
        <v>2145.9499999999998</v>
      </c>
      <c r="R216" s="6">
        <v>22.885847541860997</v>
      </c>
      <c r="S216" s="2">
        <f t="shared" si="7"/>
        <v>20</v>
      </c>
      <c r="T216" s="1" t="s">
        <v>517</v>
      </c>
      <c r="U216" s="1" t="s">
        <v>500</v>
      </c>
    </row>
    <row r="217" spans="1:21" x14ac:dyDescent="0.3">
      <c r="A217" t="s">
        <v>489</v>
      </c>
      <c r="B217" s="1" t="s">
        <v>41</v>
      </c>
      <c r="C217" s="1" t="s">
        <v>43</v>
      </c>
      <c r="D217" s="1" t="s">
        <v>298</v>
      </c>
      <c r="E217" s="1" t="s">
        <v>517</v>
      </c>
      <c r="F217" s="9">
        <v>5794</v>
      </c>
      <c r="G217" s="3">
        <v>44790</v>
      </c>
      <c r="H217" s="3">
        <v>44808</v>
      </c>
      <c r="I217" s="3">
        <v>44810</v>
      </c>
      <c r="J217" s="7">
        <v>34212</v>
      </c>
      <c r="K217" s="9">
        <v>7595</v>
      </c>
      <c r="L217" s="4">
        <v>1841.1</v>
      </c>
      <c r="M217" s="5">
        <f t="shared" si="6"/>
        <v>31.775975146703484</v>
      </c>
      <c r="N217" s="1" t="s">
        <v>125</v>
      </c>
      <c r="O217" s="18">
        <v>1841.1</v>
      </c>
      <c r="P217" s="18">
        <v>356.27</v>
      </c>
      <c r="Q217" s="18">
        <v>1484.83</v>
      </c>
      <c r="R217" s="6">
        <v>24.240947992100065</v>
      </c>
      <c r="S217" s="2">
        <f t="shared" si="7"/>
        <v>20</v>
      </c>
      <c r="T217" s="1" t="s">
        <v>527</v>
      </c>
      <c r="U217" s="1" t="s">
        <v>498</v>
      </c>
    </row>
    <row r="218" spans="1:21" x14ac:dyDescent="0.3">
      <c r="A218" t="s">
        <v>489</v>
      </c>
      <c r="B218" s="1" t="s">
        <v>139</v>
      </c>
      <c r="C218" s="1" t="s">
        <v>140</v>
      </c>
      <c r="D218" s="1" t="s">
        <v>351</v>
      </c>
      <c r="E218" s="1" t="s">
        <v>22</v>
      </c>
      <c r="F218" s="9">
        <v>7000</v>
      </c>
      <c r="G218" s="3">
        <v>44790</v>
      </c>
      <c r="H218" s="3">
        <v>44802</v>
      </c>
      <c r="I218" s="3">
        <v>44804</v>
      </c>
      <c r="J218" s="7">
        <v>61298</v>
      </c>
      <c r="K218" s="9">
        <v>11284</v>
      </c>
      <c r="L218" s="4">
        <v>3665.81</v>
      </c>
      <c r="M218" s="5">
        <f t="shared" si="6"/>
        <v>52.368714285714276</v>
      </c>
      <c r="N218" s="1" t="s">
        <v>497</v>
      </c>
      <c r="O218" s="18">
        <v>3665.81</v>
      </c>
      <c r="P218" s="18">
        <v>1133.1199999999999</v>
      </c>
      <c r="Q218" s="18">
        <v>2532.69</v>
      </c>
      <c r="R218" s="6">
        <v>32.486795462601911</v>
      </c>
      <c r="S218" s="2">
        <f t="shared" si="7"/>
        <v>14</v>
      </c>
      <c r="T218" s="1" t="s">
        <v>22</v>
      </c>
      <c r="U218" s="1" t="s">
        <v>497</v>
      </c>
    </row>
    <row r="219" spans="1:21" x14ac:dyDescent="0.3">
      <c r="A219" t="s">
        <v>489</v>
      </c>
      <c r="B219" s="1" t="s">
        <v>366</v>
      </c>
      <c r="C219" s="1" t="s">
        <v>364</v>
      </c>
      <c r="D219" s="1" t="s">
        <v>371</v>
      </c>
      <c r="E219" s="1" t="s">
        <v>20</v>
      </c>
      <c r="F219" s="9">
        <v>10300</v>
      </c>
      <c r="G219" s="3">
        <v>44791</v>
      </c>
      <c r="H219" s="3">
        <v>44794</v>
      </c>
      <c r="I219" s="3">
        <v>44799</v>
      </c>
      <c r="J219" s="7">
        <v>50526</v>
      </c>
      <c r="K219" s="9">
        <v>13800</v>
      </c>
      <c r="L219" s="4">
        <v>1647</v>
      </c>
      <c r="M219" s="5">
        <f t="shared" si="6"/>
        <v>15.990291262135923</v>
      </c>
      <c r="N219" s="1" t="s">
        <v>497</v>
      </c>
      <c r="O219" s="18">
        <v>1647</v>
      </c>
      <c r="P219" s="18">
        <v>-28.38</v>
      </c>
      <c r="Q219" s="18">
        <v>1675.38</v>
      </c>
      <c r="R219" s="6">
        <v>11.934782608695652</v>
      </c>
      <c r="S219" s="2">
        <f t="shared" si="7"/>
        <v>8</v>
      </c>
      <c r="T219" s="1" t="s">
        <v>517</v>
      </c>
      <c r="U219" s="1" t="s">
        <v>497</v>
      </c>
    </row>
    <row r="220" spans="1:21" x14ac:dyDescent="0.3">
      <c r="A220" t="s">
        <v>489</v>
      </c>
      <c r="B220" s="1" t="s">
        <v>15</v>
      </c>
      <c r="C220" s="1" t="s">
        <v>12</v>
      </c>
      <c r="D220" s="1" t="s">
        <v>19</v>
      </c>
      <c r="E220" s="1" t="s">
        <v>40</v>
      </c>
      <c r="F220" s="9">
        <v>4770</v>
      </c>
      <c r="G220" s="3">
        <v>44792</v>
      </c>
      <c r="H220" s="3">
        <v>44797</v>
      </c>
      <c r="I220" s="3">
        <v>44802</v>
      </c>
      <c r="J220" s="7">
        <v>89540</v>
      </c>
      <c r="K220" s="9">
        <v>6500</v>
      </c>
      <c r="L220" s="4">
        <v>1415.22</v>
      </c>
      <c r="M220" s="5">
        <f t="shared" si="6"/>
        <v>29.669182389937109</v>
      </c>
      <c r="N220" s="1" t="s">
        <v>497</v>
      </c>
      <c r="O220" s="18">
        <v>1415.22</v>
      </c>
      <c r="P220" s="18">
        <v>-28.38</v>
      </c>
      <c r="Q220" s="18">
        <v>1443.6</v>
      </c>
      <c r="R220" s="6">
        <v>21.772615384615385</v>
      </c>
      <c r="S220" s="2">
        <f t="shared" si="7"/>
        <v>10</v>
      </c>
      <c r="T220" s="1" t="s">
        <v>527</v>
      </c>
      <c r="U220" s="1" t="s">
        <v>497</v>
      </c>
    </row>
    <row r="221" spans="1:21" x14ac:dyDescent="0.3">
      <c r="A221" t="s">
        <v>489</v>
      </c>
      <c r="B221" s="1" t="s">
        <v>128</v>
      </c>
      <c r="C221" s="1" t="s">
        <v>376</v>
      </c>
      <c r="D221" s="1" t="s">
        <v>377</v>
      </c>
      <c r="E221" s="1" t="s">
        <v>22</v>
      </c>
      <c r="F221" s="9">
        <v>2800</v>
      </c>
      <c r="G221" s="3">
        <v>44793</v>
      </c>
      <c r="H221" s="3">
        <v>44799</v>
      </c>
      <c r="I221" s="3">
        <v>44801</v>
      </c>
      <c r="J221" s="7">
        <v>62825</v>
      </c>
      <c r="K221" s="9">
        <v>5495</v>
      </c>
      <c r="L221" s="4">
        <v>2217.4499999999998</v>
      </c>
      <c r="M221" s="5">
        <f t="shared" si="6"/>
        <v>79.194642857142853</v>
      </c>
      <c r="N221" s="1" t="s">
        <v>497</v>
      </c>
      <c r="O221" s="18">
        <v>2217.4499999999998</v>
      </c>
      <c r="P221" s="18">
        <v>-28.38</v>
      </c>
      <c r="Q221" s="18">
        <v>2245.83</v>
      </c>
      <c r="R221" s="6">
        <v>40.353958143767059</v>
      </c>
      <c r="S221" s="2">
        <f t="shared" si="7"/>
        <v>8</v>
      </c>
      <c r="T221" s="1" t="s">
        <v>22</v>
      </c>
      <c r="U221" s="1" t="s">
        <v>497</v>
      </c>
    </row>
    <row r="222" spans="1:21" x14ac:dyDescent="0.3">
      <c r="A222" t="s">
        <v>489</v>
      </c>
      <c r="B222" s="1" t="s">
        <v>374</v>
      </c>
      <c r="C222" s="1" t="s">
        <v>372</v>
      </c>
      <c r="D222" s="1" t="s">
        <v>375</v>
      </c>
      <c r="E222" s="1" t="s">
        <v>517</v>
      </c>
      <c r="F222" s="9">
        <v>7044</v>
      </c>
      <c r="G222" s="3">
        <v>44793</v>
      </c>
      <c r="H222" s="3">
        <v>44809</v>
      </c>
      <c r="I222" s="3">
        <v>44811</v>
      </c>
      <c r="J222" s="7">
        <v>91286</v>
      </c>
      <c r="K222" s="9">
        <v>10579</v>
      </c>
      <c r="L222" s="4">
        <v>3090.6</v>
      </c>
      <c r="M222" s="5">
        <f t="shared" si="6"/>
        <v>43.875638841567287</v>
      </c>
      <c r="N222" s="1" t="s">
        <v>233</v>
      </c>
      <c r="O222" s="18">
        <v>3090.6</v>
      </c>
      <c r="P222" s="18">
        <v>617.85333333333335</v>
      </c>
      <c r="Q222" s="18">
        <v>2472.7466666666664</v>
      </c>
      <c r="R222" s="6">
        <v>29.214481519992439</v>
      </c>
      <c r="S222" s="2">
        <f t="shared" si="7"/>
        <v>18</v>
      </c>
      <c r="T222" s="1" t="s">
        <v>527</v>
      </c>
      <c r="U222" s="1" t="s">
        <v>498</v>
      </c>
    </row>
    <row r="223" spans="1:21" x14ac:dyDescent="0.3">
      <c r="A223" t="s">
        <v>489</v>
      </c>
      <c r="B223" s="1" t="s">
        <v>15</v>
      </c>
      <c r="C223" s="1" t="s">
        <v>17</v>
      </c>
      <c r="D223" s="1" t="s">
        <v>186</v>
      </c>
      <c r="E223" s="1" t="s">
        <v>40</v>
      </c>
      <c r="F223" s="9">
        <v>8794</v>
      </c>
      <c r="G223" s="3">
        <v>44795</v>
      </c>
      <c r="H223" s="3">
        <v>44800</v>
      </c>
      <c r="I223" s="3">
        <v>44803</v>
      </c>
      <c r="J223" s="7">
        <v>92158</v>
      </c>
      <c r="K223" s="9">
        <v>11794</v>
      </c>
      <c r="L223" s="4">
        <v>2376</v>
      </c>
      <c r="M223" s="5">
        <f t="shared" si="6"/>
        <v>27.018421651125767</v>
      </c>
      <c r="N223" s="1" t="s">
        <v>233</v>
      </c>
      <c r="O223" s="18">
        <v>2376</v>
      </c>
      <c r="P223" s="18">
        <v>291.67333333333335</v>
      </c>
      <c r="Q223" s="18">
        <v>2084.3266666666668</v>
      </c>
      <c r="R223" s="6">
        <v>20.145836866203155</v>
      </c>
      <c r="S223" s="2">
        <f t="shared" si="7"/>
        <v>8</v>
      </c>
      <c r="T223" s="1" t="s">
        <v>527</v>
      </c>
      <c r="U223" s="1" t="s">
        <v>498</v>
      </c>
    </row>
    <row r="224" spans="1:21" x14ac:dyDescent="0.3">
      <c r="A224" t="s">
        <v>489</v>
      </c>
      <c r="B224" s="1" t="s">
        <v>139</v>
      </c>
      <c r="C224" s="1" t="s">
        <v>140</v>
      </c>
      <c r="D224" s="1" t="s">
        <v>379</v>
      </c>
      <c r="E224" s="1" t="s">
        <v>517</v>
      </c>
      <c r="F224" s="9">
        <v>8544</v>
      </c>
      <c r="G224" s="3">
        <v>44795</v>
      </c>
      <c r="H224" s="3">
        <v>44821</v>
      </c>
      <c r="I224" s="3">
        <v>44824</v>
      </c>
      <c r="J224" s="7">
        <v>44518</v>
      </c>
      <c r="K224" s="9">
        <v>12843</v>
      </c>
      <c r="L224" s="4">
        <v>3811.54</v>
      </c>
      <c r="M224" s="5">
        <f t="shared" si="6"/>
        <v>44.610720973782769</v>
      </c>
      <c r="N224" s="1" t="s">
        <v>497</v>
      </c>
      <c r="O224" s="18">
        <v>3811.54</v>
      </c>
      <c r="P224" s="18">
        <v>1478.8</v>
      </c>
      <c r="Q224" s="18">
        <v>2332.7399999999998</v>
      </c>
      <c r="R224" s="6">
        <v>29.677956863661137</v>
      </c>
      <c r="S224" s="2">
        <f t="shared" si="7"/>
        <v>29</v>
      </c>
      <c r="T224" s="1" t="s">
        <v>527</v>
      </c>
      <c r="U224" s="1" t="s">
        <v>497</v>
      </c>
    </row>
    <row r="225" spans="1:21" x14ac:dyDescent="0.3">
      <c r="A225" t="s">
        <v>489</v>
      </c>
      <c r="B225" s="1" t="s">
        <v>15</v>
      </c>
      <c r="C225" s="1" t="s">
        <v>17</v>
      </c>
      <c r="D225" s="1" t="s">
        <v>19</v>
      </c>
      <c r="E225" s="1" t="s">
        <v>47</v>
      </c>
      <c r="F225" s="9">
        <v>8744</v>
      </c>
      <c r="G225" s="3">
        <v>44796</v>
      </c>
      <c r="H225" s="3">
        <v>44814</v>
      </c>
      <c r="I225" s="3">
        <v>44821</v>
      </c>
      <c r="J225" s="7">
        <v>63471</v>
      </c>
      <c r="K225" s="9">
        <v>10549.25</v>
      </c>
      <c r="L225" s="4">
        <v>1406.33</v>
      </c>
      <c r="M225" s="5">
        <f t="shared" si="6"/>
        <v>16.083371454711802</v>
      </c>
      <c r="N225" s="1" t="s">
        <v>497</v>
      </c>
      <c r="O225" s="18">
        <v>1406.33</v>
      </c>
      <c r="P225" s="18">
        <v>-96.3</v>
      </c>
      <c r="Q225" s="18">
        <v>1502.63</v>
      </c>
      <c r="R225" s="6">
        <v>13.331089887906723</v>
      </c>
      <c r="S225" s="2">
        <f t="shared" si="7"/>
        <v>25</v>
      </c>
      <c r="T225" s="1" t="s">
        <v>47</v>
      </c>
      <c r="U225" s="1" t="s">
        <v>497</v>
      </c>
    </row>
    <row r="226" spans="1:21" x14ac:dyDescent="0.3">
      <c r="A226" t="s">
        <v>489</v>
      </c>
      <c r="B226" s="1" t="s">
        <v>41</v>
      </c>
      <c r="C226" s="1" t="s">
        <v>48</v>
      </c>
      <c r="D226" s="1" t="s">
        <v>50</v>
      </c>
      <c r="E226" s="1" t="s">
        <v>40</v>
      </c>
      <c r="F226" s="9">
        <v>3270</v>
      </c>
      <c r="G226" s="3">
        <v>44797</v>
      </c>
      <c r="H226" s="3">
        <v>44818</v>
      </c>
      <c r="I226" s="3">
        <v>44821</v>
      </c>
      <c r="J226" s="7">
        <v>82193</v>
      </c>
      <c r="K226" s="9">
        <v>7344</v>
      </c>
      <c r="L226" s="4">
        <v>3228.93</v>
      </c>
      <c r="M226" s="5">
        <f t="shared" si="6"/>
        <v>98.744036697247708</v>
      </c>
      <c r="N226" s="1" t="s">
        <v>42</v>
      </c>
      <c r="O226" s="18">
        <v>3228.93</v>
      </c>
      <c r="P226" s="18">
        <v>347.91333333333336</v>
      </c>
      <c r="Q226" s="18">
        <v>2881.0166666666669</v>
      </c>
      <c r="R226" s="6">
        <v>43.966911764705884</v>
      </c>
      <c r="S226" s="2">
        <f t="shared" si="7"/>
        <v>24</v>
      </c>
      <c r="T226" s="1" t="s">
        <v>527</v>
      </c>
      <c r="U226" s="1" t="s">
        <v>42</v>
      </c>
    </row>
    <row r="227" spans="1:21" x14ac:dyDescent="0.3">
      <c r="A227" t="s">
        <v>489</v>
      </c>
      <c r="B227" s="1" t="s">
        <v>28</v>
      </c>
      <c r="C227" s="1" t="s">
        <v>31</v>
      </c>
      <c r="D227" s="1" t="s">
        <v>288</v>
      </c>
      <c r="E227" s="1" t="s">
        <v>517</v>
      </c>
      <c r="F227" s="9">
        <v>7944</v>
      </c>
      <c r="G227" s="3">
        <v>44797</v>
      </c>
      <c r="I227" s="3">
        <v>44825</v>
      </c>
      <c r="J227" s="7">
        <v>79456</v>
      </c>
      <c r="K227" s="9">
        <v>11520</v>
      </c>
      <c r="L227" s="4">
        <v>2993.97</v>
      </c>
      <c r="M227" s="5">
        <f t="shared" si="6"/>
        <v>37.688444108761324</v>
      </c>
      <c r="N227" s="1" t="s">
        <v>497</v>
      </c>
      <c r="O227" s="18">
        <v>2993.97</v>
      </c>
      <c r="P227" s="18">
        <v>-28.38</v>
      </c>
      <c r="Q227" s="18">
        <v>3022.35</v>
      </c>
      <c r="R227" s="6">
        <v>25.989322916666666</v>
      </c>
      <c r="S227" s="2">
        <f t="shared" si="7"/>
        <v>28</v>
      </c>
      <c r="T227" s="1" t="s">
        <v>527</v>
      </c>
      <c r="U227" s="1" t="s">
        <v>497</v>
      </c>
    </row>
    <row r="228" spans="1:21" x14ac:dyDescent="0.3">
      <c r="A228" t="s">
        <v>489</v>
      </c>
      <c r="B228" s="1" t="s">
        <v>80</v>
      </c>
      <c r="C228" s="1" t="s">
        <v>78</v>
      </c>
      <c r="D228" s="1" t="s">
        <v>396</v>
      </c>
      <c r="E228" s="1" t="s">
        <v>397</v>
      </c>
      <c r="F228" s="9">
        <v>2870</v>
      </c>
      <c r="G228" s="3">
        <v>44798</v>
      </c>
      <c r="I228" s="3">
        <v>44805</v>
      </c>
      <c r="J228" s="7">
        <v>75111</v>
      </c>
      <c r="K228" s="9">
        <v>5300</v>
      </c>
      <c r="L228" s="4">
        <v>1954.5</v>
      </c>
      <c r="M228" s="5">
        <f t="shared" si="6"/>
        <v>68.101045296167257</v>
      </c>
      <c r="N228" s="1" t="s">
        <v>497</v>
      </c>
      <c r="O228" s="18">
        <v>1954.5</v>
      </c>
      <c r="P228" s="18">
        <v>-28.38</v>
      </c>
      <c r="Q228" s="18">
        <v>1982.88</v>
      </c>
      <c r="R228" s="6">
        <v>36.877358490566039</v>
      </c>
      <c r="S228" s="2">
        <f t="shared" si="7"/>
        <v>7</v>
      </c>
      <c r="T228" s="1" t="s">
        <v>397</v>
      </c>
      <c r="U228" s="1" t="s">
        <v>497</v>
      </c>
    </row>
    <row r="229" spans="1:21" x14ac:dyDescent="0.3">
      <c r="A229" t="s">
        <v>489</v>
      </c>
      <c r="B229" s="1" t="s">
        <v>139</v>
      </c>
      <c r="C229" s="1" t="s">
        <v>137</v>
      </c>
      <c r="D229" s="1" t="s">
        <v>138</v>
      </c>
      <c r="E229" s="1" t="s">
        <v>397</v>
      </c>
      <c r="F229" s="9">
        <v>1000</v>
      </c>
      <c r="G229" s="3">
        <v>44799</v>
      </c>
      <c r="H229" s="3">
        <v>44808</v>
      </c>
      <c r="I229" s="3">
        <v>44819</v>
      </c>
      <c r="J229" s="7">
        <v>93875</v>
      </c>
      <c r="K229" s="9">
        <v>3695</v>
      </c>
      <c r="L229" s="4">
        <v>2144.48</v>
      </c>
      <c r="M229" s="5">
        <f t="shared" si="6"/>
        <v>214.44800000000001</v>
      </c>
      <c r="N229" s="1" t="s">
        <v>42</v>
      </c>
      <c r="O229" s="18">
        <v>2144.48</v>
      </c>
      <c r="P229" s="18">
        <v>-28.38</v>
      </c>
      <c r="Q229" s="18">
        <v>2172.86</v>
      </c>
      <c r="R229" s="6">
        <v>58.037347767253046</v>
      </c>
      <c r="S229" s="2">
        <f t="shared" si="7"/>
        <v>20</v>
      </c>
      <c r="T229" s="1" t="s">
        <v>397</v>
      </c>
      <c r="U229" s="1" t="s">
        <v>42</v>
      </c>
    </row>
    <row r="230" spans="1:21" x14ac:dyDescent="0.3">
      <c r="A230" t="s">
        <v>489</v>
      </c>
      <c r="B230" s="1" t="s">
        <v>80</v>
      </c>
      <c r="C230" s="1" t="s">
        <v>78</v>
      </c>
      <c r="D230" s="1" t="s">
        <v>399</v>
      </c>
      <c r="E230" s="1" t="s">
        <v>517</v>
      </c>
      <c r="F230" s="9">
        <v>4750</v>
      </c>
      <c r="G230" s="3">
        <v>44799</v>
      </c>
      <c r="H230" s="3">
        <v>44814</v>
      </c>
      <c r="I230" s="3">
        <v>44818</v>
      </c>
      <c r="J230" s="7">
        <v>75218</v>
      </c>
      <c r="K230" s="9">
        <v>7395</v>
      </c>
      <c r="L230" s="4">
        <v>2161.19</v>
      </c>
      <c r="M230" s="5">
        <f t="shared" si="6"/>
        <v>45.498736842105266</v>
      </c>
      <c r="N230" s="1" t="s">
        <v>42</v>
      </c>
      <c r="O230" s="18">
        <v>2161.19</v>
      </c>
      <c r="P230" s="18">
        <v>-28.38</v>
      </c>
      <c r="Q230" s="18">
        <v>2189.5700000000002</v>
      </c>
      <c r="R230" s="6">
        <v>29.225016903313051</v>
      </c>
      <c r="S230" s="2">
        <f t="shared" si="7"/>
        <v>19</v>
      </c>
      <c r="T230" s="1" t="s">
        <v>527</v>
      </c>
      <c r="U230" s="1" t="s">
        <v>42</v>
      </c>
    </row>
    <row r="231" spans="1:21" x14ac:dyDescent="0.3">
      <c r="A231" t="s">
        <v>489</v>
      </c>
      <c r="B231" s="1" t="s">
        <v>112</v>
      </c>
      <c r="C231" s="1" t="s">
        <v>171</v>
      </c>
      <c r="D231" s="1" t="s">
        <v>398</v>
      </c>
      <c r="E231" s="1" t="s">
        <v>40</v>
      </c>
      <c r="F231" s="9">
        <v>5794</v>
      </c>
      <c r="G231" s="3">
        <v>44799</v>
      </c>
      <c r="I231" s="3">
        <v>44807</v>
      </c>
      <c r="J231" s="7">
        <v>89379</v>
      </c>
      <c r="K231" s="9">
        <v>8794</v>
      </c>
      <c r="L231" s="4">
        <v>2648.72</v>
      </c>
      <c r="M231" s="5">
        <f t="shared" si="6"/>
        <v>45.714877459440793</v>
      </c>
      <c r="N231" s="1" t="s">
        <v>497</v>
      </c>
      <c r="O231" s="18">
        <v>2648.72</v>
      </c>
      <c r="P231" s="18">
        <v>432.22</v>
      </c>
      <c r="Q231" s="18">
        <v>2216.5</v>
      </c>
      <c r="R231" s="6">
        <v>30.119627018421649</v>
      </c>
      <c r="S231" s="2">
        <f t="shared" si="7"/>
        <v>8</v>
      </c>
      <c r="T231" s="1" t="s">
        <v>527</v>
      </c>
      <c r="U231" s="1" t="s">
        <v>497</v>
      </c>
    </row>
    <row r="232" spans="1:21" x14ac:dyDescent="0.3">
      <c r="A232" t="s">
        <v>489</v>
      </c>
      <c r="B232" s="1" t="s">
        <v>128</v>
      </c>
      <c r="C232" s="1" t="s">
        <v>129</v>
      </c>
      <c r="D232" s="1" t="s">
        <v>283</v>
      </c>
      <c r="E232" s="1" t="s">
        <v>20</v>
      </c>
      <c r="F232" s="9">
        <v>900</v>
      </c>
      <c r="G232" s="3">
        <v>44800</v>
      </c>
      <c r="I232" s="3">
        <v>44817</v>
      </c>
      <c r="J232" s="7">
        <v>108956</v>
      </c>
      <c r="K232" s="9">
        <v>3400</v>
      </c>
      <c r="L232" s="4">
        <v>1929.61</v>
      </c>
      <c r="M232" s="5">
        <f t="shared" si="6"/>
        <v>214.40111111111108</v>
      </c>
      <c r="N232" s="1" t="s">
        <v>497</v>
      </c>
      <c r="O232" s="18">
        <v>1929.61</v>
      </c>
      <c r="P232" s="18">
        <v>-28.38</v>
      </c>
      <c r="Q232" s="18">
        <v>1957.99</v>
      </c>
      <c r="R232" s="6">
        <v>56.753235294117644</v>
      </c>
      <c r="S232" s="2">
        <f t="shared" si="7"/>
        <v>17</v>
      </c>
      <c r="T232" s="1" t="s">
        <v>517</v>
      </c>
      <c r="U232" s="1" t="s">
        <v>497</v>
      </c>
    </row>
    <row r="233" spans="1:21" x14ac:dyDescent="0.3">
      <c r="A233" t="s">
        <v>489</v>
      </c>
      <c r="B233" s="1" t="s">
        <v>15</v>
      </c>
      <c r="C233" s="1" t="s">
        <v>277</v>
      </c>
      <c r="D233" s="1" t="s">
        <v>215</v>
      </c>
      <c r="E233" s="1" t="s">
        <v>47</v>
      </c>
      <c r="F233" s="9">
        <v>7844</v>
      </c>
      <c r="G233" s="3">
        <v>44800</v>
      </c>
      <c r="H233" s="3">
        <v>44807</v>
      </c>
      <c r="I233" s="3">
        <v>44820</v>
      </c>
      <c r="J233" s="7">
        <v>80842</v>
      </c>
      <c r="K233" s="9">
        <v>12794</v>
      </c>
      <c r="L233" s="4">
        <v>3582.41</v>
      </c>
      <c r="M233" s="5">
        <f t="shared" si="6"/>
        <v>45.67070372259051</v>
      </c>
      <c r="N233" s="1" t="s">
        <v>497</v>
      </c>
      <c r="O233" s="18">
        <v>3582.41</v>
      </c>
      <c r="P233" s="18">
        <v>902.66666666666663</v>
      </c>
      <c r="Q233" s="18">
        <v>2679.7433333333333</v>
      </c>
      <c r="R233" s="6">
        <v>28.000703454744411</v>
      </c>
      <c r="S233" s="2">
        <f t="shared" si="7"/>
        <v>20</v>
      </c>
      <c r="T233" s="1" t="s">
        <v>47</v>
      </c>
      <c r="U233" s="1" t="s">
        <v>497</v>
      </c>
    </row>
    <row r="234" spans="1:21" x14ac:dyDescent="0.3">
      <c r="A234" t="s">
        <v>489</v>
      </c>
      <c r="B234" s="1" t="s">
        <v>139</v>
      </c>
      <c r="C234" s="1" t="s">
        <v>140</v>
      </c>
      <c r="D234" s="1" t="s">
        <v>452</v>
      </c>
      <c r="E234" s="1" t="s">
        <v>22</v>
      </c>
      <c r="F234" s="9">
        <v>200</v>
      </c>
      <c r="G234" s="3">
        <v>44801</v>
      </c>
      <c r="I234" s="3">
        <v>44824</v>
      </c>
      <c r="J234" s="7">
        <v>162301</v>
      </c>
      <c r="K234" s="9">
        <v>407</v>
      </c>
      <c r="L234" s="4">
        <v>172.5</v>
      </c>
      <c r="M234" s="5">
        <f t="shared" si="6"/>
        <v>86.25</v>
      </c>
      <c r="N234" s="1" t="s">
        <v>507</v>
      </c>
      <c r="O234" s="18">
        <v>172.5</v>
      </c>
      <c r="Q234" s="18">
        <v>172.5</v>
      </c>
      <c r="R234" s="6">
        <v>42.383292383292385</v>
      </c>
      <c r="S234" s="2">
        <f t="shared" si="7"/>
        <v>23</v>
      </c>
      <c r="T234" s="1" t="s">
        <v>22</v>
      </c>
      <c r="U234" s="1" t="s">
        <v>503</v>
      </c>
    </row>
    <row r="235" spans="1:21" x14ac:dyDescent="0.3">
      <c r="A235" t="s">
        <v>489</v>
      </c>
      <c r="B235" s="1" t="s">
        <v>102</v>
      </c>
      <c r="C235" s="1" t="s">
        <v>284</v>
      </c>
      <c r="D235" s="1" t="s">
        <v>404</v>
      </c>
      <c r="E235" s="1" t="s">
        <v>397</v>
      </c>
      <c r="F235" s="9">
        <v>4470</v>
      </c>
      <c r="G235" s="3">
        <v>44802</v>
      </c>
      <c r="H235" s="3">
        <v>44816</v>
      </c>
      <c r="I235" s="3">
        <v>44818</v>
      </c>
      <c r="J235" s="7">
        <v>57865</v>
      </c>
      <c r="K235" s="9">
        <v>6450</v>
      </c>
      <c r="L235" s="4">
        <v>1662.96</v>
      </c>
      <c r="M235" s="5">
        <f t="shared" si="6"/>
        <v>37.202684563758396</v>
      </c>
      <c r="N235" s="1" t="s">
        <v>497</v>
      </c>
      <c r="O235" s="18">
        <v>1662.96</v>
      </c>
      <c r="P235" s="18">
        <v>-28.38</v>
      </c>
      <c r="Q235" s="18">
        <v>1691.34</v>
      </c>
      <c r="R235" s="6">
        <v>25.782325581395348</v>
      </c>
      <c r="S235" s="2">
        <f t="shared" si="7"/>
        <v>16</v>
      </c>
      <c r="T235" s="1" t="s">
        <v>397</v>
      </c>
      <c r="U235" s="1" t="s">
        <v>497</v>
      </c>
    </row>
    <row r="236" spans="1:21" x14ac:dyDescent="0.3">
      <c r="A236" t="s">
        <v>489</v>
      </c>
      <c r="B236" s="1" t="s">
        <v>41</v>
      </c>
      <c r="C236" s="1" t="s">
        <v>218</v>
      </c>
      <c r="D236" s="1" t="s">
        <v>209</v>
      </c>
      <c r="E236" s="1" t="s">
        <v>20</v>
      </c>
      <c r="F236" s="9">
        <v>9854</v>
      </c>
      <c r="G236" s="3">
        <v>44802</v>
      </c>
      <c r="H236" s="3">
        <v>44808</v>
      </c>
      <c r="I236" s="3">
        <v>44812</v>
      </c>
      <c r="J236" s="7">
        <v>41304</v>
      </c>
      <c r="K236" s="9">
        <v>13749</v>
      </c>
      <c r="L236" s="4">
        <v>3145.5</v>
      </c>
      <c r="M236" s="5">
        <f t="shared" si="6"/>
        <v>31.921047290440431</v>
      </c>
      <c r="N236" s="1" t="s">
        <v>497</v>
      </c>
      <c r="O236" s="18">
        <v>3145.5</v>
      </c>
      <c r="P236" s="18">
        <v>268.17</v>
      </c>
      <c r="Q236" s="18">
        <v>2877.33</v>
      </c>
      <c r="R236" s="6">
        <v>22.878027492908576</v>
      </c>
      <c r="S236" s="2">
        <f t="shared" si="7"/>
        <v>10</v>
      </c>
      <c r="T236" s="1" t="s">
        <v>517</v>
      </c>
      <c r="U236" s="1" t="s">
        <v>497</v>
      </c>
    </row>
    <row r="237" spans="1:21" x14ac:dyDescent="0.3">
      <c r="A237" t="s">
        <v>489</v>
      </c>
      <c r="B237" s="1" t="s">
        <v>15</v>
      </c>
      <c r="C237" s="1" t="s">
        <v>12</v>
      </c>
      <c r="D237" s="1" t="s">
        <v>289</v>
      </c>
      <c r="E237" s="1" t="s">
        <v>517</v>
      </c>
      <c r="F237" s="9">
        <v>4994</v>
      </c>
      <c r="G237" s="3">
        <v>44804</v>
      </c>
      <c r="H237" s="3">
        <v>44825</v>
      </c>
      <c r="I237" s="3">
        <v>44826</v>
      </c>
      <c r="J237" s="7">
        <v>85655</v>
      </c>
      <c r="K237" s="9">
        <v>8309</v>
      </c>
      <c r="L237" s="4">
        <v>3119.84</v>
      </c>
      <c r="M237" s="5">
        <f t="shared" si="6"/>
        <v>62.471766119343222</v>
      </c>
      <c r="N237" s="1" t="s">
        <v>497</v>
      </c>
      <c r="O237" s="18">
        <v>3119.84</v>
      </c>
      <c r="P237" s="18">
        <v>1110.6966666666667</v>
      </c>
      <c r="Q237" s="18">
        <v>2009.1433333333334</v>
      </c>
      <c r="R237" s="6">
        <v>37.547719340474181</v>
      </c>
      <c r="S237" s="2">
        <f t="shared" si="7"/>
        <v>22</v>
      </c>
      <c r="T237" s="1" t="s">
        <v>527</v>
      </c>
      <c r="U237" s="1" t="s">
        <v>497</v>
      </c>
    </row>
    <row r="238" spans="1:21" x14ac:dyDescent="0.3">
      <c r="A238" t="s">
        <v>489</v>
      </c>
      <c r="B238" s="1" t="s">
        <v>139</v>
      </c>
      <c r="C238" s="1" t="s">
        <v>412</v>
      </c>
      <c r="D238" s="1" t="s">
        <v>413</v>
      </c>
      <c r="E238" s="1" t="s">
        <v>20</v>
      </c>
      <c r="F238" s="9">
        <v>9754</v>
      </c>
      <c r="G238" s="3">
        <v>44804</v>
      </c>
      <c r="H238" s="3">
        <v>44818</v>
      </c>
      <c r="I238" s="3">
        <v>44819</v>
      </c>
      <c r="J238" s="7">
        <v>40997</v>
      </c>
      <c r="K238" s="9">
        <v>13994</v>
      </c>
      <c r="L238" s="4">
        <v>3140.91</v>
      </c>
      <c r="M238" s="5">
        <f t="shared" si="6"/>
        <v>32.201250768915315</v>
      </c>
      <c r="N238" s="1" t="s">
        <v>497</v>
      </c>
      <c r="O238" s="18">
        <v>3140.91</v>
      </c>
      <c r="P238" s="18">
        <v>776</v>
      </c>
      <c r="Q238" s="18">
        <v>2364.91</v>
      </c>
      <c r="R238" s="6">
        <v>22.444690581677861</v>
      </c>
      <c r="S238" s="2">
        <f t="shared" si="7"/>
        <v>15</v>
      </c>
      <c r="T238" s="1" t="s">
        <v>517</v>
      </c>
      <c r="U238" s="1" t="s">
        <v>497</v>
      </c>
    </row>
    <row r="239" spans="1:21" x14ac:dyDescent="0.3">
      <c r="A239" t="s">
        <v>489</v>
      </c>
      <c r="B239" s="1" t="s">
        <v>80</v>
      </c>
      <c r="C239" s="1" t="s">
        <v>78</v>
      </c>
      <c r="D239" s="1" t="s">
        <v>415</v>
      </c>
      <c r="E239" s="1" t="s">
        <v>47</v>
      </c>
      <c r="F239" s="9">
        <v>12354</v>
      </c>
      <c r="G239" s="3">
        <v>44805</v>
      </c>
      <c r="H239" s="3">
        <v>44813</v>
      </c>
      <c r="I239" s="3">
        <v>44814</v>
      </c>
      <c r="J239" s="7">
        <v>37803</v>
      </c>
      <c r="K239" s="9">
        <v>14695</v>
      </c>
      <c r="L239" s="4">
        <v>1851.45</v>
      </c>
      <c r="M239" s="5">
        <f t="shared" si="6"/>
        <v>14.986644001942691</v>
      </c>
      <c r="N239" s="1" t="s">
        <v>42</v>
      </c>
      <c r="O239" s="18">
        <v>1851.45</v>
      </c>
      <c r="P239" s="18">
        <v>-28.38</v>
      </c>
      <c r="Q239" s="18">
        <v>1879.83</v>
      </c>
      <c r="R239" s="6">
        <v>12.599183395712828</v>
      </c>
      <c r="S239" s="2">
        <f t="shared" si="7"/>
        <v>9</v>
      </c>
      <c r="T239" s="1" t="s">
        <v>47</v>
      </c>
      <c r="U239" s="1" t="s">
        <v>42</v>
      </c>
    </row>
    <row r="240" spans="1:21" x14ac:dyDescent="0.3">
      <c r="A240" t="s">
        <v>489</v>
      </c>
      <c r="B240" s="1" t="s">
        <v>41</v>
      </c>
      <c r="C240" s="1" t="s">
        <v>38</v>
      </c>
      <c r="D240" s="1" t="s">
        <v>420</v>
      </c>
      <c r="E240" s="1" t="s">
        <v>517</v>
      </c>
      <c r="F240" s="9">
        <v>7794</v>
      </c>
      <c r="G240" s="3">
        <v>44806</v>
      </c>
      <c r="I240" s="3">
        <v>44821</v>
      </c>
      <c r="J240" s="7">
        <v>54671</v>
      </c>
      <c r="K240" s="9">
        <v>10285</v>
      </c>
      <c r="L240" s="4">
        <v>2046.45</v>
      </c>
      <c r="M240" s="5">
        <f t="shared" si="6"/>
        <v>26.256735950731329</v>
      </c>
      <c r="N240" s="1" t="s">
        <v>497</v>
      </c>
      <c r="O240" s="18">
        <v>2046.45</v>
      </c>
      <c r="P240" s="18">
        <v>-28.38</v>
      </c>
      <c r="Q240" s="18">
        <v>2074.83</v>
      </c>
      <c r="R240" s="6">
        <v>19.897423432182791</v>
      </c>
      <c r="S240" s="2">
        <f t="shared" si="7"/>
        <v>15</v>
      </c>
      <c r="T240" s="1" t="s">
        <v>527</v>
      </c>
      <c r="U240" s="1" t="s">
        <v>497</v>
      </c>
    </row>
    <row r="241" spans="1:21" x14ac:dyDescent="0.3">
      <c r="A241" t="s">
        <v>489</v>
      </c>
      <c r="B241" s="1" t="s">
        <v>15</v>
      </c>
      <c r="C241" s="1" t="s">
        <v>421</v>
      </c>
      <c r="D241" s="1" t="s">
        <v>215</v>
      </c>
      <c r="E241" s="1" t="s">
        <v>20</v>
      </c>
      <c r="F241" s="9">
        <v>10000</v>
      </c>
      <c r="G241" s="3">
        <v>44806</v>
      </c>
      <c r="H241" s="3">
        <v>44820</v>
      </c>
      <c r="I241" s="3">
        <v>44822</v>
      </c>
      <c r="J241" s="7">
        <v>90876</v>
      </c>
      <c r="K241" s="9">
        <v>14394</v>
      </c>
      <c r="L241" s="4">
        <v>3587.47</v>
      </c>
      <c r="M241" s="5">
        <f t="shared" si="6"/>
        <v>35.874699999999997</v>
      </c>
      <c r="N241" s="1" t="s">
        <v>497</v>
      </c>
      <c r="O241" s="18">
        <v>3587.47</v>
      </c>
      <c r="P241" s="18">
        <v>347.91333333333336</v>
      </c>
      <c r="Q241" s="18">
        <v>3239.5566666666668</v>
      </c>
      <c r="R241" s="6">
        <v>24.923370848964847</v>
      </c>
      <c r="S241" s="2">
        <f t="shared" si="7"/>
        <v>16</v>
      </c>
      <c r="T241" s="1" t="s">
        <v>517</v>
      </c>
      <c r="U241" s="1" t="s">
        <v>497</v>
      </c>
    </row>
    <row r="242" spans="1:21" x14ac:dyDescent="0.3">
      <c r="A242" t="s">
        <v>489</v>
      </c>
      <c r="B242" s="1" t="s">
        <v>374</v>
      </c>
      <c r="C242" s="1" t="s">
        <v>418</v>
      </c>
      <c r="D242" s="1" t="s">
        <v>419</v>
      </c>
      <c r="E242" s="1" t="s">
        <v>517</v>
      </c>
      <c r="F242" s="9">
        <v>9354</v>
      </c>
      <c r="G242" s="3">
        <v>44806</v>
      </c>
      <c r="H242" s="3">
        <v>44814</v>
      </c>
      <c r="I242" s="3">
        <v>44820</v>
      </c>
      <c r="J242" s="7">
        <v>91867</v>
      </c>
      <c r="K242" s="9">
        <v>14599</v>
      </c>
      <c r="L242" s="4">
        <v>4638.37</v>
      </c>
      <c r="M242" s="5">
        <f t="shared" si="6"/>
        <v>49.587021595039552</v>
      </c>
      <c r="N242" s="1" t="s">
        <v>497</v>
      </c>
      <c r="O242" s="18">
        <v>4638.37</v>
      </c>
      <c r="P242" s="18">
        <v>1764.22</v>
      </c>
      <c r="Q242" s="18">
        <v>2874.15</v>
      </c>
      <c r="R242" s="6">
        <v>31.771833687238853</v>
      </c>
      <c r="S242" s="2">
        <f t="shared" si="7"/>
        <v>14</v>
      </c>
      <c r="T242" s="1" t="s">
        <v>527</v>
      </c>
      <c r="U242" s="1" t="s">
        <v>497</v>
      </c>
    </row>
    <row r="243" spans="1:21" x14ac:dyDescent="0.3">
      <c r="A243" t="s">
        <v>489</v>
      </c>
      <c r="B243" s="1" t="s">
        <v>139</v>
      </c>
      <c r="C243" s="1" t="s">
        <v>147</v>
      </c>
      <c r="D243" s="1" t="s">
        <v>422</v>
      </c>
      <c r="E243" s="1" t="s">
        <v>20</v>
      </c>
      <c r="F243" s="9">
        <v>5294</v>
      </c>
      <c r="G243" s="3">
        <v>44807</v>
      </c>
      <c r="H243" s="3">
        <v>44821</v>
      </c>
      <c r="I243" s="3">
        <v>44827</v>
      </c>
      <c r="J243" s="7">
        <v>95540</v>
      </c>
      <c r="K243" s="9">
        <v>8544</v>
      </c>
      <c r="L243" s="4">
        <v>2332.4</v>
      </c>
      <c r="M243" s="5">
        <f t="shared" si="6"/>
        <v>44.057423498299961</v>
      </c>
      <c r="N243" s="1" t="s">
        <v>503</v>
      </c>
      <c r="O243" s="18">
        <v>2332.4</v>
      </c>
      <c r="P243" s="18">
        <v>-28.38</v>
      </c>
      <c r="Q243" s="18">
        <v>2360.7800000000002</v>
      </c>
      <c r="R243" s="6">
        <v>27.29868913857678</v>
      </c>
      <c r="S243" s="2">
        <f t="shared" si="7"/>
        <v>20</v>
      </c>
      <c r="T243" s="1" t="s">
        <v>517</v>
      </c>
      <c r="U243" s="1" t="s">
        <v>503</v>
      </c>
    </row>
    <row r="244" spans="1:21" x14ac:dyDescent="0.3">
      <c r="A244" t="s">
        <v>489</v>
      </c>
      <c r="B244" s="1" t="s">
        <v>139</v>
      </c>
      <c r="C244" s="1" t="s">
        <v>140</v>
      </c>
      <c r="D244" s="1" t="s">
        <v>351</v>
      </c>
      <c r="E244" s="1" t="s">
        <v>517</v>
      </c>
      <c r="F244" s="9">
        <v>6894</v>
      </c>
      <c r="G244" s="3">
        <v>44807</v>
      </c>
      <c r="I244" s="3">
        <v>44828</v>
      </c>
      <c r="J244" s="7">
        <v>61138</v>
      </c>
      <c r="K244" s="9">
        <v>10750</v>
      </c>
      <c r="L244" s="4">
        <v>3041.28</v>
      </c>
      <c r="M244" s="5">
        <f t="shared" si="6"/>
        <v>44.114882506527422</v>
      </c>
      <c r="N244" s="1" t="s">
        <v>497</v>
      </c>
      <c r="O244" s="18">
        <v>3041.28</v>
      </c>
      <c r="P244" s="18">
        <v>-191.05</v>
      </c>
      <c r="Q244" s="18">
        <v>3232.33</v>
      </c>
      <c r="R244" s="6">
        <v>28.290976744186047</v>
      </c>
      <c r="S244" s="2">
        <f t="shared" si="7"/>
        <v>21</v>
      </c>
      <c r="T244" s="1" t="s">
        <v>527</v>
      </c>
      <c r="U244" s="1" t="s">
        <v>497</v>
      </c>
    </row>
    <row r="245" spans="1:21" x14ac:dyDescent="0.3">
      <c r="A245" t="s">
        <v>489</v>
      </c>
      <c r="B245" s="1" t="s">
        <v>374</v>
      </c>
      <c r="C245" s="1" t="s">
        <v>428</v>
      </c>
      <c r="D245" s="1" t="s">
        <v>429</v>
      </c>
      <c r="E245" s="1" t="s">
        <v>47</v>
      </c>
      <c r="F245" s="9">
        <v>5044</v>
      </c>
      <c r="G245" s="3">
        <v>44809</v>
      </c>
      <c r="I245" s="3">
        <v>44822</v>
      </c>
      <c r="J245" s="7">
        <v>84116</v>
      </c>
      <c r="K245" s="9">
        <v>8384</v>
      </c>
      <c r="L245" s="4">
        <v>2434.0700000000002</v>
      </c>
      <c r="M245" s="5">
        <f t="shared" si="6"/>
        <v>48.256740681998416</v>
      </c>
      <c r="N245" s="1" t="s">
        <v>503</v>
      </c>
      <c r="O245" s="18">
        <v>2434.0700000000002</v>
      </c>
      <c r="P245" s="18">
        <v>483.24</v>
      </c>
      <c r="Q245" s="18">
        <v>1950.83</v>
      </c>
      <c r="R245" s="6">
        <v>29.032323473282442</v>
      </c>
      <c r="S245" s="2">
        <f t="shared" si="7"/>
        <v>13</v>
      </c>
      <c r="T245" s="1" t="s">
        <v>47</v>
      </c>
      <c r="U245" s="1" t="s">
        <v>503</v>
      </c>
    </row>
    <row r="246" spans="1:21" x14ac:dyDescent="0.3">
      <c r="A246" t="s">
        <v>489</v>
      </c>
      <c r="B246" s="1" t="s">
        <v>80</v>
      </c>
      <c r="C246" s="1" t="s">
        <v>78</v>
      </c>
      <c r="D246" s="1" t="s">
        <v>399</v>
      </c>
      <c r="E246" s="1" t="s">
        <v>40</v>
      </c>
      <c r="F246" s="9">
        <v>6494</v>
      </c>
      <c r="G246" s="3">
        <v>44809</v>
      </c>
      <c r="H246" s="3">
        <v>44818</v>
      </c>
      <c r="I246" s="3">
        <v>44824</v>
      </c>
      <c r="J246" s="7">
        <v>50294</v>
      </c>
      <c r="K246" s="9">
        <v>10000</v>
      </c>
      <c r="L246" s="4">
        <v>3417.66</v>
      </c>
      <c r="M246" s="5">
        <f t="shared" si="6"/>
        <v>52.627964274715126</v>
      </c>
      <c r="N246" s="1" t="s">
        <v>497</v>
      </c>
      <c r="O246" s="18">
        <v>3417.66</v>
      </c>
      <c r="P246" s="18">
        <v>451.62</v>
      </c>
      <c r="Q246" s="18">
        <v>2966.04</v>
      </c>
      <c r="R246" s="6">
        <v>34.176600000000001</v>
      </c>
      <c r="S246" s="2">
        <f t="shared" si="7"/>
        <v>15</v>
      </c>
      <c r="T246" s="1" t="s">
        <v>527</v>
      </c>
      <c r="U246" s="1" t="s">
        <v>497</v>
      </c>
    </row>
    <row r="247" spans="1:21" x14ac:dyDescent="0.3">
      <c r="A247" t="s">
        <v>489</v>
      </c>
      <c r="B247" s="1" t="s">
        <v>28</v>
      </c>
      <c r="C247" s="1" t="s">
        <v>31</v>
      </c>
      <c r="D247" s="1" t="s">
        <v>427</v>
      </c>
      <c r="E247" s="1" t="s">
        <v>517</v>
      </c>
      <c r="F247" s="9">
        <v>9094</v>
      </c>
      <c r="G247" s="3">
        <v>44809</v>
      </c>
      <c r="H247" s="3">
        <v>44826</v>
      </c>
      <c r="I247" s="3">
        <v>44826</v>
      </c>
      <c r="J247" s="7">
        <v>51478</v>
      </c>
      <c r="K247" s="9">
        <v>11825</v>
      </c>
      <c r="L247" s="4">
        <v>2246.4499999999998</v>
      </c>
      <c r="M247" s="5">
        <f t="shared" si="6"/>
        <v>24.702551132614907</v>
      </c>
      <c r="N247" s="1" t="s">
        <v>497</v>
      </c>
      <c r="O247" s="18">
        <v>2246.4499999999998</v>
      </c>
      <c r="P247" s="18">
        <v>-28.38</v>
      </c>
      <c r="Q247" s="18">
        <v>2274.83</v>
      </c>
      <c r="R247" s="6">
        <v>18.997463002114166</v>
      </c>
      <c r="S247" s="2">
        <f t="shared" si="7"/>
        <v>17</v>
      </c>
      <c r="T247" s="1" t="s">
        <v>527</v>
      </c>
      <c r="U247" s="1" t="s">
        <v>497</v>
      </c>
    </row>
    <row r="248" spans="1:21" x14ac:dyDescent="0.3">
      <c r="A248" t="s">
        <v>489</v>
      </c>
      <c r="B248" s="1" t="s">
        <v>232</v>
      </c>
      <c r="C248" s="1" t="s">
        <v>230</v>
      </c>
      <c r="D248" s="1" t="s">
        <v>426</v>
      </c>
      <c r="E248" s="1" t="s">
        <v>517</v>
      </c>
      <c r="F248" s="9">
        <v>11154</v>
      </c>
      <c r="G248" s="3">
        <v>44809</v>
      </c>
      <c r="I248" s="3">
        <v>44821</v>
      </c>
      <c r="J248" s="7">
        <v>28604</v>
      </c>
      <c r="K248" s="9">
        <v>14100</v>
      </c>
      <c r="L248" s="4">
        <v>2158.88</v>
      </c>
      <c r="M248" s="5">
        <f t="shared" si="6"/>
        <v>19.355208893670433</v>
      </c>
      <c r="N248" s="1" t="s">
        <v>497</v>
      </c>
      <c r="O248" s="18">
        <v>2158.88</v>
      </c>
      <c r="P248" s="18">
        <v>483.24</v>
      </c>
      <c r="Q248" s="18">
        <v>1675.64</v>
      </c>
      <c r="R248" s="6">
        <v>15.311205673758865</v>
      </c>
      <c r="S248" s="2">
        <f t="shared" si="7"/>
        <v>12</v>
      </c>
      <c r="T248" s="1" t="s">
        <v>527</v>
      </c>
      <c r="U248" s="1" t="s">
        <v>497</v>
      </c>
    </row>
    <row r="249" spans="1:21" x14ac:dyDescent="0.3">
      <c r="A249" t="s">
        <v>489</v>
      </c>
      <c r="B249" s="1" t="s">
        <v>139</v>
      </c>
      <c r="C249" s="1" t="s">
        <v>140</v>
      </c>
      <c r="D249" s="1" t="s">
        <v>433</v>
      </c>
      <c r="E249" s="1" t="s">
        <v>22</v>
      </c>
      <c r="F249" s="9">
        <v>5994</v>
      </c>
      <c r="G249" s="3">
        <v>44810</v>
      </c>
      <c r="H249" s="3">
        <v>44812</v>
      </c>
      <c r="I249" s="3">
        <v>44815</v>
      </c>
      <c r="J249" s="7">
        <v>68303</v>
      </c>
      <c r="K249" s="9">
        <v>9899</v>
      </c>
      <c r="L249" s="4">
        <v>3112.12</v>
      </c>
      <c r="M249" s="5">
        <f t="shared" si="6"/>
        <v>51.92058725392058</v>
      </c>
      <c r="N249" s="1" t="s">
        <v>497</v>
      </c>
      <c r="O249" s="18">
        <v>3112.12</v>
      </c>
      <c r="P249" s="18">
        <v>558.11666666666667</v>
      </c>
      <c r="Q249" s="18">
        <v>2554.0033333333336</v>
      </c>
      <c r="R249" s="6">
        <v>31.43873118496818</v>
      </c>
      <c r="S249" s="2">
        <f t="shared" si="7"/>
        <v>5</v>
      </c>
      <c r="T249" s="1" t="s">
        <v>22</v>
      </c>
      <c r="U249" s="1" t="s">
        <v>497</v>
      </c>
    </row>
    <row r="250" spans="1:21" x14ac:dyDescent="0.3">
      <c r="A250" t="s">
        <v>489</v>
      </c>
      <c r="B250" s="1" t="s">
        <v>93</v>
      </c>
      <c r="C250" s="1" t="s">
        <v>94</v>
      </c>
      <c r="D250" s="1" t="s">
        <v>383</v>
      </c>
      <c r="E250" s="1" t="s">
        <v>517</v>
      </c>
      <c r="F250" s="9">
        <v>5844</v>
      </c>
      <c r="G250" s="3">
        <v>44811</v>
      </c>
      <c r="H250" s="3">
        <v>44819</v>
      </c>
      <c r="I250" s="3">
        <v>44820</v>
      </c>
      <c r="J250" s="7">
        <v>57473</v>
      </c>
      <c r="K250" s="9">
        <v>8390</v>
      </c>
      <c r="L250" s="4">
        <v>2142.29</v>
      </c>
      <c r="M250" s="5">
        <f t="shared" si="6"/>
        <v>36.657939767282684</v>
      </c>
      <c r="N250" s="1" t="s">
        <v>497</v>
      </c>
      <c r="O250" s="18">
        <v>2142.29</v>
      </c>
      <c r="P250" s="18">
        <v>-28.38</v>
      </c>
      <c r="Q250" s="18">
        <v>2170.67</v>
      </c>
      <c r="R250" s="6">
        <v>25.533849821215732</v>
      </c>
      <c r="S250" s="2">
        <f t="shared" si="7"/>
        <v>9</v>
      </c>
      <c r="T250" s="1" t="s">
        <v>527</v>
      </c>
      <c r="U250" s="1" t="s">
        <v>497</v>
      </c>
    </row>
    <row r="251" spans="1:21" x14ac:dyDescent="0.3">
      <c r="A251" t="s">
        <v>489</v>
      </c>
      <c r="B251" s="1" t="s">
        <v>139</v>
      </c>
      <c r="C251" s="1" t="s">
        <v>143</v>
      </c>
      <c r="D251" s="1" t="s">
        <v>423</v>
      </c>
      <c r="E251" s="1" t="s">
        <v>22</v>
      </c>
      <c r="F251" s="9">
        <v>6394</v>
      </c>
      <c r="G251" s="3">
        <v>44812</v>
      </c>
      <c r="H251" s="3">
        <v>44824</v>
      </c>
      <c r="I251" s="3">
        <v>44825</v>
      </c>
      <c r="J251" s="7">
        <v>78890</v>
      </c>
      <c r="K251" s="9">
        <v>9204</v>
      </c>
      <c r="L251" s="4">
        <v>2727.62</v>
      </c>
      <c r="M251" s="5">
        <f t="shared" si="6"/>
        <v>42.659055364404125</v>
      </c>
      <c r="N251" s="1" t="s">
        <v>497</v>
      </c>
      <c r="O251" s="18">
        <v>2727.62</v>
      </c>
      <c r="P251" s="18">
        <v>1086.1166666666666</v>
      </c>
      <c r="Q251" s="18">
        <v>1641.5033333333333</v>
      </c>
      <c r="R251" s="6">
        <v>29.635158626684049</v>
      </c>
      <c r="S251" s="2">
        <f t="shared" si="7"/>
        <v>13</v>
      </c>
      <c r="T251" s="1" t="s">
        <v>22</v>
      </c>
      <c r="U251" s="1" t="s">
        <v>497</v>
      </c>
    </row>
    <row r="252" spans="1:21" x14ac:dyDescent="0.3">
      <c r="A252" t="s">
        <v>489</v>
      </c>
      <c r="B252" s="1" t="s">
        <v>28</v>
      </c>
      <c r="C252" s="1" t="s">
        <v>26</v>
      </c>
      <c r="D252" s="1" t="s">
        <v>27</v>
      </c>
      <c r="E252" s="1" t="s">
        <v>517</v>
      </c>
      <c r="F252" s="9">
        <v>7000</v>
      </c>
      <c r="G252" s="3">
        <v>44812</v>
      </c>
      <c r="H252" s="3">
        <v>44816</v>
      </c>
      <c r="I252" s="3">
        <v>44819</v>
      </c>
      <c r="J252" s="7">
        <v>70217</v>
      </c>
      <c r="K252" s="9">
        <v>10593</v>
      </c>
      <c r="L252" s="4">
        <v>3093.91</v>
      </c>
      <c r="M252" s="5">
        <f t="shared" si="6"/>
        <v>44.198714285714289</v>
      </c>
      <c r="N252" s="1" t="s">
        <v>497</v>
      </c>
      <c r="O252" s="18">
        <v>3093.91</v>
      </c>
      <c r="P252" s="18">
        <v>932.24</v>
      </c>
      <c r="Q252" s="18">
        <v>2161.67</v>
      </c>
      <c r="R252" s="6">
        <v>29.207117908052489</v>
      </c>
      <c r="S252" s="2">
        <f t="shared" si="7"/>
        <v>7</v>
      </c>
      <c r="T252" s="1" t="s">
        <v>527</v>
      </c>
      <c r="U252" s="1" t="s">
        <v>497</v>
      </c>
    </row>
    <row r="253" spans="1:21" x14ac:dyDescent="0.3">
      <c r="A253" t="s">
        <v>489</v>
      </c>
      <c r="B253" s="1" t="s">
        <v>80</v>
      </c>
      <c r="C253" s="1" t="s">
        <v>88</v>
      </c>
      <c r="D253" s="1" t="s">
        <v>341</v>
      </c>
      <c r="E253" s="1" t="s">
        <v>20</v>
      </c>
      <c r="F253" s="9">
        <v>200</v>
      </c>
      <c r="G253" s="3">
        <v>44813</v>
      </c>
      <c r="I253" s="3">
        <v>44825</v>
      </c>
      <c r="J253" s="7">
        <v>135421</v>
      </c>
      <c r="K253" s="9">
        <v>600</v>
      </c>
      <c r="L253" s="4">
        <v>333.33</v>
      </c>
      <c r="M253" s="5">
        <f t="shared" si="6"/>
        <v>166.66499999999999</v>
      </c>
      <c r="N253" s="1" t="s">
        <v>233</v>
      </c>
      <c r="O253" s="18">
        <v>333.33</v>
      </c>
      <c r="Q253" s="18">
        <v>333.33</v>
      </c>
      <c r="R253" s="6">
        <v>55.555</v>
      </c>
      <c r="S253" s="2">
        <f t="shared" si="7"/>
        <v>12</v>
      </c>
      <c r="T253" s="1" t="s">
        <v>517</v>
      </c>
      <c r="U253" s="1" t="s">
        <v>498</v>
      </c>
    </row>
    <row r="254" spans="1:21" x14ac:dyDescent="0.3">
      <c r="A254" t="s">
        <v>489</v>
      </c>
      <c r="B254" s="1" t="s">
        <v>15</v>
      </c>
      <c r="C254" s="1" t="s">
        <v>17</v>
      </c>
      <c r="D254" s="1" t="s">
        <v>448</v>
      </c>
      <c r="E254" s="1" t="s">
        <v>40</v>
      </c>
      <c r="F254" s="9">
        <v>8944</v>
      </c>
      <c r="G254" s="3">
        <v>44813</v>
      </c>
      <c r="H254" s="3">
        <v>44824</v>
      </c>
      <c r="I254" s="3">
        <v>44824</v>
      </c>
      <c r="J254" s="7">
        <v>50840</v>
      </c>
      <c r="K254" s="9">
        <v>12012.94</v>
      </c>
      <c r="L254" s="4">
        <v>2257.19</v>
      </c>
      <c r="M254" s="5">
        <f t="shared" si="6"/>
        <v>25.236918604651166</v>
      </c>
      <c r="N254" s="1" t="s">
        <v>497</v>
      </c>
      <c r="O254" s="18">
        <v>2257.19</v>
      </c>
      <c r="P254" s="18">
        <v>483.24</v>
      </c>
      <c r="Q254" s="18">
        <v>1773.95</v>
      </c>
      <c r="R254" s="6">
        <v>18.789655155190985</v>
      </c>
      <c r="S254" s="2">
        <f t="shared" si="7"/>
        <v>11</v>
      </c>
      <c r="T254" s="1" t="s">
        <v>527</v>
      </c>
      <c r="U254" s="1" t="s">
        <v>497</v>
      </c>
    </row>
    <row r="255" spans="1:21" x14ac:dyDescent="0.3">
      <c r="A255" t="s">
        <v>489</v>
      </c>
      <c r="B255" s="1" t="s">
        <v>374</v>
      </c>
      <c r="C255" s="1" t="s">
        <v>477</v>
      </c>
      <c r="D255" s="1" t="s">
        <v>478</v>
      </c>
      <c r="E255" s="1" t="s">
        <v>517</v>
      </c>
      <c r="F255" s="9">
        <v>200</v>
      </c>
      <c r="G255" s="3">
        <v>44817</v>
      </c>
      <c r="I255" s="3">
        <v>44824</v>
      </c>
      <c r="J255" s="7">
        <v>125000</v>
      </c>
      <c r="K255" s="9">
        <v>418</v>
      </c>
      <c r="L255" s="4">
        <v>181.67</v>
      </c>
      <c r="M255" s="5">
        <f t="shared" si="6"/>
        <v>90.834999999999994</v>
      </c>
      <c r="N255" s="1" t="s">
        <v>507</v>
      </c>
      <c r="O255" s="18">
        <v>181.67</v>
      </c>
      <c r="Q255" s="18">
        <v>181.67</v>
      </c>
      <c r="R255" s="6">
        <v>43.461722488038276</v>
      </c>
      <c r="S255" s="2">
        <f t="shared" si="7"/>
        <v>7</v>
      </c>
      <c r="T255" s="1" t="s">
        <v>527</v>
      </c>
      <c r="U255" s="1" t="s">
        <v>503</v>
      </c>
    </row>
    <row r="256" spans="1:21" x14ac:dyDescent="0.3">
      <c r="A256" t="s">
        <v>489</v>
      </c>
      <c r="B256" s="1" t="s">
        <v>128</v>
      </c>
      <c r="C256" s="1" t="s">
        <v>129</v>
      </c>
      <c r="D256" s="1" t="s">
        <v>176</v>
      </c>
      <c r="E256" s="1" t="s">
        <v>47</v>
      </c>
      <c r="F256" s="9">
        <v>4020</v>
      </c>
      <c r="G256" s="3">
        <v>44817</v>
      </c>
      <c r="I256" s="3">
        <v>44828</v>
      </c>
      <c r="J256" s="7">
        <v>73930</v>
      </c>
      <c r="K256" s="9">
        <v>6190</v>
      </c>
      <c r="L256" s="4">
        <v>1824.95</v>
      </c>
      <c r="M256" s="5">
        <f t="shared" si="6"/>
        <v>45.396766169154226</v>
      </c>
      <c r="N256" s="1" t="s">
        <v>497</v>
      </c>
      <c r="O256" s="18">
        <v>1824.95</v>
      </c>
      <c r="P256" s="18">
        <v>-28.38</v>
      </c>
      <c r="Q256" s="18">
        <v>1853.33</v>
      </c>
      <c r="R256" s="6">
        <v>29.482229402261712</v>
      </c>
      <c r="S256" s="2">
        <f t="shared" si="7"/>
        <v>11</v>
      </c>
      <c r="T256" s="1" t="s">
        <v>47</v>
      </c>
      <c r="U256" s="1" t="s">
        <v>497</v>
      </c>
    </row>
    <row r="257" spans="1:21" x14ac:dyDescent="0.3">
      <c r="A257" t="s">
        <v>490</v>
      </c>
      <c r="B257" s="1" t="s">
        <v>64</v>
      </c>
      <c r="C257" s="1" t="s">
        <v>65</v>
      </c>
      <c r="D257" s="1" t="s">
        <v>66</v>
      </c>
      <c r="E257" s="1" t="s">
        <v>40</v>
      </c>
      <c r="F257" s="9">
        <v>4500</v>
      </c>
      <c r="G257" s="3">
        <v>44713</v>
      </c>
      <c r="J257" s="7">
        <v>67745</v>
      </c>
      <c r="K257" s="9">
        <v>5850</v>
      </c>
      <c r="L257" s="4">
        <v>1094.1500000000001</v>
      </c>
      <c r="M257" s="5">
        <f t="shared" si="6"/>
        <v>24.314444444444447</v>
      </c>
      <c r="N257" s="1" t="s">
        <v>496</v>
      </c>
      <c r="O257" s="18">
        <v>1094.1500000000001</v>
      </c>
      <c r="P257" s="18">
        <v>-28.38</v>
      </c>
      <c r="Q257" s="18">
        <v>1122.53</v>
      </c>
      <c r="R257" s="6">
        <v>18.703418803418803</v>
      </c>
      <c r="S257" s="2"/>
      <c r="T257" s="1" t="s">
        <v>527</v>
      </c>
      <c r="U257" s="1" t="s">
        <v>530</v>
      </c>
    </row>
    <row r="258" spans="1:21" x14ac:dyDescent="0.3">
      <c r="A258" t="s">
        <v>490</v>
      </c>
      <c r="B258" s="1" t="s">
        <v>41</v>
      </c>
      <c r="C258" s="1" t="s">
        <v>43</v>
      </c>
      <c r="D258" s="1" t="s">
        <v>46</v>
      </c>
      <c r="E258" s="1" t="s">
        <v>47</v>
      </c>
      <c r="F258" s="9">
        <v>3923.18</v>
      </c>
      <c r="G258" s="3">
        <v>44713</v>
      </c>
      <c r="J258" s="7">
        <v>71500</v>
      </c>
      <c r="K258" s="9">
        <v>5895</v>
      </c>
      <c r="L258" s="4">
        <v>1608.49</v>
      </c>
      <c r="M258" s="5">
        <f t="shared" si="6"/>
        <v>40.999648244536324</v>
      </c>
      <c r="N258" s="1" t="s">
        <v>496</v>
      </c>
      <c r="O258" s="18">
        <v>1608.49</v>
      </c>
      <c r="P258" s="18">
        <v>-28.38</v>
      </c>
      <c r="Q258" s="18">
        <v>1636.87</v>
      </c>
      <c r="R258" s="6">
        <v>27.285665818490244</v>
      </c>
      <c r="S258" s="2"/>
      <c r="T258" s="1" t="s">
        <v>47</v>
      </c>
      <c r="U258" s="1" t="s">
        <v>530</v>
      </c>
    </row>
    <row r="259" spans="1:21" x14ac:dyDescent="0.3">
      <c r="A259" t="s">
        <v>490</v>
      </c>
      <c r="B259" s="1" t="s">
        <v>80</v>
      </c>
      <c r="C259" s="1" t="s">
        <v>88</v>
      </c>
      <c r="D259" s="1" t="s">
        <v>79</v>
      </c>
      <c r="E259" s="1" t="s">
        <v>22</v>
      </c>
      <c r="F259" s="9">
        <v>3409.23</v>
      </c>
      <c r="G259" s="3">
        <v>44713</v>
      </c>
      <c r="J259" s="7">
        <v>39029</v>
      </c>
      <c r="K259" s="9">
        <v>6000</v>
      </c>
      <c r="L259" s="4">
        <v>2070.38</v>
      </c>
      <c r="M259" s="5">
        <f t="shared" ref="M259:M322" si="8">L259/F259*100</f>
        <v>60.728668936974039</v>
      </c>
      <c r="N259" s="1" t="s">
        <v>496</v>
      </c>
      <c r="O259" s="18">
        <v>2070.38</v>
      </c>
      <c r="P259" s="18">
        <v>-28.38</v>
      </c>
      <c r="Q259" s="18">
        <v>2098.7600000000002</v>
      </c>
      <c r="R259" s="6">
        <v>34.50633333333333</v>
      </c>
      <c r="S259" s="2"/>
      <c r="T259" s="1" t="s">
        <v>22</v>
      </c>
      <c r="U259" s="1" t="s">
        <v>530</v>
      </c>
    </row>
    <row r="260" spans="1:21" x14ac:dyDescent="0.3">
      <c r="A260" t="s">
        <v>490</v>
      </c>
      <c r="B260" s="1" t="s">
        <v>128</v>
      </c>
      <c r="C260" s="1" t="s">
        <v>133</v>
      </c>
      <c r="D260" s="1" t="s">
        <v>134</v>
      </c>
      <c r="E260" s="1" t="s">
        <v>47</v>
      </c>
      <c r="F260" s="9">
        <v>5700</v>
      </c>
      <c r="G260" s="3">
        <v>44713</v>
      </c>
      <c r="J260" s="7">
        <v>55707</v>
      </c>
      <c r="K260" s="9">
        <v>7500</v>
      </c>
      <c r="L260" s="4">
        <v>1449.16</v>
      </c>
      <c r="M260" s="5">
        <f t="shared" si="8"/>
        <v>25.423859649122811</v>
      </c>
      <c r="N260" s="1" t="s">
        <v>496</v>
      </c>
      <c r="O260" s="18">
        <v>1449.16</v>
      </c>
      <c r="P260" s="18">
        <v>-28.38</v>
      </c>
      <c r="Q260" s="18">
        <v>1477.54</v>
      </c>
      <c r="R260" s="6">
        <v>19.322133333333333</v>
      </c>
      <c r="S260" s="2"/>
      <c r="T260" s="1" t="s">
        <v>47</v>
      </c>
      <c r="U260" s="1" t="s">
        <v>530</v>
      </c>
    </row>
    <row r="261" spans="1:21" x14ac:dyDescent="0.3">
      <c r="A261" t="s">
        <v>490</v>
      </c>
      <c r="B261" s="1" t="s">
        <v>41</v>
      </c>
      <c r="C261" s="1" t="s">
        <v>43</v>
      </c>
      <c r="D261" s="1" t="s">
        <v>44</v>
      </c>
      <c r="E261" s="1" t="s">
        <v>20</v>
      </c>
      <c r="F261" s="9">
        <v>6000</v>
      </c>
      <c r="G261" s="3">
        <v>44713</v>
      </c>
      <c r="J261" s="7">
        <v>38408</v>
      </c>
      <c r="K261" s="9">
        <v>7750</v>
      </c>
      <c r="L261" s="4">
        <v>1040.7</v>
      </c>
      <c r="M261" s="5">
        <f t="shared" si="8"/>
        <v>17.345000000000002</v>
      </c>
      <c r="N261" s="1" t="s">
        <v>496</v>
      </c>
      <c r="O261" s="18">
        <v>1040.7</v>
      </c>
      <c r="P261" s="18">
        <v>-28.38</v>
      </c>
      <c r="Q261" s="18">
        <v>1069.08</v>
      </c>
      <c r="R261" s="6">
        <v>13.428387096774193</v>
      </c>
      <c r="S261" s="2"/>
      <c r="T261" s="1" t="s">
        <v>517</v>
      </c>
      <c r="U261" s="1" t="s">
        <v>530</v>
      </c>
    </row>
    <row r="262" spans="1:21" x14ac:dyDescent="0.3">
      <c r="A262" t="s">
        <v>490</v>
      </c>
      <c r="B262" s="1" t="s">
        <v>102</v>
      </c>
      <c r="C262" s="1" t="s">
        <v>100</v>
      </c>
      <c r="D262" s="1" t="s">
        <v>101</v>
      </c>
      <c r="E262" s="1" t="s">
        <v>58</v>
      </c>
      <c r="F262" s="9">
        <v>6200</v>
      </c>
      <c r="G262" s="3">
        <v>44713</v>
      </c>
      <c r="J262" s="7">
        <v>63669</v>
      </c>
      <c r="K262" s="9">
        <v>7900</v>
      </c>
      <c r="L262" s="4">
        <v>1308.92</v>
      </c>
      <c r="M262" s="5">
        <f t="shared" si="8"/>
        <v>21.111612903225808</v>
      </c>
      <c r="N262" s="1" t="s">
        <v>496</v>
      </c>
      <c r="O262" s="18">
        <v>1308.92</v>
      </c>
      <c r="P262" s="18">
        <v>-28.38</v>
      </c>
      <c r="Q262" s="18">
        <v>1337.3</v>
      </c>
      <c r="R262" s="6">
        <v>16.568607594936708</v>
      </c>
      <c r="S262" s="2"/>
      <c r="T262" s="1" t="s">
        <v>58</v>
      </c>
      <c r="U262" s="1" t="s">
        <v>530</v>
      </c>
    </row>
    <row r="263" spans="1:21" x14ac:dyDescent="0.3">
      <c r="A263" t="s">
        <v>490</v>
      </c>
      <c r="B263" s="1" t="s">
        <v>112</v>
      </c>
      <c r="C263" s="1" t="s">
        <v>115</v>
      </c>
      <c r="D263" s="1" t="s">
        <v>116</v>
      </c>
      <c r="E263" s="1" t="s">
        <v>40</v>
      </c>
      <c r="F263" s="9">
        <v>7704.4</v>
      </c>
      <c r="G263" s="3">
        <v>44713</v>
      </c>
      <c r="J263" s="7">
        <v>34465</v>
      </c>
      <c r="K263" s="9">
        <v>8150</v>
      </c>
      <c r="L263" s="4">
        <v>238.57</v>
      </c>
      <c r="M263" s="5">
        <f t="shared" si="8"/>
        <v>3.0965422356056282</v>
      </c>
      <c r="N263" s="1" t="s">
        <v>496</v>
      </c>
      <c r="O263" s="18">
        <v>238.57</v>
      </c>
      <c r="P263" s="18">
        <v>-56.76</v>
      </c>
      <c r="Q263" s="18">
        <v>295.33</v>
      </c>
      <c r="R263" s="6">
        <v>2.9272392638036808</v>
      </c>
      <c r="S263" s="2"/>
      <c r="T263" s="1" t="s">
        <v>527</v>
      </c>
      <c r="U263" s="1" t="s">
        <v>530</v>
      </c>
    </row>
    <row r="264" spans="1:21" x14ac:dyDescent="0.3">
      <c r="A264" t="s">
        <v>490</v>
      </c>
      <c r="B264" s="1" t="s">
        <v>41</v>
      </c>
      <c r="C264" s="1" t="s">
        <v>38</v>
      </c>
      <c r="D264" s="1" t="s">
        <v>39</v>
      </c>
      <c r="E264" s="1" t="s">
        <v>40</v>
      </c>
      <c r="F264" s="9">
        <v>7200</v>
      </c>
      <c r="G264" s="3">
        <v>44713</v>
      </c>
      <c r="J264" s="7">
        <v>48530</v>
      </c>
      <c r="K264" s="9">
        <v>8500</v>
      </c>
      <c r="L264" s="4">
        <v>1004.95</v>
      </c>
      <c r="M264" s="5">
        <f t="shared" si="8"/>
        <v>13.957638888888891</v>
      </c>
      <c r="N264" s="1" t="s">
        <v>496</v>
      </c>
      <c r="O264" s="18">
        <v>1004.95</v>
      </c>
      <c r="P264" s="18">
        <v>-28.38</v>
      </c>
      <c r="Q264" s="18">
        <v>1033.33</v>
      </c>
      <c r="R264" s="6">
        <v>11.822941176470588</v>
      </c>
      <c r="S264" s="2"/>
      <c r="T264" s="1" t="s">
        <v>527</v>
      </c>
      <c r="U264" s="1" t="s">
        <v>530</v>
      </c>
    </row>
    <row r="265" spans="1:21" x14ac:dyDescent="0.3">
      <c r="A265" t="s">
        <v>490</v>
      </c>
      <c r="B265" s="1" t="s">
        <v>128</v>
      </c>
      <c r="C265" s="1" t="s">
        <v>129</v>
      </c>
      <c r="D265" s="1" t="s">
        <v>132</v>
      </c>
      <c r="E265" s="1" t="s">
        <v>22</v>
      </c>
      <c r="F265" s="9">
        <v>7100</v>
      </c>
      <c r="G265" s="3">
        <v>44713</v>
      </c>
      <c r="J265" s="7">
        <v>72947</v>
      </c>
      <c r="K265" s="9">
        <v>8600</v>
      </c>
      <c r="L265" s="4">
        <v>1174.6199999999999</v>
      </c>
      <c r="M265" s="5">
        <f t="shared" si="8"/>
        <v>16.543943661971831</v>
      </c>
      <c r="N265" s="1" t="s">
        <v>496</v>
      </c>
      <c r="O265" s="18">
        <v>1174.6199999999999</v>
      </c>
      <c r="P265" s="18">
        <v>-28.38</v>
      </c>
      <c r="Q265" s="18">
        <v>1203</v>
      </c>
      <c r="R265" s="6">
        <v>13.658372093023257</v>
      </c>
      <c r="S265" s="2"/>
      <c r="T265" s="1" t="s">
        <v>22</v>
      </c>
      <c r="U265" s="1" t="s">
        <v>530</v>
      </c>
    </row>
    <row r="266" spans="1:21" x14ac:dyDescent="0.3">
      <c r="A266" t="s">
        <v>490</v>
      </c>
      <c r="B266" s="1" t="s">
        <v>64</v>
      </c>
      <c r="C266" s="1" t="s">
        <v>62</v>
      </c>
      <c r="D266" s="1" t="s">
        <v>63</v>
      </c>
      <c r="E266" s="1" t="s">
        <v>47</v>
      </c>
      <c r="F266" s="9">
        <v>7180.03</v>
      </c>
      <c r="G266" s="3">
        <v>44713</v>
      </c>
      <c r="J266" s="7">
        <v>68475</v>
      </c>
      <c r="K266" s="9">
        <v>8750</v>
      </c>
      <c r="L266" s="4">
        <v>1275.95</v>
      </c>
      <c r="M266" s="5">
        <f t="shared" si="8"/>
        <v>17.770817113577522</v>
      </c>
      <c r="N266" s="1" t="s">
        <v>496</v>
      </c>
      <c r="O266" s="18">
        <v>1275.95</v>
      </c>
      <c r="P266" s="18">
        <v>-28.38</v>
      </c>
      <c r="Q266" s="18">
        <v>1304.33</v>
      </c>
      <c r="R266" s="6">
        <v>14.582285714285714</v>
      </c>
      <c r="S266" s="2"/>
      <c r="T266" s="1" t="s">
        <v>47</v>
      </c>
      <c r="U266" s="1" t="s">
        <v>530</v>
      </c>
    </row>
    <row r="267" spans="1:21" x14ac:dyDescent="0.3">
      <c r="A267" t="s">
        <v>490</v>
      </c>
      <c r="B267" s="1" t="s">
        <v>109</v>
      </c>
      <c r="C267" s="1" t="s">
        <v>107</v>
      </c>
      <c r="D267" s="1" t="s">
        <v>108</v>
      </c>
      <c r="E267" s="1" t="s">
        <v>517</v>
      </c>
      <c r="F267" s="9">
        <v>6669.06</v>
      </c>
      <c r="G267" s="3">
        <v>44713</v>
      </c>
      <c r="J267" s="7">
        <v>21197</v>
      </c>
      <c r="K267" s="9">
        <v>8750</v>
      </c>
      <c r="L267" s="4">
        <v>1705.74</v>
      </c>
      <c r="M267" s="5">
        <f t="shared" si="8"/>
        <v>25.57691788647875</v>
      </c>
      <c r="N267" s="1" t="s">
        <v>496</v>
      </c>
      <c r="O267" s="18">
        <v>1705.74</v>
      </c>
      <c r="P267" s="18">
        <v>-28.38</v>
      </c>
      <c r="Q267" s="18">
        <v>1734.12</v>
      </c>
      <c r="R267" s="6">
        <v>19.494171428571427</v>
      </c>
      <c r="S267" s="2"/>
      <c r="T267" s="1" t="s">
        <v>527</v>
      </c>
      <c r="U267" s="1" t="s">
        <v>530</v>
      </c>
    </row>
    <row r="268" spans="1:21" x14ac:dyDescent="0.3">
      <c r="A268" t="s">
        <v>490</v>
      </c>
      <c r="B268" s="1" t="s">
        <v>35</v>
      </c>
      <c r="C268" s="1" t="s">
        <v>33</v>
      </c>
      <c r="D268" s="1" t="s">
        <v>34</v>
      </c>
      <c r="E268" s="1" t="s">
        <v>14</v>
      </c>
      <c r="F268" s="9">
        <v>6167</v>
      </c>
      <c r="G268" s="3">
        <v>44713</v>
      </c>
      <c r="J268" s="7">
        <v>28435</v>
      </c>
      <c r="K268" s="9">
        <v>8750</v>
      </c>
      <c r="L268" s="4">
        <v>2094.41</v>
      </c>
      <c r="M268" s="5">
        <f t="shared" si="8"/>
        <v>33.961569644884058</v>
      </c>
      <c r="N268" s="1" t="s">
        <v>496</v>
      </c>
      <c r="O268" s="18">
        <v>2094.41</v>
      </c>
      <c r="P268" s="18">
        <v>-28.38</v>
      </c>
      <c r="Q268" s="18">
        <v>2122.79</v>
      </c>
      <c r="R268" s="6">
        <v>23.936114285714286</v>
      </c>
      <c r="S268" s="2"/>
      <c r="T268" s="1" t="s">
        <v>517</v>
      </c>
      <c r="U268" s="1" t="s">
        <v>530</v>
      </c>
    </row>
    <row r="269" spans="1:21" x14ac:dyDescent="0.3">
      <c r="A269" t="s">
        <v>490</v>
      </c>
      <c r="B269" s="1" t="s">
        <v>119</v>
      </c>
      <c r="C269" s="1" t="s">
        <v>122</v>
      </c>
      <c r="D269" s="1" t="s">
        <v>123</v>
      </c>
      <c r="E269" s="1" t="s">
        <v>22</v>
      </c>
      <c r="F269" s="9">
        <v>8100.04</v>
      </c>
      <c r="G269" s="3">
        <v>44713</v>
      </c>
      <c r="J269" s="7">
        <v>24485</v>
      </c>
      <c r="K269" s="9">
        <v>9000</v>
      </c>
      <c r="L269" s="4">
        <v>631.59</v>
      </c>
      <c r="M269" s="5">
        <f t="shared" si="8"/>
        <v>7.797368901881967</v>
      </c>
      <c r="N269" s="1" t="s">
        <v>496</v>
      </c>
      <c r="O269" s="18">
        <v>631.59</v>
      </c>
      <c r="P269" s="18">
        <v>-28.38</v>
      </c>
      <c r="Q269" s="18">
        <v>659.97</v>
      </c>
      <c r="R269" s="6">
        <v>7.0176666666666669</v>
      </c>
      <c r="S269" s="2"/>
      <c r="T269" s="1" t="s">
        <v>22</v>
      </c>
      <c r="U269" s="1" t="s">
        <v>530</v>
      </c>
    </row>
    <row r="270" spans="1:21" x14ac:dyDescent="0.3">
      <c r="A270" t="s">
        <v>490</v>
      </c>
      <c r="B270" s="1" t="s">
        <v>128</v>
      </c>
      <c r="C270" s="1" t="s">
        <v>135</v>
      </c>
      <c r="D270" s="1" t="s">
        <v>136</v>
      </c>
      <c r="E270" s="1" t="s">
        <v>40</v>
      </c>
      <c r="F270" s="9">
        <v>7581.37</v>
      </c>
      <c r="G270" s="3">
        <v>44713</v>
      </c>
      <c r="J270" s="7">
        <v>24794</v>
      </c>
      <c r="K270" s="9">
        <v>9000</v>
      </c>
      <c r="L270" s="4">
        <v>1153.81</v>
      </c>
      <c r="M270" s="5">
        <f t="shared" si="8"/>
        <v>15.219017143339528</v>
      </c>
      <c r="N270" s="1" t="s">
        <v>496</v>
      </c>
      <c r="O270" s="18">
        <v>1153.81</v>
      </c>
      <c r="P270" s="18">
        <v>-28.38</v>
      </c>
      <c r="Q270" s="18">
        <v>1182.19</v>
      </c>
      <c r="R270" s="6">
        <v>12.82011111111111</v>
      </c>
      <c r="S270" s="2"/>
      <c r="T270" s="1" t="s">
        <v>527</v>
      </c>
      <c r="U270" s="1" t="s">
        <v>530</v>
      </c>
    </row>
    <row r="271" spans="1:21" x14ac:dyDescent="0.3">
      <c r="A271" t="s">
        <v>490</v>
      </c>
      <c r="B271" s="1" t="s">
        <v>28</v>
      </c>
      <c r="C271" s="1" t="s">
        <v>26</v>
      </c>
      <c r="D271" s="1" t="s">
        <v>30</v>
      </c>
      <c r="E271" s="1" t="s">
        <v>14</v>
      </c>
      <c r="F271" s="9">
        <v>8037.34</v>
      </c>
      <c r="G271" s="3">
        <v>44713</v>
      </c>
      <c r="J271" s="7">
        <v>72319</v>
      </c>
      <c r="K271" s="9">
        <v>9500</v>
      </c>
      <c r="L271" s="4">
        <v>1190.5</v>
      </c>
      <c r="M271" s="5">
        <f t="shared" si="8"/>
        <v>14.812114455777659</v>
      </c>
      <c r="N271" s="1" t="s">
        <v>496</v>
      </c>
      <c r="O271" s="18">
        <v>1190.5</v>
      </c>
      <c r="P271" s="18">
        <v>-28.38</v>
      </c>
      <c r="Q271" s="18">
        <v>1218.8800000000001</v>
      </c>
      <c r="R271" s="6">
        <v>12.531578947368422</v>
      </c>
      <c r="S271" s="2"/>
      <c r="T271" s="1" t="s">
        <v>517</v>
      </c>
      <c r="U271" s="1" t="s">
        <v>530</v>
      </c>
    </row>
    <row r="272" spans="1:21" x14ac:dyDescent="0.3">
      <c r="A272" t="s">
        <v>490</v>
      </c>
      <c r="B272" s="1" t="s">
        <v>28</v>
      </c>
      <c r="C272" s="1" t="s">
        <v>26</v>
      </c>
      <c r="D272" s="1" t="s">
        <v>29</v>
      </c>
      <c r="E272" s="1" t="s">
        <v>20</v>
      </c>
      <c r="F272" s="9">
        <v>7718.7</v>
      </c>
      <c r="G272" s="3">
        <v>44713</v>
      </c>
      <c r="J272" s="7">
        <v>81012</v>
      </c>
      <c r="K272" s="9">
        <v>9500</v>
      </c>
      <c r="L272" s="4">
        <v>1300.3599999999999</v>
      </c>
      <c r="M272" s="5">
        <f t="shared" si="8"/>
        <v>16.846878360345652</v>
      </c>
      <c r="N272" s="1" t="s">
        <v>496</v>
      </c>
      <c r="O272" s="18">
        <v>1300.3599999999999</v>
      </c>
      <c r="P272" s="18">
        <v>-28.38</v>
      </c>
      <c r="Q272" s="18">
        <v>1328.74</v>
      </c>
      <c r="R272" s="6">
        <v>13.688000000000001</v>
      </c>
      <c r="S272" s="2"/>
      <c r="T272" s="1" t="s">
        <v>517</v>
      </c>
      <c r="U272" s="1" t="s">
        <v>530</v>
      </c>
    </row>
    <row r="273" spans="1:21" x14ac:dyDescent="0.3">
      <c r="A273" t="s">
        <v>490</v>
      </c>
      <c r="B273" s="1" t="s">
        <v>102</v>
      </c>
      <c r="C273" s="1" t="s">
        <v>103</v>
      </c>
      <c r="D273" s="1" t="s">
        <v>104</v>
      </c>
      <c r="E273" s="1" t="s">
        <v>47</v>
      </c>
      <c r="F273" s="9">
        <v>8273.5499999999993</v>
      </c>
      <c r="G273" s="3">
        <v>44713</v>
      </c>
      <c r="J273" s="7">
        <v>49991</v>
      </c>
      <c r="K273" s="9">
        <v>9695</v>
      </c>
      <c r="L273" s="4">
        <v>1156.1600000000001</v>
      </c>
      <c r="M273" s="5">
        <f t="shared" si="8"/>
        <v>13.97417070060615</v>
      </c>
      <c r="N273" s="1" t="s">
        <v>496</v>
      </c>
      <c r="O273" s="18">
        <v>1156.1600000000001</v>
      </c>
      <c r="P273" s="18">
        <v>-28.38</v>
      </c>
      <c r="Q273" s="18">
        <v>1184.54</v>
      </c>
      <c r="R273" s="6">
        <v>11.925322331098505</v>
      </c>
      <c r="S273" s="2"/>
      <c r="T273" s="1" t="s">
        <v>47</v>
      </c>
      <c r="U273" s="1" t="s">
        <v>530</v>
      </c>
    </row>
    <row r="274" spans="1:21" x14ac:dyDescent="0.3">
      <c r="A274" t="s">
        <v>490</v>
      </c>
      <c r="B274" s="1" t="s">
        <v>99</v>
      </c>
      <c r="C274" s="1" t="s">
        <v>97</v>
      </c>
      <c r="D274" s="1" t="s">
        <v>98</v>
      </c>
      <c r="E274" s="1" t="s">
        <v>14</v>
      </c>
      <c r="F274" s="9">
        <v>7710</v>
      </c>
      <c r="G274" s="3">
        <v>44713</v>
      </c>
      <c r="J274" s="7">
        <v>17666</v>
      </c>
      <c r="K274" s="9">
        <v>9750</v>
      </c>
      <c r="L274" s="4">
        <v>1671.62</v>
      </c>
      <c r="M274" s="5">
        <f t="shared" si="8"/>
        <v>21.681193255512319</v>
      </c>
      <c r="N274" s="1" t="s">
        <v>496</v>
      </c>
      <c r="O274" s="18">
        <v>1671.62</v>
      </c>
      <c r="P274" s="18">
        <v>-28.38</v>
      </c>
      <c r="Q274" s="18">
        <v>1700</v>
      </c>
      <c r="R274" s="6">
        <v>17.144820512820512</v>
      </c>
      <c r="S274" s="2"/>
      <c r="T274" s="1" t="s">
        <v>517</v>
      </c>
      <c r="U274" s="1" t="s">
        <v>530</v>
      </c>
    </row>
    <row r="275" spans="1:21" x14ac:dyDescent="0.3">
      <c r="A275" t="s">
        <v>490</v>
      </c>
      <c r="B275" s="1" t="s">
        <v>93</v>
      </c>
      <c r="C275" s="1" t="s">
        <v>94</v>
      </c>
      <c r="D275" s="1" t="s">
        <v>95</v>
      </c>
      <c r="E275" s="1" t="s">
        <v>40</v>
      </c>
      <c r="F275" s="9">
        <v>8200</v>
      </c>
      <c r="G275" s="3">
        <v>44713</v>
      </c>
      <c r="J275" s="7">
        <v>22810</v>
      </c>
      <c r="K275" s="9">
        <v>10750</v>
      </c>
      <c r="L275" s="4">
        <v>1998.93</v>
      </c>
      <c r="M275" s="5">
        <f t="shared" si="8"/>
        <v>24.377195121951221</v>
      </c>
      <c r="N275" s="1" t="s">
        <v>496</v>
      </c>
      <c r="O275" s="18">
        <v>1998.93</v>
      </c>
      <c r="P275" s="18">
        <v>-28.38</v>
      </c>
      <c r="Q275" s="18">
        <v>2027.31</v>
      </c>
      <c r="R275" s="6">
        <v>18.594697674418605</v>
      </c>
      <c r="S275" s="2"/>
      <c r="T275" s="1" t="s">
        <v>527</v>
      </c>
      <c r="U275" s="1" t="s">
        <v>530</v>
      </c>
    </row>
    <row r="276" spans="1:21" x14ac:dyDescent="0.3">
      <c r="A276" t="s">
        <v>490</v>
      </c>
      <c r="B276" s="1" t="s">
        <v>139</v>
      </c>
      <c r="C276" s="1" t="s">
        <v>140</v>
      </c>
      <c r="D276" s="1" t="s">
        <v>141</v>
      </c>
      <c r="E276" s="1" t="s">
        <v>517</v>
      </c>
      <c r="F276" s="9">
        <v>9879.99</v>
      </c>
      <c r="G276" s="3">
        <v>44713</v>
      </c>
      <c r="J276" s="7">
        <v>30723</v>
      </c>
      <c r="K276" s="9">
        <v>11750</v>
      </c>
      <c r="L276" s="4">
        <v>1529.96</v>
      </c>
      <c r="M276" s="5">
        <f t="shared" si="8"/>
        <v>15.485440774737627</v>
      </c>
      <c r="N276" s="1" t="s">
        <v>496</v>
      </c>
      <c r="O276" s="18">
        <v>1529.96</v>
      </c>
      <c r="P276" s="18">
        <v>-28.38</v>
      </c>
      <c r="Q276" s="18">
        <v>1558.34</v>
      </c>
      <c r="R276" s="6">
        <v>13.020936170212766</v>
      </c>
      <c r="S276" s="2"/>
      <c r="T276" s="1" t="s">
        <v>527</v>
      </c>
      <c r="U276" s="1" t="s">
        <v>530</v>
      </c>
    </row>
    <row r="277" spans="1:21" x14ac:dyDescent="0.3">
      <c r="A277" t="s">
        <v>490</v>
      </c>
      <c r="B277" s="1" t="s">
        <v>41</v>
      </c>
      <c r="C277" s="1" t="s">
        <v>48</v>
      </c>
      <c r="D277" s="1" t="s">
        <v>150</v>
      </c>
      <c r="E277" s="1" t="s">
        <v>20</v>
      </c>
      <c r="F277" s="9">
        <v>9194</v>
      </c>
      <c r="G277" s="3">
        <v>44714</v>
      </c>
      <c r="J277" s="7">
        <v>36450</v>
      </c>
      <c r="K277" s="9">
        <v>9800</v>
      </c>
      <c r="L277" s="4">
        <v>522.64</v>
      </c>
      <c r="M277" s="5">
        <f t="shared" si="8"/>
        <v>5.6845768979769415</v>
      </c>
      <c r="N277" s="1" t="s">
        <v>496</v>
      </c>
      <c r="O277" s="18">
        <v>522.64</v>
      </c>
      <c r="P277" s="18">
        <v>-28.38</v>
      </c>
      <c r="Q277" s="18">
        <v>551.02</v>
      </c>
      <c r="R277" s="6">
        <v>5.3330612244897955</v>
      </c>
      <c r="S277" s="2"/>
      <c r="T277" s="1" t="s">
        <v>517</v>
      </c>
      <c r="U277" s="1" t="s">
        <v>530</v>
      </c>
    </row>
    <row r="278" spans="1:21" x14ac:dyDescent="0.3">
      <c r="A278" t="s">
        <v>490</v>
      </c>
      <c r="B278" s="1" t="s">
        <v>139</v>
      </c>
      <c r="C278" s="1" t="s">
        <v>140</v>
      </c>
      <c r="D278" s="1" t="s">
        <v>178</v>
      </c>
      <c r="E278" s="1" t="s">
        <v>22</v>
      </c>
      <c r="F278" s="9">
        <v>8294</v>
      </c>
      <c r="G278" s="3">
        <v>44718</v>
      </c>
      <c r="J278" s="7">
        <v>19430</v>
      </c>
      <c r="K278" s="9">
        <v>11695</v>
      </c>
      <c r="L278" s="4">
        <v>2504.79</v>
      </c>
      <c r="M278" s="5">
        <f t="shared" si="8"/>
        <v>30.200024113817214</v>
      </c>
      <c r="N278" s="1" t="s">
        <v>496</v>
      </c>
      <c r="O278" s="18">
        <v>2504.79</v>
      </c>
      <c r="P278" s="18">
        <v>-28.38</v>
      </c>
      <c r="Q278" s="18">
        <v>2533.17</v>
      </c>
      <c r="R278" s="6">
        <v>21.417614365113295</v>
      </c>
      <c r="S278" s="2"/>
      <c r="T278" s="1" t="s">
        <v>22</v>
      </c>
      <c r="U278" s="1" t="s">
        <v>530</v>
      </c>
    </row>
    <row r="279" spans="1:21" x14ac:dyDescent="0.3">
      <c r="A279" t="s">
        <v>490</v>
      </c>
      <c r="B279" s="1" t="s">
        <v>139</v>
      </c>
      <c r="C279" s="1" t="s">
        <v>140</v>
      </c>
      <c r="D279" s="1" t="s">
        <v>160</v>
      </c>
      <c r="E279" s="1" t="s">
        <v>517</v>
      </c>
      <c r="F279" s="9">
        <v>7394</v>
      </c>
      <c r="G279" s="3">
        <v>44719</v>
      </c>
      <c r="J279" s="7">
        <v>44695</v>
      </c>
      <c r="K279" s="9">
        <v>9500</v>
      </c>
      <c r="L279" s="4">
        <v>1698.76</v>
      </c>
      <c r="M279" s="5">
        <f t="shared" si="8"/>
        <v>22.974844468487962</v>
      </c>
      <c r="N279" s="1" t="s">
        <v>496</v>
      </c>
      <c r="O279" s="18">
        <v>1698.76</v>
      </c>
      <c r="P279" s="18">
        <v>-28.38</v>
      </c>
      <c r="Q279" s="18">
        <v>1727.14</v>
      </c>
      <c r="R279" s="6">
        <v>17.881684210526316</v>
      </c>
      <c r="S279" s="2"/>
      <c r="T279" s="1" t="s">
        <v>527</v>
      </c>
      <c r="U279" s="1" t="s">
        <v>530</v>
      </c>
    </row>
    <row r="280" spans="1:21" x14ac:dyDescent="0.3">
      <c r="A280" t="s">
        <v>490</v>
      </c>
      <c r="B280" s="1" t="s">
        <v>41</v>
      </c>
      <c r="C280" s="1" t="s">
        <v>48</v>
      </c>
      <c r="D280" s="1" t="s">
        <v>150</v>
      </c>
      <c r="E280" s="1" t="s">
        <v>20</v>
      </c>
      <c r="F280" s="9">
        <v>7194</v>
      </c>
      <c r="G280" s="3">
        <v>44721</v>
      </c>
      <c r="J280" s="7">
        <v>48508</v>
      </c>
      <c r="K280" s="9">
        <v>9350</v>
      </c>
      <c r="L280" s="4">
        <v>1789.31</v>
      </c>
      <c r="M280" s="5">
        <f t="shared" si="8"/>
        <v>24.872254656658328</v>
      </c>
      <c r="N280" s="1" t="s">
        <v>496</v>
      </c>
      <c r="O280" s="18">
        <v>1789.31</v>
      </c>
      <c r="P280" s="18">
        <v>-28.38</v>
      </c>
      <c r="Q280" s="18">
        <v>1817.69</v>
      </c>
      <c r="R280" s="6">
        <v>19.137005347593583</v>
      </c>
      <c r="S280" s="2"/>
      <c r="T280" s="1" t="s">
        <v>517</v>
      </c>
      <c r="U280" s="1" t="s">
        <v>530</v>
      </c>
    </row>
    <row r="281" spans="1:21" x14ac:dyDescent="0.3">
      <c r="A281" t="s">
        <v>490</v>
      </c>
      <c r="B281" s="1" t="s">
        <v>74</v>
      </c>
      <c r="C281" s="1" t="s">
        <v>76</v>
      </c>
      <c r="D281" s="1" t="s">
        <v>175</v>
      </c>
      <c r="E281" s="1" t="s">
        <v>20</v>
      </c>
      <c r="F281" s="9">
        <v>4194</v>
      </c>
      <c r="G281" s="3">
        <v>44722</v>
      </c>
      <c r="J281" s="7">
        <v>86906</v>
      </c>
      <c r="K281" s="9">
        <v>7595</v>
      </c>
      <c r="L281" s="4">
        <v>2741.9</v>
      </c>
      <c r="M281" s="5">
        <f t="shared" si="8"/>
        <v>65.376728659990462</v>
      </c>
      <c r="N281" s="1" t="s">
        <v>496</v>
      </c>
      <c r="O281" s="18">
        <v>2741.9</v>
      </c>
      <c r="P281" s="18">
        <v>-28.38</v>
      </c>
      <c r="Q281" s="18">
        <v>2770.28</v>
      </c>
      <c r="R281" s="6">
        <v>36.10138248847926</v>
      </c>
      <c r="S281" s="2"/>
      <c r="T281" s="1" t="s">
        <v>517</v>
      </c>
      <c r="U281" s="1" t="s">
        <v>530</v>
      </c>
    </row>
    <row r="282" spans="1:21" x14ac:dyDescent="0.3">
      <c r="A282" t="s">
        <v>490</v>
      </c>
      <c r="B282" s="1" t="s">
        <v>35</v>
      </c>
      <c r="C282" s="1" t="s">
        <v>161</v>
      </c>
      <c r="D282" s="1" t="s">
        <v>162</v>
      </c>
      <c r="E282" s="1" t="s">
        <v>163</v>
      </c>
      <c r="F282" s="9">
        <v>5094</v>
      </c>
      <c r="G282" s="3">
        <v>44727</v>
      </c>
      <c r="J282" s="7">
        <v>45545</v>
      </c>
      <c r="K282" s="9">
        <v>6700</v>
      </c>
      <c r="L282" s="4">
        <v>1343.66</v>
      </c>
      <c r="M282" s="5">
        <f t="shared" si="8"/>
        <v>26.37730663525717</v>
      </c>
      <c r="N282" s="1" t="s">
        <v>496</v>
      </c>
      <c r="O282" s="18">
        <v>1343.66</v>
      </c>
      <c r="P282" s="18">
        <v>-28.38</v>
      </c>
      <c r="Q282" s="18">
        <v>1372.04</v>
      </c>
      <c r="R282" s="6">
        <v>20.054626865671644</v>
      </c>
      <c r="S282" s="2"/>
      <c r="T282" s="1" t="s">
        <v>163</v>
      </c>
      <c r="U282" s="1" t="s">
        <v>530</v>
      </c>
    </row>
    <row r="283" spans="1:21" x14ac:dyDescent="0.3">
      <c r="A283" t="s">
        <v>490</v>
      </c>
      <c r="B283" s="1" t="s">
        <v>99</v>
      </c>
      <c r="C283" s="1" t="s">
        <v>97</v>
      </c>
      <c r="D283" s="1" t="s">
        <v>98</v>
      </c>
      <c r="E283" s="1" t="s">
        <v>14</v>
      </c>
      <c r="F283" s="9">
        <v>7094</v>
      </c>
      <c r="G283" s="3">
        <v>44727</v>
      </c>
      <c r="J283" s="7">
        <v>29695</v>
      </c>
      <c r="K283" s="9">
        <v>9395</v>
      </c>
      <c r="L283" s="4">
        <v>1888.12</v>
      </c>
      <c r="M283" s="5">
        <f t="shared" si="8"/>
        <v>26.615731604172538</v>
      </c>
      <c r="N283" s="1" t="s">
        <v>496</v>
      </c>
      <c r="O283" s="18">
        <v>1888.12</v>
      </c>
      <c r="P283" s="18">
        <v>-28.38</v>
      </c>
      <c r="Q283" s="18">
        <v>1916.5</v>
      </c>
      <c r="R283" s="6">
        <v>20.097072911122936</v>
      </c>
      <c r="S283" s="2"/>
      <c r="T283" s="1" t="s">
        <v>517</v>
      </c>
      <c r="U283" s="1" t="s">
        <v>530</v>
      </c>
    </row>
    <row r="284" spans="1:21" x14ac:dyDescent="0.3">
      <c r="A284" t="s">
        <v>490</v>
      </c>
      <c r="B284" s="1" t="s">
        <v>139</v>
      </c>
      <c r="C284" s="1" t="s">
        <v>147</v>
      </c>
      <c r="D284" s="1" t="s">
        <v>188</v>
      </c>
      <c r="E284" s="1" t="s">
        <v>22</v>
      </c>
      <c r="F284" s="9">
        <v>5894</v>
      </c>
      <c r="G284" s="3">
        <v>44729</v>
      </c>
      <c r="J284" s="7">
        <v>30224</v>
      </c>
      <c r="K284" s="9">
        <v>9395</v>
      </c>
      <c r="L284" s="4">
        <v>2897.07</v>
      </c>
      <c r="M284" s="5">
        <f t="shared" si="8"/>
        <v>49.152867322701056</v>
      </c>
      <c r="N284" s="1" t="s">
        <v>496</v>
      </c>
      <c r="O284" s="18">
        <v>2897.07</v>
      </c>
      <c r="P284" s="18">
        <v>-28.38</v>
      </c>
      <c r="Q284" s="18">
        <v>2925.45</v>
      </c>
      <c r="R284" s="6">
        <v>30.836295902075573</v>
      </c>
      <c r="S284" s="2"/>
      <c r="T284" s="1" t="s">
        <v>22</v>
      </c>
      <c r="U284" s="1" t="s">
        <v>530</v>
      </c>
    </row>
    <row r="285" spans="1:21" x14ac:dyDescent="0.3">
      <c r="A285" t="s">
        <v>490</v>
      </c>
      <c r="B285" s="1" t="s">
        <v>80</v>
      </c>
      <c r="C285" s="1" t="s">
        <v>81</v>
      </c>
      <c r="D285" s="1" t="s">
        <v>200</v>
      </c>
      <c r="E285" s="1" t="s">
        <v>517</v>
      </c>
      <c r="F285" s="9">
        <v>8668.02</v>
      </c>
      <c r="G285" s="3">
        <v>44732</v>
      </c>
      <c r="J285" s="7">
        <v>30235</v>
      </c>
      <c r="K285" s="9">
        <v>10900</v>
      </c>
      <c r="L285" s="4">
        <v>1555.6</v>
      </c>
      <c r="M285" s="5">
        <f t="shared" si="8"/>
        <v>17.946428365416782</v>
      </c>
      <c r="N285" s="1" t="s">
        <v>496</v>
      </c>
      <c r="O285" s="18">
        <v>1555.6</v>
      </c>
      <c r="P285" s="18">
        <v>-28.38</v>
      </c>
      <c r="Q285" s="18">
        <v>1583.98</v>
      </c>
      <c r="R285" s="6">
        <v>14.271559633027524</v>
      </c>
      <c r="S285" s="2"/>
      <c r="T285" s="1" t="s">
        <v>527</v>
      </c>
      <c r="U285" s="1" t="s">
        <v>530</v>
      </c>
    </row>
    <row r="286" spans="1:21" x14ac:dyDescent="0.3">
      <c r="A286" t="s">
        <v>490</v>
      </c>
      <c r="B286" s="1" t="s">
        <v>73</v>
      </c>
      <c r="C286" s="1" t="s">
        <v>155</v>
      </c>
      <c r="D286" s="1" t="s">
        <v>196</v>
      </c>
      <c r="E286" s="1" t="s">
        <v>197</v>
      </c>
      <c r="F286" s="9">
        <v>9300</v>
      </c>
      <c r="G286" s="3">
        <v>44732</v>
      </c>
      <c r="J286" s="7">
        <v>72616</v>
      </c>
      <c r="K286" s="9">
        <v>11900</v>
      </c>
      <c r="L286" s="4">
        <v>1958.29</v>
      </c>
      <c r="M286" s="5">
        <f t="shared" si="8"/>
        <v>21.056881720430106</v>
      </c>
      <c r="N286" s="1" t="s">
        <v>496</v>
      </c>
      <c r="O286" s="18">
        <v>1958.29</v>
      </c>
      <c r="P286" s="18">
        <v>-28.38</v>
      </c>
      <c r="Q286" s="18">
        <v>1986.67</v>
      </c>
      <c r="R286" s="6">
        <v>16.45621848739496</v>
      </c>
      <c r="S286" s="2"/>
      <c r="T286" s="1" t="s">
        <v>197</v>
      </c>
      <c r="U286" s="1" t="s">
        <v>530</v>
      </c>
    </row>
    <row r="287" spans="1:21" x14ac:dyDescent="0.3">
      <c r="A287" t="s">
        <v>490</v>
      </c>
      <c r="B287" s="1" t="s">
        <v>102</v>
      </c>
      <c r="C287" s="1" t="s">
        <v>100</v>
      </c>
      <c r="D287" s="1" t="s">
        <v>216</v>
      </c>
      <c r="E287" s="1" t="s">
        <v>40</v>
      </c>
      <c r="F287" s="9">
        <v>7794</v>
      </c>
      <c r="G287" s="3">
        <v>44739</v>
      </c>
      <c r="J287" s="7">
        <v>25240</v>
      </c>
      <c r="K287" s="9">
        <v>8900</v>
      </c>
      <c r="L287" s="4">
        <v>942.29</v>
      </c>
      <c r="M287" s="5">
        <f t="shared" si="8"/>
        <v>12.089940980241211</v>
      </c>
      <c r="N287" s="1" t="s">
        <v>496</v>
      </c>
      <c r="O287" s="18">
        <v>942.29</v>
      </c>
      <c r="P287" s="18">
        <v>-28.38</v>
      </c>
      <c r="Q287" s="18">
        <v>970.67</v>
      </c>
      <c r="R287" s="6">
        <v>10.587528089887641</v>
      </c>
      <c r="S287" s="2"/>
      <c r="T287" s="1" t="s">
        <v>527</v>
      </c>
      <c r="U287" s="1" t="s">
        <v>530</v>
      </c>
    </row>
    <row r="288" spans="1:21" x14ac:dyDescent="0.3">
      <c r="A288" t="s">
        <v>490</v>
      </c>
      <c r="B288" s="1" t="s">
        <v>73</v>
      </c>
      <c r="C288" s="1" t="s">
        <v>211</v>
      </c>
      <c r="D288" s="1" t="s">
        <v>212</v>
      </c>
      <c r="E288" s="1" t="s">
        <v>47</v>
      </c>
      <c r="F288" s="9">
        <v>10954</v>
      </c>
      <c r="G288" s="3">
        <v>44739</v>
      </c>
      <c r="J288" s="7">
        <v>37489</v>
      </c>
      <c r="K288" s="9">
        <v>13500</v>
      </c>
      <c r="L288" s="4">
        <v>2152.29</v>
      </c>
      <c r="M288" s="5">
        <f t="shared" si="8"/>
        <v>19.648438926419573</v>
      </c>
      <c r="N288" s="1" t="s">
        <v>496</v>
      </c>
      <c r="O288" s="18">
        <v>2152.29</v>
      </c>
      <c r="P288" s="18">
        <v>-28.38</v>
      </c>
      <c r="Q288" s="18">
        <v>2180.67</v>
      </c>
      <c r="R288" s="6">
        <v>15.94288888888889</v>
      </c>
      <c r="S288" s="2"/>
      <c r="T288" s="1" t="s">
        <v>47</v>
      </c>
      <c r="U288" s="1" t="s">
        <v>530</v>
      </c>
    </row>
    <row r="289" spans="1:21" x14ac:dyDescent="0.3">
      <c r="A289" t="s">
        <v>490</v>
      </c>
      <c r="B289" s="1" t="s">
        <v>80</v>
      </c>
      <c r="C289" s="1" t="s">
        <v>78</v>
      </c>
      <c r="D289" s="1" t="s">
        <v>221</v>
      </c>
      <c r="E289" s="1" t="s">
        <v>47</v>
      </c>
      <c r="F289" s="9">
        <v>7794</v>
      </c>
      <c r="G289" s="3">
        <v>44741</v>
      </c>
      <c r="J289" s="7">
        <v>38728</v>
      </c>
      <c r="K289" s="9">
        <v>9750</v>
      </c>
      <c r="L289" s="4">
        <v>1650.62</v>
      </c>
      <c r="M289" s="5">
        <f t="shared" si="8"/>
        <v>21.178085706954068</v>
      </c>
      <c r="N289" s="1" t="s">
        <v>496</v>
      </c>
      <c r="O289" s="18">
        <v>1650.62</v>
      </c>
      <c r="P289" s="18">
        <v>-28.38</v>
      </c>
      <c r="Q289" s="18">
        <v>1679</v>
      </c>
      <c r="R289" s="6">
        <v>16.929435897435898</v>
      </c>
      <c r="S289" s="2"/>
      <c r="T289" s="1" t="s">
        <v>47</v>
      </c>
      <c r="U289" s="1" t="s">
        <v>530</v>
      </c>
    </row>
    <row r="290" spans="1:21" x14ac:dyDescent="0.3">
      <c r="A290" t="s">
        <v>490</v>
      </c>
      <c r="B290" s="1" t="s">
        <v>41</v>
      </c>
      <c r="C290" s="1" t="s">
        <v>48</v>
      </c>
      <c r="D290" s="1" t="s">
        <v>223</v>
      </c>
      <c r="E290" s="1" t="s">
        <v>47</v>
      </c>
      <c r="F290" s="9">
        <v>6500</v>
      </c>
      <c r="G290" s="3">
        <v>44742</v>
      </c>
      <c r="J290" s="7">
        <v>68355</v>
      </c>
      <c r="K290" s="9">
        <v>9000</v>
      </c>
      <c r="L290" s="4">
        <v>2001.35</v>
      </c>
      <c r="M290" s="5">
        <f t="shared" si="8"/>
        <v>30.79</v>
      </c>
      <c r="N290" s="1" t="s">
        <v>496</v>
      </c>
      <c r="O290" s="18">
        <v>2001.35</v>
      </c>
      <c r="P290" s="18">
        <v>-28.38</v>
      </c>
      <c r="Q290" s="18">
        <v>2029.73</v>
      </c>
      <c r="R290" s="6">
        <v>22.237222222222222</v>
      </c>
      <c r="S290" s="2"/>
      <c r="T290" s="1" t="s">
        <v>47</v>
      </c>
      <c r="U290" s="1" t="s">
        <v>530</v>
      </c>
    </row>
    <row r="291" spans="1:21" x14ac:dyDescent="0.3">
      <c r="A291" t="s">
        <v>490</v>
      </c>
      <c r="B291" s="1" t="s">
        <v>28</v>
      </c>
      <c r="C291" s="1" t="s">
        <v>224</v>
      </c>
      <c r="D291" s="1" t="s">
        <v>225</v>
      </c>
      <c r="E291" s="1" t="s">
        <v>517</v>
      </c>
      <c r="F291" s="9">
        <v>9500</v>
      </c>
      <c r="G291" s="3">
        <v>44742</v>
      </c>
      <c r="J291" s="7">
        <v>56146</v>
      </c>
      <c r="K291" s="9">
        <v>11850</v>
      </c>
      <c r="L291" s="4">
        <v>1885.95</v>
      </c>
      <c r="M291" s="5">
        <f t="shared" si="8"/>
        <v>19.852105263157895</v>
      </c>
      <c r="N291" s="1" t="s">
        <v>496</v>
      </c>
      <c r="O291" s="18">
        <v>1885.95</v>
      </c>
      <c r="P291" s="18">
        <v>-28.38</v>
      </c>
      <c r="Q291" s="18">
        <v>1914.33</v>
      </c>
      <c r="R291" s="6">
        <v>15.915189873417722</v>
      </c>
      <c r="S291" s="2"/>
      <c r="T291" s="1" t="s">
        <v>527</v>
      </c>
      <c r="U291" s="1" t="s">
        <v>530</v>
      </c>
    </row>
    <row r="292" spans="1:21" x14ac:dyDescent="0.3">
      <c r="A292" t="s">
        <v>490</v>
      </c>
      <c r="B292" s="1" t="s">
        <v>73</v>
      </c>
      <c r="C292" s="1" t="s">
        <v>201</v>
      </c>
      <c r="D292" s="1" t="s">
        <v>227</v>
      </c>
      <c r="E292" s="1" t="s">
        <v>517</v>
      </c>
      <c r="F292" s="9">
        <v>10854</v>
      </c>
      <c r="G292" s="3">
        <v>44743</v>
      </c>
      <c r="J292" s="7">
        <v>81268</v>
      </c>
      <c r="K292" s="9">
        <v>13599</v>
      </c>
      <c r="L292" s="4">
        <v>1765.3</v>
      </c>
      <c r="M292" s="5">
        <f t="shared" si="8"/>
        <v>16.264050119771511</v>
      </c>
      <c r="N292" s="1" t="s">
        <v>496</v>
      </c>
      <c r="O292" s="18">
        <v>1765.3</v>
      </c>
      <c r="P292" s="18">
        <v>-28.38</v>
      </c>
      <c r="Q292" s="18">
        <v>1793.68</v>
      </c>
      <c r="R292" s="6">
        <v>12.981101551584675</v>
      </c>
      <c r="S292" s="2"/>
      <c r="T292" s="1" t="s">
        <v>527</v>
      </c>
      <c r="U292" s="1" t="s">
        <v>530</v>
      </c>
    </row>
    <row r="293" spans="1:21" x14ac:dyDescent="0.3">
      <c r="A293" t="s">
        <v>490</v>
      </c>
      <c r="B293" s="1" t="s">
        <v>80</v>
      </c>
      <c r="C293" s="1" t="s">
        <v>78</v>
      </c>
      <c r="D293" s="1" t="s">
        <v>164</v>
      </c>
      <c r="E293" s="1" t="s">
        <v>517</v>
      </c>
      <c r="F293" s="9">
        <v>8954</v>
      </c>
      <c r="G293" s="3">
        <v>44748</v>
      </c>
      <c r="J293" s="7">
        <v>42254</v>
      </c>
      <c r="K293" s="9">
        <v>12500</v>
      </c>
      <c r="L293" s="4">
        <v>2931.17</v>
      </c>
      <c r="M293" s="5">
        <f t="shared" si="8"/>
        <v>32.735872235872236</v>
      </c>
      <c r="N293" s="1" t="s">
        <v>496</v>
      </c>
      <c r="O293" s="18">
        <v>2931.17</v>
      </c>
      <c r="P293" s="18">
        <v>-28.38</v>
      </c>
      <c r="Q293" s="18">
        <v>2959.55</v>
      </c>
      <c r="R293" s="6">
        <v>23.449359999999999</v>
      </c>
      <c r="S293" s="2"/>
      <c r="T293" s="1" t="s">
        <v>527</v>
      </c>
      <c r="U293" s="1" t="s">
        <v>530</v>
      </c>
    </row>
    <row r="294" spans="1:21" x14ac:dyDescent="0.3">
      <c r="A294" t="s">
        <v>490</v>
      </c>
      <c r="B294" s="1" t="s">
        <v>119</v>
      </c>
      <c r="C294" s="1" t="s">
        <v>120</v>
      </c>
      <c r="D294" s="1" t="s">
        <v>244</v>
      </c>
      <c r="E294" s="1" t="s">
        <v>22</v>
      </c>
      <c r="F294" s="9">
        <v>10350</v>
      </c>
      <c r="G294" s="3">
        <v>44749</v>
      </c>
      <c r="J294" s="7">
        <v>9005</v>
      </c>
      <c r="K294" s="9">
        <v>13000</v>
      </c>
      <c r="L294" s="4">
        <v>2127.84</v>
      </c>
      <c r="M294" s="5">
        <f t="shared" si="8"/>
        <v>20.558840579710147</v>
      </c>
      <c r="N294" s="1" t="s">
        <v>496</v>
      </c>
      <c r="O294" s="18">
        <v>2127.84</v>
      </c>
      <c r="P294" s="18">
        <v>-28.38</v>
      </c>
      <c r="Q294" s="18">
        <v>2156.2199999999998</v>
      </c>
      <c r="R294" s="6">
        <v>16.367999999999999</v>
      </c>
      <c r="S294" s="2"/>
      <c r="T294" s="1" t="s">
        <v>22</v>
      </c>
      <c r="U294" s="1" t="s">
        <v>530</v>
      </c>
    </row>
    <row r="295" spans="1:21" x14ac:dyDescent="0.3">
      <c r="A295" t="s">
        <v>490</v>
      </c>
      <c r="B295" s="1" t="s">
        <v>139</v>
      </c>
      <c r="C295" s="1" t="s">
        <v>140</v>
      </c>
      <c r="D295" s="1" t="s">
        <v>245</v>
      </c>
      <c r="E295" s="1" t="s">
        <v>517</v>
      </c>
      <c r="F295" s="9">
        <v>4544</v>
      </c>
      <c r="G295" s="3">
        <v>44750</v>
      </c>
      <c r="J295" s="7">
        <v>91126</v>
      </c>
      <c r="K295" s="9">
        <v>8500</v>
      </c>
      <c r="L295" s="4">
        <v>3148.9</v>
      </c>
      <c r="M295" s="5">
        <f t="shared" si="8"/>
        <v>69.297975352112672</v>
      </c>
      <c r="N295" s="1" t="s">
        <v>496</v>
      </c>
      <c r="O295" s="18">
        <v>3148.9</v>
      </c>
      <c r="P295" s="18">
        <v>-28.38</v>
      </c>
      <c r="Q295" s="18">
        <v>3177.28</v>
      </c>
      <c r="R295" s="6">
        <v>37.045882352941177</v>
      </c>
      <c r="S295" s="2"/>
      <c r="T295" s="1" t="s">
        <v>527</v>
      </c>
      <c r="U295" s="1" t="s">
        <v>530</v>
      </c>
    </row>
    <row r="296" spans="1:21" x14ac:dyDescent="0.3">
      <c r="A296" t="s">
        <v>490</v>
      </c>
      <c r="B296" s="1" t="s">
        <v>73</v>
      </c>
      <c r="C296" s="1" t="s">
        <v>248</v>
      </c>
      <c r="D296" s="1" t="s">
        <v>249</v>
      </c>
      <c r="E296" s="1" t="s">
        <v>47</v>
      </c>
      <c r="F296" s="9">
        <v>12500</v>
      </c>
      <c r="G296" s="3">
        <v>44750</v>
      </c>
      <c r="J296" s="7">
        <v>42050</v>
      </c>
      <c r="K296" s="9">
        <v>15500</v>
      </c>
      <c r="L296" s="4">
        <v>2471.62</v>
      </c>
      <c r="M296" s="5">
        <f t="shared" si="8"/>
        <v>19.772959999999998</v>
      </c>
      <c r="N296" s="1" t="s">
        <v>496</v>
      </c>
      <c r="O296" s="18">
        <v>2471.62</v>
      </c>
      <c r="P296" s="18">
        <v>-28.38</v>
      </c>
      <c r="Q296" s="18">
        <v>2500</v>
      </c>
      <c r="R296" s="6">
        <v>15.945935483870967</v>
      </c>
      <c r="S296" s="2"/>
      <c r="T296" s="1" t="s">
        <v>47</v>
      </c>
      <c r="U296" s="1" t="s">
        <v>530</v>
      </c>
    </row>
    <row r="297" spans="1:21" x14ac:dyDescent="0.3">
      <c r="A297" t="s">
        <v>490</v>
      </c>
      <c r="B297" s="1" t="s">
        <v>139</v>
      </c>
      <c r="C297" s="1" t="s">
        <v>140</v>
      </c>
      <c r="D297" s="1" t="s">
        <v>247</v>
      </c>
      <c r="E297" s="1" t="s">
        <v>14</v>
      </c>
      <c r="F297" s="9">
        <v>13554</v>
      </c>
      <c r="G297" s="3">
        <v>44750</v>
      </c>
      <c r="J297" s="7">
        <v>47403</v>
      </c>
      <c r="K297" s="9">
        <v>15750</v>
      </c>
      <c r="L297" s="4">
        <v>1665.45</v>
      </c>
      <c r="M297" s="5">
        <f t="shared" si="8"/>
        <v>12.287516600265604</v>
      </c>
      <c r="N297" s="1" t="s">
        <v>496</v>
      </c>
      <c r="O297" s="18">
        <v>1665.45</v>
      </c>
      <c r="P297" s="18">
        <v>-28.38</v>
      </c>
      <c r="Q297" s="18">
        <v>1693.83</v>
      </c>
      <c r="R297" s="6">
        <v>10.574285714285715</v>
      </c>
      <c r="S297" s="2"/>
      <c r="T297" s="1" t="s">
        <v>517</v>
      </c>
      <c r="U297" s="1" t="s">
        <v>530</v>
      </c>
    </row>
    <row r="298" spans="1:21" x14ac:dyDescent="0.3">
      <c r="A298" t="s">
        <v>490</v>
      </c>
      <c r="B298" s="1" t="s">
        <v>41</v>
      </c>
      <c r="C298" s="1" t="s">
        <v>258</v>
      </c>
      <c r="D298" s="1" t="s">
        <v>209</v>
      </c>
      <c r="E298" s="1" t="s">
        <v>20</v>
      </c>
      <c r="F298" s="9">
        <v>5694</v>
      </c>
      <c r="G298" s="3">
        <v>44755</v>
      </c>
      <c r="J298" s="7">
        <v>36020</v>
      </c>
      <c r="K298" s="9">
        <v>8000</v>
      </c>
      <c r="L298" s="4">
        <v>1874.21</v>
      </c>
      <c r="M298" s="5">
        <f t="shared" si="8"/>
        <v>32.915525114155251</v>
      </c>
      <c r="N298" s="1" t="s">
        <v>496</v>
      </c>
      <c r="O298" s="18">
        <v>1874.21</v>
      </c>
      <c r="P298" s="18">
        <v>-28.38</v>
      </c>
      <c r="Q298" s="18">
        <v>1902.59</v>
      </c>
      <c r="R298" s="6">
        <v>23.427624999999999</v>
      </c>
      <c r="S298" s="2"/>
      <c r="T298" s="1" t="s">
        <v>517</v>
      </c>
      <c r="U298" s="1" t="s">
        <v>530</v>
      </c>
    </row>
    <row r="299" spans="1:21" x14ac:dyDescent="0.3">
      <c r="A299" t="s">
        <v>490</v>
      </c>
      <c r="B299" s="1" t="s">
        <v>139</v>
      </c>
      <c r="C299" s="1" t="s">
        <v>140</v>
      </c>
      <c r="D299" s="1" t="s">
        <v>256</v>
      </c>
      <c r="E299" s="1" t="s">
        <v>14</v>
      </c>
      <c r="F299" s="9">
        <v>7294</v>
      </c>
      <c r="G299" s="3">
        <v>44755</v>
      </c>
      <c r="J299" s="7">
        <v>83796</v>
      </c>
      <c r="K299" s="9">
        <v>9000</v>
      </c>
      <c r="L299" s="4">
        <v>1361.69</v>
      </c>
      <c r="M299" s="5">
        <f t="shared" si="8"/>
        <v>18.668631752125034</v>
      </c>
      <c r="N299" s="1" t="s">
        <v>496</v>
      </c>
      <c r="O299" s="18">
        <v>1361.69</v>
      </c>
      <c r="P299" s="18">
        <v>-28.38</v>
      </c>
      <c r="Q299" s="18">
        <v>1390.07</v>
      </c>
      <c r="R299" s="6">
        <v>15.129888888888889</v>
      </c>
      <c r="S299" s="2"/>
      <c r="T299" s="1" t="s">
        <v>517</v>
      </c>
      <c r="U299" s="1" t="s">
        <v>530</v>
      </c>
    </row>
    <row r="300" spans="1:21" x14ac:dyDescent="0.3">
      <c r="A300" t="s">
        <v>490</v>
      </c>
      <c r="B300" s="1" t="s">
        <v>28</v>
      </c>
      <c r="C300" s="1" t="s">
        <v>26</v>
      </c>
      <c r="D300" s="1" t="s">
        <v>269</v>
      </c>
      <c r="E300" s="1" t="s">
        <v>40</v>
      </c>
      <c r="F300" s="9">
        <v>8500</v>
      </c>
      <c r="G300" s="3">
        <v>44755</v>
      </c>
      <c r="J300" s="7">
        <v>57193</v>
      </c>
      <c r="K300" s="9">
        <v>10500</v>
      </c>
      <c r="L300" s="4">
        <v>1515.79</v>
      </c>
      <c r="M300" s="5">
        <f t="shared" si="8"/>
        <v>17.832823529411765</v>
      </c>
      <c r="N300" s="1" t="s">
        <v>496</v>
      </c>
      <c r="O300" s="18">
        <v>1515.79</v>
      </c>
      <c r="P300" s="18">
        <v>-28.38</v>
      </c>
      <c r="Q300" s="18">
        <v>1544.17</v>
      </c>
      <c r="R300" s="6">
        <v>14.436095238095238</v>
      </c>
      <c r="S300" s="2"/>
      <c r="T300" s="1" t="s">
        <v>527</v>
      </c>
      <c r="U300" s="1" t="s">
        <v>530</v>
      </c>
    </row>
    <row r="301" spans="1:21" x14ac:dyDescent="0.3">
      <c r="A301" t="s">
        <v>490</v>
      </c>
      <c r="B301" s="1" t="s">
        <v>28</v>
      </c>
      <c r="C301" s="1" t="s">
        <v>262</v>
      </c>
      <c r="D301" s="1" t="s">
        <v>263</v>
      </c>
      <c r="E301" s="1" t="s">
        <v>20</v>
      </c>
      <c r="F301" s="9">
        <v>6400</v>
      </c>
      <c r="G301" s="3">
        <v>44756</v>
      </c>
      <c r="J301" s="7">
        <v>77891</v>
      </c>
      <c r="K301" s="9">
        <v>9000</v>
      </c>
      <c r="L301" s="4">
        <v>2113.29</v>
      </c>
      <c r="M301" s="5">
        <f t="shared" si="8"/>
        <v>33.020156249999999</v>
      </c>
      <c r="N301" s="1" t="s">
        <v>496</v>
      </c>
      <c r="O301" s="18">
        <v>2113.29</v>
      </c>
      <c r="P301" s="18">
        <v>-28.38</v>
      </c>
      <c r="Q301" s="18">
        <v>2141.67</v>
      </c>
      <c r="R301" s="6">
        <v>23.481000000000002</v>
      </c>
      <c r="S301" s="2"/>
      <c r="T301" s="1" t="s">
        <v>517</v>
      </c>
      <c r="U301" s="1" t="s">
        <v>530</v>
      </c>
    </row>
    <row r="302" spans="1:21" x14ac:dyDescent="0.3">
      <c r="A302" t="s">
        <v>490</v>
      </c>
      <c r="B302" s="1" t="s">
        <v>99</v>
      </c>
      <c r="C302" s="1" t="s">
        <v>259</v>
      </c>
      <c r="D302" s="1" t="s">
        <v>260</v>
      </c>
      <c r="E302" s="1" t="s">
        <v>22</v>
      </c>
      <c r="F302" s="9">
        <v>7394</v>
      </c>
      <c r="G302" s="3">
        <v>44756</v>
      </c>
      <c r="J302" s="7">
        <v>70743</v>
      </c>
      <c r="K302" s="9">
        <v>9250</v>
      </c>
      <c r="L302" s="4">
        <v>1367.29</v>
      </c>
      <c r="M302" s="5">
        <f t="shared" si="8"/>
        <v>18.491885312415469</v>
      </c>
      <c r="N302" s="1" t="s">
        <v>496</v>
      </c>
      <c r="O302" s="18">
        <v>1367.29</v>
      </c>
      <c r="P302" s="18">
        <v>-28.38</v>
      </c>
      <c r="Q302" s="18">
        <v>1395.67</v>
      </c>
      <c r="R302" s="6">
        <v>14.781513513513513</v>
      </c>
      <c r="S302" s="2"/>
      <c r="T302" s="1" t="s">
        <v>22</v>
      </c>
      <c r="U302" s="1" t="s">
        <v>530</v>
      </c>
    </row>
    <row r="303" spans="1:21" x14ac:dyDescent="0.3">
      <c r="A303" t="s">
        <v>490</v>
      </c>
      <c r="B303" s="1" t="s">
        <v>15</v>
      </c>
      <c r="C303" s="1" t="s">
        <v>17</v>
      </c>
      <c r="D303" s="1" t="s">
        <v>186</v>
      </c>
      <c r="E303" s="1" t="s">
        <v>517</v>
      </c>
      <c r="F303" s="9">
        <v>8494</v>
      </c>
      <c r="G303" s="3">
        <v>44756</v>
      </c>
      <c r="J303" s="7">
        <v>71748</v>
      </c>
      <c r="K303" s="9">
        <v>11000</v>
      </c>
      <c r="L303" s="4">
        <v>1988.95</v>
      </c>
      <c r="M303" s="5">
        <f t="shared" si="8"/>
        <v>23.415940663998118</v>
      </c>
      <c r="N303" s="1" t="s">
        <v>496</v>
      </c>
      <c r="O303" s="18">
        <v>1988.95</v>
      </c>
      <c r="P303" s="18">
        <v>-28.38</v>
      </c>
      <c r="Q303" s="18">
        <v>2017.33</v>
      </c>
      <c r="R303" s="6">
        <v>18.081363636363637</v>
      </c>
      <c r="S303" s="2"/>
      <c r="T303" s="1" t="s">
        <v>527</v>
      </c>
      <c r="U303" s="1" t="s">
        <v>530</v>
      </c>
    </row>
    <row r="304" spans="1:21" x14ac:dyDescent="0.3">
      <c r="A304" t="s">
        <v>490</v>
      </c>
      <c r="B304" s="1" t="s">
        <v>41</v>
      </c>
      <c r="C304" s="1" t="s">
        <v>218</v>
      </c>
      <c r="D304" s="1" t="s">
        <v>209</v>
      </c>
      <c r="E304" s="1" t="s">
        <v>20</v>
      </c>
      <c r="F304" s="9">
        <v>7594</v>
      </c>
      <c r="G304" s="3">
        <v>44758</v>
      </c>
      <c r="J304" s="7">
        <v>44467</v>
      </c>
      <c r="K304" s="9">
        <v>9800</v>
      </c>
      <c r="L304" s="4">
        <v>1743.4</v>
      </c>
      <c r="M304" s="5">
        <f t="shared" si="8"/>
        <v>22.957598103766134</v>
      </c>
      <c r="N304" s="1" t="s">
        <v>496</v>
      </c>
      <c r="O304" s="18">
        <v>1743.4</v>
      </c>
      <c r="P304" s="18">
        <v>-28.38</v>
      </c>
      <c r="Q304" s="18">
        <v>1771.78</v>
      </c>
      <c r="R304" s="6">
        <v>17.789795918367346</v>
      </c>
      <c r="S304" s="2"/>
      <c r="T304" s="1" t="s">
        <v>517</v>
      </c>
      <c r="U304" s="1" t="s">
        <v>530</v>
      </c>
    </row>
    <row r="305" spans="1:21" x14ac:dyDescent="0.3">
      <c r="A305" t="s">
        <v>490</v>
      </c>
      <c r="B305" s="1" t="s">
        <v>41</v>
      </c>
      <c r="C305" s="1" t="s">
        <v>48</v>
      </c>
      <c r="D305" s="1" t="s">
        <v>50</v>
      </c>
      <c r="E305" s="1" t="s">
        <v>517</v>
      </c>
      <c r="F305" s="9">
        <v>11700</v>
      </c>
      <c r="G305" s="3">
        <v>44759</v>
      </c>
      <c r="J305" s="7">
        <v>20675</v>
      </c>
      <c r="K305" s="9">
        <v>13500</v>
      </c>
      <c r="L305" s="4">
        <v>1446.62</v>
      </c>
      <c r="M305" s="5">
        <f t="shared" si="8"/>
        <v>12.364273504273502</v>
      </c>
      <c r="N305" s="1" t="s">
        <v>496</v>
      </c>
      <c r="O305" s="18">
        <v>1446.62</v>
      </c>
      <c r="P305" s="18">
        <v>-28.38</v>
      </c>
      <c r="Q305" s="18">
        <v>1475</v>
      </c>
      <c r="R305" s="6">
        <v>10.715703703703703</v>
      </c>
      <c r="S305" s="2"/>
      <c r="T305" s="1" t="s">
        <v>527</v>
      </c>
      <c r="U305" s="1" t="s">
        <v>530</v>
      </c>
    </row>
    <row r="306" spans="1:21" x14ac:dyDescent="0.3">
      <c r="A306" t="s">
        <v>490</v>
      </c>
      <c r="B306" s="1" t="s">
        <v>15</v>
      </c>
      <c r="C306" s="1" t="s">
        <v>277</v>
      </c>
      <c r="D306" s="1" t="s">
        <v>278</v>
      </c>
      <c r="E306" s="1" t="s">
        <v>22</v>
      </c>
      <c r="F306" s="9">
        <v>8000</v>
      </c>
      <c r="G306" s="3">
        <v>44760</v>
      </c>
      <c r="J306" s="7">
        <v>94078</v>
      </c>
      <c r="K306" s="9">
        <v>10000</v>
      </c>
      <c r="L306" s="4">
        <v>1427.86</v>
      </c>
      <c r="M306" s="5">
        <f t="shared" si="8"/>
        <v>17.84825</v>
      </c>
      <c r="N306" s="1" t="s">
        <v>496</v>
      </c>
      <c r="O306" s="18">
        <v>1427.86</v>
      </c>
      <c r="P306" s="18">
        <v>-28.38</v>
      </c>
      <c r="Q306" s="18">
        <v>1456.24</v>
      </c>
      <c r="R306" s="6">
        <v>14.278600000000001</v>
      </c>
      <c r="S306" s="2"/>
      <c r="T306" s="1" t="s">
        <v>22</v>
      </c>
      <c r="U306" s="1" t="s">
        <v>530</v>
      </c>
    </row>
    <row r="307" spans="1:21" x14ac:dyDescent="0.3">
      <c r="A307" t="s">
        <v>490</v>
      </c>
      <c r="B307" s="1" t="s">
        <v>128</v>
      </c>
      <c r="C307" s="1" t="s">
        <v>129</v>
      </c>
      <c r="D307" s="1" t="s">
        <v>283</v>
      </c>
      <c r="E307" s="1" t="s">
        <v>22</v>
      </c>
      <c r="F307" s="9">
        <v>5300</v>
      </c>
      <c r="G307" s="3">
        <v>44762</v>
      </c>
      <c r="J307" s="7">
        <v>44385</v>
      </c>
      <c r="K307" s="9">
        <v>7600</v>
      </c>
      <c r="L307" s="4">
        <v>1510.29</v>
      </c>
      <c r="M307" s="5">
        <f t="shared" si="8"/>
        <v>28.496037735849058</v>
      </c>
      <c r="N307" s="1" t="s">
        <v>496</v>
      </c>
      <c r="O307" s="18">
        <v>1510.29</v>
      </c>
      <c r="P307" s="18">
        <v>-28.38</v>
      </c>
      <c r="Q307" s="18">
        <v>1538.67</v>
      </c>
      <c r="R307" s="6">
        <v>19.872236842105263</v>
      </c>
      <c r="S307" s="2"/>
      <c r="T307" s="1" t="s">
        <v>22</v>
      </c>
      <c r="U307" s="1" t="s">
        <v>530</v>
      </c>
    </row>
    <row r="308" spans="1:21" x14ac:dyDescent="0.3">
      <c r="A308" t="s">
        <v>490</v>
      </c>
      <c r="B308" s="1" t="s">
        <v>128</v>
      </c>
      <c r="C308" s="1" t="s">
        <v>286</v>
      </c>
      <c r="D308" s="1" t="s">
        <v>287</v>
      </c>
      <c r="E308" s="1" t="s">
        <v>517</v>
      </c>
      <c r="F308" s="9">
        <v>5900</v>
      </c>
      <c r="G308" s="3">
        <v>44763</v>
      </c>
      <c r="J308" s="7">
        <v>66292</v>
      </c>
      <c r="K308" s="9">
        <v>7800</v>
      </c>
      <c r="L308" s="4">
        <v>1499.61</v>
      </c>
      <c r="M308" s="5">
        <f t="shared" si="8"/>
        <v>25.417118644067791</v>
      </c>
      <c r="N308" s="1" t="s">
        <v>496</v>
      </c>
      <c r="O308" s="18">
        <v>1499.61</v>
      </c>
      <c r="P308" s="18">
        <v>-28.38</v>
      </c>
      <c r="Q308" s="18">
        <v>1527.99</v>
      </c>
      <c r="R308" s="6">
        <v>19.225769230769231</v>
      </c>
      <c r="S308" s="2"/>
      <c r="T308" s="1" t="s">
        <v>527</v>
      </c>
      <c r="U308" s="1" t="s">
        <v>530</v>
      </c>
    </row>
    <row r="309" spans="1:21" x14ac:dyDescent="0.3">
      <c r="A309" t="s">
        <v>490</v>
      </c>
      <c r="B309" s="1" t="s">
        <v>80</v>
      </c>
      <c r="C309" s="1" t="s">
        <v>78</v>
      </c>
      <c r="D309" s="1" t="s">
        <v>285</v>
      </c>
      <c r="E309" s="1" t="s">
        <v>517</v>
      </c>
      <c r="F309" s="9">
        <v>9654</v>
      </c>
      <c r="G309" s="3">
        <v>44763</v>
      </c>
      <c r="J309" s="7">
        <v>46014</v>
      </c>
      <c r="K309" s="9">
        <v>12100</v>
      </c>
      <c r="L309" s="4">
        <v>1985.74</v>
      </c>
      <c r="M309" s="5">
        <f t="shared" si="8"/>
        <v>20.569090532421793</v>
      </c>
      <c r="N309" s="1" t="s">
        <v>496</v>
      </c>
      <c r="O309" s="18">
        <v>1985.74</v>
      </c>
      <c r="P309" s="18">
        <v>-28.38</v>
      </c>
      <c r="Q309" s="18">
        <v>2014.12</v>
      </c>
      <c r="R309" s="6">
        <v>16.411074380165289</v>
      </c>
      <c r="S309" s="2"/>
      <c r="T309" s="1" t="s">
        <v>527</v>
      </c>
      <c r="U309" s="1" t="s">
        <v>530</v>
      </c>
    </row>
    <row r="310" spans="1:21" x14ac:dyDescent="0.3">
      <c r="A310" t="s">
        <v>490</v>
      </c>
      <c r="B310" s="1" t="s">
        <v>28</v>
      </c>
      <c r="C310" s="1" t="s">
        <v>31</v>
      </c>
      <c r="D310" s="1" t="s">
        <v>293</v>
      </c>
      <c r="E310" s="1" t="s">
        <v>517</v>
      </c>
      <c r="F310" s="9">
        <v>10500</v>
      </c>
      <c r="G310" s="3">
        <v>44763</v>
      </c>
      <c r="J310" s="7">
        <v>44693</v>
      </c>
      <c r="K310" s="9">
        <v>13695</v>
      </c>
      <c r="L310" s="4">
        <v>2600.3000000000002</v>
      </c>
      <c r="M310" s="5">
        <f t="shared" si="8"/>
        <v>24.764761904761905</v>
      </c>
      <c r="N310" s="1" t="s">
        <v>496</v>
      </c>
      <c r="O310" s="18">
        <v>2600.3000000000002</v>
      </c>
      <c r="P310" s="18">
        <v>-28.38</v>
      </c>
      <c r="Q310" s="18">
        <v>2628.68</v>
      </c>
      <c r="R310" s="6">
        <v>18.987221613727638</v>
      </c>
      <c r="S310" s="2"/>
      <c r="T310" s="1" t="s">
        <v>527</v>
      </c>
      <c r="U310" s="1" t="s">
        <v>530</v>
      </c>
    </row>
    <row r="311" spans="1:21" x14ac:dyDescent="0.3">
      <c r="A311" t="s">
        <v>490</v>
      </c>
      <c r="B311" s="1" t="s">
        <v>28</v>
      </c>
      <c r="C311" s="1" t="s">
        <v>31</v>
      </c>
      <c r="D311" s="1" t="s">
        <v>288</v>
      </c>
      <c r="E311" s="1" t="s">
        <v>40</v>
      </c>
      <c r="F311" s="9">
        <v>9194</v>
      </c>
      <c r="G311" s="3">
        <v>44764</v>
      </c>
      <c r="J311" s="7">
        <v>51181</v>
      </c>
      <c r="K311" s="9">
        <v>11950</v>
      </c>
      <c r="L311" s="4">
        <v>2304.65</v>
      </c>
      <c r="M311" s="5">
        <f t="shared" si="8"/>
        <v>25.066891450946272</v>
      </c>
      <c r="N311" s="1" t="s">
        <v>496</v>
      </c>
      <c r="O311" s="18">
        <v>2304.65</v>
      </c>
      <c r="P311" s="18">
        <v>-28.38</v>
      </c>
      <c r="Q311" s="18">
        <v>2333.0300000000002</v>
      </c>
      <c r="R311" s="6">
        <v>19.285774058577406</v>
      </c>
      <c r="S311" s="2"/>
      <c r="T311" s="1" t="s">
        <v>527</v>
      </c>
      <c r="U311" s="1" t="s">
        <v>530</v>
      </c>
    </row>
    <row r="312" spans="1:21" x14ac:dyDescent="0.3">
      <c r="A312" t="s">
        <v>490</v>
      </c>
      <c r="B312" s="1" t="s">
        <v>15</v>
      </c>
      <c r="C312" s="1" t="s">
        <v>12</v>
      </c>
      <c r="D312" s="1" t="s">
        <v>295</v>
      </c>
      <c r="E312" s="1" t="s">
        <v>20</v>
      </c>
      <c r="F312" s="9">
        <v>8900</v>
      </c>
      <c r="G312" s="3">
        <v>44765</v>
      </c>
      <c r="J312" s="7">
        <v>36380</v>
      </c>
      <c r="K312" s="9">
        <v>11695</v>
      </c>
      <c r="L312" s="4">
        <v>2124.96</v>
      </c>
      <c r="M312" s="5">
        <f t="shared" si="8"/>
        <v>23.875955056179777</v>
      </c>
      <c r="N312" s="1" t="s">
        <v>496</v>
      </c>
      <c r="O312" s="18">
        <v>2124.96</v>
      </c>
      <c r="Q312" s="18">
        <v>2124.96</v>
      </c>
      <c r="R312" s="6">
        <v>18.169816160752458</v>
      </c>
      <c r="S312" s="2"/>
      <c r="T312" s="1" t="s">
        <v>517</v>
      </c>
      <c r="U312" s="1" t="s">
        <v>530</v>
      </c>
    </row>
    <row r="313" spans="1:21" x14ac:dyDescent="0.3">
      <c r="A313" t="s">
        <v>490</v>
      </c>
      <c r="B313" s="1" t="s">
        <v>139</v>
      </c>
      <c r="C313" s="1" t="s">
        <v>203</v>
      </c>
      <c r="D313" s="1" t="s">
        <v>204</v>
      </c>
      <c r="E313" s="1" t="s">
        <v>47</v>
      </c>
      <c r="F313" s="9">
        <v>8044</v>
      </c>
      <c r="G313" s="3">
        <v>44767</v>
      </c>
      <c r="J313" s="7">
        <v>9305</v>
      </c>
      <c r="K313" s="9">
        <v>9150</v>
      </c>
      <c r="L313" s="4">
        <v>939.47</v>
      </c>
      <c r="M313" s="5">
        <f t="shared" si="8"/>
        <v>11.679139731476877</v>
      </c>
      <c r="N313" s="1" t="s">
        <v>496</v>
      </c>
      <c r="O313" s="18">
        <v>939.47</v>
      </c>
      <c r="P313" s="18">
        <v>-28.38</v>
      </c>
      <c r="Q313" s="18">
        <v>967.85</v>
      </c>
      <c r="R313" s="6">
        <v>10.267431693989071</v>
      </c>
      <c r="S313" s="2"/>
      <c r="T313" s="1" t="s">
        <v>47</v>
      </c>
      <c r="U313" s="1" t="s">
        <v>530</v>
      </c>
    </row>
    <row r="314" spans="1:21" x14ac:dyDescent="0.3">
      <c r="A314" t="s">
        <v>490</v>
      </c>
      <c r="B314" s="1" t="s">
        <v>55</v>
      </c>
      <c r="C314" s="1" t="s">
        <v>56</v>
      </c>
      <c r="D314" s="1" t="s">
        <v>57</v>
      </c>
      <c r="E314" s="1" t="s">
        <v>22</v>
      </c>
      <c r="F314" s="9">
        <v>8294</v>
      </c>
      <c r="G314" s="3">
        <v>44768</v>
      </c>
      <c r="J314" s="7">
        <v>26322</v>
      </c>
      <c r="K314" s="9">
        <v>10245</v>
      </c>
      <c r="L314" s="4">
        <v>1496.45</v>
      </c>
      <c r="M314" s="5">
        <f t="shared" si="8"/>
        <v>18.042560887388472</v>
      </c>
      <c r="N314" s="1" t="s">
        <v>496</v>
      </c>
      <c r="O314" s="18">
        <v>1496.45</v>
      </c>
      <c r="P314" s="18">
        <v>-28.38</v>
      </c>
      <c r="Q314" s="18">
        <v>1524.83</v>
      </c>
      <c r="R314" s="6">
        <v>14.606637384089799</v>
      </c>
      <c r="S314" s="2"/>
      <c r="T314" s="1" t="s">
        <v>22</v>
      </c>
      <c r="U314" s="1" t="s">
        <v>530</v>
      </c>
    </row>
    <row r="315" spans="1:21" x14ac:dyDescent="0.3">
      <c r="A315" t="s">
        <v>490</v>
      </c>
      <c r="B315" s="1" t="s">
        <v>28</v>
      </c>
      <c r="C315" s="1" t="s">
        <v>31</v>
      </c>
      <c r="D315" s="1" t="s">
        <v>270</v>
      </c>
      <c r="E315" s="1" t="s">
        <v>517</v>
      </c>
      <c r="F315" s="9">
        <v>7694</v>
      </c>
      <c r="G315" s="3">
        <v>44768</v>
      </c>
      <c r="J315" s="7">
        <v>95302</v>
      </c>
      <c r="K315" s="9">
        <v>10900</v>
      </c>
      <c r="L315" s="4">
        <v>2175.65</v>
      </c>
      <c r="M315" s="5">
        <f t="shared" si="8"/>
        <v>28.277229009617887</v>
      </c>
      <c r="N315" s="1" t="s">
        <v>496</v>
      </c>
      <c r="O315" s="18">
        <v>2175.65</v>
      </c>
      <c r="P315" s="18">
        <v>-28.38</v>
      </c>
      <c r="Q315" s="18">
        <v>2204.0300000000002</v>
      </c>
      <c r="R315" s="6">
        <v>19.960091743119268</v>
      </c>
      <c r="S315" s="2"/>
      <c r="T315" s="1" t="s">
        <v>527</v>
      </c>
      <c r="U315" s="1" t="s">
        <v>530</v>
      </c>
    </row>
    <row r="316" spans="1:21" x14ac:dyDescent="0.3">
      <c r="A316" t="s">
        <v>490</v>
      </c>
      <c r="B316" s="1" t="s">
        <v>80</v>
      </c>
      <c r="C316" s="1" t="s">
        <v>78</v>
      </c>
      <c r="D316" s="1" t="s">
        <v>301</v>
      </c>
      <c r="E316" s="1" t="s">
        <v>22</v>
      </c>
      <c r="F316" s="9">
        <v>9394</v>
      </c>
      <c r="G316" s="3">
        <v>44768</v>
      </c>
      <c r="J316" s="7">
        <v>48530</v>
      </c>
      <c r="K316" s="9">
        <v>12000</v>
      </c>
      <c r="L316" s="4">
        <v>2148.98</v>
      </c>
      <c r="M316" s="5">
        <f t="shared" si="8"/>
        <v>22.876091121992761</v>
      </c>
      <c r="N316" s="1" t="s">
        <v>496</v>
      </c>
      <c r="O316" s="18">
        <v>2148.98</v>
      </c>
      <c r="P316" s="18">
        <v>-28.38</v>
      </c>
      <c r="Q316" s="18">
        <v>2177.36</v>
      </c>
      <c r="R316" s="6">
        <v>17.908166666666666</v>
      </c>
      <c r="S316" s="2"/>
      <c r="T316" s="1" t="s">
        <v>22</v>
      </c>
      <c r="U316" s="1" t="s">
        <v>530</v>
      </c>
    </row>
    <row r="317" spans="1:21" x14ac:dyDescent="0.3">
      <c r="A317" t="s">
        <v>490</v>
      </c>
      <c r="B317" s="1" t="s">
        <v>73</v>
      </c>
      <c r="C317" s="1" t="s">
        <v>201</v>
      </c>
      <c r="D317" s="1" t="s">
        <v>307</v>
      </c>
      <c r="E317" s="1" t="s">
        <v>517</v>
      </c>
      <c r="F317" s="9">
        <v>5450</v>
      </c>
      <c r="G317" s="3">
        <v>44770</v>
      </c>
      <c r="J317" s="7">
        <v>83878</v>
      </c>
      <c r="K317" s="9">
        <v>7895</v>
      </c>
      <c r="L317" s="4">
        <v>1918.3</v>
      </c>
      <c r="M317" s="5">
        <f t="shared" si="8"/>
        <v>35.19816513761468</v>
      </c>
      <c r="N317" s="1" t="s">
        <v>496</v>
      </c>
      <c r="O317" s="18">
        <v>1918.3</v>
      </c>
      <c r="P317" s="18">
        <v>-28.38</v>
      </c>
      <c r="Q317" s="18">
        <v>1946.68</v>
      </c>
      <c r="R317" s="6">
        <v>24.297656744775175</v>
      </c>
      <c r="S317" s="2"/>
      <c r="T317" s="1" t="s">
        <v>527</v>
      </c>
      <c r="U317" s="1" t="s">
        <v>530</v>
      </c>
    </row>
    <row r="318" spans="1:21" x14ac:dyDescent="0.3">
      <c r="A318" t="s">
        <v>490</v>
      </c>
      <c r="B318" s="1" t="s">
        <v>41</v>
      </c>
      <c r="C318" s="1" t="s">
        <v>258</v>
      </c>
      <c r="D318" s="1" t="s">
        <v>313</v>
      </c>
      <c r="E318" s="1" t="s">
        <v>58</v>
      </c>
      <c r="F318" s="9">
        <v>6694</v>
      </c>
      <c r="G318" s="3">
        <v>44770</v>
      </c>
      <c r="J318" s="7">
        <v>70397</v>
      </c>
      <c r="K318" s="9">
        <v>8700</v>
      </c>
      <c r="L318" s="4">
        <v>1692.29</v>
      </c>
      <c r="M318" s="5">
        <f t="shared" si="8"/>
        <v>25.280699133552435</v>
      </c>
      <c r="N318" s="1" t="s">
        <v>496</v>
      </c>
      <c r="O318" s="18">
        <v>1692.29</v>
      </c>
      <c r="P318" s="18">
        <v>-28.38</v>
      </c>
      <c r="Q318" s="18">
        <v>1720.67</v>
      </c>
      <c r="R318" s="6">
        <v>19.451609195402298</v>
      </c>
      <c r="S318" s="2"/>
      <c r="T318" s="1" t="s">
        <v>58</v>
      </c>
      <c r="U318" s="1" t="s">
        <v>530</v>
      </c>
    </row>
    <row r="319" spans="1:21" x14ac:dyDescent="0.3">
      <c r="A319" t="s">
        <v>490</v>
      </c>
      <c r="B319" s="1" t="s">
        <v>41</v>
      </c>
      <c r="C319" s="1" t="s">
        <v>43</v>
      </c>
      <c r="D319" s="1" t="s">
        <v>52</v>
      </c>
      <c r="E319" s="1" t="s">
        <v>47</v>
      </c>
      <c r="F319" s="9">
        <v>5244</v>
      </c>
      <c r="G319" s="3">
        <v>44771</v>
      </c>
      <c r="J319" s="7">
        <v>47962</v>
      </c>
      <c r="K319" s="9">
        <v>6850</v>
      </c>
      <c r="L319" s="4">
        <v>1356.21</v>
      </c>
      <c r="M319" s="5">
        <f t="shared" si="8"/>
        <v>25.862128146453088</v>
      </c>
      <c r="N319" s="1" t="s">
        <v>496</v>
      </c>
      <c r="O319" s="18">
        <v>1356.21</v>
      </c>
      <c r="P319" s="18">
        <v>-28.38</v>
      </c>
      <c r="Q319" s="18">
        <v>1384.59</v>
      </c>
      <c r="R319" s="6">
        <v>19.798686131386862</v>
      </c>
      <c r="S319" s="2"/>
      <c r="T319" s="1" t="s">
        <v>47</v>
      </c>
      <c r="U319" s="1" t="s">
        <v>530</v>
      </c>
    </row>
    <row r="320" spans="1:21" x14ac:dyDescent="0.3">
      <c r="A320" t="s">
        <v>490</v>
      </c>
      <c r="B320" s="1" t="s">
        <v>80</v>
      </c>
      <c r="C320" s="1" t="s">
        <v>78</v>
      </c>
      <c r="D320" s="1" t="s">
        <v>310</v>
      </c>
      <c r="E320" s="1" t="s">
        <v>20</v>
      </c>
      <c r="F320" s="9">
        <v>10354</v>
      </c>
      <c r="G320" s="3">
        <v>44771</v>
      </c>
      <c r="J320" s="7">
        <v>41635</v>
      </c>
      <c r="K320" s="9">
        <v>12450</v>
      </c>
      <c r="L320" s="4">
        <v>1737.29</v>
      </c>
      <c r="M320" s="5">
        <f t="shared" si="8"/>
        <v>16.778926018929884</v>
      </c>
      <c r="N320" s="1" t="s">
        <v>496</v>
      </c>
      <c r="O320" s="18">
        <v>1737.29</v>
      </c>
      <c r="P320" s="18">
        <v>-28.38</v>
      </c>
      <c r="Q320" s="18">
        <v>1765.67</v>
      </c>
      <c r="R320" s="6">
        <v>13.954136546184738</v>
      </c>
      <c r="S320" s="2"/>
      <c r="T320" s="1" t="s">
        <v>517</v>
      </c>
      <c r="U320" s="1" t="s">
        <v>530</v>
      </c>
    </row>
    <row r="321" spans="1:21" x14ac:dyDescent="0.3">
      <c r="A321" t="s">
        <v>490</v>
      </c>
      <c r="B321" s="1" t="s">
        <v>193</v>
      </c>
      <c r="C321" s="1" t="s">
        <v>191</v>
      </c>
      <c r="D321" s="1" t="s">
        <v>316</v>
      </c>
      <c r="E321" s="1" t="s">
        <v>40</v>
      </c>
      <c r="F321" s="9">
        <v>3300</v>
      </c>
      <c r="G321" s="3">
        <v>44772</v>
      </c>
      <c r="J321" s="7">
        <v>91480</v>
      </c>
      <c r="K321" s="9">
        <v>5800</v>
      </c>
      <c r="L321" s="4">
        <v>2049.15</v>
      </c>
      <c r="M321" s="5">
        <f t="shared" si="8"/>
        <v>62.095454545454551</v>
      </c>
      <c r="N321" s="1" t="s">
        <v>496</v>
      </c>
      <c r="O321" s="18">
        <v>2049.15</v>
      </c>
      <c r="P321" s="18">
        <v>-28.38</v>
      </c>
      <c r="Q321" s="18">
        <v>2077.5300000000002</v>
      </c>
      <c r="R321" s="6">
        <v>35.3301724137931</v>
      </c>
      <c r="S321" s="2"/>
      <c r="T321" s="1" t="s">
        <v>527</v>
      </c>
      <c r="U321" s="1" t="s">
        <v>530</v>
      </c>
    </row>
    <row r="322" spans="1:21" x14ac:dyDescent="0.3">
      <c r="A322" t="s">
        <v>490</v>
      </c>
      <c r="B322" s="1" t="s">
        <v>80</v>
      </c>
      <c r="C322" s="1" t="s">
        <v>78</v>
      </c>
      <c r="D322" s="1" t="s">
        <v>180</v>
      </c>
      <c r="E322" s="1" t="s">
        <v>517</v>
      </c>
      <c r="F322" s="9">
        <v>7500</v>
      </c>
      <c r="G322" s="3">
        <v>44772</v>
      </c>
      <c r="J322" s="7">
        <v>70840</v>
      </c>
      <c r="K322" s="9">
        <v>9500</v>
      </c>
      <c r="L322" s="4">
        <v>1514.77</v>
      </c>
      <c r="M322" s="5">
        <f t="shared" si="8"/>
        <v>20.196933333333334</v>
      </c>
      <c r="N322" s="1" t="s">
        <v>496</v>
      </c>
      <c r="O322" s="18">
        <v>1514.77</v>
      </c>
      <c r="P322" s="18">
        <v>-28.38</v>
      </c>
      <c r="Q322" s="18">
        <v>1543.15</v>
      </c>
      <c r="R322" s="6">
        <v>15.944947368421053</v>
      </c>
      <c r="S322" s="2"/>
      <c r="T322" s="1" t="s">
        <v>527</v>
      </c>
      <c r="U322" s="1" t="s">
        <v>530</v>
      </c>
    </row>
    <row r="323" spans="1:21" x14ac:dyDescent="0.3">
      <c r="A323" t="s">
        <v>490</v>
      </c>
      <c r="B323" s="1" t="s">
        <v>128</v>
      </c>
      <c r="C323" s="1" t="s">
        <v>166</v>
      </c>
      <c r="D323" s="1" t="s">
        <v>344</v>
      </c>
      <c r="E323" s="1" t="s">
        <v>14</v>
      </c>
      <c r="F323" s="9">
        <v>5200</v>
      </c>
      <c r="G323" s="3">
        <v>44774</v>
      </c>
      <c r="J323" s="7">
        <v>53000</v>
      </c>
      <c r="K323" s="9">
        <v>7395</v>
      </c>
      <c r="L323" s="4">
        <v>1605.79</v>
      </c>
      <c r="M323" s="5">
        <f t="shared" ref="M323:M386" si="9">L323/F323*100</f>
        <v>30.880576923076923</v>
      </c>
      <c r="N323" s="1" t="s">
        <v>496</v>
      </c>
      <c r="O323" s="18">
        <v>1605.79</v>
      </c>
      <c r="P323" s="18">
        <v>-28.38</v>
      </c>
      <c r="Q323" s="18">
        <v>1634.17</v>
      </c>
      <c r="R323" s="6">
        <v>21.714536849222448</v>
      </c>
      <c r="S323" s="2"/>
      <c r="T323" s="1" t="s">
        <v>517</v>
      </c>
      <c r="U323" s="1" t="s">
        <v>530</v>
      </c>
    </row>
    <row r="324" spans="1:21" x14ac:dyDescent="0.3">
      <c r="A324" t="s">
        <v>490</v>
      </c>
      <c r="B324" s="1" t="s">
        <v>139</v>
      </c>
      <c r="C324" s="1" t="s">
        <v>318</v>
      </c>
      <c r="D324" s="1" t="s">
        <v>319</v>
      </c>
      <c r="E324" s="1" t="s">
        <v>47</v>
      </c>
      <c r="F324" s="9">
        <v>6844</v>
      </c>
      <c r="G324" s="3">
        <v>44774</v>
      </c>
      <c r="J324" s="7">
        <v>64359</v>
      </c>
      <c r="K324" s="9">
        <v>8650</v>
      </c>
      <c r="L324" s="4">
        <v>1522.43</v>
      </c>
      <c r="M324" s="5">
        <f t="shared" si="9"/>
        <v>22.244739918176506</v>
      </c>
      <c r="N324" s="1" t="s">
        <v>496</v>
      </c>
      <c r="O324" s="18">
        <v>1522.43</v>
      </c>
      <c r="P324" s="18">
        <v>-28.38</v>
      </c>
      <c r="Q324" s="18">
        <v>1550.81</v>
      </c>
      <c r="R324" s="6">
        <v>17.60034682080925</v>
      </c>
      <c r="S324" s="2"/>
      <c r="T324" s="1" t="s">
        <v>47</v>
      </c>
      <c r="U324" s="1" t="s">
        <v>530</v>
      </c>
    </row>
    <row r="325" spans="1:21" x14ac:dyDescent="0.3">
      <c r="A325" t="s">
        <v>490</v>
      </c>
      <c r="B325" s="1" t="s">
        <v>41</v>
      </c>
      <c r="C325" s="1" t="s">
        <v>48</v>
      </c>
      <c r="D325" s="1" t="s">
        <v>150</v>
      </c>
      <c r="E325" s="1" t="s">
        <v>20</v>
      </c>
      <c r="F325" s="9">
        <v>5344</v>
      </c>
      <c r="G325" s="3">
        <v>44774</v>
      </c>
      <c r="J325" s="7">
        <v>35919</v>
      </c>
      <c r="K325" s="9">
        <v>9394</v>
      </c>
      <c r="L325" s="4">
        <v>3038.79</v>
      </c>
      <c r="M325" s="5">
        <f t="shared" si="9"/>
        <v>56.863585329341312</v>
      </c>
      <c r="N325" s="1" t="s">
        <v>496</v>
      </c>
      <c r="O325" s="18">
        <v>3038.79</v>
      </c>
      <c r="P325" s="18">
        <v>530.62333333333333</v>
      </c>
      <c r="Q325" s="18">
        <v>2508.1666666666665</v>
      </c>
      <c r="R325" s="6">
        <v>32.348200979348519</v>
      </c>
      <c r="S325" s="2"/>
      <c r="T325" s="1" t="s">
        <v>517</v>
      </c>
      <c r="U325" s="1" t="s">
        <v>530</v>
      </c>
    </row>
    <row r="326" spans="1:21" x14ac:dyDescent="0.3">
      <c r="A326" t="s">
        <v>490</v>
      </c>
      <c r="B326" s="1" t="s">
        <v>28</v>
      </c>
      <c r="C326" s="1" t="s">
        <v>26</v>
      </c>
      <c r="D326" s="1" t="s">
        <v>237</v>
      </c>
      <c r="E326" s="1" t="s">
        <v>40</v>
      </c>
      <c r="F326" s="9">
        <v>9000</v>
      </c>
      <c r="G326" s="3">
        <v>44774</v>
      </c>
      <c r="J326" s="7">
        <v>16550</v>
      </c>
      <c r="K326" s="9">
        <v>10950</v>
      </c>
      <c r="L326" s="4">
        <v>1543.91</v>
      </c>
      <c r="M326" s="5">
        <f t="shared" si="9"/>
        <v>17.154555555555557</v>
      </c>
      <c r="N326" s="1" t="s">
        <v>496</v>
      </c>
      <c r="O326" s="18">
        <v>1543.91</v>
      </c>
      <c r="P326" s="18">
        <v>-28.38</v>
      </c>
      <c r="Q326" s="18">
        <v>1572.29</v>
      </c>
      <c r="R326" s="6">
        <v>14.099634703196347</v>
      </c>
      <c r="S326" s="2"/>
      <c r="T326" s="1" t="s">
        <v>527</v>
      </c>
      <c r="U326" s="1" t="s">
        <v>530</v>
      </c>
    </row>
    <row r="327" spans="1:21" x14ac:dyDescent="0.3">
      <c r="A327" t="s">
        <v>490</v>
      </c>
      <c r="B327" s="1" t="s">
        <v>80</v>
      </c>
      <c r="C327" s="1" t="s">
        <v>78</v>
      </c>
      <c r="D327" s="1" t="s">
        <v>90</v>
      </c>
      <c r="E327" s="1" t="s">
        <v>47</v>
      </c>
      <c r="F327" s="9">
        <v>10854</v>
      </c>
      <c r="G327" s="3">
        <v>44774</v>
      </c>
      <c r="J327" s="7">
        <v>24111</v>
      </c>
      <c r="K327" s="9">
        <v>13450</v>
      </c>
      <c r="L327" s="4">
        <v>2155.1</v>
      </c>
      <c r="M327" s="5">
        <f t="shared" si="9"/>
        <v>19.855352865303114</v>
      </c>
      <c r="N327" s="1" t="s">
        <v>496</v>
      </c>
      <c r="O327" s="18">
        <v>2155.1</v>
      </c>
      <c r="P327" s="18">
        <v>-28.38</v>
      </c>
      <c r="Q327" s="18">
        <v>2183.48</v>
      </c>
      <c r="R327" s="6">
        <v>16.023048327137545</v>
      </c>
      <c r="S327" s="2"/>
      <c r="T327" s="1" t="s">
        <v>47</v>
      </c>
      <c r="U327" s="1" t="s">
        <v>530</v>
      </c>
    </row>
    <row r="328" spans="1:21" x14ac:dyDescent="0.3">
      <c r="A328" t="s">
        <v>490</v>
      </c>
      <c r="B328" s="1" t="s">
        <v>73</v>
      </c>
      <c r="C328" s="1" t="s">
        <v>201</v>
      </c>
      <c r="D328" s="1" t="s">
        <v>322</v>
      </c>
      <c r="E328" s="1" t="s">
        <v>517</v>
      </c>
      <c r="F328" s="9">
        <v>7644</v>
      </c>
      <c r="G328" s="3">
        <v>44775</v>
      </c>
      <c r="J328" s="7">
        <v>42235</v>
      </c>
      <c r="K328" s="9">
        <v>10000</v>
      </c>
      <c r="L328" s="4">
        <v>1983.95</v>
      </c>
      <c r="M328" s="5">
        <f t="shared" si="9"/>
        <v>25.954343275771848</v>
      </c>
      <c r="N328" s="1" t="s">
        <v>496</v>
      </c>
      <c r="O328" s="18">
        <v>1983.95</v>
      </c>
      <c r="P328" s="18">
        <v>-28.38</v>
      </c>
      <c r="Q328" s="18">
        <v>2012.33</v>
      </c>
      <c r="R328" s="6">
        <v>19.839500000000001</v>
      </c>
      <c r="S328" s="2"/>
      <c r="T328" s="1" t="s">
        <v>527</v>
      </c>
      <c r="U328" s="1" t="s">
        <v>530</v>
      </c>
    </row>
    <row r="329" spans="1:21" x14ac:dyDescent="0.3">
      <c r="A329" t="s">
        <v>490</v>
      </c>
      <c r="B329" s="1" t="s">
        <v>139</v>
      </c>
      <c r="C329" s="1" t="s">
        <v>140</v>
      </c>
      <c r="D329" s="1" t="s">
        <v>247</v>
      </c>
      <c r="E329" s="1" t="s">
        <v>517</v>
      </c>
      <c r="F329" s="9">
        <v>11954</v>
      </c>
      <c r="G329" s="3">
        <v>44775</v>
      </c>
      <c r="J329" s="7">
        <v>34247</v>
      </c>
      <c r="K329" s="9">
        <v>15700</v>
      </c>
      <c r="L329" s="4">
        <v>3144.86</v>
      </c>
      <c r="M329" s="5">
        <f t="shared" si="9"/>
        <v>26.30801405387318</v>
      </c>
      <c r="N329" s="1" t="s">
        <v>496</v>
      </c>
      <c r="O329" s="18">
        <v>3144.86</v>
      </c>
      <c r="P329" s="18">
        <v>-28.38</v>
      </c>
      <c r="Q329" s="18">
        <v>3173.24</v>
      </c>
      <c r="R329" s="6">
        <v>20.030955414012737</v>
      </c>
      <c r="S329" s="2"/>
      <c r="T329" s="1" t="s">
        <v>527</v>
      </c>
      <c r="U329" s="1" t="s">
        <v>530</v>
      </c>
    </row>
    <row r="330" spans="1:21" x14ac:dyDescent="0.3">
      <c r="A330" t="s">
        <v>490</v>
      </c>
      <c r="B330" s="1" t="s">
        <v>128</v>
      </c>
      <c r="C330" s="1" t="s">
        <v>331</v>
      </c>
      <c r="D330" s="1" t="s">
        <v>332</v>
      </c>
      <c r="E330" s="1" t="s">
        <v>517</v>
      </c>
      <c r="F330" s="9">
        <v>6469</v>
      </c>
      <c r="G330" s="3">
        <v>44776</v>
      </c>
      <c r="J330" s="7">
        <v>25060</v>
      </c>
      <c r="K330" s="9">
        <v>8245</v>
      </c>
      <c r="L330" s="4">
        <v>1498.01</v>
      </c>
      <c r="M330" s="5">
        <f t="shared" si="9"/>
        <v>23.156747565311488</v>
      </c>
      <c r="N330" s="1" t="s">
        <v>496</v>
      </c>
      <c r="O330" s="18">
        <v>1498.01</v>
      </c>
      <c r="P330" s="18">
        <v>-28.38</v>
      </c>
      <c r="Q330" s="18">
        <v>1526.39</v>
      </c>
      <c r="R330" s="6">
        <v>18.168708308065494</v>
      </c>
      <c r="S330" s="2"/>
      <c r="T330" s="1" t="s">
        <v>527</v>
      </c>
      <c r="U330" s="1" t="s">
        <v>530</v>
      </c>
    </row>
    <row r="331" spans="1:21" x14ac:dyDescent="0.3">
      <c r="A331" t="s">
        <v>490</v>
      </c>
      <c r="B331" s="1" t="s">
        <v>73</v>
      </c>
      <c r="C331" s="1" t="s">
        <v>211</v>
      </c>
      <c r="D331" s="1" t="s">
        <v>294</v>
      </c>
      <c r="E331" s="1" t="s">
        <v>517</v>
      </c>
      <c r="F331" s="9">
        <v>8294</v>
      </c>
      <c r="G331" s="3">
        <v>44778</v>
      </c>
      <c r="J331" s="7">
        <v>35829</v>
      </c>
      <c r="K331" s="9">
        <v>11195</v>
      </c>
      <c r="L331" s="4">
        <v>2407.48</v>
      </c>
      <c r="M331" s="5">
        <f t="shared" si="9"/>
        <v>29.026766337111166</v>
      </c>
      <c r="N331" s="1" t="s">
        <v>496</v>
      </c>
      <c r="O331" s="18">
        <v>2407.48</v>
      </c>
      <c r="P331" s="18">
        <v>-28.38</v>
      </c>
      <c r="Q331" s="18">
        <v>2435.86</v>
      </c>
      <c r="R331" s="6">
        <v>21.504957570343905</v>
      </c>
      <c r="S331" s="2"/>
      <c r="T331" s="1" t="s">
        <v>527</v>
      </c>
      <c r="U331" s="1" t="s">
        <v>530</v>
      </c>
    </row>
    <row r="332" spans="1:21" x14ac:dyDescent="0.3">
      <c r="A332" t="s">
        <v>490</v>
      </c>
      <c r="B332" s="1" t="s">
        <v>28</v>
      </c>
      <c r="C332" s="1" t="s">
        <v>26</v>
      </c>
      <c r="D332" s="1" t="s">
        <v>338</v>
      </c>
      <c r="E332" s="1" t="s">
        <v>517</v>
      </c>
      <c r="F332" s="9">
        <v>8800</v>
      </c>
      <c r="G332" s="3">
        <v>44779</v>
      </c>
      <c r="J332" s="7">
        <v>29790</v>
      </c>
      <c r="K332" s="9">
        <v>11000</v>
      </c>
      <c r="L332" s="4">
        <v>1749.57</v>
      </c>
      <c r="M332" s="5">
        <f t="shared" si="9"/>
        <v>19.88147727272727</v>
      </c>
      <c r="N332" s="1" t="s">
        <v>496</v>
      </c>
      <c r="O332" s="18">
        <v>1749.57</v>
      </c>
      <c r="P332" s="18">
        <v>-28.38</v>
      </c>
      <c r="Q332" s="18">
        <v>1777.95</v>
      </c>
      <c r="R332" s="6">
        <v>15.905181818181818</v>
      </c>
      <c r="S332" s="2"/>
      <c r="T332" s="1" t="s">
        <v>527</v>
      </c>
      <c r="U332" s="1" t="s">
        <v>530</v>
      </c>
    </row>
    <row r="333" spans="1:21" x14ac:dyDescent="0.3">
      <c r="A333" t="s">
        <v>490</v>
      </c>
      <c r="B333" s="1" t="s">
        <v>28</v>
      </c>
      <c r="C333" s="1" t="s">
        <v>26</v>
      </c>
      <c r="D333" s="1" t="s">
        <v>30</v>
      </c>
      <c r="E333" s="1" t="s">
        <v>22</v>
      </c>
      <c r="F333" s="9">
        <v>9354</v>
      </c>
      <c r="G333" s="3">
        <v>44779</v>
      </c>
      <c r="J333" s="7">
        <v>30332</v>
      </c>
      <c r="K333" s="9">
        <v>12865</v>
      </c>
      <c r="L333" s="4">
        <v>2862.45</v>
      </c>
      <c r="M333" s="5">
        <f t="shared" si="9"/>
        <v>30.60134701731879</v>
      </c>
      <c r="N333" s="1" t="s">
        <v>496</v>
      </c>
      <c r="O333" s="18">
        <v>2862.45</v>
      </c>
      <c r="P333" s="18">
        <v>-28.38</v>
      </c>
      <c r="Q333" s="18">
        <v>2890.83</v>
      </c>
      <c r="R333" s="6">
        <v>22.249902837155073</v>
      </c>
      <c r="S333" s="2"/>
      <c r="T333" s="1" t="s">
        <v>22</v>
      </c>
      <c r="U333" s="1" t="s">
        <v>530</v>
      </c>
    </row>
    <row r="334" spans="1:21" x14ac:dyDescent="0.3">
      <c r="A334" t="s">
        <v>490</v>
      </c>
      <c r="B334" s="1" t="s">
        <v>28</v>
      </c>
      <c r="C334" s="1" t="s">
        <v>342</v>
      </c>
      <c r="D334" s="1" t="s">
        <v>343</v>
      </c>
      <c r="E334" s="1" t="s">
        <v>20</v>
      </c>
      <c r="F334" s="9">
        <v>9954</v>
      </c>
      <c r="G334" s="3">
        <v>44781</v>
      </c>
      <c r="J334" s="7">
        <v>59040</v>
      </c>
      <c r="K334" s="9">
        <v>13754</v>
      </c>
      <c r="L334" s="4">
        <v>2754.46</v>
      </c>
      <c r="M334" s="5">
        <f t="shared" si="9"/>
        <v>27.671890697207154</v>
      </c>
      <c r="N334" s="1" t="s">
        <v>496</v>
      </c>
      <c r="O334" s="18">
        <v>2754.46</v>
      </c>
      <c r="P334" s="18">
        <v>617.79</v>
      </c>
      <c r="Q334" s="18">
        <v>2136.67</v>
      </c>
      <c r="R334" s="6">
        <v>20.0266104405991</v>
      </c>
      <c r="S334" s="2"/>
      <c r="T334" s="1" t="s">
        <v>517</v>
      </c>
      <c r="U334" s="1" t="s">
        <v>530</v>
      </c>
    </row>
    <row r="335" spans="1:21" x14ac:dyDescent="0.3">
      <c r="A335" t="s">
        <v>490</v>
      </c>
      <c r="B335" s="1" t="s">
        <v>15</v>
      </c>
      <c r="C335" s="1" t="s">
        <v>229</v>
      </c>
      <c r="D335" s="1" t="s">
        <v>189</v>
      </c>
      <c r="E335" s="1" t="s">
        <v>47</v>
      </c>
      <c r="F335" s="9">
        <v>6094</v>
      </c>
      <c r="G335" s="3">
        <v>44782</v>
      </c>
      <c r="J335" s="7">
        <v>72696</v>
      </c>
      <c r="K335" s="9">
        <v>10750</v>
      </c>
      <c r="L335" s="4">
        <v>3900.62</v>
      </c>
      <c r="M335" s="5">
        <f t="shared" si="9"/>
        <v>64.007548408270438</v>
      </c>
      <c r="N335" s="1" t="s">
        <v>496</v>
      </c>
      <c r="O335" s="18">
        <v>3900.62</v>
      </c>
      <c r="P335" s="18">
        <v>-28.38</v>
      </c>
      <c r="Q335" s="18">
        <v>3929</v>
      </c>
      <c r="R335" s="6">
        <v>36.284837209302324</v>
      </c>
      <c r="S335" s="2"/>
      <c r="T335" s="1" t="s">
        <v>47</v>
      </c>
      <c r="U335" s="1" t="s">
        <v>530</v>
      </c>
    </row>
    <row r="336" spans="1:21" x14ac:dyDescent="0.3">
      <c r="A336" t="s">
        <v>490</v>
      </c>
      <c r="B336" s="1" t="s">
        <v>128</v>
      </c>
      <c r="C336" s="1" t="s">
        <v>166</v>
      </c>
      <c r="D336" s="1" t="s">
        <v>341</v>
      </c>
      <c r="E336" s="1" t="s">
        <v>517</v>
      </c>
      <c r="F336" s="9">
        <v>6950</v>
      </c>
      <c r="G336" s="3">
        <v>44783</v>
      </c>
      <c r="J336" s="7">
        <v>39567</v>
      </c>
      <c r="K336" s="9">
        <v>9345</v>
      </c>
      <c r="L336" s="4">
        <v>1906.73</v>
      </c>
      <c r="M336" s="5">
        <f t="shared" si="9"/>
        <v>27.434964028776982</v>
      </c>
      <c r="N336" s="1" t="s">
        <v>496</v>
      </c>
      <c r="O336" s="18">
        <v>1906.73</v>
      </c>
      <c r="P336" s="18">
        <v>-28.38</v>
      </c>
      <c r="Q336" s="18">
        <v>1935.11</v>
      </c>
      <c r="R336" s="6">
        <v>20.403745318352058</v>
      </c>
      <c r="S336" s="2"/>
      <c r="T336" s="1" t="s">
        <v>527</v>
      </c>
      <c r="U336" s="1" t="s">
        <v>530</v>
      </c>
    </row>
    <row r="337" spans="1:21" x14ac:dyDescent="0.3">
      <c r="A337" t="s">
        <v>490</v>
      </c>
      <c r="B337" s="1" t="s">
        <v>80</v>
      </c>
      <c r="C337" s="1" t="s">
        <v>81</v>
      </c>
      <c r="D337" s="1" t="s">
        <v>79</v>
      </c>
      <c r="E337" s="1" t="s">
        <v>40</v>
      </c>
      <c r="F337" s="9">
        <v>7500</v>
      </c>
      <c r="G337" s="3">
        <v>44783</v>
      </c>
      <c r="J337" s="7">
        <v>32417</v>
      </c>
      <c r="K337" s="9">
        <v>10195</v>
      </c>
      <c r="L337" s="4">
        <v>2139.9899999999998</v>
      </c>
      <c r="M337" s="5">
        <f t="shared" si="9"/>
        <v>28.533199999999997</v>
      </c>
      <c r="N337" s="1" t="s">
        <v>496</v>
      </c>
      <c r="O337" s="18">
        <v>2139.9899999999998</v>
      </c>
      <c r="P337" s="18">
        <v>-28.38</v>
      </c>
      <c r="Q337" s="18">
        <v>2168.37</v>
      </c>
      <c r="R337" s="6">
        <v>20.990583619421283</v>
      </c>
      <c r="S337" s="2"/>
      <c r="T337" s="1" t="s">
        <v>527</v>
      </c>
      <c r="U337" s="1" t="s">
        <v>530</v>
      </c>
    </row>
    <row r="338" spans="1:21" x14ac:dyDescent="0.3">
      <c r="A338" t="s">
        <v>490</v>
      </c>
      <c r="B338" s="1" t="s">
        <v>80</v>
      </c>
      <c r="C338" s="1" t="s">
        <v>78</v>
      </c>
      <c r="D338" s="1" t="s">
        <v>348</v>
      </c>
      <c r="E338" s="1" t="s">
        <v>517</v>
      </c>
      <c r="F338" s="9">
        <v>7700</v>
      </c>
      <c r="G338" s="3">
        <v>44783</v>
      </c>
      <c r="J338" s="7">
        <v>56952</v>
      </c>
      <c r="K338" s="9">
        <v>10495</v>
      </c>
      <c r="L338" s="4">
        <v>2200.79</v>
      </c>
      <c r="M338" s="5">
        <f t="shared" si="9"/>
        <v>28.581688311688314</v>
      </c>
      <c r="N338" s="1" t="s">
        <v>496</v>
      </c>
      <c r="O338" s="18">
        <v>2200.79</v>
      </c>
      <c r="P338" s="18">
        <v>-28.38</v>
      </c>
      <c r="Q338" s="18">
        <v>2229.17</v>
      </c>
      <c r="R338" s="6">
        <v>20.969890424011435</v>
      </c>
      <c r="S338" s="2"/>
      <c r="T338" s="1" t="s">
        <v>527</v>
      </c>
      <c r="U338" s="1" t="s">
        <v>530</v>
      </c>
    </row>
    <row r="339" spans="1:21" x14ac:dyDescent="0.3">
      <c r="A339" t="s">
        <v>490</v>
      </c>
      <c r="B339" s="1" t="s">
        <v>28</v>
      </c>
      <c r="C339" s="1" t="s">
        <v>31</v>
      </c>
      <c r="D339" s="1" t="s">
        <v>270</v>
      </c>
      <c r="E339" s="1" t="s">
        <v>47</v>
      </c>
      <c r="F339" s="9">
        <v>8900</v>
      </c>
      <c r="G339" s="3">
        <v>44784</v>
      </c>
      <c r="J339" s="7">
        <v>51775</v>
      </c>
      <c r="K339" s="9">
        <v>11745</v>
      </c>
      <c r="L339" s="4">
        <v>2285.9499999999998</v>
      </c>
      <c r="M339" s="5">
        <f t="shared" si="9"/>
        <v>25.684831460674157</v>
      </c>
      <c r="N339" s="1" t="s">
        <v>496</v>
      </c>
      <c r="O339" s="18">
        <v>2285.9499999999998</v>
      </c>
      <c r="P339" s="18">
        <v>-28.38</v>
      </c>
      <c r="Q339" s="18">
        <v>2314.33</v>
      </c>
      <c r="R339" s="6">
        <v>19.463175819497657</v>
      </c>
      <c r="S339" s="2"/>
      <c r="T339" s="1" t="s">
        <v>47</v>
      </c>
      <c r="U339" s="1" t="s">
        <v>530</v>
      </c>
    </row>
    <row r="340" spans="1:21" x14ac:dyDescent="0.3">
      <c r="A340" t="s">
        <v>490</v>
      </c>
      <c r="B340" s="1" t="s">
        <v>41</v>
      </c>
      <c r="C340" s="1" t="s">
        <v>218</v>
      </c>
      <c r="D340" s="1" t="s">
        <v>219</v>
      </c>
      <c r="E340" s="1" t="s">
        <v>517</v>
      </c>
      <c r="F340" s="9">
        <v>6094</v>
      </c>
      <c r="G340" s="3">
        <v>44785</v>
      </c>
      <c r="J340" s="7">
        <v>60000</v>
      </c>
      <c r="K340" s="9">
        <v>9395</v>
      </c>
      <c r="L340" s="4">
        <v>2512.7199999999998</v>
      </c>
      <c r="M340" s="5">
        <f t="shared" si="9"/>
        <v>41.2326878897276</v>
      </c>
      <c r="N340" s="1" t="s">
        <v>496</v>
      </c>
      <c r="O340" s="18">
        <v>2512.7199999999998</v>
      </c>
      <c r="P340" s="18">
        <v>-28.38</v>
      </c>
      <c r="Q340" s="18">
        <v>2541.1</v>
      </c>
      <c r="R340" s="6">
        <v>26.745290047897818</v>
      </c>
      <c r="S340" s="2"/>
      <c r="T340" s="1" t="s">
        <v>527</v>
      </c>
      <c r="U340" s="1" t="s">
        <v>530</v>
      </c>
    </row>
    <row r="341" spans="1:21" x14ac:dyDescent="0.3">
      <c r="A341" t="s">
        <v>490</v>
      </c>
      <c r="B341" s="1" t="s">
        <v>41</v>
      </c>
      <c r="C341" s="1" t="s">
        <v>43</v>
      </c>
      <c r="D341" s="1" t="s">
        <v>523</v>
      </c>
      <c r="E341" s="1" t="s">
        <v>517</v>
      </c>
      <c r="F341" s="9">
        <v>5800.83</v>
      </c>
      <c r="G341" s="3">
        <v>44788</v>
      </c>
      <c r="J341" s="7">
        <v>54469</v>
      </c>
      <c r="K341" s="9">
        <v>8000</v>
      </c>
      <c r="L341" s="4">
        <v>1853.26</v>
      </c>
      <c r="M341" s="5">
        <f t="shared" si="9"/>
        <v>31.948186725003147</v>
      </c>
      <c r="N341" s="1" t="s">
        <v>496</v>
      </c>
      <c r="O341" s="18">
        <v>1853.26</v>
      </c>
      <c r="P341" s="18">
        <v>-28.38</v>
      </c>
      <c r="Q341" s="18">
        <v>1881.64</v>
      </c>
      <c r="R341" s="6">
        <v>23.165749999999999</v>
      </c>
      <c r="S341" s="2"/>
      <c r="T341" s="1" t="s">
        <v>527</v>
      </c>
      <c r="U341" s="1" t="s">
        <v>530</v>
      </c>
    </row>
    <row r="342" spans="1:21" x14ac:dyDescent="0.3">
      <c r="A342" t="s">
        <v>490</v>
      </c>
      <c r="B342" s="1" t="s">
        <v>80</v>
      </c>
      <c r="C342" s="1" t="s">
        <v>78</v>
      </c>
      <c r="D342" s="1" t="s">
        <v>368</v>
      </c>
      <c r="E342" s="1" t="s">
        <v>40</v>
      </c>
      <c r="F342" s="9">
        <v>3894</v>
      </c>
      <c r="G342" s="3">
        <v>44789</v>
      </c>
      <c r="J342" s="7">
        <v>67335</v>
      </c>
      <c r="K342" s="9">
        <v>8000</v>
      </c>
      <c r="L342" s="4">
        <v>3298.17</v>
      </c>
      <c r="M342" s="5">
        <f t="shared" si="9"/>
        <v>84.698767334360554</v>
      </c>
      <c r="N342" s="1" t="s">
        <v>496</v>
      </c>
      <c r="O342" s="18">
        <v>3298.17</v>
      </c>
      <c r="P342" s="18">
        <v>-28.38</v>
      </c>
      <c r="Q342" s="18">
        <v>3326.55</v>
      </c>
      <c r="R342" s="6">
        <v>41.227125000000001</v>
      </c>
      <c r="S342" s="2"/>
      <c r="T342" s="1" t="s">
        <v>527</v>
      </c>
      <c r="U342" s="1" t="s">
        <v>530</v>
      </c>
    </row>
    <row r="343" spans="1:21" x14ac:dyDescent="0.3">
      <c r="A343" t="s">
        <v>490</v>
      </c>
      <c r="B343" s="1" t="s">
        <v>70</v>
      </c>
      <c r="C343" s="1" t="s">
        <v>68</v>
      </c>
      <c r="D343" s="1" t="s">
        <v>370</v>
      </c>
      <c r="E343" s="1" t="s">
        <v>20</v>
      </c>
      <c r="F343" s="9">
        <v>5000</v>
      </c>
      <c r="G343" s="3">
        <v>44790</v>
      </c>
      <c r="J343" s="7">
        <v>83909</v>
      </c>
      <c r="K343" s="9">
        <v>8295</v>
      </c>
      <c r="L343" s="4">
        <v>2617.4499999999998</v>
      </c>
      <c r="M343" s="5">
        <f t="shared" si="9"/>
        <v>52.349000000000004</v>
      </c>
      <c r="N343" s="1" t="s">
        <v>496</v>
      </c>
      <c r="O343" s="18">
        <v>2617.4499999999998</v>
      </c>
      <c r="P343" s="18">
        <v>-28.38</v>
      </c>
      <c r="Q343" s="18">
        <v>2645.83</v>
      </c>
      <c r="R343" s="6">
        <v>31.554550934297769</v>
      </c>
      <c r="S343" s="2"/>
      <c r="T343" s="1" t="s">
        <v>517</v>
      </c>
      <c r="U343" s="1" t="s">
        <v>530</v>
      </c>
    </row>
    <row r="344" spans="1:21" x14ac:dyDescent="0.3">
      <c r="A344" t="s">
        <v>490</v>
      </c>
      <c r="B344" s="1" t="s">
        <v>374</v>
      </c>
      <c r="C344" s="1" t="s">
        <v>372</v>
      </c>
      <c r="D344" s="1" t="s">
        <v>373</v>
      </c>
      <c r="E344" s="1" t="s">
        <v>47</v>
      </c>
      <c r="F344" s="9">
        <v>4094</v>
      </c>
      <c r="G344" s="3">
        <v>44792</v>
      </c>
      <c r="J344" s="7">
        <v>77923</v>
      </c>
      <c r="K344" s="9">
        <v>7445</v>
      </c>
      <c r="L344" s="4">
        <v>2750.23</v>
      </c>
      <c r="M344" s="5">
        <f t="shared" si="9"/>
        <v>67.177088422081098</v>
      </c>
      <c r="N344" s="1" t="s">
        <v>496</v>
      </c>
      <c r="O344" s="18">
        <v>2750.23</v>
      </c>
      <c r="P344" s="18">
        <v>-28.38</v>
      </c>
      <c r="Q344" s="18">
        <v>2778.61</v>
      </c>
      <c r="R344" s="6">
        <v>36.940631296171929</v>
      </c>
      <c r="S344" s="2"/>
      <c r="T344" s="1" t="s">
        <v>47</v>
      </c>
      <c r="U344" s="1" t="s">
        <v>530</v>
      </c>
    </row>
    <row r="345" spans="1:21" x14ac:dyDescent="0.3">
      <c r="A345" t="s">
        <v>490</v>
      </c>
      <c r="B345" s="1" t="s">
        <v>80</v>
      </c>
      <c r="C345" s="1" t="s">
        <v>78</v>
      </c>
      <c r="D345" s="1" t="s">
        <v>378</v>
      </c>
      <c r="E345" s="1" t="s">
        <v>517</v>
      </c>
      <c r="F345" s="9">
        <v>700</v>
      </c>
      <c r="G345" s="3">
        <v>44793</v>
      </c>
      <c r="J345" s="7">
        <v>108901</v>
      </c>
      <c r="K345" s="9">
        <v>2885</v>
      </c>
      <c r="L345" s="4">
        <v>1543.87</v>
      </c>
      <c r="M345" s="5">
        <f t="shared" si="9"/>
        <v>220.55285714285714</v>
      </c>
      <c r="N345" s="1" t="s">
        <v>496</v>
      </c>
      <c r="O345" s="18">
        <v>1543.87</v>
      </c>
      <c r="P345" s="18">
        <v>-28.38</v>
      </c>
      <c r="Q345" s="18">
        <v>1572.25</v>
      </c>
      <c r="R345" s="6">
        <v>53.51369150779896</v>
      </c>
      <c r="S345" s="2"/>
      <c r="T345" s="1" t="s">
        <v>527</v>
      </c>
      <c r="U345" s="1" t="s">
        <v>530</v>
      </c>
    </row>
    <row r="346" spans="1:21" x14ac:dyDescent="0.3">
      <c r="A346" t="s">
        <v>490</v>
      </c>
      <c r="B346" s="1" t="s">
        <v>28</v>
      </c>
      <c r="C346" s="1" t="s">
        <v>26</v>
      </c>
      <c r="D346" s="1" t="s">
        <v>220</v>
      </c>
      <c r="E346" s="1" t="s">
        <v>40</v>
      </c>
      <c r="F346" s="9">
        <v>6600</v>
      </c>
      <c r="G346" s="3">
        <v>44793</v>
      </c>
      <c r="J346" s="7">
        <v>72823</v>
      </c>
      <c r="K346" s="9">
        <v>9295</v>
      </c>
      <c r="L346" s="4">
        <v>2131.36</v>
      </c>
      <c r="M346" s="5">
        <f t="shared" si="9"/>
        <v>32.293333333333337</v>
      </c>
      <c r="N346" s="1" t="s">
        <v>496</v>
      </c>
      <c r="O346" s="18">
        <v>2131.36</v>
      </c>
      <c r="P346" s="18">
        <v>-28.38</v>
      </c>
      <c r="Q346" s="18">
        <v>2159.7399999999998</v>
      </c>
      <c r="R346" s="6">
        <v>22.930177514792899</v>
      </c>
      <c r="S346" s="2"/>
      <c r="T346" s="1" t="s">
        <v>527</v>
      </c>
      <c r="U346" s="1" t="s">
        <v>530</v>
      </c>
    </row>
    <row r="347" spans="1:21" x14ac:dyDescent="0.3">
      <c r="A347" t="s">
        <v>490</v>
      </c>
      <c r="B347" s="1" t="s">
        <v>28</v>
      </c>
      <c r="C347" s="1" t="s">
        <v>31</v>
      </c>
      <c r="D347" s="1" t="s">
        <v>353</v>
      </c>
      <c r="E347" s="1" t="s">
        <v>20</v>
      </c>
      <c r="F347" s="9">
        <v>8994</v>
      </c>
      <c r="G347" s="3">
        <v>44793</v>
      </c>
      <c r="J347" s="7">
        <v>69476</v>
      </c>
      <c r="K347" s="9">
        <v>11295</v>
      </c>
      <c r="L347" s="4">
        <v>1931.47</v>
      </c>
      <c r="M347" s="5">
        <f t="shared" si="9"/>
        <v>21.475094507449409</v>
      </c>
      <c r="N347" s="1" t="s">
        <v>496</v>
      </c>
      <c r="O347" s="18">
        <v>1931.47</v>
      </c>
      <c r="P347" s="18">
        <v>-28.38</v>
      </c>
      <c r="Q347" s="18">
        <v>1959.85</v>
      </c>
      <c r="R347" s="6">
        <v>17.100221336874725</v>
      </c>
      <c r="S347" s="2"/>
      <c r="T347" s="1" t="s">
        <v>517</v>
      </c>
      <c r="U347" s="1" t="s">
        <v>530</v>
      </c>
    </row>
    <row r="348" spans="1:21" x14ac:dyDescent="0.3">
      <c r="A348" t="s">
        <v>490</v>
      </c>
      <c r="B348" s="1" t="s">
        <v>28</v>
      </c>
      <c r="C348" s="1" t="s">
        <v>26</v>
      </c>
      <c r="D348" s="1" t="s">
        <v>27</v>
      </c>
      <c r="E348" s="1" t="s">
        <v>517</v>
      </c>
      <c r="F348" s="9">
        <v>9154</v>
      </c>
      <c r="G348" s="3">
        <v>44793</v>
      </c>
      <c r="J348" s="7">
        <v>37018</v>
      </c>
      <c r="K348" s="9">
        <v>12495</v>
      </c>
      <c r="L348" s="4">
        <v>2808.14</v>
      </c>
      <c r="M348" s="5">
        <f t="shared" si="9"/>
        <v>30.676644090015294</v>
      </c>
      <c r="N348" s="1" t="s">
        <v>496</v>
      </c>
      <c r="O348" s="18">
        <v>2808.14</v>
      </c>
      <c r="P348" s="18">
        <v>-28.38</v>
      </c>
      <c r="Q348" s="18">
        <v>2836.52</v>
      </c>
      <c r="R348" s="6">
        <v>22.474109643857542</v>
      </c>
      <c r="S348" s="2"/>
      <c r="T348" s="1" t="s">
        <v>527</v>
      </c>
      <c r="U348" s="1" t="s">
        <v>530</v>
      </c>
    </row>
    <row r="349" spans="1:21" x14ac:dyDescent="0.3">
      <c r="A349" t="s">
        <v>490</v>
      </c>
      <c r="B349" s="1" t="s">
        <v>28</v>
      </c>
      <c r="C349" s="1" t="s">
        <v>26</v>
      </c>
      <c r="D349" s="1" t="s">
        <v>269</v>
      </c>
      <c r="E349" s="1" t="s">
        <v>40</v>
      </c>
      <c r="F349" s="9">
        <v>7900</v>
      </c>
      <c r="G349" s="3">
        <v>44795</v>
      </c>
      <c r="J349" s="7">
        <v>60222</v>
      </c>
      <c r="K349" s="9">
        <v>10395</v>
      </c>
      <c r="L349" s="4">
        <v>1924.14</v>
      </c>
      <c r="M349" s="5">
        <f t="shared" si="9"/>
        <v>24.356202531645572</v>
      </c>
      <c r="N349" s="1" t="s">
        <v>496</v>
      </c>
      <c r="O349" s="18">
        <v>1924.14</v>
      </c>
      <c r="P349" s="18">
        <v>-28.38</v>
      </c>
      <c r="Q349" s="18">
        <v>1952.52</v>
      </c>
      <c r="R349" s="6">
        <v>18.51024531024531</v>
      </c>
      <c r="S349" s="2"/>
      <c r="T349" s="1" t="s">
        <v>527</v>
      </c>
      <c r="U349" s="1" t="s">
        <v>530</v>
      </c>
    </row>
    <row r="350" spans="1:21" x14ac:dyDescent="0.3">
      <c r="A350" t="s">
        <v>490</v>
      </c>
      <c r="B350" s="1" t="s">
        <v>35</v>
      </c>
      <c r="C350" s="1" t="s">
        <v>389</v>
      </c>
      <c r="D350" s="1" t="s">
        <v>390</v>
      </c>
      <c r="E350" s="1" t="s">
        <v>40</v>
      </c>
      <c r="F350" s="9">
        <v>4520</v>
      </c>
      <c r="G350" s="3">
        <v>44796</v>
      </c>
      <c r="J350" s="7">
        <v>63854</v>
      </c>
      <c r="K350" s="9">
        <v>8195</v>
      </c>
      <c r="L350" s="4">
        <v>3042.69</v>
      </c>
      <c r="M350" s="5">
        <f t="shared" si="9"/>
        <v>67.316150442477877</v>
      </c>
      <c r="N350" s="1" t="s">
        <v>496</v>
      </c>
      <c r="O350" s="18">
        <v>3042.69</v>
      </c>
      <c r="P350" s="18">
        <v>-28.38</v>
      </c>
      <c r="Q350" s="18">
        <v>3071.07</v>
      </c>
      <c r="R350" s="6">
        <v>37.128615009151922</v>
      </c>
      <c r="S350" s="2"/>
      <c r="T350" s="1" t="s">
        <v>527</v>
      </c>
      <c r="U350" s="1" t="s">
        <v>530</v>
      </c>
    </row>
    <row r="351" spans="1:21" x14ac:dyDescent="0.3">
      <c r="A351" t="s">
        <v>490</v>
      </c>
      <c r="B351" s="1" t="s">
        <v>28</v>
      </c>
      <c r="C351" s="1" t="s">
        <v>342</v>
      </c>
      <c r="D351" s="1" t="s">
        <v>384</v>
      </c>
      <c r="E351" s="1" t="s">
        <v>517</v>
      </c>
      <c r="F351" s="9">
        <v>7994</v>
      </c>
      <c r="G351" s="3">
        <v>44796</v>
      </c>
      <c r="J351" s="7">
        <v>70073</v>
      </c>
      <c r="K351" s="9">
        <v>10945</v>
      </c>
      <c r="L351" s="4">
        <v>2384.79</v>
      </c>
      <c r="M351" s="5">
        <f t="shared" si="9"/>
        <v>29.83224918689017</v>
      </c>
      <c r="N351" s="1" t="s">
        <v>496</v>
      </c>
      <c r="O351" s="18">
        <v>2384.79</v>
      </c>
      <c r="P351" s="18">
        <v>-28.38</v>
      </c>
      <c r="Q351" s="18">
        <v>2413.17</v>
      </c>
      <c r="R351" s="6">
        <v>21.78885335769758</v>
      </c>
      <c r="S351" s="2"/>
      <c r="T351" s="1" t="s">
        <v>527</v>
      </c>
      <c r="U351" s="1" t="s">
        <v>530</v>
      </c>
    </row>
    <row r="352" spans="1:21" x14ac:dyDescent="0.3">
      <c r="A352" t="s">
        <v>490</v>
      </c>
      <c r="B352" s="1" t="s">
        <v>55</v>
      </c>
      <c r="C352" s="1" t="s">
        <v>386</v>
      </c>
      <c r="D352" s="1" t="s">
        <v>387</v>
      </c>
      <c r="E352" s="1" t="s">
        <v>40</v>
      </c>
      <c r="F352" s="9">
        <v>8194</v>
      </c>
      <c r="G352" s="3">
        <v>44796</v>
      </c>
      <c r="J352" s="7">
        <v>52335</v>
      </c>
      <c r="K352" s="9">
        <v>11000</v>
      </c>
      <c r="L352" s="4">
        <v>2356.1</v>
      </c>
      <c r="M352" s="5">
        <f t="shared" si="9"/>
        <v>28.753966316817181</v>
      </c>
      <c r="N352" s="1" t="s">
        <v>496</v>
      </c>
      <c r="O352" s="18">
        <v>2356.1</v>
      </c>
      <c r="P352" s="18">
        <v>-28.38</v>
      </c>
      <c r="Q352" s="18">
        <v>2384.48</v>
      </c>
      <c r="R352" s="6">
        <v>21.419090909090908</v>
      </c>
      <c r="S352" s="2"/>
      <c r="T352" s="1" t="s">
        <v>527</v>
      </c>
      <c r="U352" s="1" t="s">
        <v>530</v>
      </c>
    </row>
    <row r="353" spans="1:21" x14ac:dyDescent="0.3">
      <c r="A353" t="s">
        <v>490</v>
      </c>
      <c r="B353" s="1" t="s">
        <v>73</v>
      </c>
      <c r="C353" s="1" t="s">
        <v>275</v>
      </c>
      <c r="D353" s="1" t="s">
        <v>385</v>
      </c>
      <c r="E353" s="1" t="s">
        <v>47</v>
      </c>
      <c r="F353" s="9">
        <v>7970</v>
      </c>
      <c r="G353" s="3">
        <v>44796</v>
      </c>
      <c r="J353" s="7">
        <v>35830</v>
      </c>
      <c r="K353" s="9">
        <v>11100</v>
      </c>
      <c r="L353" s="4">
        <v>2622.09</v>
      </c>
      <c r="M353" s="5">
        <f t="shared" si="9"/>
        <v>32.899498117942287</v>
      </c>
      <c r="N353" s="1" t="s">
        <v>496</v>
      </c>
      <c r="O353" s="18">
        <v>2622.09</v>
      </c>
      <c r="P353" s="18">
        <v>-28.38</v>
      </c>
      <c r="Q353" s="18">
        <v>2650.47</v>
      </c>
      <c r="R353" s="6">
        <v>23.622432432432433</v>
      </c>
      <c r="S353" s="2"/>
      <c r="T353" s="1" t="s">
        <v>47</v>
      </c>
      <c r="U353" s="1" t="s">
        <v>530</v>
      </c>
    </row>
    <row r="354" spans="1:21" x14ac:dyDescent="0.3">
      <c r="A354" t="s">
        <v>490</v>
      </c>
      <c r="B354" s="1" t="s">
        <v>15</v>
      </c>
      <c r="C354" s="1" t="s">
        <v>382</v>
      </c>
      <c r="D354" s="1" t="s">
        <v>278</v>
      </c>
      <c r="E354" s="1" t="s">
        <v>517</v>
      </c>
      <c r="F354" s="9">
        <v>8049</v>
      </c>
      <c r="G354" s="3">
        <v>44796</v>
      </c>
      <c r="J354" s="7">
        <v>94816</v>
      </c>
      <c r="K354" s="9">
        <v>11345</v>
      </c>
      <c r="L354" s="4">
        <v>2717.29</v>
      </c>
      <c r="M354" s="5">
        <f t="shared" si="9"/>
        <v>33.759348987451858</v>
      </c>
      <c r="N354" s="1" t="s">
        <v>496</v>
      </c>
      <c r="O354" s="18">
        <v>2717.29</v>
      </c>
      <c r="P354" s="18">
        <v>-28.38</v>
      </c>
      <c r="Q354" s="18">
        <v>2745.67</v>
      </c>
      <c r="R354" s="6">
        <v>23.951432349052446</v>
      </c>
      <c r="S354" s="2"/>
      <c r="T354" s="1" t="s">
        <v>527</v>
      </c>
      <c r="U354" s="1" t="s">
        <v>530</v>
      </c>
    </row>
    <row r="355" spans="1:21" x14ac:dyDescent="0.3">
      <c r="A355" t="s">
        <v>490</v>
      </c>
      <c r="B355" s="1" t="s">
        <v>73</v>
      </c>
      <c r="C355" s="1" t="s">
        <v>155</v>
      </c>
      <c r="D355" s="1" t="s">
        <v>392</v>
      </c>
      <c r="E355" s="1" t="s">
        <v>20</v>
      </c>
      <c r="F355" s="9">
        <v>6944</v>
      </c>
      <c r="G355" s="3">
        <v>44797</v>
      </c>
      <c r="J355" s="7">
        <v>82525</v>
      </c>
      <c r="K355" s="9">
        <v>9000</v>
      </c>
      <c r="L355" s="4">
        <v>1762.33</v>
      </c>
      <c r="M355" s="5">
        <f t="shared" si="9"/>
        <v>25.379176267281107</v>
      </c>
      <c r="N355" s="1" t="s">
        <v>496</v>
      </c>
      <c r="O355" s="18">
        <v>1762.33</v>
      </c>
      <c r="Q355" s="18">
        <v>1762.33</v>
      </c>
      <c r="R355" s="6">
        <v>19.581444444444443</v>
      </c>
      <c r="S355" s="2"/>
      <c r="T355" s="1" t="s">
        <v>517</v>
      </c>
      <c r="U355" s="1" t="s">
        <v>530</v>
      </c>
    </row>
    <row r="356" spans="1:21" x14ac:dyDescent="0.3">
      <c r="A356" t="s">
        <v>490</v>
      </c>
      <c r="B356" s="1" t="s">
        <v>93</v>
      </c>
      <c r="C356" s="1" t="s">
        <v>91</v>
      </c>
      <c r="D356" s="1" t="s">
        <v>383</v>
      </c>
      <c r="E356" s="1" t="s">
        <v>518</v>
      </c>
      <c r="F356" s="9">
        <v>6933</v>
      </c>
      <c r="G356" s="3">
        <v>44797</v>
      </c>
      <c r="J356" s="7">
        <v>53586</v>
      </c>
      <c r="K356" s="9">
        <v>9695</v>
      </c>
      <c r="L356" s="4">
        <v>2306.19</v>
      </c>
      <c r="M356" s="5">
        <f t="shared" si="9"/>
        <v>33.263954997836436</v>
      </c>
      <c r="N356" s="1" t="s">
        <v>496</v>
      </c>
      <c r="O356" s="18">
        <v>2306.19</v>
      </c>
      <c r="P356" s="18">
        <v>-28.38</v>
      </c>
      <c r="Q356" s="18">
        <v>2334.5700000000002</v>
      </c>
      <c r="R356" s="6">
        <v>23.787416193914389</v>
      </c>
      <c r="S356" s="2"/>
      <c r="T356" s="1" t="s">
        <v>518</v>
      </c>
      <c r="U356" s="1" t="s">
        <v>530</v>
      </c>
    </row>
    <row r="357" spans="1:21" x14ac:dyDescent="0.3">
      <c r="A357" t="s">
        <v>490</v>
      </c>
      <c r="B357" s="1" t="s">
        <v>15</v>
      </c>
      <c r="C357" s="1" t="s">
        <v>360</v>
      </c>
      <c r="D357" s="1" t="s">
        <v>391</v>
      </c>
      <c r="E357" s="1" t="s">
        <v>517</v>
      </c>
      <c r="F357" s="9">
        <v>8394</v>
      </c>
      <c r="G357" s="3">
        <v>44797</v>
      </c>
      <c r="J357" s="7">
        <v>99550</v>
      </c>
      <c r="K357" s="9">
        <v>11495</v>
      </c>
      <c r="L357" s="4">
        <v>2604.79</v>
      </c>
      <c r="M357" s="5">
        <f t="shared" si="9"/>
        <v>31.031570169168454</v>
      </c>
      <c r="N357" s="1" t="s">
        <v>496</v>
      </c>
      <c r="O357" s="18">
        <v>2604.79</v>
      </c>
      <c r="P357" s="18">
        <v>-28.38</v>
      </c>
      <c r="Q357" s="18">
        <v>2633.17</v>
      </c>
      <c r="R357" s="6">
        <v>22.660200086994344</v>
      </c>
      <c r="S357" s="2"/>
      <c r="T357" s="1" t="s">
        <v>527</v>
      </c>
      <c r="U357" s="1" t="s">
        <v>530</v>
      </c>
    </row>
    <row r="358" spans="1:21" x14ac:dyDescent="0.3">
      <c r="A358" t="s">
        <v>490</v>
      </c>
      <c r="B358" s="1" t="s">
        <v>139</v>
      </c>
      <c r="C358" s="1" t="s">
        <v>140</v>
      </c>
      <c r="D358" s="1" t="s">
        <v>401</v>
      </c>
      <c r="E358" s="1" t="s">
        <v>14</v>
      </c>
      <c r="F358" s="9">
        <v>9515.4</v>
      </c>
      <c r="G358" s="3">
        <v>44797</v>
      </c>
      <c r="J358" s="7">
        <v>47245</v>
      </c>
      <c r="K358" s="9">
        <v>12145</v>
      </c>
      <c r="L358" s="4">
        <v>2049.5</v>
      </c>
      <c r="M358" s="5">
        <f t="shared" si="9"/>
        <v>21.538768732791056</v>
      </c>
      <c r="N358" s="1" t="s">
        <v>496</v>
      </c>
      <c r="O358" s="18">
        <v>2049.5</v>
      </c>
      <c r="P358" s="18">
        <v>-28.38</v>
      </c>
      <c r="Q358" s="18">
        <v>2077.88</v>
      </c>
      <c r="R358" s="6">
        <v>16.875257307533964</v>
      </c>
      <c r="S358" s="2"/>
      <c r="T358" s="1" t="s">
        <v>517</v>
      </c>
      <c r="U358" s="1" t="s">
        <v>530</v>
      </c>
    </row>
    <row r="359" spans="1:21" x14ac:dyDescent="0.3">
      <c r="A359" t="s">
        <v>490</v>
      </c>
      <c r="B359" s="1" t="s">
        <v>41</v>
      </c>
      <c r="C359" s="1" t="s">
        <v>43</v>
      </c>
      <c r="D359" s="1" t="s">
        <v>50</v>
      </c>
      <c r="E359" s="1" t="s">
        <v>40</v>
      </c>
      <c r="F359" s="9">
        <v>3770</v>
      </c>
      <c r="G359" s="3">
        <v>44798</v>
      </c>
      <c r="J359" s="7">
        <v>59158</v>
      </c>
      <c r="K359" s="9">
        <v>6000</v>
      </c>
      <c r="L359" s="4">
        <v>1821.97</v>
      </c>
      <c r="M359" s="5">
        <f t="shared" si="9"/>
        <v>48.328116710875328</v>
      </c>
      <c r="N359" s="1" t="s">
        <v>496</v>
      </c>
      <c r="O359" s="18">
        <v>1821.97</v>
      </c>
      <c r="P359" s="18">
        <v>-28.38</v>
      </c>
      <c r="Q359" s="18">
        <v>1850.35</v>
      </c>
      <c r="R359" s="6">
        <v>30.366166666666668</v>
      </c>
      <c r="S359" s="2"/>
      <c r="T359" s="1" t="s">
        <v>527</v>
      </c>
      <c r="U359" s="1" t="s">
        <v>530</v>
      </c>
    </row>
    <row r="360" spans="1:21" x14ac:dyDescent="0.3">
      <c r="A360" t="s">
        <v>490</v>
      </c>
      <c r="B360" s="1" t="s">
        <v>41</v>
      </c>
      <c r="C360" s="1" t="s">
        <v>43</v>
      </c>
      <c r="D360" s="1" t="s">
        <v>52</v>
      </c>
      <c r="E360" s="1" t="s">
        <v>40</v>
      </c>
      <c r="F360" s="9">
        <v>5494</v>
      </c>
      <c r="G360" s="3">
        <v>44798</v>
      </c>
      <c r="J360" s="7">
        <v>33134</v>
      </c>
      <c r="K360" s="9">
        <v>7445</v>
      </c>
      <c r="L360" s="4">
        <v>1593.71</v>
      </c>
      <c r="M360" s="5">
        <f t="shared" si="9"/>
        <v>29.008190753549329</v>
      </c>
      <c r="N360" s="1" t="s">
        <v>496</v>
      </c>
      <c r="O360" s="18">
        <v>1593.71</v>
      </c>
      <c r="P360" s="18">
        <v>-28.38</v>
      </c>
      <c r="Q360" s="18">
        <v>1622.09</v>
      </c>
      <c r="R360" s="6">
        <v>21.406447280053726</v>
      </c>
      <c r="S360" s="2"/>
      <c r="T360" s="1" t="s">
        <v>527</v>
      </c>
      <c r="U360" s="1" t="s">
        <v>530</v>
      </c>
    </row>
    <row r="361" spans="1:21" x14ac:dyDescent="0.3">
      <c r="A361" t="s">
        <v>490</v>
      </c>
      <c r="B361" s="1" t="s">
        <v>80</v>
      </c>
      <c r="C361" s="1" t="s">
        <v>81</v>
      </c>
      <c r="D361" s="1" t="s">
        <v>394</v>
      </c>
      <c r="E361" s="1" t="s">
        <v>40</v>
      </c>
      <c r="F361" s="9">
        <v>5694</v>
      </c>
      <c r="G361" s="3">
        <v>44798</v>
      </c>
      <c r="J361" s="7">
        <v>72830</v>
      </c>
      <c r="K361" s="9">
        <v>8495</v>
      </c>
      <c r="L361" s="4">
        <v>2351.27</v>
      </c>
      <c r="M361" s="5">
        <f t="shared" si="9"/>
        <v>41.293818054092021</v>
      </c>
      <c r="N361" s="1" t="s">
        <v>496</v>
      </c>
      <c r="O361" s="18">
        <v>2351.27</v>
      </c>
      <c r="P361" s="18">
        <v>-28.38</v>
      </c>
      <c r="Q361" s="18">
        <v>2379.65</v>
      </c>
      <c r="R361" s="6">
        <v>27.678281341965864</v>
      </c>
      <c r="S361" s="2"/>
      <c r="T361" s="1" t="s">
        <v>527</v>
      </c>
      <c r="U361" s="1" t="s">
        <v>530</v>
      </c>
    </row>
    <row r="362" spans="1:21" x14ac:dyDescent="0.3">
      <c r="A362" t="s">
        <v>490</v>
      </c>
      <c r="B362" s="1" t="s">
        <v>28</v>
      </c>
      <c r="C362" s="1" t="s">
        <v>26</v>
      </c>
      <c r="D362" s="1" t="s">
        <v>395</v>
      </c>
      <c r="E362" s="1" t="s">
        <v>47</v>
      </c>
      <c r="F362" s="9">
        <v>7094</v>
      </c>
      <c r="G362" s="3">
        <v>44798</v>
      </c>
      <c r="J362" s="7">
        <v>85543</v>
      </c>
      <c r="K362" s="9">
        <v>10395</v>
      </c>
      <c r="L362" s="4">
        <v>2579.61</v>
      </c>
      <c r="M362" s="5">
        <f t="shared" si="9"/>
        <v>36.363264730758388</v>
      </c>
      <c r="N362" s="1" t="s">
        <v>496</v>
      </c>
      <c r="O362" s="18">
        <v>2579.61</v>
      </c>
      <c r="P362" s="18">
        <v>-28.38</v>
      </c>
      <c r="Q362" s="18">
        <v>2607.9899999999998</v>
      </c>
      <c r="R362" s="6">
        <v>24.815873015873017</v>
      </c>
      <c r="S362" s="2"/>
      <c r="T362" s="1" t="s">
        <v>47</v>
      </c>
      <c r="U362" s="1" t="s">
        <v>530</v>
      </c>
    </row>
    <row r="363" spans="1:21" x14ac:dyDescent="0.3">
      <c r="A363" t="s">
        <v>490</v>
      </c>
      <c r="B363" s="1" t="s">
        <v>41</v>
      </c>
      <c r="C363" s="1" t="s">
        <v>48</v>
      </c>
      <c r="D363" s="1" t="s">
        <v>400</v>
      </c>
      <c r="E363" s="1" t="s">
        <v>14</v>
      </c>
      <c r="F363" s="9">
        <v>800</v>
      </c>
      <c r="G363" s="3">
        <v>44799</v>
      </c>
      <c r="J363" s="7">
        <v>87736</v>
      </c>
      <c r="K363" s="9">
        <v>3500</v>
      </c>
      <c r="L363" s="4">
        <v>2218.64</v>
      </c>
      <c r="M363" s="5">
        <f t="shared" si="9"/>
        <v>277.33</v>
      </c>
      <c r="N363" s="1" t="s">
        <v>496</v>
      </c>
      <c r="O363" s="18">
        <v>2218.64</v>
      </c>
      <c r="P363" s="18">
        <v>-28.38</v>
      </c>
      <c r="Q363" s="18">
        <v>2247.02</v>
      </c>
      <c r="R363" s="6">
        <v>63.389714285714284</v>
      </c>
      <c r="S363" s="2"/>
      <c r="T363" s="1" t="s">
        <v>517</v>
      </c>
      <c r="U363" s="1" t="s">
        <v>530</v>
      </c>
    </row>
    <row r="364" spans="1:21" x14ac:dyDescent="0.3">
      <c r="A364" t="s">
        <v>490</v>
      </c>
      <c r="B364" s="1" t="s">
        <v>41</v>
      </c>
      <c r="C364" s="1" t="s">
        <v>48</v>
      </c>
      <c r="D364" s="1" t="s">
        <v>206</v>
      </c>
      <c r="E364" s="1" t="s">
        <v>47</v>
      </c>
      <c r="F364" s="9">
        <v>3370</v>
      </c>
      <c r="G364" s="3">
        <v>44799</v>
      </c>
      <c r="J364" s="7">
        <v>88306</v>
      </c>
      <c r="K364" s="9">
        <v>5195</v>
      </c>
      <c r="L364" s="4">
        <v>1282.6099999999999</v>
      </c>
      <c r="M364" s="5">
        <f t="shared" si="9"/>
        <v>38.059643916913942</v>
      </c>
      <c r="N364" s="1" t="s">
        <v>496</v>
      </c>
      <c r="O364" s="18">
        <v>1282.6099999999999</v>
      </c>
      <c r="P364" s="18">
        <v>-164.33</v>
      </c>
      <c r="Q364" s="18">
        <v>1446.94</v>
      </c>
      <c r="R364" s="6">
        <v>24.689316650625603</v>
      </c>
      <c r="S364" s="2"/>
      <c r="T364" s="1" t="s">
        <v>47</v>
      </c>
      <c r="U364" s="1" t="s">
        <v>530</v>
      </c>
    </row>
    <row r="365" spans="1:21" x14ac:dyDescent="0.3">
      <c r="A365" t="s">
        <v>490</v>
      </c>
      <c r="B365" s="1" t="s">
        <v>28</v>
      </c>
      <c r="C365" s="1" t="s">
        <v>26</v>
      </c>
      <c r="D365" s="1" t="s">
        <v>27</v>
      </c>
      <c r="E365" s="1" t="s">
        <v>47</v>
      </c>
      <c r="F365" s="9">
        <v>6694</v>
      </c>
      <c r="G365" s="3">
        <v>44800</v>
      </c>
      <c r="J365" s="7">
        <v>61299</v>
      </c>
      <c r="K365" s="9">
        <v>8895</v>
      </c>
      <c r="L365" s="4">
        <v>1803.14</v>
      </c>
      <c r="M365" s="5">
        <f t="shared" si="9"/>
        <v>26.936659695249475</v>
      </c>
      <c r="N365" s="1" t="s">
        <v>496</v>
      </c>
      <c r="O365" s="18">
        <v>1803.14</v>
      </c>
      <c r="P365" s="18">
        <v>-28.38</v>
      </c>
      <c r="Q365" s="18">
        <v>1831.52</v>
      </c>
      <c r="R365" s="6">
        <v>20.271388420460934</v>
      </c>
      <c r="S365" s="2"/>
      <c r="T365" s="1" t="s">
        <v>47</v>
      </c>
      <c r="U365" s="1" t="s">
        <v>530</v>
      </c>
    </row>
    <row r="366" spans="1:21" x14ac:dyDescent="0.3">
      <c r="A366" t="s">
        <v>490</v>
      </c>
      <c r="B366" s="1" t="s">
        <v>28</v>
      </c>
      <c r="C366" s="1" t="s">
        <v>26</v>
      </c>
      <c r="D366" s="1" t="s">
        <v>27</v>
      </c>
      <c r="E366" s="1" t="s">
        <v>517</v>
      </c>
      <c r="F366" s="9">
        <v>7597.4</v>
      </c>
      <c r="G366" s="3">
        <v>44800</v>
      </c>
      <c r="J366" s="7">
        <v>66535</v>
      </c>
      <c r="K366" s="9">
        <v>10085</v>
      </c>
      <c r="L366" s="4">
        <v>1928.62</v>
      </c>
      <c r="M366" s="5">
        <f t="shared" si="9"/>
        <v>25.385263379577221</v>
      </c>
      <c r="N366" s="1" t="s">
        <v>496</v>
      </c>
      <c r="O366" s="18">
        <v>1928.62</v>
      </c>
      <c r="P366" s="18">
        <v>-28.38</v>
      </c>
      <c r="Q366" s="18">
        <v>1957</v>
      </c>
      <c r="R366" s="6">
        <v>19.123648983639068</v>
      </c>
      <c r="S366" s="2"/>
      <c r="T366" s="1" t="s">
        <v>527</v>
      </c>
      <c r="U366" s="1" t="s">
        <v>530</v>
      </c>
    </row>
    <row r="367" spans="1:21" x14ac:dyDescent="0.3">
      <c r="A367" t="s">
        <v>490</v>
      </c>
      <c r="B367" s="1" t="s">
        <v>73</v>
      </c>
      <c r="C367" s="1" t="s">
        <v>402</v>
      </c>
      <c r="D367" s="1" t="s">
        <v>403</v>
      </c>
      <c r="E367" s="1" t="s">
        <v>517</v>
      </c>
      <c r="F367" s="9">
        <v>3270</v>
      </c>
      <c r="G367" s="3">
        <v>44802</v>
      </c>
      <c r="J367" s="7">
        <v>68389</v>
      </c>
      <c r="K367" s="9">
        <v>5435</v>
      </c>
      <c r="L367" s="4">
        <v>1721.95</v>
      </c>
      <c r="M367" s="5">
        <f t="shared" si="9"/>
        <v>52.659021406727838</v>
      </c>
      <c r="N367" s="1" t="s">
        <v>496</v>
      </c>
      <c r="O367" s="18">
        <v>1721.95</v>
      </c>
      <c r="P367" s="18">
        <v>-28.38</v>
      </c>
      <c r="Q367" s="18">
        <v>1750.33</v>
      </c>
      <c r="R367" s="6">
        <v>31.682612695492182</v>
      </c>
      <c r="S367" s="2"/>
      <c r="T367" s="1" t="s">
        <v>527</v>
      </c>
      <c r="U367" s="1" t="s">
        <v>530</v>
      </c>
    </row>
    <row r="368" spans="1:21" x14ac:dyDescent="0.3">
      <c r="A368" t="s">
        <v>490</v>
      </c>
      <c r="B368" s="1" t="s">
        <v>128</v>
      </c>
      <c r="C368" s="1" t="s">
        <v>166</v>
      </c>
      <c r="D368" s="1" t="s">
        <v>344</v>
      </c>
      <c r="E368" s="1" t="s">
        <v>40</v>
      </c>
      <c r="F368" s="9">
        <v>5500</v>
      </c>
      <c r="G368" s="3">
        <v>44802</v>
      </c>
      <c r="J368" s="7">
        <v>36746</v>
      </c>
      <c r="K368" s="9">
        <v>8295</v>
      </c>
      <c r="L368" s="4">
        <v>2300.79</v>
      </c>
      <c r="M368" s="5">
        <f t="shared" si="9"/>
        <v>41.832545454545453</v>
      </c>
      <c r="N368" s="1" t="s">
        <v>496</v>
      </c>
      <c r="O368" s="18">
        <v>2300.79</v>
      </c>
      <c r="P368" s="18">
        <v>-28.38</v>
      </c>
      <c r="Q368" s="18">
        <v>2329.17</v>
      </c>
      <c r="R368" s="6">
        <v>27.737070524412296</v>
      </c>
      <c r="S368" s="2"/>
      <c r="T368" s="1" t="s">
        <v>527</v>
      </c>
      <c r="U368" s="1" t="s">
        <v>530</v>
      </c>
    </row>
    <row r="369" spans="1:21" x14ac:dyDescent="0.3">
      <c r="A369" t="s">
        <v>490</v>
      </c>
      <c r="B369" s="1" t="s">
        <v>41</v>
      </c>
      <c r="C369" s="1" t="s">
        <v>43</v>
      </c>
      <c r="D369" s="1" t="s">
        <v>150</v>
      </c>
      <c r="E369" s="1" t="s">
        <v>40</v>
      </c>
      <c r="F369" s="9">
        <v>6894</v>
      </c>
      <c r="G369" s="3">
        <v>44802</v>
      </c>
      <c r="J369" s="7">
        <v>26207</v>
      </c>
      <c r="K369" s="9">
        <v>9325</v>
      </c>
      <c r="L369" s="4">
        <v>2036.45</v>
      </c>
      <c r="M369" s="5">
        <f t="shared" si="9"/>
        <v>29.539454598201338</v>
      </c>
      <c r="N369" s="1" t="s">
        <v>496</v>
      </c>
      <c r="O369" s="18">
        <v>2036.45</v>
      </c>
      <c r="P369" s="18">
        <v>-28.38</v>
      </c>
      <c r="Q369" s="18">
        <v>2064.83</v>
      </c>
      <c r="R369" s="6">
        <v>21.838605898123323</v>
      </c>
      <c r="S369" s="2"/>
      <c r="T369" s="1" t="s">
        <v>527</v>
      </c>
      <c r="U369" s="1" t="s">
        <v>530</v>
      </c>
    </row>
    <row r="370" spans="1:21" x14ac:dyDescent="0.3">
      <c r="A370" t="s">
        <v>490</v>
      </c>
      <c r="B370" s="1" t="s">
        <v>408</v>
      </c>
      <c r="C370" s="1" t="s">
        <v>405</v>
      </c>
      <c r="D370" s="1" t="s">
        <v>406</v>
      </c>
      <c r="E370" s="1" t="s">
        <v>517</v>
      </c>
      <c r="F370" s="9">
        <v>13354</v>
      </c>
      <c r="G370" s="3">
        <v>44802</v>
      </c>
      <c r="J370" s="7">
        <v>46705</v>
      </c>
      <c r="K370" s="9">
        <v>15445</v>
      </c>
      <c r="L370" s="4">
        <v>1724.64</v>
      </c>
      <c r="M370" s="5">
        <f t="shared" si="9"/>
        <v>12.914782087763967</v>
      </c>
      <c r="N370" s="1" t="s">
        <v>496</v>
      </c>
      <c r="O370" s="18">
        <v>1724.64</v>
      </c>
      <c r="P370" s="18">
        <v>-28.38</v>
      </c>
      <c r="Q370" s="18">
        <v>1753.02</v>
      </c>
      <c r="R370" s="6">
        <v>11.166332146325672</v>
      </c>
      <c r="S370" s="2"/>
      <c r="T370" s="1" t="s">
        <v>527</v>
      </c>
      <c r="U370" s="1" t="s">
        <v>530</v>
      </c>
    </row>
    <row r="371" spans="1:21" x14ac:dyDescent="0.3">
      <c r="A371" t="s">
        <v>490</v>
      </c>
      <c r="B371" s="1" t="s">
        <v>128</v>
      </c>
      <c r="C371" s="1" t="s">
        <v>166</v>
      </c>
      <c r="D371" s="1" t="s">
        <v>417</v>
      </c>
      <c r="E371" s="1" t="s">
        <v>47</v>
      </c>
      <c r="F371" s="9">
        <v>1400</v>
      </c>
      <c r="G371" s="3">
        <v>44803</v>
      </c>
      <c r="J371" s="7">
        <v>95180</v>
      </c>
      <c r="K371" s="9">
        <v>3695</v>
      </c>
      <c r="L371" s="4">
        <v>1846.62</v>
      </c>
      <c r="M371" s="5">
        <f t="shared" si="9"/>
        <v>131.90142857142857</v>
      </c>
      <c r="N371" s="1" t="s">
        <v>496</v>
      </c>
      <c r="O371" s="18">
        <v>1846.62</v>
      </c>
      <c r="P371" s="18">
        <v>-28.38</v>
      </c>
      <c r="Q371" s="18">
        <v>1875</v>
      </c>
      <c r="R371" s="6">
        <v>49.976184032476318</v>
      </c>
      <c r="S371" s="2"/>
      <c r="T371" s="1" t="s">
        <v>47</v>
      </c>
      <c r="U371" s="1" t="s">
        <v>530</v>
      </c>
    </row>
    <row r="372" spans="1:21" x14ac:dyDescent="0.3">
      <c r="A372" t="s">
        <v>490</v>
      </c>
      <c r="B372" s="1" t="s">
        <v>28</v>
      </c>
      <c r="C372" s="1" t="s">
        <v>31</v>
      </c>
      <c r="D372" s="1" t="s">
        <v>353</v>
      </c>
      <c r="E372" s="1" t="s">
        <v>47</v>
      </c>
      <c r="F372" s="9">
        <v>8794</v>
      </c>
      <c r="G372" s="3">
        <v>44803</v>
      </c>
      <c r="J372" s="7">
        <v>48870</v>
      </c>
      <c r="K372" s="9">
        <v>11755</v>
      </c>
      <c r="L372" s="4">
        <v>2431.4699999999998</v>
      </c>
      <c r="M372" s="5">
        <f t="shared" si="9"/>
        <v>27.649192631339549</v>
      </c>
      <c r="N372" s="1" t="s">
        <v>496</v>
      </c>
      <c r="O372" s="18">
        <v>2431.4699999999998</v>
      </c>
      <c r="P372" s="18">
        <v>-28.38</v>
      </c>
      <c r="Q372" s="18">
        <v>2459.85</v>
      </c>
      <c r="R372" s="6">
        <v>20.684559761803488</v>
      </c>
      <c r="S372" s="2"/>
      <c r="T372" s="1" t="s">
        <v>47</v>
      </c>
      <c r="U372" s="1" t="s">
        <v>530</v>
      </c>
    </row>
    <row r="373" spans="1:21" x14ac:dyDescent="0.3">
      <c r="A373" t="s">
        <v>490</v>
      </c>
      <c r="B373" s="1" t="s">
        <v>139</v>
      </c>
      <c r="C373" s="1" t="s">
        <v>143</v>
      </c>
      <c r="D373" s="1" t="s">
        <v>409</v>
      </c>
      <c r="E373" s="1" t="s">
        <v>517</v>
      </c>
      <c r="F373" s="9">
        <v>4270</v>
      </c>
      <c r="G373" s="3">
        <v>44804</v>
      </c>
      <c r="J373" s="7">
        <v>60200</v>
      </c>
      <c r="K373" s="9">
        <v>6745</v>
      </c>
      <c r="L373" s="4">
        <v>2076.6799999999998</v>
      </c>
      <c r="M373" s="5">
        <f t="shared" si="9"/>
        <v>48.634192037470726</v>
      </c>
      <c r="N373" s="1" t="s">
        <v>496</v>
      </c>
      <c r="O373" s="18">
        <v>2076.6799999999998</v>
      </c>
      <c r="P373" s="18">
        <v>-28.38</v>
      </c>
      <c r="Q373" s="18">
        <v>2105.06</v>
      </c>
      <c r="R373" s="6">
        <v>30.788435878428466</v>
      </c>
      <c r="S373" s="2"/>
      <c r="T373" s="1" t="s">
        <v>527</v>
      </c>
      <c r="U373" s="1" t="s">
        <v>530</v>
      </c>
    </row>
    <row r="374" spans="1:21" x14ac:dyDescent="0.3">
      <c r="A374" t="s">
        <v>490</v>
      </c>
      <c r="B374" s="1" t="s">
        <v>139</v>
      </c>
      <c r="C374" s="1" t="s">
        <v>410</v>
      </c>
      <c r="D374" s="1" t="s">
        <v>411</v>
      </c>
      <c r="E374" s="1" t="s">
        <v>40</v>
      </c>
      <c r="F374" s="9">
        <v>5794</v>
      </c>
      <c r="G374" s="3">
        <v>44804</v>
      </c>
      <c r="J374" s="7">
        <v>92843</v>
      </c>
      <c r="K374" s="9">
        <v>8625</v>
      </c>
      <c r="L374" s="4">
        <v>2379.79</v>
      </c>
      <c r="M374" s="5">
        <f t="shared" si="9"/>
        <v>41.073351743182599</v>
      </c>
      <c r="N374" s="1" t="s">
        <v>496</v>
      </c>
      <c r="O374" s="18">
        <v>2379.79</v>
      </c>
      <c r="P374" s="18">
        <v>-28.38</v>
      </c>
      <c r="Q374" s="18">
        <v>2408.17</v>
      </c>
      <c r="R374" s="6">
        <v>27.591768115942028</v>
      </c>
      <c r="S374" s="2"/>
      <c r="T374" s="1" t="s">
        <v>527</v>
      </c>
      <c r="U374" s="1" t="s">
        <v>530</v>
      </c>
    </row>
    <row r="375" spans="1:21" x14ac:dyDescent="0.3">
      <c r="A375" t="s">
        <v>490</v>
      </c>
      <c r="B375" s="1" t="s">
        <v>99</v>
      </c>
      <c r="C375" s="1" t="s">
        <v>259</v>
      </c>
      <c r="D375" s="1" t="s">
        <v>260</v>
      </c>
      <c r="E375" s="1" t="s">
        <v>22</v>
      </c>
      <c r="F375" s="9">
        <v>7744</v>
      </c>
      <c r="G375" s="3">
        <v>44804</v>
      </c>
      <c r="J375" s="7">
        <v>69161</v>
      </c>
      <c r="K375" s="9">
        <v>9895</v>
      </c>
      <c r="L375" s="4">
        <v>1809.67</v>
      </c>
      <c r="M375" s="5">
        <f t="shared" si="9"/>
        <v>23.368672520661157</v>
      </c>
      <c r="N375" s="1" t="s">
        <v>496</v>
      </c>
      <c r="O375" s="18">
        <v>1809.67</v>
      </c>
      <c r="P375" s="18">
        <v>-28.38</v>
      </c>
      <c r="Q375" s="18">
        <v>1838.05</v>
      </c>
      <c r="R375" s="6">
        <v>18.288731682668015</v>
      </c>
      <c r="S375" s="2"/>
      <c r="T375" s="1" t="s">
        <v>22</v>
      </c>
      <c r="U375" s="1" t="s">
        <v>530</v>
      </c>
    </row>
    <row r="376" spans="1:21" x14ac:dyDescent="0.3">
      <c r="A376" t="s">
        <v>490</v>
      </c>
      <c r="B376" s="1" t="s">
        <v>139</v>
      </c>
      <c r="C376" s="1" t="s">
        <v>140</v>
      </c>
      <c r="D376" s="1" t="s">
        <v>247</v>
      </c>
      <c r="E376" s="1" t="s">
        <v>22</v>
      </c>
      <c r="F376" s="9">
        <v>11604</v>
      </c>
      <c r="G376" s="3">
        <v>44804</v>
      </c>
      <c r="J376" s="7">
        <v>93722</v>
      </c>
      <c r="K376" s="9">
        <v>15000</v>
      </c>
      <c r="L376" s="4">
        <v>2860.62</v>
      </c>
      <c r="M376" s="5">
        <f t="shared" si="9"/>
        <v>24.652016546018611</v>
      </c>
      <c r="N376" s="1" t="s">
        <v>496</v>
      </c>
      <c r="O376" s="18">
        <v>2860.62</v>
      </c>
      <c r="P376" s="18">
        <v>-28.38</v>
      </c>
      <c r="Q376" s="18">
        <v>2889</v>
      </c>
      <c r="R376" s="6">
        <v>19.070799999999998</v>
      </c>
      <c r="S376" s="2"/>
      <c r="T376" s="1" t="s">
        <v>22</v>
      </c>
      <c r="U376" s="1" t="s">
        <v>530</v>
      </c>
    </row>
    <row r="377" spans="1:21" x14ac:dyDescent="0.3">
      <c r="A377" t="s">
        <v>490</v>
      </c>
      <c r="B377" s="1" t="s">
        <v>41</v>
      </c>
      <c r="C377" s="1" t="s">
        <v>218</v>
      </c>
      <c r="D377" s="1" t="s">
        <v>369</v>
      </c>
      <c r="E377" s="1" t="s">
        <v>40</v>
      </c>
      <c r="F377" s="9">
        <v>6894</v>
      </c>
      <c r="G377" s="3">
        <v>44805</v>
      </c>
      <c r="K377" s="9">
        <v>10000</v>
      </c>
      <c r="L377" s="4">
        <v>2608.9499999999998</v>
      </c>
      <c r="M377" s="5">
        <f t="shared" si="9"/>
        <v>37.843777197563092</v>
      </c>
      <c r="N377" s="1" t="s">
        <v>496</v>
      </c>
      <c r="O377" s="18">
        <v>2608.9499999999998</v>
      </c>
      <c r="P377" s="18">
        <v>-28.38</v>
      </c>
      <c r="Q377" s="18">
        <v>2637.33</v>
      </c>
      <c r="R377" s="6">
        <v>26.089500000000001</v>
      </c>
      <c r="S377" s="2"/>
      <c r="T377" s="1" t="s">
        <v>527</v>
      </c>
      <c r="U377" s="1" t="s">
        <v>530</v>
      </c>
    </row>
    <row r="378" spans="1:21" x14ac:dyDescent="0.3">
      <c r="A378" t="s">
        <v>490</v>
      </c>
      <c r="B378" s="1" t="s">
        <v>73</v>
      </c>
      <c r="C378" s="1" t="s">
        <v>211</v>
      </c>
      <c r="D378" s="1" t="s">
        <v>414</v>
      </c>
      <c r="E378" s="1" t="s">
        <v>47</v>
      </c>
      <c r="F378" s="9">
        <v>8500</v>
      </c>
      <c r="G378" s="3">
        <v>44805</v>
      </c>
      <c r="J378" s="7">
        <v>73610</v>
      </c>
      <c r="K378" s="9">
        <v>11195</v>
      </c>
      <c r="L378" s="4">
        <v>2217.4499999999998</v>
      </c>
      <c r="M378" s="5">
        <f t="shared" si="9"/>
        <v>26.087647058823528</v>
      </c>
      <c r="N378" s="1" t="s">
        <v>496</v>
      </c>
      <c r="O378" s="18">
        <v>2217.4499999999998</v>
      </c>
      <c r="P378" s="18">
        <v>-28.38</v>
      </c>
      <c r="Q378" s="18">
        <v>2245.83</v>
      </c>
      <c r="R378" s="6">
        <v>19.807503349709691</v>
      </c>
      <c r="S378" s="2"/>
      <c r="T378" s="1" t="s">
        <v>47</v>
      </c>
      <c r="U378" s="1" t="s">
        <v>530</v>
      </c>
    </row>
    <row r="379" spans="1:21" x14ac:dyDescent="0.3">
      <c r="A379" t="s">
        <v>490</v>
      </c>
      <c r="B379" s="1" t="s">
        <v>139</v>
      </c>
      <c r="C379" s="1" t="s">
        <v>143</v>
      </c>
      <c r="D379" s="1" t="s">
        <v>423</v>
      </c>
      <c r="E379" s="1" t="s">
        <v>517</v>
      </c>
      <c r="F379" s="9">
        <v>7994</v>
      </c>
      <c r="G379" s="3">
        <v>44807</v>
      </c>
      <c r="J379" s="7">
        <v>41585</v>
      </c>
      <c r="K379" s="9">
        <v>10215</v>
      </c>
      <c r="L379" s="4">
        <v>1871.45</v>
      </c>
      <c r="M379" s="5">
        <f t="shared" si="9"/>
        <v>23.410683012259195</v>
      </c>
      <c r="N379" s="1" t="s">
        <v>496</v>
      </c>
      <c r="O379" s="18">
        <v>1871.45</v>
      </c>
      <c r="P379" s="18">
        <v>-28.38</v>
      </c>
      <c r="Q379" s="18">
        <v>1899.83</v>
      </c>
      <c r="R379" s="6">
        <v>18.320606950562897</v>
      </c>
      <c r="S379" s="2"/>
      <c r="T379" s="1" t="s">
        <v>527</v>
      </c>
      <c r="U379" s="1" t="s">
        <v>530</v>
      </c>
    </row>
    <row r="380" spans="1:21" x14ac:dyDescent="0.3">
      <c r="A380" t="s">
        <v>490</v>
      </c>
      <c r="B380" s="1" t="s">
        <v>35</v>
      </c>
      <c r="C380" s="1" t="s">
        <v>173</v>
      </c>
      <c r="D380" s="1" t="s">
        <v>424</v>
      </c>
      <c r="E380" s="1" t="s">
        <v>20</v>
      </c>
      <c r="F380" s="9">
        <v>6394</v>
      </c>
      <c r="G380" s="3">
        <v>44809</v>
      </c>
      <c r="J380" s="7">
        <v>67658</v>
      </c>
      <c r="K380" s="9">
        <v>8225</v>
      </c>
      <c r="L380" s="4">
        <v>1546.45</v>
      </c>
      <c r="M380" s="5">
        <f t="shared" si="9"/>
        <v>24.185955583359402</v>
      </c>
      <c r="N380" s="1" t="s">
        <v>496</v>
      </c>
      <c r="O380" s="18">
        <v>1546.45</v>
      </c>
      <c r="P380" s="18">
        <v>-28.38</v>
      </c>
      <c r="Q380" s="18">
        <v>1574.83</v>
      </c>
      <c r="R380" s="6">
        <v>18.801823708206687</v>
      </c>
      <c r="S380" s="2"/>
      <c r="T380" s="1" t="s">
        <v>517</v>
      </c>
      <c r="U380" s="1" t="s">
        <v>530</v>
      </c>
    </row>
    <row r="381" spans="1:21" x14ac:dyDescent="0.3">
      <c r="A381" t="s">
        <v>490</v>
      </c>
      <c r="B381" s="1" t="s">
        <v>15</v>
      </c>
      <c r="C381" s="1" t="s">
        <v>277</v>
      </c>
      <c r="D381" s="1" t="s">
        <v>425</v>
      </c>
      <c r="E381" s="1" t="s">
        <v>517</v>
      </c>
      <c r="F381" s="9">
        <v>6694</v>
      </c>
      <c r="G381" s="3">
        <v>44809</v>
      </c>
      <c r="J381" s="7">
        <v>96515</v>
      </c>
      <c r="K381" s="9">
        <v>9325</v>
      </c>
      <c r="L381" s="4">
        <v>2176.67</v>
      </c>
      <c r="M381" s="5">
        <f t="shared" si="9"/>
        <v>32.516731401254859</v>
      </c>
      <c r="N381" s="1" t="s">
        <v>496</v>
      </c>
      <c r="O381" s="18">
        <v>2176.67</v>
      </c>
      <c r="P381" s="18">
        <v>-28.38</v>
      </c>
      <c r="Q381" s="18">
        <v>2205.0500000000002</v>
      </c>
      <c r="R381" s="6">
        <v>23.342305630026811</v>
      </c>
      <c r="S381" s="2"/>
      <c r="T381" s="1" t="s">
        <v>527</v>
      </c>
      <c r="U381" s="1" t="s">
        <v>530</v>
      </c>
    </row>
    <row r="382" spans="1:21" x14ac:dyDescent="0.3">
      <c r="A382" t="s">
        <v>490</v>
      </c>
      <c r="B382" s="1" t="s">
        <v>28</v>
      </c>
      <c r="C382" s="1" t="s">
        <v>26</v>
      </c>
      <c r="D382" s="1" t="s">
        <v>207</v>
      </c>
      <c r="E382" s="1" t="s">
        <v>20</v>
      </c>
      <c r="F382" s="9">
        <v>5294</v>
      </c>
      <c r="G382" s="3">
        <v>44809</v>
      </c>
      <c r="J382" s="7">
        <v>90325</v>
      </c>
      <c r="K382" s="9">
        <v>9500</v>
      </c>
      <c r="L382" s="4">
        <v>3493.94</v>
      </c>
      <c r="M382" s="5">
        <f t="shared" si="9"/>
        <v>65.998111069134865</v>
      </c>
      <c r="N382" s="1" t="s">
        <v>496</v>
      </c>
      <c r="O382" s="18">
        <v>3493.94</v>
      </c>
      <c r="P382" s="18">
        <v>-28.38</v>
      </c>
      <c r="Q382" s="18">
        <v>3522.32</v>
      </c>
      <c r="R382" s="6">
        <v>36.778315789473687</v>
      </c>
      <c r="S382" s="2"/>
      <c r="T382" s="1" t="s">
        <v>517</v>
      </c>
      <c r="U382" s="1" t="s">
        <v>530</v>
      </c>
    </row>
    <row r="383" spans="1:21" x14ac:dyDescent="0.3">
      <c r="A383" t="s">
        <v>490</v>
      </c>
      <c r="B383" s="1" t="s">
        <v>119</v>
      </c>
      <c r="C383" s="1" t="s">
        <v>431</v>
      </c>
      <c r="D383" s="1" t="s">
        <v>432</v>
      </c>
      <c r="E383" s="1" t="s">
        <v>14</v>
      </c>
      <c r="F383" s="9">
        <v>8294</v>
      </c>
      <c r="G383" s="3">
        <v>44809</v>
      </c>
      <c r="J383" s="7">
        <v>46635</v>
      </c>
      <c r="K383" s="9">
        <v>10695</v>
      </c>
      <c r="L383" s="4">
        <v>2010.37</v>
      </c>
      <c r="M383" s="5">
        <f t="shared" si="9"/>
        <v>24.238847359537015</v>
      </c>
      <c r="N383" s="1" t="s">
        <v>496</v>
      </c>
      <c r="O383" s="18">
        <v>2010.37</v>
      </c>
      <c r="P383" s="18">
        <v>-28.38</v>
      </c>
      <c r="Q383" s="18">
        <v>2038.75</v>
      </c>
      <c r="R383" s="6">
        <v>18.797288452547921</v>
      </c>
      <c r="S383" s="2"/>
      <c r="T383" s="1" t="s">
        <v>517</v>
      </c>
      <c r="U383" s="1" t="s">
        <v>530</v>
      </c>
    </row>
    <row r="384" spans="1:21" x14ac:dyDescent="0.3">
      <c r="A384" t="s">
        <v>490</v>
      </c>
      <c r="B384" s="1" t="s">
        <v>139</v>
      </c>
      <c r="C384" s="1" t="s">
        <v>203</v>
      </c>
      <c r="D384" s="1" t="s">
        <v>437</v>
      </c>
      <c r="E384" s="1" t="s">
        <v>40</v>
      </c>
      <c r="F384" s="9">
        <v>4620</v>
      </c>
      <c r="G384" s="3">
        <v>44810</v>
      </c>
      <c r="J384" s="7">
        <v>58120</v>
      </c>
      <c r="K384" s="9">
        <v>6195</v>
      </c>
      <c r="L384" s="4">
        <v>1290.5</v>
      </c>
      <c r="M384" s="5">
        <f t="shared" si="9"/>
        <v>27.932900432900432</v>
      </c>
      <c r="N384" s="1" t="s">
        <v>496</v>
      </c>
      <c r="O384" s="18">
        <v>1290.5</v>
      </c>
      <c r="P384" s="18">
        <v>-28.38</v>
      </c>
      <c r="Q384" s="18">
        <v>1318.88</v>
      </c>
      <c r="R384" s="6">
        <v>20.831315577078289</v>
      </c>
      <c r="S384" s="2"/>
      <c r="T384" s="1" t="s">
        <v>527</v>
      </c>
      <c r="U384" s="1" t="s">
        <v>530</v>
      </c>
    </row>
    <row r="385" spans="1:21" x14ac:dyDescent="0.3">
      <c r="A385" t="s">
        <v>490</v>
      </c>
      <c r="B385" s="1" t="s">
        <v>93</v>
      </c>
      <c r="C385" s="1" t="s">
        <v>94</v>
      </c>
      <c r="D385" s="1" t="s">
        <v>356</v>
      </c>
      <c r="E385" s="1" t="s">
        <v>517</v>
      </c>
      <c r="F385" s="9">
        <v>4000</v>
      </c>
      <c r="G385" s="3">
        <v>44810</v>
      </c>
      <c r="J385" s="7">
        <v>81090</v>
      </c>
      <c r="K385" s="9">
        <v>6445</v>
      </c>
      <c r="L385" s="4">
        <v>2009.12</v>
      </c>
      <c r="M385" s="5">
        <f t="shared" si="9"/>
        <v>50.227999999999994</v>
      </c>
      <c r="N385" s="1" t="s">
        <v>496</v>
      </c>
      <c r="O385" s="18">
        <v>2009.12</v>
      </c>
      <c r="P385" s="18">
        <v>-28.38</v>
      </c>
      <c r="Q385" s="18">
        <v>2037.5</v>
      </c>
      <c r="R385" s="6">
        <v>31.1733126454616</v>
      </c>
      <c r="S385" s="2"/>
      <c r="T385" s="1" t="s">
        <v>527</v>
      </c>
      <c r="U385" s="1" t="s">
        <v>530</v>
      </c>
    </row>
    <row r="386" spans="1:21" x14ac:dyDescent="0.3">
      <c r="A386" t="s">
        <v>490</v>
      </c>
      <c r="B386" s="1" t="s">
        <v>61</v>
      </c>
      <c r="C386" s="1" t="s">
        <v>444</v>
      </c>
      <c r="D386" s="1" t="s">
        <v>445</v>
      </c>
      <c r="E386" s="1" t="s">
        <v>47</v>
      </c>
      <c r="F386" s="9">
        <v>6083.4</v>
      </c>
      <c r="G386" s="3">
        <v>44810</v>
      </c>
      <c r="J386" s="7">
        <v>86705</v>
      </c>
      <c r="K386" s="9">
        <v>8225</v>
      </c>
      <c r="L386" s="4">
        <v>1756.29</v>
      </c>
      <c r="M386" s="5">
        <f t="shared" si="9"/>
        <v>28.87020416214617</v>
      </c>
      <c r="N386" s="1" t="s">
        <v>496</v>
      </c>
      <c r="O386" s="18">
        <v>1756.29</v>
      </c>
      <c r="P386" s="18">
        <v>-28.38</v>
      </c>
      <c r="Q386" s="18">
        <v>1784.67</v>
      </c>
      <c r="R386" s="6">
        <v>21.353069908814589</v>
      </c>
      <c r="S386" s="2"/>
      <c r="T386" s="1" t="s">
        <v>47</v>
      </c>
      <c r="U386" s="1" t="s">
        <v>530</v>
      </c>
    </row>
    <row r="387" spans="1:21" x14ac:dyDescent="0.3">
      <c r="A387" t="s">
        <v>490</v>
      </c>
      <c r="B387" s="1" t="s">
        <v>374</v>
      </c>
      <c r="C387" s="1" t="s">
        <v>428</v>
      </c>
      <c r="D387" s="1" t="s">
        <v>435</v>
      </c>
      <c r="E387" s="1" t="s">
        <v>20</v>
      </c>
      <c r="F387" s="9">
        <v>5694</v>
      </c>
      <c r="G387" s="3">
        <v>44810</v>
      </c>
      <c r="J387" s="7">
        <v>41837</v>
      </c>
      <c r="K387" s="9">
        <v>8860</v>
      </c>
      <c r="L387" s="4">
        <v>2635.45</v>
      </c>
      <c r="M387" s="5">
        <f t="shared" ref="M387:M450" si="10">L387/F387*100</f>
        <v>46.284685634000702</v>
      </c>
      <c r="N387" s="1" t="s">
        <v>496</v>
      </c>
      <c r="O387" s="18">
        <v>2635.45</v>
      </c>
      <c r="P387" s="18">
        <v>-28.38</v>
      </c>
      <c r="Q387" s="18">
        <v>2663.83</v>
      </c>
      <c r="R387" s="6">
        <v>29.745485327313769</v>
      </c>
      <c r="S387" s="2"/>
      <c r="T387" s="1" t="s">
        <v>517</v>
      </c>
      <c r="U387" s="1" t="s">
        <v>530</v>
      </c>
    </row>
    <row r="388" spans="1:21" x14ac:dyDescent="0.3">
      <c r="A388" t="s">
        <v>490</v>
      </c>
      <c r="B388" s="1" t="s">
        <v>15</v>
      </c>
      <c r="C388" s="1" t="s">
        <v>277</v>
      </c>
      <c r="D388" s="1" t="s">
        <v>436</v>
      </c>
      <c r="E388" s="1" t="s">
        <v>40</v>
      </c>
      <c r="F388" s="9">
        <v>9854</v>
      </c>
      <c r="G388" s="3">
        <v>44810</v>
      </c>
      <c r="J388" s="7">
        <v>94245</v>
      </c>
      <c r="K388" s="9">
        <v>12725</v>
      </c>
      <c r="L388" s="4">
        <v>2423.12</v>
      </c>
      <c r="M388" s="5">
        <f t="shared" si="10"/>
        <v>24.590217170692103</v>
      </c>
      <c r="N388" s="1" t="s">
        <v>496</v>
      </c>
      <c r="O388" s="18">
        <v>2423.12</v>
      </c>
      <c r="P388" s="18">
        <v>-28.38</v>
      </c>
      <c r="Q388" s="18">
        <v>2451.5</v>
      </c>
      <c r="R388" s="6">
        <v>19.04220039292731</v>
      </c>
      <c r="S388" s="2"/>
      <c r="T388" s="1" t="s">
        <v>527</v>
      </c>
      <c r="U388" s="1" t="s">
        <v>530</v>
      </c>
    </row>
    <row r="389" spans="1:21" x14ac:dyDescent="0.3">
      <c r="A389" t="s">
        <v>490</v>
      </c>
      <c r="B389" s="1" t="s">
        <v>28</v>
      </c>
      <c r="C389" s="1" t="s">
        <v>31</v>
      </c>
      <c r="D389" s="1" t="s">
        <v>270</v>
      </c>
      <c r="E389" s="1" t="s">
        <v>517</v>
      </c>
      <c r="F389" s="9">
        <v>9994</v>
      </c>
      <c r="G389" s="3">
        <v>44810</v>
      </c>
      <c r="J389" s="7">
        <v>53062</v>
      </c>
      <c r="K389" s="9">
        <v>12825</v>
      </c>
      <c r="L389" s="4">
        <v>2379.79</v>
      </c>
      <c r="M389" s="5">
        <f t="shared" si="10"/>
        <v>23.812187312387429</v>
      </c>
      <c r="N389" s="1" t="s">
        <v>496</v>
      </c>
      <c r="O389" s="18">
        <v>2379.79</v>
      </c>
      <c r="P389" s="18">
        <v>-28.38</v>
      </c>
      <c r="Q389" s="18">
        <v>2408.17</v>
      </c>
      <c r="R389" s="6">
        <v>18.555867446393762</v>
      </c>
      <c r="S389" s="2"/>
      <c r="T389" s="1" t="s">
        <v>527</v>
      </c>
      <c r="U389" s="1" t="s">
        <v>530</v>
      </c>
    </row>
    <row r="390" spans="1:21" x14ac:dyDescent="0.3">
      <c r="A390" t="s">
        <v>490</v>
      </c>
      <c r="B390" s="1" t="s">
        <v>15</v>
      </c>
      <c r="C390" s="1" t="s">
        <v>17</v>
      </c>
      <c r="D390" s="1" t="s">
        <v>434</v>
      </c>
      <c r="E390" s="1" t="s">
        <v>517</v>
      </c>
      <c r="F390" s="9">
        <v>10154</v>
      </c>
      <c r="G390" s="3">
        <v>44810</v>
      </c>
      <c r="J390" s="7">
        <v>50490</v>
      </c>
      <c r="K390" s="9">
        <v>13345</v>
      </c>
      <c r="L390" s="4">
        <v>2689.79</v>
      </c>
      <c r="M390" s="5">
        <f t="shared" si="10"/>
        <v>26.489954697656099</v>
      </c>
      <c r="N390" s="1" t="s">
        <v>496</v>
      </c>
      <c r="O390" s="18">
        <v>2689.79</v>
      </c>
      <c r="P390" s="18">
        <v>-28.38</v>
      </c>
      <c r="Q390" s="18">
        <v>2718.17</v>
      </c>
      <c r="R390" s="6">
        <v>20.155788684900713</v>
      </c>
      <c r="S390" s="2"/>
      <c r="T390" s="1" t="s">
        <v>527</v>
      </c>
      <c r="U390" s="1" t="s">
        <v>530</v>
      </c>
    </row>
    <row r="391" spans="1:21" x14ac:dyDescent="0.3">
      <c r="A391" t="s">
        <v>490</v>
      </c>
      <c r="B391" s="1" t="s">
        <v>139</v>
      </c>
      <c r="C391" s="1" t="s">
        <v>410</v>
      </c>
      <c r="D391" s="1" t="s">
        <v>430</v>
      </c>
      <c r="E391" s="1" t="s">
        <v>22</v>
      </c>
      <c r="F391" s="9">
        <v>4425</v>
      </c>
      <c r="G391" s="3">
        <v>44811</v>
      </c>
      <c r="J391" s="7">
        <v>70412</v>
      </c>
      <c r="K391" s="9">
        <v>7000</v>
      </c>
      <c r="L391" s="4">
        <v>2111.6799999999998</v>
      </c>
      <c r="M391" s="5">
        <f t="shared" si="10"/>
        <v>47.721581920903951</v>
      </c>
      <c r="N391" s="1" t="s">
        <v>496</v>
      </c>
      <c r="O391" s="18">
        <v>2111.6799999999998</v>
      </c>
      <c r="P391" s="18">
        <v>-28.38</v>
      </c>
      <c r="Q391" s="18">
        <v>2140.06</v>
      </c>
      <c r="R391" s="6">
        <v>30.166857142857143</v>
      </c>
      <c r="S391" s="2"/>
      <c r="T391" s="1" t="s">
        <v>22</v>
      </c>
      <c r="U391" s="1" t="s">
        <v>530</v>
      </c>
    </row>
    <row r="392" spans="1:21" x14ac:dyDescent="0.3">
      <c r="A392" t="s">
        <v>490</v>
      </c>
      <c r="B392" s="1" t="s">
        <v>80</v>
      </c>
      <c r="C392" s="1" t="s">
        <v>78</v>
      </c>
      <c r="D392" s="1" t="s">
        <v>438</v>
      </c>
      <c r="E392" s="1" t="s">
        <v>40</v>
      </c>
      <c r="F392" s="9">
        <v>7094</v>
      </c>
      <c r="G392" s="3">
        <v>44811</v>
      </c>
      <c r="J392" s="7">
        <v>67129</v>
      </c>
      <c r="K392" s="9">
        <v>10695</v>
      </c>
      <c r="L392" s="4">
        <v>2861.45</v>
      </c>
      <c r="M392" s="5">
        <f t="shared" si="10"/>
        <v>40.336199605300251</v>
      </c>
      <c r="N392" s="1" t="s">
        <v>496</v>
      </c>
      <c r="O392" s="18">
        <v>2861.45</v>
      </c>
      <c r="P392" s="18">
        <v>-28.38</v>
      </c>
      <c r="Q392" s="18">
        <v>2889.83</v>
      </c>
      <c r="R392" s="6">
        <v>26.755025712949976</v>
      </c>
      <c r="S392" s="2"/>
      <c r="T392" s="1" t="s">
        <v>527</v>
      </c>
      <c r="U392" s="1" t="s">
        <v>530</v>
      </c>
    </row>
    <row r="393" spans="1:21" x14ac:dyDescent="0.3">
      <c r="A393" t="s">
        <v>490</v>
      </c>
      <c r="B393" s="1" t="s">
        <v>408</v>
      </c>
      <c r="C393" s="1" t="s">
        <v>440</v>
      </c>
      <c r="D393" s="1" t="s">
        <v>441</v>
      </c>
      <c r="E393" s="1" t="s">
        <v>517</v>
      </c>
      <c r="F393" s="9">
        <v>8994</v>
      </c>
      <c r="G393" s="3">
        <v>44811</v>
      </c>
      <c r="J393" s="7">
        <v>51210</v>
      </c>
      <c r="K393" s="9">
        <v>11295</v>
      </c>
      <c r="L393" s="4">
        <v>1900.51</v>
      </c>
      <c r="M393" s="5">
        <f t="shared" si="10"/>
        <v>21.130865021125196</v>
      </c>
      <c r="N393" s="1" t="s">
        <v>496</v>
      </c>
      <c r="O393" s="18">
        <v>1900.51</v>
      </c>
      <c r="P393" s="18">
        <v>-28.38</v>
      </c>
      <c r="Q393" s="18">
        <v>1928.89</v>
      </c>
      <c r="R393" s="6">
        <v>16.826117751217353</v>
      </c>
      <c r="S393" s="2"/>
      <c r="T393" s="1" t="s">
        <v>527</v>
      </c>
      <c r="U393" s="1" t="s">
        <v>530</v>
      </c>
    </row>
    <row r="394" spans="1:21" x14ac:dyDescent="0.3">
      <c r="A394" t="s">
        <v>490</v>
      </c>
      <c r="B394" s="1" t="s">
        <v>28</v>
      </c>
      <c r="C394" s="1" t="s">
        <v>31</v>
      </c>
      <c r="D394" s="1" t="s">
        <v>442</v>
      </c>
      <c r="E394" s="1" t="s">
        <v>517</v>
      </c>
      <c r="F394" s="9">
        <v>294</v>
      </c>
      <c r="G394" s="3">
        <v>44811</v>
      </c>
      <c r="J394" s="7">
        <v>79760</v>
      </c>
      <c r="K394" s="9">
        <v>11495</v>
      </c>
      <c r="L394" s="4">
        <v>9354.7900000000009</v>
      </c>
      <c r="M394" s="5">
        <f t="shared" si="10"/>
        <v>3181.9013605442178</v>
      </c>
      <c r="N394" s="1" t="s">
        <v>496</v>
      </c>
      <c r="O394" s="18">
        <v>9354.7900000000009</v>
      </c>
      <c r="P394" s="18">
        <v>-28.38</v>
      </c>
      <c r="Q394" s="18">
        <v>9383.17</v>
      </c>
      <c r="R394" s="6">
        <v>81.381383210091343</v>
      </c>
      <c r="S394" s="2"/>
      <c r="T394" s="1" t="s">
        <v>527</v>
      </c>
      <c r="U394" s="1" t="s">
        <v>530</v>
      </c>
    </row>
    <row r="395" spans="1:21" x14ac:dyDescent="0.3">
      <c r="A395" t="s">
        <v>490</v>
      </c>
      <c r="B395" s="1" t="s">
        <v>80</v>
      </c>
      <c r="C395" s="1" t="s">
        <v>78</v>
      </c>
      <c r="D395" s="1" t="s">
        <v>439</v>
      </c>
      <c r="E395" s="1" t="s">
        <v>517</v>
      </c>
      <c r="F395" s="9">
        <v>9794</v>
      </c>
      <c r="G395" s="3">
        <v>44811</v>
      </c>
      <c r="J395" s="7">
        <v>38971</v>
      </c>
      <c r="K395" s="9">
        <v>14195</v>
      </c>
      <c r="L395" s="4">
        <v>3682.2</v>
      </c>
      <c r="M395" s="5">
        <f t="shared" si="10"/>
        <v>37.596487645497241</v>
      </c>
      <c r="N395" s="1" t="s">
        <v>496</v>
      </c>
      <c r="O395" s="18">
        <v>3682.2</v>
      </c>
      <c r="P395" s="18">
        <v>-28.38</v>
      </c>
      <c r="Q395" s="18">
        <v>3710.58</v>
      </c>
      <c r="R395" s="6">
        <v>25.940119760479043</v>
      </c>
      <c r="S395" s="2"/>
      <c r="T395" s="1" t="s">
        <v>527</v>
      </c>
      <c r="U395" s="1" t="s">
        <v>530</v>
      </c>
    </row>
    <row r="396" spans="1:21" x14ac:dyDescent="0.3">
      <c r="A396" t="s">
        <v>490</v>
      </c>
      <c r="B396" s="1" t="s">
        <v>28</v>
      </c>
      <c r="C396" s="1" t="s">
        <v>26</v>
      </c>
      <c r="D396" s="1" t="s">
        <v>27</v>
      </c>
      <c r="E396" s="1" t="s">
        <v>22</v>
      </c>
      <c r="F396" s="9">
        <v>3170</v>
      </c>
      <c r="G396" s="3">
        <v>44812</v>
      </c>
      <c r="J396" s="7">
        <v>99779</v>
      </c>
      <c r="K396" s="9">
        <v>6395</v>
      </c>
      <c r="L396" s="4">
        <v>2704.12</v>
      </c>
      <c r="M396" s="5">
        <f t="shared" si="10"/>
        <v>85.303470031545743</v>
      </c>
      <c r="N396" s="1" t="s">
        <v>496</v>
      </c>
      <c r="O396" s="18">
        <v>2704.12</v>
      </c>
      <c r="P396" s="18">
        <v>-28.38</v>
      </c>
      <c r="Q396" s="18">
        <v>2732.5</v>
      </c>
      <c r="R396" s="6">
        <v>42.284910086004693</v>
      </c>
      <c r="S396" s="2"/>
      <c r="T396" s="1" t="s">
        <v>22</v>
      </c>
      <c r="U396" s="1" t="s">
        <v>530</v>
      </c>
    </row>
    <row r="397" spans="1:21" x14ac:dyDescent="0.3">
      <c r="A397" t="s">
        <v>490</v>
      </c>
      <c r="B397" s="1" t="s">
        <v>35</v>
      </c>
      <c r="C397" s="1" t="s">
        <v>389</v>
      </c>
      <c r="D397" s="1" t="s">
        <v>447</v>
      </c>
      <c r="E397" s="1" t="s">
        <v>14</v>
      </c>
      <c r="F397" s="9">
        <v>4743</v>
      </c>
      <c r="G397" s="3">
        <v>44812</v>
      </c>
      <c r="J397" s="7">
        <v>44455</v>
      </c>
      <c r="K397" s="9">
        <v>6795</v>
      </c>
      <c r="L397" s="4">
        <v>1729.11</v>
      </c>
      <c r="M397" s="5">
        <f t="shared" si="10"/>
        <v>36.45604048070841</v>
      </c>
      <c r="N397" s="1" t="s">
        <v>496</v>
      </c>
      <c r="O397" s="18">
        <v>1729.11</v>
      </c>
      <c r="Q397" s="18">
        <v>1729.11</v>
      </c>
      <c r="R397" s="6">
        <v>25.446799116997791</v>
      </c>
      <c r="S397" s="2"/>
      <c r="T397" s="1" t="s">
        <v>517</v>
      </c>
      <c r="U397" s="1" t="s">
        <v>530</v>
      </c>
    </row>
    <row r="398" spans="1:21" x14ac:dyDescent="0.3">
      <c r="A398" t="s">
        <v>490</v>
      </c>
      <c r="B398" s="1" t="s">
        <v>80</v>
      </c>
      <c r="C398" s="1" t="s">
        <v>78</v>
      </c>
      <c r="D398" s="1" t="s">
        <v>82</v>
      </c>
      <c r="E398" s="1" t="s">
        <v>40</v>
      </c>
      <c r="F398" s="9">
        <v>6294</v>
      </c>
      <c r="G398" s="3">
        <v>44812</v>
      </c>
      <c r="J398" s="7">
        <v>62259</v>
      </c>
      <c r="K398" s="9">
        <v>9225</v>
      </c>
      <c r="L398" s="4">
        <v>2463.12</v>
      </c>
      <c r="M398" s="5">
        <f t="shared" si="10"/>
        <v>39.134413727359387</v>
      </c>
      <c r="N398" s="1" t="s">
        <v>496</v>
      </c>
      <c r="O398" s="18">
        <v>2463.12</v>
      </c>
      <c r="P398" s="18">
        <v>-28.38</v>
      </c>
      <c r="Q398" s="18">
        <v>2491.5</v>
      </c>
      <c r="R398" s="6">
        <v>26.700487804878048</v>
      </c>
      <c r="S398" s="2"/>
      <c r="T398" s="1" t="s">
        <v>527</v>
      </c>
      <c r="U398" s="1" t="s">
        <v>530</v>
      </c>
    </row>
    <row r="399" spans="1:21" x14ac:dyDescent="0.3">
      <c r="A399" t="s">
        <v>490</v>
      </c>
      <c r="B399" s="1" t="s">
        <v>80</v>
      </c>
      <c r="C399" s="1" t="s">
        <v>78</v>
      </c>
      <c r="D399" s="1" t="s">
        <v>446</v>
      </c>
      <c r="E399" s="1" t="s">
        <v>47</v>
      </c>
      <c r="F399" s="9">
        <v>7794</v>
      </c>
      <c r="G399" s="3">
        <v>44812</v>
      </c>
      <c r="J399" s="7">
        <v>51727</v>
      </c>
      <c r="K399" s="9">
        <v>11345</v>
      </c>
      <c r="L399" s="4">
        <v>2979.79</v>
      </c>
      <c r="M399" s="5">
        <f t="shared" si="10"/>
        <v>38.231845008981267</v>
      </c>
      <c r="N399" s="1" t="s">
        <v>496</v>
      </c>
      <c r="O399" s="18">
        <v>2979.79</v>
      </c>
      <c r="P399" s="18">
        <v>-28.38</v>
      </c>
      <c r="Q399" s="18">
        <v>3008.17</v>
      </c>
      <c r="R399" s="6">
        <v>26.265226972234466</v>
      </c>
      <c r="S399" s="2"/>
      <c r="T399" s="1" t="s">
        <v>47</v>
      </c>
      <c r="U399" s="1" t="s">
        <v>530</v>
      </c>
    </row>
    <row r="400" spans="1:21" x14ac:dyDescent="0.3">
      <c r="A400" t="s">
        <v>490</v>
      </c>
      <c r="B400" s="1" t="s">
        <v>15</v>
      </c>
      <c r="C400" s="1" t="s">
        <v>382</v>
      </c>
      <c r="D400" s="1" t="s">
        <v>186</v>
      </c>
      <c r="E400" s="1" t="s">
        <v>517</v>
      </c>
      <c r="F400" s="9">
        <v>11104</v>
      </c>
      <c r="G400" s="3">
        <v>44812</v>
      </c>
      <c r="J400" s="7">
        <v>33705</v>
      </c>
      <c r="K400" s="9">
        <v>13945</v>
      </c>
      <c r="L400" s="4">
        <v>2398.12</v>
      </c>
      <c r="M400" s="5">
        <f t="shared" si="10"/>
        <v>21.596902017291065</v>
      </c>
      <c r="N400" s="1" t="s">
        <v>496</v>
      </c>
      <c r="O400" s="18">
        <v>2398.12</v>
      </c>
      <c r="P400" s="18">
        <v>-28.38</v>
      </c>
      <c r="Q400" s="18">
        <v>2426.5</v>
      </c>
      <c r="R400" s="6">
        <v>17.196988167802079</v>
      </c>
      <c r="S400" s="2"/>
      <c r="T400" s="1" t="s">
        <v>527</v>
      </c>
      <c r="U400" s="1" t="s">
        <v>530</v>
      </c>
    </row>
    <row r="401" spans="1:21" x14ac:dyDescent="0.3">
      <c r="A401" t="s">
        <v>490</v>
      </c>
      <c r="B401" s="1" t="s">
        <v>61</v>
      </c>
      <c r="C401" s="1" t="s">
        <v>449</v>
      </c>
      <c r="D401" s="1" t="s">
        <v>450</v>
      </c>
      <c r="E401" s="1" t="s">
        <v>517</v>
      </c>
      <c r="F401" s="9">
        <v>4594</v>
      </c>
      <c r="G401" s="3">
        <v>44813</v>
      </c>
      <c r="J401" s="7">
        <v>50215</v>
      </c>
      <c r="K401" s="9">
        <v>7395</v>
      </c>
      <c r="L401" s="4">
        <v>2354.79</v>
      </c>
      <c r="M401" s="5">
        <f t="shared" si="10"/>
        <v>51.257945145842399</v>
      </c>
      <c r="N401" s="1" t="s">
        <v>496</v>
      </c>
      <c r="O401" s="18">
        <v>2354.79</v>
      </c>
      <c r="P401" s="18">
        <v>-28.38</v>
      </c>
      <c r="Q401" s="18">
        <v>2383.17</v>
      </c>
      <c r="R401" s="6">
        <v>31.843002028397567</v>
      </c>
      <c r="S401" s="2"/>
      <c r="T401" s="1" t="s">
        <v>527</v>
      </c>
      <c r="U401" s="1" t="s">
        <v>530</v>
      </c>
    </row>
    <row r="402" spans="1:21" x14ac:dyDescent="0.3">
      <c r="A402" t="s">
        <v>490</v>
      </c>
      <c r="B402" s="1" t="s">
        <v>73</v>
      </c>
      <c r="C402" s="1" t="s">
        <v>155</v>
      </c>
      <c r="D402" s="1" t="s">
        <v>451</v>
      </c>
      <c r="E402" s="1" t="s">
        <v>40</v>
      </c>
      <c r="F402" s="9">
        <v>6200</v>
      </c>
      <c r="G402" s="3">
        <v>44813</v>
      </c>
      <c r="J402" s="7">
        <v>88469</v>
      </c>
      <c r="K402" s="9">
        <v>9895</v>
      </c>
      <c r="L402" s="4">
        <v>3050.79</v>
      </c>
      <c r="M402" s="5">
        <f t="shared" si="10"/>
        <v>49.206290322580642</v>
      </c>
      <c r="N402" s="1" t="s">
        <v>496</v>
      </c>
      <c r="O402" s="18">
        <v>3050.79</v>
      </c>
      <c r="P402" s="18">
        <v>-28.38</v>
      </c>
      <c r="Q402" s="18">
        <v>3079.17</v>
      </c>
      <c r="R402" s="6">
        <v>30.831632137443155</v>
      </c>
      <c r="S402" s="2"/>
      <c r="T402" s="1" t="s">
        <v>527</v>
      </c>
      <c r="U402" s="1" t="s">
        <v>530</v>
      </c>
    </row>
    <row r="403" spans="1:21" x14ac:dyDescent="0.3">
      <c r="A403" t="s">
        <v>490</v>
      </c>
      <c r="B403" s="1" t="s">
        <v>139</v>
      </c>
      <c r="C403" s="1" t="s">
        <v>143</v>
      </c>
      <c r="D403" s="1" t="s">
        <v>455</v>
      </c>
      <c r="E403" s="1" t="s">
        <v>47</v>
      </c>
      <c r="F403" s="9">
        <v>4594</v>
      </c>
      <c r="G403" s="3">
        <v>44816</v>
      </c>
      <c r="J403" s="7">
        <v>34035</v>
      </c>
      <c r="K403" s="9">
        <v>6595</v>
      </c>
      <c r="L403" s="4">
        <v>1688.12</v>
      </c>
      <c r="M403" s="5">
        <f t="shared" si="10"/>
        <v>36.74619068350021</v>
      </c>
      <c r="N403" s="1" t="s">
        <v>496</v>
      </c>
      <c r="O403" s="18">
        <v>1688.12</v>
      </c>
      <c r="P403" s="18">
        <v>-28.38</v>
      </c>
      <c r="Q403" s="18">
        <v>1716.5</v>
      </c>
      <c r="R403" s="6">
        <v>25.596967399545111</v>
      </c>
      <c r="S403" s="2"/>
      <c r="T403" s="1" t="s">
        <v>47</v>
      </c>
      <c r="U403" s="1" t="s">
        <v>530</v>
      </c>
    </row>
    <row r="404" spans="1:21" x14ac:dyDescent="0.3">
      <c r="A404" t="s">
        <v>490</v>
      </c>
      <c r="B404" s="1" t="s">
        <v>139</v>
      </c>
      <c r="C404" s="1" t="s">
        <v>147</v>
      </c>
      <c r="D404" s="1" t="s">
        <v>458</v>
      </c>
      <c r="E404" s="1" t="s">
        <v>20</v>
      </c>
      <c r="F404" s="9">
        <v>4894</v>
      </c>
      <c r="G404" s="3">
        <v>44816</v>
      </c>
      <c r="J404" s="7">
        <v>94383</v>
      </c>
      <c r="K404" s="9">
        <v>7000</v>
      </c>
      <c r="L404" s="4">
        <v>1775.62</v>
      </c>
      <c r="M404" s="5">
        <f t="shared" si="10"/>
        <v>36.281569268492028</v>
      </c>
      <c r="N404" s="1" t="s">
        <v>496</v>
      </c>
      <c r="O404" s="18">
        <v>1775.62</v>
      </c>
      <c r="P404" s="18">
        <v>-28.38</v>
      </c>
      <c r="Q404" s="18">
        <v>1804</v>
      </c>
      <c r="R404" s="6">
        <v>25.366</v>
      </c>
      <c r="S404" s="2"/>
      <c r="T404" s="1" t="s">
        <v>517</v>
      </c>
      <c r="U404" s="1" t="s">
        <v>530</v>
      </c>
    </row>
    <row r="405" spans="1:21" x14ac:dyDescent="0.3">
      <c r="A405" t="s">
        <v>490</v>
      </c>
      <c r="B405" s="1" t="s">
        <v>73</v>
      </c>
      <c r="C405" s="1" t="s">
        <v>211</v>
      </c>
      <c r="D405" s="1" t="s">
        <v>456</v>
      </c>
      <c r="E405" s="1" t="s">
        <v>47</v>
      </c>
      <c r="F405" s="9">
        <v>4894</v>
      </c>
      <c r="G405" s="3">
        <v>44816</v>
      </c>
      <c r="J405" s="7">
        <v>79382</v>
      </c>
      <c r="K405" s="9">
        <v>7495</v>
      </c>
      <c r="L405" s="4">
        <v>2188.12</v>
      </c>
      <c r="M405" s="5">
        <f t="shared" si="10"/>
        <v>44.710257458111975</v>
      </c>
      <c r="N405" s="1" t="s">
        <v>496</v>
      </c>
      <c r="O405" s="18">
        <v>2188.12</v>
      </c>
      <c r="P405" s="18">
        <v>-28.38</v>
      </c>
      <c r="Q405" s="18">
        <v>2216.5</v>
      </c>
      <c r="R405" s="6">
        <v>29.194396264176117</v>
      </c>
      <c r="S405" s="2"/>
      <c r="T405" s="1" t="s">
        <v>47</v>
      </c>
      <c r="U405" s="1" t="s">
        <v>530</v>
      </c>
    </row>
    <row r="406" spans="1:21" x14ac:dyDescent="0.3">
      <c r="A406" t="s">
        <v>490</v>
      </c>
      <c r="B406" s="1" t="s">
        <v>80</v>
      </c>
      <c r="C406" s="1" t="s">
        <v>81</v>
      </c>
      <c r="D406" s="1" t="s">
        <v>394</v>
      </c>
      <c r="E406" s="1" t="s">
        <v>47</v>
      </c>
      <c r="F406" s="9">
        <v>6694</v>
      </c>
      <c r="G406" s="3">
        <v>44816</v>
      </c>
      <c r="J406" s="7">
        <v>64212</v>
      </c>
      <c r="K406" s="9">
        <v>8495</v>
      </c>
      <c r="L406" s="4">
        <v>1521.45</v>
      </c>
      <c r="M406" s="5">
        <f t="shared" si="10"/>
        <v>22.728562892142218</v>
      </c>
      <c r="N406" s="1" t="s">
        <v>496</v>
      </c>
      <c r="O406" s="18">
        <v>1521.45</v>
      </c>
      <c r="P406" s="18">
        <v>-28.38</v>
      </c>
      <c r="Q406" s="18">
        <v>1549.83</v>
      </c>
      <c r="R406" s="6">
        <v>17.909947027663332</v>
      </c>
      <c r="S406" s="2"/>
      <c r="T406" s="1" t="s">
        <v>47</v>
      </c>
      <c r="U406" s="1" t="s">
        <v>530</v>
      </c>
    </row>
    <row r="407" spans="1:21" x14ac:dyDescent="0.3">
      <c r="A407" t="s">
        <v>490</v>
      </c>
      <c r="B407" s="1" t="s">
        <v>28</v>
      </c>
      <c r="C407" s="1" t="s">
        <v>31</v>
      </c>
      <c r="D407" s="1" t="s">
        <v>454</v>
      </c>
      <c r="E407" s="1" t="s">
        <v>517</v>
      </c>
      <c r="F407" s="9">
        <v>6450</v>
      </c>
      <c r="G407" s="3">
        <v>44816</v>
      </c>
      <c r="J407" s="7">
        <v>75707</v>
      </c>
      <c r="K407" s="9">
        <v>9295</v>
      </c>
      <c r="L407" s="4">
        <v>2292.4499999999998</v>
      </c>
      <c r="M407" s="5">
        <f t="shared" si="10"/>
        <v>35.541860465116279</v>
      </c>
      <c r="N407" s="1" t="s">
        <v>496</v>
      </c>
      <c r="O407" s="18">
        <v>2292.4499999999998</v>
      </c>
      <c r="P407" s="18">
        <v>-28.38</v>
      </c>
      <c r="Q407" s="18">
        <v>2320.83</v>
      </c>
      <c r="R407" s="6">
        <v>24.66325981710597</v>
      </c>
      <c r="S407" s="2"/>
      <c r="T407" s="1" t="s">
        <v>527</v>
      </c>
      <c r="U407" s="1" t="s">
        <v>530</v>
      </c>
    </row>
    <row r="408" spans="1:21" x14ac:dyDescent="0.3">
      <c r="A408" t="s">
        <v>490</v>
      </c>
      <c r="B408" s="1" t="s">
        <v>73</v>
      </c>
      <c r="C408" s="1" t="s">
        <v>201</v>
      </c>
      <c r="D408" s="1" t="s">
        <v>202</v>
      </c>
      <c r="E408" s="1" t="s">
        <v>517</v>
      </c>
      <c r="F408" s="9">
        <v>8300</v>
      </c>
      <c r="G408" s="3">
        <v>44816</v>
      </c>
      <c r="J408" s="7">
        <v>86105</v>
      </c>
      <c r="K408" s="9">
        <v>11000</v>
      </c>
      <c r="L408" s="4">
        <v>2121.62</v>
      </c>
      <c r="M408" s="5">
        <f t="shared" si="10"/>
        <v>25.561686746987949</v>
      </c>
      <c r="N408" s="1" t="s">
        <v>496</v>
      </c>
      <c r="O408" s="18">
        <v>2121.62</v>
      </c>
      <c r="P408" s="18">
        <v>-28.38</v>
      </c>
      <c r="Q408" s="18">
        <v>2150</v>
      </c>
      <c r="R408" s="6">
        <v>19.287454545454544</v>
      </c>
      <c r="S408" s="2"/>
      <c r="T408" s="1" t="s">
        <v>527</v>
      </c>
      <c r="U408" s="1" t="s">
        <v>530</v>
      </c>
    </row>
    <row r="409" spans="1:21" x14ac:dyDescent="0.3">
      <c r="A409" t="s">
        <v>490</v>
      </c>
      <c r="B409" s="1" t="s">
        <v>15</v>
      </c>
      <c r="C409" s="1" t="s">
        <v>229</v>
      </c>
      <c r="D409" s="1" t="s">
        <v>459</v>
      </c>
      <c r="E409" s="1" t="s">
        <v>20</v>
      </c>
      <c r="F409" s="9">
        <v>8000</v>
      </c>
      <c r="G409" s="3">
        <v>44816</v>
      </c>
      <c r="J409" s="7">
        <v>64093</v>
      </c>
      <c r="K409" s="9">
        <v>11795</v>
      </c>
      <c r="L409" s="4">
        <v>3084.12</v>
      </c>
      <c r="M409" s="5">
        <f t="shared" si="10"/>
        <v>38.551499999999997</v>
      </c>
      <c r="N409" s="1" t="s">
        <v>496</v>
      </c>
      <c r="O409" s="18">
        <v>3084.12</v>
      </c>
      <c r="P409" s="18">
        <v>-28.38</v>
      </c>
      <c r="Q409" s="18">
        <v>3112.5</v>
      </c>
      <c r="R409" s="6">
        <v>26.147689699025012</v>
      </c>
      <c r="S409" s="2"/>
      <c r="T409" s="1" t="s">
        <v>517</v>
      </c>
      <c r="U409" s="1" t="s">
        <v>530</v>
      </c>
    </row>
    <row r="410" spans="1:21" x14ac:dyDescent="0.3">
      <c r="A410" t="s">
        <v>490</v>
      </c>
      <c r="B410" s="1" t="s">
        <v>28</v>
      </c>
      <c r="C410" s="1" t="s">
        <v>31</v>
      </c>
      <c r="D410" s="1" t="s">
        <v>213</v>
      </c>
      <c r="E410" s="1" t="s">
        <v>40</v>
      </c>
      <c r="F410" s="9">
        <v>9050</v>
      </c>
      <c r="G410" s="3">
        <v>44816</v>
      </c>
      <c r="J410" s="7">
        <v>35347</v>
      </c>
      <c r="K410" s="9">
        <v>12000</v>
      </c>
      <c r="L410" s="4">
        <v>2379.9499999999998</v>
      </c>
      <c r="M410" s="5">
        <f t="shared" si="10"/>
        <v>26.297790055248615</v>
      </c>
      <c r="N410" s="1" t="s">
        <v>496</v>
      </c>
      <c r="O410" s="18">
        <v>2379.9499999999998</v>
      </c>
      <c r="P410" s="18">
        <v>-28.38</v>
      </c>
      <c r="Q410" s="18">
        <v>2408.33</v>
      </c>
      <c r="R410" s="6">
        <v>19.832916666666666</v>
      </c>
      <c r="S410" s="2"/>
      <c r="T410" s="1" t="s">
        <v>527</v>
      </c>
      <c r="U410" s="1" t="s">
        <v>530</v>
      </c>
    </row>
    <row r="411" spans="1:21" x14ac:dyDescent="0.3">
      <c r="A411" t="s">
        <v>490</v>
      </c>
      <c r="B411" s="1" t="s">
        <v>28</v>
      </c>
      <c r="C411" s="1" t="s">
        <v>262</v>
      </c>
      <c r="D411" s="1" t="s">
        <v>416</v>
      </c>
      <c r="E411" s="1" t="s">
        <v>517</v>
      </c>
      <c r="F411" s="9">
        <v>9544</v>
      </c>
      <c r="G411" s="3">
        <v>44816</v>
      </c>
      <c r="J411" s="7">
        <v>48360</v>
      </c>
      <c r="K411" s="9">
        <v>13000</v>
      </c>
      <c r="L411" s="4">
        <v>2900.62</v>
      </c>
      <c r="M411" s="5">
        <f t="shared" si="10"/>
        <v>30.392078792958927</v>
      </c>
      <c r="N411" s="1" t="s">
        <v>496</v>
      </c>
      <c r="O411" s="18">
        <v>2900.62</v>
      </c>
      <c r="P411" s="18">
        <v>-28.38</v>
      </c>
      <c r="Q411" s="18">
        <v>2929</v>
      </c>
      <c r="R411" s="6">
        <v>22.312461538461537</v>
      </c>
      <c r="S411" s="2"/>
      <c r="T411" s="1" t="s">
        <v>527</v>
      </c>
      <c r="U411" s="1" t="s">
        <v>530</v>
      </c>
    </row>
    <row r="412" spans="1:21" x14ac:dyDescent="0.3">
      <c r="A412" t="s">
        <v>490</v>
      </c>
      <c r="B412" s="1" t="s">
        <v>41</v>
      </c>
      <c r="C412" s="1" t="s">
        <v>43</v>
      </c>
      <c r="D412" s="1" t="s">
        <v>453</v>
      </c>
      <c r="E412" s="1" t="s">
        <v>517</v>
      </c>
      <c r="F412" s="9">
        <v>10954</v>
      </c>
      <c r="G412" s="3">
        <v>44816</v>
      </c>
      <c r="J412" s="7">
        <v>22875</v>
      </c>
      <c r="K412" s="9">
        <v>13325</v>
      </c>
      <c r="L412" s="4">
        <v>2006.45</v>
      </c>
      <c r="M412" s="5">
        <f t="shared" si="10"/>
        <v>18.317053131276246</v>
      </c>
      <c r="N412" s="1" t="s">
        <v>496</v>
      </c>
      <c r="O412" s="18">
        <v>2006.45</v>
      </c>
      <c r="P412" s="18">
        <v>-28.38</v>
      </c>
      <c r="Q412" s="18">
        <v>2034.83</v>
      </c>
      <c r="R412" s="6">
        <v>15.057786116322701</v>
      </c>
      <c r="S412" s="2"/>
      <c r="T412" s="1" t="s">
        <v>527</v>
      </c>
      <c r="U412" s="1" t="s">
        <v>530</v>
      </c>
    </row>
    <row r="413" spans="1:21" x14ac:dyDescent="0.3">
      <c r="A413" t="s">
        <v>490</v>
      </c>
      <c r="B413" s="1" t="s">
        <v>64</v>
      </c>
      <c r="C413" s="1" t="s">
        <v>62</v>
      </c>
      <c r="D413" s="1" t="s">
        <v>457</v>
      </c>
      <c r="E413" s="1" t="s">
        <v>47</v>
      </c>
      <c r="F413" s="9">
        <v>11354</v>
      </c>
      <c r="G413" s="3">
        <v>44816</v>
      </c>
      <c r="J413" s="7">
        <v>30150</v>
      </c>
      <c r="K413" s="9">
        <v>13785</v>
      </c>
      <c r="L413" s="4">
        <v>2056.4499999999998</v>
      </c>
      <c r="M413" s="5">
        <f t="shared" si="10"/>
        <v>18.112119076977276</v>
      </c>
      <c r="N413" s="1" t="s">
        <v>496</v>
      </c>
      <c r="O413" s="18">
        <v>2056.4499999999998</v>
      </c>
      <c r="P413" s="18">
        <v>-28.38</v>
      </c>
      <c r="Q413" s="18">
        <v>2084.83</v>
      </c>
      <c r="R413" s="6">
        <v>14.918026840768952</v>
      </c>
      <c r="S413" s="2"/>
      <c r="T413" s="1" t="s">
        <v>47</v>
      </c>
      <c r="U413" s="1" t="s">
        <v>530</v>
      </c>
    </row>
    <row r="414" spans="1:21" x14ac:dyDescent="0.3">
      <c r="A414" t="s">
        <v>490</v>
      </c>
      <c r="B414" s="1" t="s">
        <v>80</v>
      </c>
      <c r="C414" s="1" t="s">
        <v>81</v>
      </c>
      <c r="D414" s="1" t="s">
        <v>87</v>
      </c>
      <c r="E414" s="1" t="s">
        <v>20</v>
      </c>
      <c r="F414" s="9">
        <v>6044</v>
      </c>
      <c r="G414" s="3">
        <v>44817</v>
      </c>
      <c r="J414" s="7">
        <v>87365</v>
      </c>
      <c r="K414" s="9">
        <v>8145</v>
      </c>
      <c r="L414" s="4">
        <v>1771.45</v>
      </c>
      <c r="M414" s="5">
        <f t="shared" si="10"/>
        <v>29.309232296492389</v>
      </c>
      <c r="N414" s="1" t="s">
        <v>496</v>
      </c>
      <c r="O414" s="18">
        <v>1771.45</v>
      </c>
      <c r="P414" s="18">
        <v>-28.38</v>
      </c>
      <c r="Q414" s="18">
        <v>1799.83</v>
      </c>
      <c r="R414" s="6">
        <v>21.748925721301411</v>
      </c>
      <c r="S414" s="2"/>
      <c r="T414" s="1" t="s">
        <v>517</v>
      </c>
      <c r="U414" s="1" t="s">
        <v>530</v>
      </c>
    </row>
    <row r="415" spans="1:21" x14ac:dyDescent="0.3">
      <c r="A415" t="s">
        <v>490</v>
      </c>
      <c r="B415" s="1" t="s">
        <v>28</v>
      </c>
      <c r="C415" s="1" t="s">
        <v>31</v>
      </c>
      <c r="D415" s="1" t="s">
        <v>461</v>
      </c>
      <c r="E415" s="1" t="s">
        <v>47</v>
      </c>
      <c r="F415" s="9">
        <v>6294</v>
      </c>
      <c r="G415" s="3">
        <v>44817</v>
      </c>
      <c r="J415" s="7">
        <v>81302</v>
      </c>
      <c r="K415" s="9">
        <v>8695</v>
      </c>
      <c r="L415" s="4">
        <v>2021.45</v>
      </c>
      <c r="M415" s="5">
        <f t="shared" si="10"/>
        <v>32.117095646647606</v>
      </c>
      <c r="N415" s="1" t="s">
        <v>496</v>
      </c>
      <c r="O415" s="18">
        <v>2021.45</v>
      </c>
      <c r="P415" s="18">
        <v>-28.38</v>
      </c>
      <c r="Q415" s="18">
        <v>2049.83</v>
      </c>
      <c r="R415" s="6">
        <v>23.248418631397353</v>
      </c>
      <c r="S415" s="2"/>
      <c r="T415" s="1" t="s">
        <v>47</v>
      </c>
      <c r="U415" s="1" t="s">
        <v>530</v>
      </c>
    </row>
    <row r="416" spans="1:21" x14ac:dyDescent="0.3">
      <c r="A416" t="s">
        <v>490</v>
      </c>
      <c r="B416" s="1" t="s">
        <v>28</v>
      </c>
      <c r="C416" s="1" t="s">
        <v>262</v>
      </c>
      <c r="D416" s="1" t="s">
        <v>460</v>
      </c>
      <c r="E416" s="1" t="s">
        <v>20</v>
      </c>
      <c r="F416" s="9">
        <v>8000</v>
      </c>
      <c r="G416" s="3">
        <v>44817</v>
      </c>
      <c r="J416" s="7">
        <v>103165</v>
      </c>
      <c r="K416" s="9">
        <v>10295</v>
      </c>
      <c r="L416" s="4">
        <v>1834.12</v>
      </c>
      <c r="M416" s="5">
        <f t="shared" si="10"/>
        <v>22.926500000000001</v>
      </c>
      <c r="N416" s="1" t="s">
        <v>496</v>
      </c>
      <c r="O416" s="18">
        <v>1834.12</v>
      </c>
      <c r="P416" s="18">
        <v>-28.38</v>
      </c>
      <c r="Q416" s="18">
        <v>1862.5</v>
      </c>
      <c r="R416" s="6">
        <v>17.815638659543467</v>
      </c>
      <c r="S416" s="2"/>
      <c r="T416" s="1" t="s">
        <v>517</v>
      </c>
      <c r="U416" s="1" t="s">
        <v>530</v>
      </c>
    </row>
    <row r="417" spans="1:21" x14ac:dyDescent="0.3">
      <c r="A417" t="s">
        <v>490</v>
      </c>
      <c r="B417" s="1" t="s">
        <v>70</v>
      </c>
      <c r="C417" s="1" t="s">
        <v>152</v>
      </c>
      <c r="D417" s="1" t="s">
        <v>153</v>
      </c>
      <c r="E417" s="1" t="s">
        <v>22</v>
      </c>
      <c r="F417" s="9">
        <v>10654</v>
      </c>
      <c r="G417" s="3">
        <v>44817</v>
      </c>
      <c r="J417" s="7">
        <v>36980</v>
      </c>
      <c r="K417" s="9">
        <v>12775</v>
      </c>
      <c r="L417" s="4">
        <v>1689.25</v>
      </c>
      <c r="M417" s="5">
        <f t="shared" si="10"/>
        <v>15.855547212314624</v>
      </c>
      <c r="N417" s="1" t="s">
        <v>496</v>
      </c>
      <c r="O417" s="18">
        <v>1689.25</v>
      </c>
      <c r="P417" s="18">
        <v>-28.38</v>
      </c>
      <c r="Q417" s="18">
        <v>1717.63</v>
      </c>
      <c r="R417" s="6">
        <v>13.223091976516635</v>
      </c>
      <c r="S417" s="2"/>
      <c r="T417" s="1" t="s">
        <v>22</v>
      </c>
      <c r="U417" s="1" t="s">
        <v>530</v>
      </c>
    </row>
    <row r="418" spans="1:21" x14ac:dyDescent="0.3">
      <c r="A418" t="s">
        <v>490</v>
      </c>
      <c r="B418" s="1" t="s">
        <v>93</v>
      </c>
      <c r="C418" s="1" t="s">
        <v>94</v>
      </c>
      <c r="D418" s="1" t="s">
        <v>468</v>
      </c>
      <c r="E418" s="1" t="s">
        <v>20</v>
      </c>
      <c r="F418" s="9">
        <v>1000</v>
      </c>
      <c r="G418" s="3">
        <v>44818</v>
      </c>
      <c r="J418" s="7">
        <v>66000</v>
      </c>
      <c r="K418" s="9">
        <v>3750</v>
      </c>
      <c r="L418" s="4">
        <v>2263.29</v>
      </c>
      <c r="M418" s="5">
        <f t="shared" si="10"/>
        <v>226.32900000000001</v>
      </c>
      <c r="N418" s="1" t="s">
        <v>496</v>
      </c>
      <c r="O418" s="18">
        <v>2263.29</v>
      </c>
      <c r="P418" s="18">
        <v>-28.38</v>
      </c>
      <c r="Q418" s="18">
        <v>2291.67</v>
      </c>
      <c r="R418" s="6">
        <v>60.354399999999998</v>
      </c>
      <c r="S418" s="2"/>
      <c r="T418" s="1" t="s">
        <v>517</v>
      </c>
      <c r="U418" s="1" t="s">
        <v>530</v>
      </c>
    </row>
    <row r="419" spans="1:21" x14ac:dyDescent="0.3">
      <c r="A419" t="s">
        <v>490</v>
      </c>
      <c r="B419" s="1" t="s">
        <v>139</v>
      </c>
      <c r="C419" s="1" t="s">
        <v>318</v>
      </c>
      <c r="D419" s="1" t="s">
        <v>245</v>
      </c>
      <c r="E419" s="1" t="s">
        <v>22</v>
      </c>
      <c r="F419" s="9">
        <v>7544</v>
      </c>
      <c r="G419" s="3">
        <v>44818</v>
      </c>
      <c r="J419" s="7">
        <v>64247</v>
      </c>
      <c r="K419" s="9">
        <v>9745</v>
      </c>
      <c r="L419" s="4">
        <v>1854.79</v>
      </c>
      <c r="M419" s="5">
        <f t="shared" si="10"/>
        <v>24.586293743372213</v>
      </c>
      <c r="N419" s="1" t="s">
        <v>496</v>
      </c>
      <c r="O419" s="18">
        <v>1854.79</v>
      </c>
      <c r="P419" s="18">
        <v>-28.38</v>
      </c>
      <c r="Q419" s="18">
        <v>1883.17</v>
      </c>
      <c r="R419" s="6">
        <v>19.03324781939456</v>
      </c>
      <c r="S419" s="2"/>
      <c r="T419" s="1" t="s">
        <v>22</v>
      </c>
      <c r="U419" s="1" t="s">
        <v>530</v>
      </c>
    </row>
    <row r="420" spans="1:21" x14ac:dyDescent="0.3">
      <c r="A420" t="s">
        <v>490</v>
      </c>
      <c r="B420" s="1" t="s">
        <v>28</v>
      </c>
      <c r="C420" s="1" t="s">
        <v>31</v>
      </c>
      <c r="D420" s="1" t="s">
        <v>464</v>
      </c>
      <c r="E420" s="1" t="s">
        <v>40</v>
      </c>
      <c r="F420" s="9">
        <v>11854</v>
      </c>
      <c r="G420" s="3">
        <v>44818</v>
      </c>
      <c r="J420" s="7">
        <v>74345</v>
      </c>
      <c r="K420" s="9">
        <v>13500</v>
      </c>
      <c r="L420" s="4">
        <v>1402.29</v>
      </c>
      <c r="M420" s="5">
        <f t="shared" si="10"/>
        <v>11.829677745908555</v>
      </c>
      <c r="N420" s="1" t="s">
        <v>496</v>
      </c>
      <c r="O420" s="18">
        <v>1402.29</v>
      </c>
      <c r="P420" s="18">
        <v>-28.38</v>
      </c>
      <c r="Q420" s="18">
        <v>1430.67</v>
      </c>
      <c r="R420" s="6">
        <v>10.387333333333332</v>
      </c>
      <c r="S420" s="2"/>
      <c r="T420" s="1" t="s">
        <v>527</v>
      </c>
      <c r="U420" s="1" t="s">
        <v>530</v>
      </c>
    </row>
    <row r="421" spans="1:21" x14ac:dyDescent="0.3">
      <c r="A421" t="s">
        <v>490</v>
      </c>
      <c r="B421" s="1" t="s">
        <v>15</v>
      </c>
      <c r="C421" s="1" t="s">
        <v>25</v>
      </c>
      <c r="D421" s="1" t="s">
        <v>19</v>
      </c>
      <c r="E421" s="1" t="s">
        <v>40</v>
      </c>
      <c r="F421" s="9">
        <v>7000</v>
      </c>
      <c r="G421" s="3">
        <v>44818</v>
      </c>
      <c r="J421" s="7">
        <v>46404</v>
      </c>
      <c r="K421" s="9">
        <v>13600</v>
      </c>
      <c r="L421" s="4">
        <v>5471.62</v>
      </c>
      <c r="M421" s="5">
        <f t="shared" si="10"/>
        <v>78.165999999999997</v>
      </c>
      <c r="N421" s="1" t="s">
        <v>496</v>
      </c>
      <c r="O421" s="18">
        <v>5471.62</v>
      </c>
      <c r="P421" s="18">
        <v>-28.38</v>
      </c>
      <c r="Q421" s="18">
        <v>5500</v>
      </c>
      <c r="R421" s="6">
        <v>40.232500000000002</v>
      </c>
      <c r="S421" s="2"/>
      <c r="T421" s="1" t="s">
        <v>527</v>
      </c>
      <c r="U421" s="1" t="s">
        <v>530</v>
      </c>
    </row>
    <row r="422" spans="1:21" x14ac:dyDescent="0.3">
      <c r="A422" t="s">
        <v>490</v>
      </c>
      <c r="B422" s="1" t="s">
        <v>139</v>
      </c>
      <c r="C422" s="1" t="s">
        <v>140</v>
      </c>
      <c r="D422" s="1" t="s">
        <v>463</v>
      </c>
      <c r="E422" s="1" t="s">
        <v>40</v>
      </c>
      <c r="F422" s="9">
        <v>13229</v>
      </c>
      <c r="G422" s="3">
        <v>44818</v>
      </c>
      <c r="J422" s="7">
        <v>62900</v>
      </c>
      <c r="K422" s="9">
        <v>17000</v>
      </c>
      <c r="L422" s="4">
        <v>3173.12</v>
      </c>
      <c r="M422" s="5">
        <f t="shared" si="10"/>
        <v>23.986091163353237</v>
      </c>
      <c r="N422" s="1" t="s">
        <v>496</v>
      </c>
      <c r="O422" s="18">
        <v>3173.12</v>
      </c>
      <c r="P422" s="18">
        <v>-28.38</v>
      </c>
      <c r="Q422" s="18">
        <v>3201.5</v>
      </c>
      <c r="R422" s="6">
        <v>18.665411764705883</v>
      </c>
      <c r="S422" s="2"/>
      <c r="T422" s="1" t="s">
        <v>527</v>
      </c>
      <c r="U422" s="1" t="s">
        <v>530</v>
      </c>
    </row>
    <row r="423" spans="1:21" x14ac:dyDescent="0.3">
      <c r="A423" t="s">
        <v>490</v>
      </c>
      <c r="B423" s="1" t="s">
        <v>15</v>
      </c>
      <c r="C423" s="1" t="s">
        <v>181</v>
      </c>
      <c r="D423" s="1" t="s">
        <v>524</v>
      </c>
      <c r="E423" s="1" t="s">
        <v>22</v>
      </c>
      <c r="F423" s="9">
        <v>9854</v>
      </c>
      <c r="G423" s="3">
        <v>44819</v>
      </c>
      <c r="J423" s="7">
        <v>93389</v>
      </c>
      <c r="K423" s="9">
        <v>12425</v>
      </c>
      <c r="L423" s="4">
        <v>2173.12</v>
      </c>
      <c r="M423" s="5">
        <f t="shared" si="10"/>
        <v>22.053176375076113</v>
      </c>
      <c r="N423" s="1" t="s">
        <v>496</v>
      </c>
      <c r="O423" s="18">
        <v>2173.12</v>
      </c>
      <c r="P423" s="18">
        <v>-28.38</v>
      </c>
      <c r="Q423" s="18">
        <v>2201.5</v>
      </c>
      <c r="R423" s="6">
        <v>17.48989939637827</v>
      </c>
      <c r="S423" s="2"/>
      <c r="T423" s="1" t="s">
        <v>22</v>
      </c>
      <c r="U423" s="1" t="s">
        <v>530</v>
      </c>
    </row>
    <row r="424" spans="1:21" x14ac:dyDescent="0.3">
      <c r="A424" t="s">
        <v>490</v>
      </c>
      <c r="B424" s="1" t="s">
        <v>73</v>
      </c>
      <c r="C424" s="1" t="s">
        <v>211</v>
      </c>
      <c r="D424" s="1" t="s">
        <v>462</v>
      </c>
      <c r="E424" s="1" t="s">
        <v>517</v>
      </c>
      <c r="F424" s="9">
        <v>13454</v>
      </c>
      <c r="G424" s="3">
        <v>44819</v>
      </c>
      <c r="J424" s="7">
        <v>96000</v>
      </c>
      <c r="K424" s="9">
        <v>15835</v>
      </c>
      <c r="L424" s="4">
        <v>1914.79</v>
      </c>
      <c r="M424" s="5">
        <f t="shared" si="10"/>
        <v>14.232124275308458</v>
      </c>
      <c r="N424" s="1" t="s">
        <v>496</v>
      </c>
      <c r="O424" s="18">
        <v>1914.79</v>
      </c>
      <c r="P424" s="18">
        <v>-28.38</v>
      </c>
      <c r="Q424" s="18">
        <v>1943.17</v>
      </c>
      <c r="R424" s="6">
        <v>12.092137669718976</v>
      </c>
      <c r="S424" s="2"/>
      <c r="T424" s="1" t="s">
        <v>527</v>
      </c>
      <c r="U424" s="1" t="s">
        <v>530</v>
      </c>
    </row>
    <row r="425" spans="1:21" x14ac:dyDescent="0.3">
      <c r="A425" t="s">
        <v>490</v>
      </c>
      <c r="B425" s="1" t="s">
        <v>128</v>
      </c>
      <c r="C425" s="1" t="s">
        <v>166</v>
      </c>
      <c r="D425" s="1" t="s">
        <v>469</v>
      </c>
      <c r="E425" s="1" t="s">
        <v>517</v>
      </c>
      <c r="F425" s="9">
        <v>500</v>
      </c>
      <c r="G425" s="3">
        <v>44820</v>
      </c>
      <c r="J425" s="7">
        <v>100516</v>
      </c>
      <c r="K425" s="9">
        <v>2245</v>
      </c>
      <c r="L425" s="4">
        <v>1425.79</v>
      </c>
      <c r="M425" s="5">
        <f t="shared" si="10"/>
        <v>285.15799999999996</v>
      </c>
      <c r="N425" s="1" t="s">
        <v>496</v>
      </c>
      <c r="O425" s="18">
        <v>1425.79</v>
      </c>
      <c r="P425" s="18">
        <v>-28.38</v>
      </c>
      <c r="Q425" s="18">
        <v>1454.17</v>
      </c>
      <c r="R425" s="6">
        <v>63.509576837416482</v>
      </c>
      <c r="S425" s="2"/>
      <c r="T425" s="1" t="s">
        <v>527</v>
      </c>
      <c r="U425" s="1" t="s">
        <v>530</v>
      </c>
    </row>
    <row r="426" spans="1:21" x14ac:dyDescent="0.3">
      <c r="A426" t="s">
        <v>490</v>
      </c>
      <c r="B426" s="1" t="s">
        <v>128</v>
      </c>
      <c r="C426" s="1" t="s">
        <v>166</v>
      </c>
      <c r="D426" s="1" t="s">
        <v>525</v>
      </c>
      <c r="E426" s="1" t="s">
        <v>517</v>
      </c>
      <c r="F426" s="9">
        <v>4270</v>
      </c>
      <c r="G426" s="3">
        <v>44820</v>
      </c>
      <c r="J426" s="7">
        <v>42796</v>
      </c>
      <c r="K426" s="9">
        <v>6200</v>
      </c>
      <c r="L426" s="4">
        <v>1624.95</v>
      </c>
      <c r="M426" s="5">
        <f t="shared" si="10"/>
        <v>38.055035128805621</v>
      </c>
      <c r="N426" s="1" t="s">
        <v>496</v>
      </c>
      <c r="O426" s="18">
        <v>1624.95</v>
      </c>
      <c r="P426" s="18">
        <v>-28.38</v>
      </c>
      <c r="Q426" s="18">
        <v>1653.33</v>
      </c>
      <c r="R426" s="6">
        <v>26.208870967741934</v>
      </c>
      <c r="S426" s="2"/>
      <c r="T426" s="1" t="s">
        <v>527</v>
      </c>
      <c r="U426" s="1" t="s">
        <v>530</v>
      </c>
    </row>
    <row r="427" spans="1:21" x14ac:dyDescent="0.3">
      <c r="A427" t="s">
        <v>490</v>
      </c>
      <c r="B427" s="1" t="s">
        <v>73</v>
      </c>
      <c r="C427" s="1" t="s">
        <v>211</v>
      </c>
      <c r="D427" s="1" t="s">
        <v>456</v>
      </c>
      <c r="E427" s="1" t="s">
        <v>47</v>
      </c>
      <c r="F427" s="9">
        <v>4445</v>
      </c>
      <c r="G427" s="3">
        <v>44820</v>
      </c>
      <c r="J427" s="7">
        <v>86808</v>
      </c>
      <c r="K427" s="9">
        <v>6445</v>
      </c>
      <c r="L427" s="4">
        <v>1683.29</v>
      </c>
      <c r="M427" s="5">
        <f t="shared" si="10"/>
        <v>37.869291338582677</v>
      </c>
      <c r="N427" s="1" t="s">
        <v>496</v>
      </c>
      <c r="O427" s="18">
        <v>1683.29</v>
      </c>
      <c r="P427" s="18">
        <v>-28.38</v>
      </c>
      <c r="Q427" s="18">
        <v>1711.67</v>
      </c>
      <c r="R427" s="6">
        <v>26.117765709852598</v>
      </c>
      <c r="S427" s="2"/>
      <c r="T427" s="1" t="s">
        <v>47</v>
      </c>
      <c r="U427" s="1" t="s">
        <v>530</v>
      </c>
    </row>
    <row r="428" spans="1:21" x14ac:dyDescent="0.3">
      <c r="A428" t="s">
        <v>490</v>
      </c>
      <c r="B428" s="1" t="s">
        <v>139</v>
      </c>
      <c r="C428" s="1" t="s">
        <v>412</v>
      </c>
      <c r="D428" s="1" t="s">
        <v>467</v>
      </c>
      <c r="E428" s="1" t="s">
        <v>40</v>
      </c>
      <c r="F428" s="9">
        <v>4720</v>
      </c>
      <c r="G428" s="3">
        <v>44820</v>
      </c>
      <c r="J428" s="7">
        <v>88010</v>
      </c>
      <c r="K428" s="9">
        <v>6500</v>
      </c>
      <c r="L428" s="4">
        <v>1499.95</v>
      </c>
      <c r="M428" s="5">
        <f t="shared" si="10"/>
        <v>31.778601694915253</v>
      </c>
      <c r="N428" s="1" t="s">
        <v>496</v>
      </c>
      <c r="O428" s="18">
        <v>1499.95</v>
      </c>
      <c r="P428" s="18">
        <v>-28.38</v>
      </c>
      <c r="Q428" s="18">
        <v>1528.33</v>
      </c>
      <c r="R428" s="6">
        <v>23.076153846153847</v>
      </c>
      <c r="S428" s="2"/>
      <c r="T428" s="1" t="s">
        <v>527</v>
      </c>
      <c r="U428" s="1" t="s">
        <v>530</v>
      </c>
    </row>
    <row r="429" spans="1:21" x14ac:dyDescent="0.3">
      <c r="A429" t="s">
        <v>490</v>
      </c>
      <c r="B429" s="1" t="s">
        <v>128</v>
      </c>
      <c r="C429" s="1" t="s">
        <v>465</v>
      </c>
      <c r="D429" s="1" t="s">
        <v>466</v>
      </c>
      <c r="E429" s="1" t="s">
        <v>47</v>
      </c>
      <c r="F429" s="9">
        <v>10254</v>
      </c>
      <c r="G429" s="3">
        <v>44820</v>
      </c>
      <c r="J429" s="7">
        <v>54289</v>
      </c>
      <c r="K429" s="9">
        <v>13000</v>
      </c>
      <c r="L429" s="4">
        <v>2318.9499999999998</v>
      </c>
      <c r="M429" s="5">
        <f t="shared" si="10"/>
        <v>22.615077043105128</v>
      </c>
      <c r="N429" s="1" t="s">
        <v>496</v>
      </c>
      <c r="O429" s="18">
        <v>2318.9499999999998</v>
      </c>
      <c r="P429" s="18">
        <v>-28.38</v>
      </c>
      <c r="Q429" s="18">
        <v>2347.33</v>
      </c>
      <c r="R429" s="6">
        <v>17.838076923076922</v>
      </c>
      <c r="S429" s="2"/>
      <c r="T429" s="1" t="s">
        <v>47</v>
      </c>
      <c r="U429" s="1" t="s">
        <v>530</v>
      </c>
    </row>
    <row r="430" spans="1:21" x14ac:dyDescent="0.3">
      <c r="A430" t="s">
        <v>490</v>
      </c>
      <c r="B430" s="1" t="s">
        <v>41</v>
      </c>
      <c r="C430" s="1" t="s">
        <v>43</v>
      </c>
      <c r="D430" s="1" t="s">
        <v>472</v>
      </c>
      <c r="E430" s="1" t="s">
        <v>517</v>
      </c>
      <c r="F430" s="9">
        <v>3000</v>
      </c>
      <c r="G430" s="3">
        <v>44821</v>
      </c>
      <c r="J430" s="7">
        <v>31003</v>
      </c>
      <c r="K430" s="9">
        <v>5000</v>
      </c>
      <c r="L430" s="4">
        <v>1638.29</v>
      </c>
      <c r="M430" s="5">
        <f t="shared" si="10"/>
        <v>54.609666666666669</v>
      </c>
      <c r="N430" s="1" t="s">
        <v>496</v>
      </c>
      <c r="O430" s="18">
        <v>1638.29</v>
      </c>
      <c r="P430" s="18">
        <v>-28.38</v>
      </c>
      <c r="Q430" s="18">
        <v>1666.67</v>
      </c>
      <c r="R430" s="6">
        <v>32.765799999999999</v>
      </c>
      <c r="S430" s="2"/>
      <c r="T430" s="1" t="s">
        <v>527</v>
      </c>
      <c r="U430" s="1" t="s">
        <v>530</v>
      </c>
    </row>
    <row r="431" spans="1:21" x14ac:dyDescent="0.3">
      <c r="A431" t="s">
        <v>490</v>
      </c>
      <c r="B431" s="1" t="s">
        <v>119</v>
      </c>
      <c r="C431" s="1" t="s">
        <v>120</v>
      </c>
      <c r="D431" s="1" t="s">
        <v>471</v>
      </c>
      <c r="E431" s="1" t="s">
        <v>40</v>
      </c>
      <c r="F431" s="9">
        <v>5000</v>
      </c>
      <c r="G431" s="3">
        <v>44821</v>
      </c>
      <c r="J431" s="7">
        <v>43341</v>
      </c>
      <c r="K431" s="9">
        <v>8295</v>
      </c>
      <c r="L431" s="4">
        <v>2717.45</v>
      </c>
      <c r="M431" s="5">
        <f t="shared" si="10"/>
        <v>54.34899999999999</v>
      </c>
      <c r="N431" s="1" t="s">
        <v>496</v>
      </c>
      <c r="O431" s="18">
        <v>2717.45</v>
      </c>
      <c r="P431" s="18">
        <v>-28.38</v>
      </c>
      <c r="Q431" s="18">
        <v>2745.83</v>
      </c>
      <c r="R431" s="6">
        <v>32.760096443640748</v>
      </c>
      <c r="S431" s="2"/>
      <c r="T431" s="1" t="s">
        <v>527</v>
      </c>
      <c r="U431" s="1" t="s">
        <v>530</v>
      </c>
    </row>
    <row r="432" spans="1:21" x14ac:dyDescent="0.3">
      <c r="A432" t="s">
        <v>490</v>
      </c>
      <c r="B432" s="1" t="s">
        <v>15</v>
      </c>
      <c r="C432" s="1" t="s">
        <v>181</v>
      </c>
      <c r="D432" s="1" t="s">
        <v>526</v>
      </c>
      <c r="E432" s="1" t="s">
        <v>517</v>
      </c>
      <c r="F432" s="9">
        <v>8854</v>
      </c>
      <c r="G432" s="3">
        <v>44821</v>
      </c>
      <c r="J432" s="7">
        <v>71460</v>
      </c>
      <c r="K432" s="9">
        <v>12225</v>
      </c>
      <c r="L432" s="4">
        <v>2839.79</v>
      </c>
      <c r="M432" s="5">
        <f t="shared" si="10"/>
        <v>32.07352608990287</v>
      </c>
      <c r="N432" s="1" t="s">
        <v>496</v>
      </c>
      <c r="O432" s="18">
        <v>2839.79</v>
      </c>
      <c r="P432" s="18">
        <v>-28.38</v>
      </c>
      <c r="Q432" s="18">
        <v>2868.17</v>
      </c>
      <c r="R432" s="6">
        <v>23.229366053169734</v>
      </c>
      <c r="S432" s="2"/>
      <c r="T432" s="1" t="s">
        <v>527</v>
      </c>
      <c r="U432" s="1" t="s">
        <v>530</v>
      </c>
    </row>
    <row r="433" spans="1:21" x14ac:dyDescent="0.3">
      <c r="A433" t="s">
        <v>490</v>
      </c>
      <c r="B433" s="1" t="s">
        <v>139</v>
      </c>
      <c r="C433" s="1" t="s">
        <v>140</v>
      </c>
      <c r="D433" s="1" t="s">
        <v>473</v>
      </c>
      <c r="E433" s="1" t="s">
        <v>517</v>
      </c>
      <c r="F433" s="9">
        <v>2450</v>
      </c>
      <c r="G433" s="3">
        <v>44822</v>
      </c>
      <c r="J433" s="7">
        <v>144415</v>
      </c>
      <c r="K433" s="9">
        <v>5485</v>
      </c>
      <c r="L433" s="4">
        <v>2500.79</v>
      </c>
      <c r="M433" s="5">
        <f t="shared" si="10"/>
        <v>102.07306122448981</v>
      </c>
      <c r="N433" s="1" t="s">
        <v>496</v>
      </c>
      <c r="O433" s="18">
        <v>2500.79</v>
      </c>
      <c r="P433" s="18">
        <v>-28.38</v>
      </c>
      <c r="Q433" s="18">
        <v>2529.17</v>
      </c>
      <c r="R433" s="6">
        <v>45.593254329990884</v>
      </c>
      <c r="S433" s="2"/>
      <c r="T433" s="1" t="s">
        <v>527</v>
      </c>
      <c r="U433" s="1" t="s">
        <v>530</v>
      </c>
    </row>
    <row r="434" spans="1:21" x14ac:dyDescent="0.3">
      <c r="A434" t="s">
        <v>490</v>
      </c>
      <c r="B434" s="1" t="s">
        <v>408</v>
      </c>
      <c r="C434" s="1" t="s">
        <v>475</v>
      </c>
      <c r="D434" s="1" t="s">
        <v>476</v>
      </c>
      <c r="E434" s="1" t="s">
        <v>40</v>
      </c>
      <c r="F434" s="9">
        <v>4544</v>
      </c>
      <c r="G434" s="3">
        <v>44823</v>
      </c>
      <c r="J434" s="7">
        <v>58274</v>
      </c>
      <c r="K434" s="9">
        <v>6400</v>
      </c>
      <c r="L434" s="4">
        <v>1567.29</v>
      </c>
      <c r="M434" s="5">
        <f t="shared" si="10"/>
        <v>34.491417253521128</v>
      </c>
      <c r="N434" s="1" t="s">
        <v>496</v>
      </c>
      <c r="O434" s="18">
        <v>1567.29</v>
      </c>
      <c r="P434" s="18">
        <v>-28.38</v>
      </c>
      <c r="Q434" s="18">
        <v>1595.67</v>
      </c>
      <c r="R434" s="6">
        <v>24.488906249999999</v>
      </c>
      <c r="S434" s="2"/>
      <c r="T434" s="1" t="s">
        <v>527</v>
      </c>
      <c r="U434" s="1" t="s">
        <v>530</v>
      </c>
    </row>
    <row r="435" spans="1:21" x14ac:dyDescent="0.3">
      <c r="A435" t="s">
        <v>490</v>
      </c>
      <c r="B435" s="1" t="s">
        <v>139</v>
      </c>
      <c r="C435" s="1" t="s">
        <v>143</v>
      </c>
      <c r="D435" s="1" t="s">
        <v>165</v>
      </c>
      <c r="E435" s="1" t="s">
        <v>47</v>
      </c>
      <c r="F435" s="9">
        <v>6494</v>
      </c>
      <c r="G435" s="3">
        <v>44823</v>
      </c>
      <c r="J435" s="7">
        <v>43905</v>
      </c>
      <c r="K435" s="9">
        <v>8000</v>
      </c>
      <c r="L435" s="4">
        <v>1275.6199999999999</v>
      </c>
      <c r="M435" s="5">
        <f t="shared" si="10"/>
        <v>19.643055127810285</v>
      </c>
      <c r="N435" s="1" t="s">
        <v>496</v>
      </c>
      <c r="O435" s="18">
        <v>1275.6199999999999</v>
      </c>
      <c r="P435" s="18">
        <v>-28.38</v>
      </c>
      <c r="Q435" s="18">
        <v>1304</v>
      </c>
      <c r="R435" s="6">
        <v>15.94525</v>
      </c>
      <c r="S435" s="2"/>
      <c r="T435" s="1" t="s">
        <v>47</v>
      </c>
      <c r="U435" s="1" t="s">
        <v>530</v>
      </c>
    </row>
    <row r="436" spans="1:21" x14ac:dyDescent="0.3">
      <c r="A436" t="s">
        <v>490</v>
      </c>
      <c r="B436" s="1" t="s">
        <v>139</v>
      </c>
      <c r="C436" s="1" t="s">
        <v>143</v>
      </c>
      <c r="D436" s="1" t="s">
        <v>101</v>
      </c>
      <c r="E436" s="1" t="s">
        <v>47</v>
      </c>
      <c r="F436" s="9">
        <v>6694</v>
      </c>
      <c r="G436" s="3">
        <v>44823</v>
      </c>
      <c r="J436" s="7">
        <v>39267</v>
      </c>
      <c r="K436" s="9">
        <v>8595</v>
      </c>
      <c r="L436" s="4">
        <v>1604.79</v>
      </c>
      <c r="M436" s="5">
        <f t="shared" si="10"/>
        <v>23.97355841051688</v>
      </c>
      <c r="N436" s="1" t="s">
        <v>496</v>
      </c>
      <c r="O436" s="18">
        <v>1604.79</v>
      </c>
      <c r="P436" s="18">
        <v>-28.38</v>
      </c>
      <c r="Q436" s="18">
        <v>1633.17</v>
      </c>
      <c r="R436" s="6">
        <v>18.671204188481674</v>
      </c>
      <c r="S436" s="2"/>
      <c r="T436" s="1" t="s">
        <v>47</v>
      </c>
      <c r="U436" s="1" t="s">
        <v>530</v>
      </c>
    </row>
    <row r="437" spans="1:21" x14ac:dyDescent="0.3">
      <c r="A437" t="s">
        <v>490</v>
      </c>
      <c r="B437" s="1" t="s">
        <v>139</v>
      </c>
      <c r="C437" s="1" t="s">
        <v>143</v>
      </c>
      <c r="D437" s="1" t="s">
        <v>474</v>
      </c>
      <c r="E437" s="1" t="s">
        <v>40</v>
      </c>
      <c r="F437" s="9">
        <v>7294</v>
      </c>
      <c r="G437" s="3">
        <v>44823</v>
      </c>
      <c r="J437" s="7">
        <v>47063</v>
      </c>
      <c r="K437" s="9">
        <v>9445</v>
      </c>
      <c r="L437" s="4">
        <v>1813.12</v>
      </c>
      <c r="M437" s="5">
        <f t="shared" si="10"/>
        <v>24.857691253084727</v>
      </c>
      <c r="N437" s="1" t="s">
        <v>496</v>
      </c>
      <c r="O437" s="18">
        <v>1813.12</v>
      </c>
      <c r="P437" s="18">
        <v>-28.38</v>
      </c>
      <c r="Q437" s="18">
        <v>1841.5</v>
      </c>
      <c r="R437" s="6">
        <v>19.196611964002116</v>
      </c>
      <c r="S437" s="2"/>
      <c r="T437" s="1" t="s">
        <v>527</v>
      </c>
      <c r="U437" s="1" t="s">
        <v>530</v>
      </c>
    </row>
    <row r="438" spans="1:21" x14ac:dyDescent="0.3">
      <c r="A438" t="s">
        <v>490</v>
      </c>
      <c r="B438" s="1" t="s">
        <v>15</v>
      </c>
      <c r="C438" s="1" t="s">
        <v>12</v>
      </c>
      <c r="D438" s="1" t="s">
        <v>295</v>
      </c>
      <c r="E438" s="1" t="s">
        <v>20</v>
      </c>
      <c r="F438" s="9">
        <v>8794</v>
      </c>
      <c r="G438" s="3">
        <v>44823</v>
      </c>
      <c r="J438" s="7">
        <v>52222</v>
      </c>
      <c r="K438" s="9">
        <v>10595</v>
      </c>
      <c r="L438" s="4">
        <v>1521.45</v>
      </c>
      <c r="M438" s="5">
        <f t="shared" si="10"/>
        <v>17.301000682283377</v>
      </c>
      <c r="N438" s="1" t="s">
        <v>496</v>
      </c>
      <c r="O438" s="18">
        <v>1521.45</v>
      </c>
      <c r="P438" s="18">
        <v>-28.38</v>
      </c>
      <c r="Q438" s="18">
        <v>1549.83</v>
      </c>
      <c r="R438" s="6">
        <v>14.360075507314772</v>
      </c>
      <c r="S438" s="2"/>
      <c r="T438" s="1" t="s">
        <v>517</v>
      </c>
      <c r="U438" s="1" t="s">
        <v>530</v>
      </c>
    </row>
    <row r="439" spans="1:21" x14ac:dyDescent="0.3">
      <c r="A439" t="s">
        <v>490</v>
      </c>
      <c r="B439" s="1" t="s">
        <v>15</v>
      </c>
      <c r="C439" s="1" t="s">
        <v>277</v>
      </c>
      <c r="D439" s="1" t="s">
        <v>436</v>
      </c>
      <c r="E439" s="1" t="s">
        <v>517</v>
      </c>
      <c r="F439" s="9">
        <v>10454</v>
      </c>
      <c r="G439" s="3">
        <v>44823</v>
      </c>
      <c r="J439" s="7">
        <v>92390</v>
      </c>
      <c r="K439" s="9">
        <v>13345</v>
      </c>
      <c r="L439" s="4">
        <v>2439.79</v>
      </c>
      <c r="M439" s="5">
        <f t="shared" si="10"/>
        <v>23.338339391620433</v>
      </c>
      <c r="N439" s="1" t="s">
        <v>496</v>
      </c>
      <c r="O439" s="18">
        <v>2439.79</v>
      </c>
      <c r="P439" s="18">
        <v>-28.38</v>
      </c>
      <c r="Q439" s="18">
        <v>2468.17</v>
      </c>
      <c r="R439" s="6">
        <v>18.282427875608843</v>
      </c>
      <c r="S439" s="2"/>
      <c r="T439" s="1" t="s">
        <v>527</v>
      </c>
      <c r="U439" s="1" t="s">
        <v>530</v>
      </c>
    </row>
    <row r="440" spans="1:21" x14ac:dyDescent="0.3">
      <c r="A440" t="s">
        <v>490</v>
      </c>
      <c r="B440" s="1" t="s">
        <v>99</v>
      </c>
      <c r="C440" s="1" t="s">
        <v>259</v>
      </c>
      <c r="D440" s="1" t="s">
        <v>481</v>
      </c>
      <c r="E440" s="1" t="s">
        <v>40</v>
      </c>
      <c r="F440" s="9">
        <v>6294</v>
      </c>
      <c r="G440" s="3">
        <v>44824</v>
      </c>
      <c r="J440" s="7">
        <v>63376</v>
      </c>
      <c r="K440" s="9">
        <v>8395</v>
      </c>
      <c r="L440" s="4">
        <v>1771.45</v>
      </c>
      <c r="M440" s="5">
        <f t="shared" si="10"/>
        <v>28.145058786145537</v>
      </c>
      <c r="N440" s="1" t="s">
        <v>496</v>
      </c>
      <c r="O440" s="18">
        <v>1771.45</v>
      </c>
      <c r="P440" s="18">
        <v>-28.38</v>
      </c>
      <c r="Q440" s="18">
        <v>1799.83</v>
      </c>
      <c r="R440" s="6">
        <v>21.10125074449077</v>
      </c>
      <c r="S440" s="2"/>
      <c r="T440" s="1" t="s">
        <v>527</v>
      </c>
      <c r="U440" s="1" t="s">
        <v>530</v>
      </c>
    </row>
    <row r="441" spans="1:21" x14ac:dyDescent="0.3">
      <c r="A441" t="s">
        <v>490</v>
      </c>
      <c r="B441" s="1" t="s">
        <v>80</v>
      </c>
      <c r="C441" s="1" t="s">
        <v>78</v>
      </c>
      <c r="D441" s="1" t="s">
        <v>470</v>
      </c>
      <c r="E441" s="1" t="s">
        <v>14</v>
      </c>
      <c r="F441" s="9">
        <v>5400</v>
      </c>
      <c r="G441" s="3">
        <v>44824</v>
      </c>
      <c r="J441" s="7">
        <v>48519</v>
      </c>
      <c r="K441" s="9">
        <v>8495</v>
      </c>
      <c r="L441" s="4">
        <v>2550.79</v>
      </c>
      <c r="M441" s="5">
        <f t="shared" si="10"/>
        <v>47.236851851851853</v>
      </c>
      <c r="N441" s="1" t="s">
        <v>496</v>
      </c>
      <c r="O441" s="18">
        <v>2550.79</v>
      </c>
      <c r="P441" s="18">
        <v>-28.38</v>
      </c>
      <c r="Q441" s="18">
        <v>2579.17</v>
      </c>
      <c r="R441" s="6">
        <v>30.026957033549145</v>
      </c>
      <c r="S441" s="2"/>
      <c r="T441" s="1" t="s">
        <v>517</v>
      </c>
      <c r="U441" s="1" t="s">
        <v>530</v>
      </c>
    </row>
    <row r="442" spans="1:21" x14ac:dyDescent="0.3">
      <c r="A442" t="s">
        <v>490</v>
      </c>
      <c r="B442" s="1" t="s">
        <v>366</v>
      </c>
      <c r="C442" s="1" t="s">
        <v>479</v>
      </c>
      <c r="D442" s="1" t="s">
        <v>480</v>
      </c>
      <c r="E442" s="1" t="s">
        <v>40</v>
      </c>
      <c r="F442" s="9">
        <v>11154</v>
      </c>
      <c r="G442" s="3">
        <v>44824</v>
      </c>
      <c r="J442" s="7">
        <v>61914</v>
      </c>
      <c r="K442" s="9">
        <v>13895</v>
      </c>
      <c r="L442" s="4">
        <v>2314.79</v>
      </c>
      <c r="M442" s="5">
        <f t="shared" si="10"/>
        <v>20.753003406849562</v>
      </c>
      <c r="N442" s="1" t="s">
        <v>496</v>
      </c>
      <c r="O442" s="18">
        <v>2314.79</v>
      </c>
      <c r="P442" s="18">
        <v>-28.38</v>
      </c>
      <c r="Q442" s="18">
        <v>2343.17</v>
      </c>
      <c r="R442" s="6">
        <v>16.659157970492984</v>
      </c>
      <c r="S442" s="2"/>
      <c r="T442" s="1" t="s">
        <v>527</v>
      </c>
      <c r="U442" s="1" t="s">
        <v>530</v>
      </c>
    </row>
    <row r="443" spans="1:21" x14ac:dyDescent="0.3">
      <c r="A443" t="s">
        <v>490</v>
      </c>
      <c r="B443" s="1" t="s">
        <v>41</v>
      </c>
      <c r="C443" s="1" t="s">
        <v>48</v>
      </c>
      <c r="D443" s="1" t="s">
        <v>257</v>
      </c>
      <c r="E443" s="1" t="s">
        <v>40</v>
      </c>
      <c r="F443" s="9">
        <v>5794</v>
      </c>
      <c r="G443" s="3">
        <v>44825</v>
      </c>
      <c r="J443" s="7">
        <v>43707</v>
      </c>
      <c r="K443" s="9">
        <v>7875</v>
      </c>
      <c r="L443" s="4">
        <v>1754.79</v>
      </c>
      <c r="M443" s="5">
        <f t="shared" si="10"/>
        <v>30.286330686917502</v>
      </c>
      <c r="N443" s="1" t="s">
        <v>496</v>
      </c>
      <c r="O443" s="18">
        <v>1754.79</v>
      </c>
      <c r="P443" s="18">
        <v>-28.38</v>
      </c>
      <c r="Q443" s="18">
        <v>1783.17</v>
      </c>
      <c r="R443" s="6">
        <v>22.283047619047618</v>
      </c>
      <c r="S443" s="2"/>
      <c r="T443" s="1" t="s">
        <v>527</v>
      </c>
      <c r="U443" s="1" t="s">
        <v>530</v>
      </c>
    </row>
    <row r="444" spans="1:21" x14ac:dyDescent="0.3">
      <c r="A444" t="s">
        <v>490</v>
      </c>
      <c r="B444" s="1" t="s">
        <v>28</v>
      </c>
      <c r="C444" s="1" t="s">
        <v>26</v>
      </c>
      <c r="D444" s="1" t="s">
        <v>482</v>
      </c>
      <c r="E444" s="1" t="s">
        <v>40</v>
      </c>
      <c r="F444" s="9">
        <v>5600</v>
      </c>
      <c r="G444" s="3">
        <v>44826</v>
      </c>
      <c r="J444" s="7">
        <v>58875</v>
      </c>
      <c r="K444" s="9">
        <v>8000</v>
      </c>
      <c r="L444" s="4">
        <v>1921.62</v>
      </c>
      <c r="M444" s="5">
        <f t="shared" si="10"/>
        <v>34.314642857142857</v>
      </c>
      <c r="N444" s="1" t="s">
        <v>496</v>
      </c>
      <c r="O444" s="18">
        <v>1921.62</v>
      </c>
      <c r="P444" s="18">
        <v>-28.38</v>
      </c>
      <c r="Q444" s="18">
        <v>1950</v>
      </c>
      <c r="R444" s="6">
        <v>24.020250000000001</v>
      </c>
      <c r="S444" s="2"/>
      <c r="T444" s="1" t="s">
        <v>527</v>
      </c>
      <c r="U444" s="1" t="s">
        <v>530</v>
      </c>
    </row>
    <row r="445" spans="1:21" x14ac:dyDescent="0.3">
      <c r="A445" t="s">
        <v>490</v>
      </c>
      <c r="B445" s="1" t="s">
        <v>15</v>
      </c>
      <c r="C445" s="1" t="s">
        <v>17</v>
      </c>
      <c r="D445" s="1" t="s">
        <v>483</v>
      </c>
      <c r="E445" s="1" t="s">
        <v>47</v>
      </c>
      <c r="F445" s="9">
        <v>6194</v>
      </c>
      <c r="G445" s="3">
        <v>44826</v>
      </c>
      <c r="J445" s="7">
        <v>66006</v>
      </c>
      <c r="K445" s="9">
        <v>8445</v>
      </c>
      <c r="L445" s="4">
        <v>1896.45</v>
      </c>
      <c r="M445" s="5">
        <f t="shared" si="10"/>
        <v>30.617533096545046</v>
      </c>
      <c r="N445" s="1" t="s">
        <v>496</v>
      </c>
      <c r="O445" s="18">
        <v>1896.45</v>
      </c>
      <c r="P445" s="18">
        <v>-28.38</v>
      </c>
      <c r="Q445" s="18">
        <v>1924.83</v>
      </c>
      <c r="R445" s="6">
        <v>22.456483126110125</v>
      </c>
      <c r="S445" s="2"/>
      <c r="T445" s="1" t="s">
        <v>47</v>
      </c>
      <c r="U445" s="1" t="s">
        <v>530</v>
      </c>
    </row>
    <row r="446" spans="1:21" x14ac:dyDescent="0.3">
      <c r="A446" t="s">
        <v>490</v>
      </c>
      <c r="B446" s="1" t="s">
        <v>80</v>
      </c>
      <c r="C446" s="1" t="s">
        <v>78</v>
      </c>
      <c r="D446" s="1" t="s">
        <v>484</v>
      </c>
      <c r="E446" s="1" t="s">
        <v>20</v>
      </c>
      <c r="F446" s="9">
        <v>5594</v>
      </c>
      <c r="G446" s="3">
        <v>44826</v>
      </c>
      <c r="J446" s="7">
        <v>56408</v>
      </c>
      <c r="K446" s="9">
        <v>8750</v>
      </c>
      <c r="L446" s="4">
        <v>2650.62</v>
      </c>
      <c r="M446" s="5">
        <f t="shared" si="10"/>
        <v>47.383267786914551</v>
      </c>
      <c r="N446" s="1" t="s">
        <v>496</v>
      </c>
      <c r="O446" s="18">
        <v>2650.62</v>
      </c>
      <c r="P446" s="18">
        <v>-28.38</v>
      </c>
      <c r="Q446" s="18">
        <v>2679</v>
      </c>
      <c r="R446" s="6">
        <v>30.2928</v>
      </c>
      <c r="S446" s="2"/>
      <c r="T446" s="1" t="s">
        <v>517</v>
      </c>
      <c r="U446" s="1" t="s">
        <v>530</v>
      </c>
    </row>
    <row r="447" spans="1:21" x14ac:dyDescent="0.3">
      <c r="A447" t="s">
        <v>490</v>
      </c>
      <c r="B447" s="1" t="s">
        <v>366</v>
      </c>
      <c r="C447" s="1" t="s">
        <v>485</v>
      </c>
      <c r="D447" s="1" t="s">
        <v>486</v>
      </c>
      <c r="E447" s="1" t="s">
        <v>517</v>
      </c>
      <c r="F447" s="9">
        <v>6975</v>
      </c>
      <c r="G447" s="3">
        <v>44827</v>
      </c>
      <c r="J447" s="7">
        <v>130041</v>
      </c>
      <c r="K447" s="9">
        <v>11245</v>
      </c>
      <c r="L447" s="4">
        <v>3529.95</v>
      </c>
      <c r="M447" s="5">
        <f t="shared" si="10"/>
        <v>50.608602150537628</v>
      </c>
      <c r="N447" s="1" t="s">
        <v>496</v>
      </c>
      <c r="O447" s="18">
        <v>3529.95</v>
      </c>
      <c r="P447" s="18">
        <v>-28.38</v>
      </c>
      <c r="Q447" s="18">
        <v>3558.33</v>
      </c>
      <c r="R447" s="6">
        <v>31.391285015562474</v>
      </c>
      <c r="S447" s="2"/>
      <c r="T447" s="1" t="s">
        <v>527</v>
      </c>
      <c r="U447" s="1" t="s">
        <v>530</v>
      </c>
    </row>
    <row r="448" spans="1:21" x14ac:dyDescent="0.3">
      <c r="A448" t="s">
        <v>491</v>
      </c>
      <c r="B448" s="1" t="s">
        <v>139</v>
      </c>
      <c r="C448" s="1" t="s">
        <v>143</v>
      </c>
      <c r="D448" s="1" t="s">
        <v>146</v>
      </c>
      <c r="E448" s="1" t="s">
        <v>22</v>
      </c>
      <c r="F448" s="9">
        <v>6615</v>
      </c>
      <c r="G448" s="3">
        <v>44713</v>
      </c>
      <c r="H448" s="3">
        <v>44821</v>
      </c>
      <c r="J448" s="7">
        <v>45780</v>
      </c>
      <c r="K448" s="9">
        <v>9649</v>
      </c>
      <c r="L448" s="4">
        <v>2184.5700000000002</v>
      </c>
      <c r="M448" s="5">
        <f t="shared" si="10"/>
        <v>33.02448979591837</v>
      </c>
      <c r="N448" s="1" t="s">
        <v>496</v>
      </c>
      <c r="O448" s="18">
        <v>2184.5700000000002</v>
      </c>
      <c r="P448" s="18">
        <v>264.58</v>
      </c>
      <c r="Q448" s="18">
        <v>1919.99</v>
      </c>
      <c r="R448" s="6">
        <v>22.640377241164888</v>
      </c>
      <c r="S448" s="2"/>
      <c r="T448" s="1" t="s">
        <v>22</v>
      </c>
      <c r="U448" s="1" t="s">
        <v>530</v>
      </c>
    </row>
    <row r="449" spans="1:21" x14ac:dyDescent="0.3">
      <c r="A449" t="s">
        <v>491</v>
      </c>
      <c r="B449" s="1" t="s">
        <v>80</v>
      </c>
      <c r="C449" s="1" t="s">
        <v>81</v>
      </c>
      <c r="D449" s="1" t="s">
        <v>90</v>
      </c>
      <c r="E449" s="1" t="s">
        <v>517</v>
      </c>
      <c r="F449" s="9">
        <v>7094</v>
      </c>
      <c r="G449" s="3">
        <v>44756</v>
      </c>
      <c r="H449" s="3">
        <v>44828</v>
      </c>
      <c r="J449" s="7">
        <v>33576</v>
      </c>
      <c r="K449" s="9">
        <v>10544</v>
      </c>
      <c r="L449" s="4">
        <v>3225</v>
      </c>
      <c r="M449" s="5">
        <f t="shared" si="10"/>
        <v>45.460952917958842</v>
      </c>
      <c r="N449" s="1" t="s">
        <v>497</v>
      </c>
      <c r="O449" s="18">
        <v>3225</v>
      </c>
      <c r="P449" s="18">
        <v>1133.5</v>
      </c>
      <c r="Q449" s="18">
        <v>2091.5</v>
      </c>
      <c r="R449" s="6">
        <v>30.586115326251896</v>
      </c>
      <c r="S449" s="2"/>
      <c r="T449" s="1" t="s">
        <v>527</v>
      </c>
      <c r="U449" s="1" t="s">
        <v>497</v>
      </c>
    </row>
    <row r="450" spans="1:21" x14ac:dyDescent="0.3">
      <c r="A450" t="s">
        <v>491</v>
      </c>
      <c r="B450" s="1" t="s">
        <v>128</v>
      </c>
      <c r="C450" s="1" t="s">
        <v>166</v>
      </c>
      <c r="D450" s="1" t="s">
        <v>347</v>
      </c>
      <c r="E450" s="1" t="s">
        <v>14</v>
      </c>
      <c r="F450" s="9">
        <v>1700</v>
      </c>
      <c r="G450" s="3">
        <v>44773</v>
      </c>
      <c r="H450" s="3">
        <v>44825</v>
      </c>
      <c r="J450" s="7">
        <v>97000</v>
      </c>
      <c r="K450" s="9">
        <v>4653</v>
      </c>
      <c r="L450" s="4">
        <v>1892.68</v>
      </c>
      <c r="M450" s="5">
        <f t="shared" si="10"/>
        <v>111.33411764705883</v>
      </c>
      <c r="N450" s="1" t="s">
        <v>497</v>
      </c>
      <c r="O450" s="18">
        <v>1892.68</v>
      </c>
      <c r="P450" s="18">
        <v>483.24</v>
      </c>
      <c r="Q450" s="18">
        <v>1409.44</v>
      </c>
      <c r="R450" s="6">
        <v>40.676552761659146</v>
      </c>
      <c r="S450" s="2"/>
      <c r="T450" s="1" t="s">
        <v>517</v>
      </c>
      <c r="U450" s="1" t="s">
        <v>497</v>
      </c>
    </row>
    <row r="451" spans="1:21" x14ac:dyDescent="0.3">
      <c r="A451" t="s">
        <v>491</v>
      </c>
      <c r="B451" s="1" t="s">
        <v>128</v>
      </c>
      <c r="C451" s="1" t="s">
        <v>133</v>
      </c>
      <c r="D451" s="1" t="s">
        <v>325</v>
      </c>
      <c r="E451" s="1" t="s">
        <v>14</v>
      </c>
      <c r="F451" s="9">
        <v>5594</v>
      </c>
      <c r="G451" s="3">
        <v>44776</v>
      </c>
      <c r="H451" s="3">
        <v>44825</v>
      </c>
      <c r="J451" s="7">
        <v>49032</v>
      </c>
      <c r="K451" s="9">
        <v>9000</v>
      </c>
      <c r="L451" s="4">
        <v>2858.95</v>
      </c>
      <c r="M451" s="5">
        <f t="shared" ref="M451:M468" si="11">L451/F451*100</f>
        <v>51.107436539149084</v>
      </c>
      <c r="N451" s="1" t="s">
        <v>496</v>
      </c>
      <c r="O451" s="18">
        <v>2858.95</v>
      </c>
      <c r="P451" s="18">
        <v>-28.38</v>
      </c>
      <c r="Q451" s="18">
        <v>2887.33</v>
      </c>
      <c r="R451" s="6">
        <v>31.766111111111112</v>
      </c>
      <c r="S451" s="2"/>
      <c r="T451" s="1" t="s">
        <v>517</v>
      </c>
      <c r="U451" s="1" t="s">
        <v>530</v>
      </c>
    </row>
    <row r="452" spans="1:21" x14ac:dyDescent="0.3">
      <c r="A452" t="s">
        <v>491</v>
      </c>
      <c r="B452" s="1" t="s">
        <v>128</v>
      </c>
      <c r="C452" s="1" t="s">
        <v>133</v>
      </c>
      <c r="D452" s="1" t="s">
        <v>341</v>
      </c>
      <c r="E452" s="1" t="s">
        <v>517</v>
      </c>
      <c r="F452" s="9">
        <v>7894</v>
      </c>
      <c r="G452" s="3">
        <v>44781</v>
      </c>
      <c r="H452" s="3">
        <v>44827</v>
      </c>
      <c r="J452" s="7">
        <v>44334</v>
      </c>
      <c r="K452" s="9">
        <v>11423</v>
      </c>
      <c r="L452" s="4">
        <v>2748.78</v>
      </c>
      <c r="M452" s="5">
        <f t="shared" si="11"/>
        <v>34.821129972130734</v>
      </c>
      <c r="N452" s="1" t="s">
        <v>497</v>
      </c>
      <c r="O452" s="18">
        <v>2748.78</v>
      </c>
      <c r="P452" s="18">
        <v>558.11666666666667</v>
      </c>
      <c r="Q452" s="18">
        <v>2190.6633333333334</v>
      </c>
      <c r="R452" s="6">
        <v>24.063555983541978</v>
      </c>
      <c r="S452" s="2"/>
      <c r="T452" s="1" t="s">
        <v>527</v>
      </c>
      <c r="U452" s="1" t="s">
        <v>497</v>
      </c>
    </row>
    <row r="453" spans="1:21" x14ac:dyDescent="0.3">
      <c r="A453" t="s">
        <v>491</v>
      </c>
      <c r="B453" s="1" t="s">
        <v>366</v>
      </c>
      <c r="C453" s="1" t="s">
        <v>364</v>
      </c>
      <c r="D453" s="1" t="s">
        <v>365</v>
      </c>
      <c r="E453" s="1" t="s">
        <v>40</v>
      </c>
      <c r="F453" s="9">
        <v>5294</v>
      </c>
      <c r="G453" s="3">
        <v>44789</v>
      </c>
      <c r="H453" s="3">
        <v>44815</v>
      </c>
      <c r="J453" s="7">
        <v>67661</v>
      </c>
      <c r="K453" s="9">
        <v>10894</v>
      </c>
      <c r="L453" s="4">
        <v>4025.53</v>
      </c>
      <c r="M453" s="5">
        <f t="shared" si="11"/>
        <v>76.039478655081226</v>
      </c>
      <c r="N453" s="1" t="s">
        <v>497</v>
      </c>
      <c r="O453" s="18">
        <v>4025.53</v>
      </c>
      <c r="P453" s="18">
        <v>859.87</v>
      </c>
      <c r="Q453" s="18">
        <v>3165.66</v>
      </c>
      <c r="R453" s="6">
        <v>36.95180833486323</v>
      </c>
      <c r="S453" s="2"/>
      <c r="T453" s="1" t="s">
        <v>527</v>
      </c>
      <c r="U453" s="1" t="s">
        <v>497</v>
      </c>
    </row>
    <row r="454" spans="1:21" x14ac:dyDescent="0.3">
      <c r="A454" t="s">
        <v>491</v>
      </c>
      <c r="B454" s="1" t="s">
        <v>109</v>
      </c>
      <c r="C454" s="1" t="s">
        <v>380</v>
      </c>
      <c r="D454" s="1" t="s">
        <v>381</v>
      </c>
      <c r="E454" s="1" t="s">
        <v>40</v>
      </c>
      <c r="F454" s="9">
        <v>4494</v>
      </c>
      <c r="G454" s="3">
        <v>44795</v>
      </c>
      <c r="H454" s="3">
        <v>44822</v>
      </c>
      <c r="J454" s="7">
        <v>58656</v>
      </c>
      <c r="K454" s="9">
        <v>7783</v>
      </c>
      <c r="L454" s="4">
        <v>2598.7800000000002</v>
      </c>
      <c r="M454" s="5">
        <f t="shared" si="11"/>
        <v>57.827770360480649</v>
      </c>
      <c r="N454" s="1" t="s">
        <v>496</v>
      </c>
      <c r="O454" s="18">
        <v>2598.7800000000002</v>
      </c>
      <c r="P454" s="18">
        <v>474.78333333333336</v>
      </c>
      <c r="Q454" s="18">
        <v>2123.9966666666664</v>
      </c>
      <c r="R454" s="6">
        <v>33.390466401130666</v>
      </c>
      <c r="S454" s="2"/>
      <c r="T454" s="1" t="s">
        <v>527</v>
      </c>
      <c r="U454" s="1" t="s">
        <v>530</v>
      </c>
    </row>
    <row r="455" spans="1:21" x14ac:dyDescent="0.3">
      <c r="A455" t="s">
        <v>491</v>
      </c>
      <c r="B455" s="1" t="s">
        <v>139</v>
      </c>
      <c r="C455" s="1" t="s">
        <v>140</v>
      </c>
      <c r="D455" s="1" t="s">
        <v>388</v>
      </c>
      <c r="E455" s="1" t="s">
        <v>517</v>
      </c>
      <c r="F455" s="9">
        <v>3210</v>
      </c>
      <c r="G455" s="3">
        <v>44796</v>
      </c>
      <c r="H455" s="3">
        <v>44824</v>
      </c>
      <c r="J455" s="7">
        <v>86833</v>
      </c>
      <c r="K455" s="9">
        <v>5595</v>
      </c>
      <c r="L455" s="4">
        <v>1964.93</v>
      </c>
      <c r="M455" s="5">
        <f t="shared" si="11"/>
        <v>61.212772585669782</v>
      </c>
      <c r="N455" s="1" t="s">
        <v>42</v>
      </c>
      <c r="O455" s="18">
        <v>1964.93</v>
      </c>
      <c r="P455" s="18">
        <v>-28.38</v>
      </c>
      <c r="Q455" s="18">
        <v>1993.31</v>
      </c>
      <c r="R455" s="6">
        <v>35.119392314566575</v>
      </c>
      <c r="S455" s="2"/>
      <c r="T455" s="1" t="s">
        <v>527</v>
      </c>
      <c r="U455" s="1" t="s">
        <v>42</v>
      </c>
    </row>
    <row r="456" spans="1:21" x14ac:dyDescent="0.3">
      <c r="A456" t="s">
        <v>491</v>
      </c>
      <c r="B456" s="1" t="s">
        <v>73</v>
      </c>
      <c r="C456" s="1" t="s">
        <v>155</v>
      </c>
      <c r="D456" s="1" t="s">
        <v>393</v>
      </c>
      <c r="E456" s="1" t="s">
        <v>47</v>
      </c>
      <c r="F456" s="9">
        <v>8294</v>
      </c>
      <c r="G456" s="3">
        <v>44798</v>
      </c>
      <c r="H456" s="3">
        <v>44825</v>
      </c>
      <c r="J456" s="7">
        <v>70936</v>
      </c>
      <c r="K456" s="9">
        <v>11795</v>
      </c>
      <c r="L456" s="4">
        <v>2866.59</v>
      </c>
      <c r="M456" s="5">
        <f t="shared" si="11"/>
        <v>34.562213648420546</v>
      </c>
      <c r="N456" s="1" t="s">
        <v>42</v>
      </c>
      <c r="O456" s="18">
        <v>2866.59</v>
      </c>
      <c r="P456" s="18">
        <v>-28.38</v>
      </c>
      <c r="Q456" s="18">
        <v>2894.97</v>
      </c>
      <c r="R456" s="6">
        <v>24.303433658329801</v>
      </c>
      <c r="S456" s="2"/>
      <c r="T456" s="1" t="s">
        <v>47</v>
      </c>
      <c r="U456" s="1" t="s">
        <v>42</v>
      </c>
    </row>
    <row r="457" spans="1:21" x14ac:dyDescent="0.3">
      <c r="A457" t="s">
        <v>491</v>
      </c>
      <c r="B457" s="1" t="s">
        <v>139</v>
      </c>
      <c r="C457" s="1" t="s">
        <v>143</v>
      </c>
      <c r="D457" s="1" t="s">
        <v>146</v>
      </c>
      <c r="E457" s="1" t="s">
        <v>22</v>
      </c>
      <c r="F457" s="9">
        <v>6058.86</v>
      </c>
      <c r="G457" s="3">
        <v>44799</v>
      </c>
      <c r="H457" s="3">
        <v>44822</v>
      </c>
      <c r="J457" s="7">
        <v>40579</v>
      </c>
      <c r="K457" s="9">
        <v>8595</v>
      </c>
      <c r="L457" s="4">
        <v>1997.12</v>
      </c>
      <c r="M457" s="5">
        <f t="shared" si="11"/>
        <v>32.961976345385111</v>
      </c>
      <c r="N457" s="1" t="s">
        <v>497</v>
      </c>
      <c r="O457" s="18">
        <v>1997.12</v>
      </c>
      <c r="P457" s="18">
        <v>-28.38</v>
      </c>
      <c r="Q457" s="18">
        <v>2025.5</v>
      </c>
      <c r="R457" s="6">
        <v>23.235834787667248</v>
      </c>
      <c r="S457" s="2"/>
      <c r="T457" s="1" t="s">
        <v>22</v>
      </c>
      <c r="U457" s="1" t="s">
        <v>497</v>
      </c>
    </row>
    <row r="458" spans="1:21" x14ac:dyDescent="0.3">
      <c r="A458" t="s">
        <v>491</v>
      </c>
      <c r="B458" s="1" t="s">
        <v>408</v>
      </c>
      <c r="C458" s="1" t="s">
        <v>251</v>
      </c>
      <c r="D458" s="1" t="s">
        <v>407</v>
      </c>
      <c r="E458" s="1" t="s">
        <v>22</v>
      </c>
      <c r="F458" s="9">
        <v>899</v>
      </c>
      <c r="G458" s="3">
        <v>44802</v>
      </c>
      <c r="H458" s="3">
        <v>44821</v>
      </c>
      <c r="J458" s="7">
        <v>115290</v>
      </c>
      <c r="K458" s="9">
        <v>2495</v>
      </c>
      <c r="L458" s="4">
        <v>1296.53</v>
      </c>
      <c r="M458" s="5">
        <f t="shared" si="11"/>
        <v>144.21913236929922</v>
      </c>
      <c r="N458" s="1" t="s">
        <v>496</v>
      </c>
      <c r="O458" s="18">
        <v>1296.53</v>
      </c>
      <c r="P458" s="18">
        <v>-28.38</v>
      </c>
      <c r="Q458" s="18">
        <v>1324.91</v>
      </c>
      <c r="R458" s="6">
        <v>51.965130260521043</v>
      </c>
      <c r="S458" s="2"/>
      <c r="T458" s="1" t="s">
        <v>22</v>
      </c>
      <c r="U458" s="1" t="s">
        <v>530</v>
      </c>
    </row>
    <row r="459" spans="1:21" x14ac:dyDescent="0.3">
      <c r="A459" t="s">
        <v>491</v>
      </c>
      <c r="B459" s="1" t="s">
        <v>128</v>
      </c>
      <c r="C459" s="1" t="s">
        <v>133</v>
      </c>
      <c r="D459" s="1" t="s">
        <v>341</v>
      </c>
      <c r="E459" s="1" t="s">
        <v>58</v>
      </c>
      <c r="F459" s="9">
        <v>8694</v>
      </c>
      <c r="G459" s="3">
        <v>44803</v>
      </c>
      <c r="H459" s="3">
        <v>44810</v>
      </c>
      <c r="J459" s="7">
        <v>13515</v>
      </c>
      <c r="K459" s="9">
        <v>11295</v>
      </c>
      <c r="L459" s="4">
        <v>2185.9899999999998</v>
      </c>
      <c r="M459" s="5">
        <f t="shared" si="11"/>
        <v>25.143662295836204</v>
      </c>
      <c r="N459" s="1" t="s">
        <v>500</v>
      </c>
      <c r="O459" s="18">
        <v>2185.9899999999998</v>
      </c>
      <c r="P459" s="18">
        <v>-28.38</v>
      </c>
      <c r="Q459" s="18">
        <v>2214.37</v>
      </c>
      <c r="R459" s="6">
        <v>19.353607791057989</v>
      </c>
      <c r="S459" s="2"/>
      <c r="T459" s="1" t="s">
        <v>58</v>
      </c>
      <c r="U459" s="1" t="s">
        <v>500</v>
      </c>
    </row>
    <row r="460" spans="1:21" x14ac:dyDescent="0.3">
      <c r="A460" t="s">
        <v>491</v>
      </c>
      <c r="B460" s="1" t="s">
        <v>28</v>
      </c>
      <c r="C460" s="1" t="s">
        <v>262</v>
      </c>
      <c r="D460" s="1" t="s">
        <v>416</v>
      </c>
      <c r="E460" s="1" t="s">
        <v>40</v>
      </c>
      <c r="F460" s="9">
        <v>9800</v>
      </c>
      <c r="G460" s="3">
        <v>44805</v>
      </c>
      <c r="H460" s="3">
        <v>44813</v>
      </c>
      <c r="J460" s="7">
        <v>67330</v>
      </c>
      <c r="K460" s="9">
        <v>12345</v>
      </c>
      <c r="L460" s="4">
        <v>1979.9</v>
      </c>
      <c r="M460" s="5">
        <f t="shared" si="11"/>
        <v>20.203061224489797</v>
      </c>
      <c r="N460" s="1" t="s">
        <v>498</v>
      </c>
      <c r="O460" s="18">
        <v>1979.9</v>
      </c>
      <c r="P460" s="18">
        <v>-28.38</v>
      </c>
      <c r="Q460" s="18">
        <v>2008.28</v>
      </c>
      <c r="R460" s="6">
        <v>16.03807209396517</v>
      </c>
      <c r="S460" s="2"/>
      <c r="T460" s="1" t="s">
        <v>527</v>
      </c>
      <c r="U460" s="1" t="s">
        <v>498</v>
      </c>
    </row>
    <row r="461" spans="1:21" x14ac:dyDescent="0.3">
      <c r="A461" t="s">
        <v>491</v>
      </c>
      <c r="B461" s="1" t="s">
        <v>15</v>
      </c>
      <c r="C461" s="1" t="s">
        <v>181</v>
      </c>
      <c r="D461" s="1" t="s">
        <v>278</v>
      </c>
      <c r="E461" s="1" t="s">
        <v>40</v>
      </c>
      <c r="F461" s="9">
        <v>6594</v>
      </c>
      <c r="G461" s="3">
        <v>44806</v>
      </c>
      <c r="H461" s="3">
        <v>44828</v>
      </c>
      <c r="J461" s="7">
        <v>69076</v>
      </c>
      <c r="K461" s="9">
        <v>10000</v>
      </c>
      <c r="L461" s="4">
        <v>2887.33</v>
      </c>
      <c r="M461" s="5">
        <f t="shared" si="11"/>
        <v>43.787230815893238</v>
      </c>
      <c r="N461" s="1" t="s">
        <v>497</v>
      </c>
      <c r="O461" s="18">
        <v>2887.33</v>
      </c>
      <c r="Q461" s="18">
        <v>2887.33</v>
      </c>
      <c r="R461" s="6">
        <v>28.8733</v>
      </c>
      <c r="S461" s="2"/>
      <c r="T461" s="1" t="s">
        <v>527</v>
      </c>
      <c r="U461" s="1" t="s">
        <v>497</v>
      </c>
    </row>
    <row r="462" spans="1:21" x14ac:dyDescent="0.3">
      <c r="A462" t="s">
        <v>491</v>
      </c>
      <c r="B462" s="1" t="s">
        <v>41</v>
      </c>
      <c r="C462" s="1" t="s">
        <v>218</v>
      </c>
      <c r="D462" s="1" t="s">
        <v>209</v>
      </c>
      <c r="E462" s="1" t="s">
        <v>22</v>
      </c>
      <c r="F462" s="9">
        <v>10854</v>
      </c>
      <c r="G462" s="3">
        <v>44807</v>
      </c>
      <c r="H462" s="3">
        <v>44827</v>
      </c>
      <c r="J462" s="7">
        <v>60035</v>
      </c>
      <c r="K462" s="9">
        <v>13049</v>
      </c>
      <c r="L462" s="4">
        <v>1586.08</v>
      </c>
      <c r="M462" s="5">
        <f t="shared" si="11"/>
        <v>14.612861617836742</v>
      </c>
      <c r="N462" s="1" t="s">
        <v>503</v>
      </c>
      <c r="O462" s="18">
        <v>1586.08</v>
      </c>
      <c r="P462" s="18">
        <v>558.11666666666667</v>
      </c>
      <c r="Q462" s="18">
        <v>1027.9633333333334</v>
      </c>
      <c r="R462" s="6">
        <v>12.154801134186528</v>
      </c>
      <c r="S462" s="2"/>
      <c r="T462" s="1" t="s">
        <v>22</v>
      </c>
      <c r="U462" s="1" t="s">
        <v>503</v>
      </c>
    </row>
    <row r="463" spans="1:21" x14ac:dyDescent="0.3">
      <c r="A463" t="s">
        <v>491</v>
      </c>
      <c r="B463" s="1" t="s">
        <v>15</v>
      </c>
      <c r="C463" s="1" t="s">
        <v>17</v>
      </c>
      <c r="D463" s="1" t="s">
        <v>19</v>
      </c>
      <c r="E463" s="1" t="s">
        <v>20</v>
      </c>
      <c r="F463" s="9">
        <v>6294</v>
      </c>
      <c r="G463" s="3">
        <v>44809</v>
      </c>
      <c r="H463" s="3">
        <v>44821</v>
      </c>
      <c r="J463" s="7">
        <v>88175</v>
      </c>
      <c r="K463" s="9">
        <v>9294</v>
      </c>
      <c r="L463" s="4">
        <v>2350.64</v>
      </c>
      <c r="M463" s="5">
        <f t="shared" si="11"/>
        <v>37.347314903082292</v>
      </c>
      <c r="N463" s="1" t="s">
        <v>499</v>
      </c>
      <c r="O463" s="18">
        <v>2350.64</v>
      </c>
      <c r="P463" s="18">
        <v>558.11666666666667</v>
      </c>
      <c r="Q463" s="18">
        <v>1792.5233333333333</v>
      </c>
      <c r="R463" s="6">
        <v>25.292016354637401</v>
      </c>
      <c r="S463" s="2"/>
      <c r="T463" s="1" t="s">
        <v>517</v>
      </c>
      <c r="U463" s="1" t="s">
        <v>499</v>
      </c>
    </row>
    <row r="464" spans="1:21" x14ac:dyDescent="0.3">
      <c r="A464" t="s">
        <v>491</v>
      </c>
      <c r="B464" s="1" t="s">
        <v>15</v>
      </c>
      <c r="C464" s="1" t="s">
        <v>17</v>
      </c>
      <c r="D464" s="1" t="s">
        <v>177</v>
      </c>
      <c r="E464" s="1" t="s">
        <v>517</v>
      </c>
      <c r="F464" s="9">
        <v>10454</v>
      </c>
      <c r="G464" s="3">
        <v>44810</v>
      </c>
      <c r="H464" s="3">
        <v>44825</v>
      </c>
      <c r="J464" s="7">
        <v>46770</v>
      </c>
      <c r="K464" s="9">
        <v>12285</v>
      </c>
      <c r="L464" s="4">
        <v>1528.69</v>
      </c>
      <c r="M464" s="5">
        <f t="shared" si="11"/>
        <v>14.623015113832027</v>
      </c>
      <c r="N464" s="1" t="s">
        <v>497</v>
      </c>
      <c r="O464" s="18">
        <v>1528.69</v>
      </c>
      <c r="P464" s="18">
        <v>-28.38</v>
      </c>
      <c r="Q464" s="18">
        <v>1557.07</v>
      </c>
      <c r="R464" s="6">
        <v>12.443549043549044</v>
      </c>
      <c r="S464" s="2"/>
      <c r="T464" s="1" t="s">
        <v>527</v>
      </c>
      <c r="U464" s="1" t="s">
        <v>497</v>
      </c>
    </row>
    <row r="465" spans="1:21" x14ac:dyDescent="0.3">
      <c r="A465" t="s">
        <v>491</v>
      </c>
      <c r="B465" s="1" t="s">
        <v>41</v>
      </c>
      <c r="C465" s="1" t="s">
        <v>48</v>
      </c>
      <c r="D465" s="1" t="s">
        <v>443</v>
      </c>
      <c r="E465" s="1" t="s">
        <v>517</v>
      </c>
      <c r="F465" s="9">
        <v>8294</v>
      </c>
      <c r="G465" s="3">
        <v>44811</v>
      </c>
      <c r="H465" s="3">
        <v>44826</v>
      </c>
      <c r="J465" s="7">
        <v>64155</v>
      </c>
      <c r="K465" s="9">
        <v>11000</v>
      </c>
      <c r="L465" s="4">
        <v>2275.62</v>
      </c>
      <c r="M465" s="5">
        <f t="shared" si="11"/>
        <v>27.436942367976851</v>
      </c>
      <c r="N465" s="1" t="s">
        <v>503</v>
      </c>
      <c r="O465" s="18">
        <v>2275.62</v>
      </c>
      <c r="P465" s="18">
        <v>-28.38</v>
      </c>
      <c r="Q465" s="18">
        <v>2304</v>
      </c>
      <c r="R465" s="6">
        <v>20.687454545454546</v>
      </c>
      <c r="S465" s="2"/>
      <c r="T465" s="1" t="s">
        <v>527</v>
      </c>
      <c r="U465" s="1" t="s">
        <v>503</v>
      </c>
    </row>
    <row r="466" spans="1:21" x14ac:dyDescent="0.3">
      <c r="A466" t="s">
        <v>491</v>
      </c>
      <c r="B466" s="1" t="s">
        <v>139</v>
      </c>
      <c r="C466" s="1" t="s">
        <v>140</v>
      </c>
      <c r="D466" s="1" t="s">
        <v>245</v>
      </c>
      <c r="E466" s="1" t="s">
        <v>517</v>
      </c>
      <c r="F466" s="9">
        <v>8894</v>
      </c>
      <c r="G466" s="3">
        <v>44813</v>
      </c>
      <c r="H466" s="3">
        <v>44818</v>
      </c>
      <c r="J466" s="7">
        <v>35840</v>
      </c>
      <c r="K466" s="9">
        <v>12794</v>
      </c>
      <c r="L466" s="4">
        <v>3072</v>
      </c>
      <c r="M466" s="5">
        <f t="shared" si="11"/>
        <v>34.540139419833594</v>
      </c>
      <c r="N466" s="1" t="s">
        <v>497</v>
      </c>
      <c r="O466" s="18">
        <v>3072</v>
      </c>
      <c r="P466" s="18">
        <v>605.5</v>
      </c>
      <c r="Q466" s="18">
        <v>2466.5</v>
      </c>
      <c r="R466" s="6">
        <v>24.011255275910582</v>
      </c>
      <c r="S466" s="2"/>
      <c r="T466" s="1" t="s">
        <v>527</v>
      </c>
      <c r="U466" s="1" t="s">
        <v>497</v>
      </c>
    </row>
    <row r="467" spans="1:21" x14ac:dyDescent="0.3">
      <c r="A467" t="s">
        <v>491</v>
      </c>
      <c r="B467" s="1" t="s">
        <v>74</v>
      </c>
      <c r="C467" s="1" t="s">
        <v>74</v>
      </c>
      <c r="D467" s="1" t="s">
        <v>154</v>
      </c>
      <c r="E467" s="1" t="s">
        <v>47</v>
      </c>
      <c r="F467" s="9">
        <v>10354</v>
      </c>
      <c r="G467" s="3">
        <v>44817</v>
      </c>
      <c r="H467" s="3">
        <v>44828</v>
      </c>
      <c r="J467" s="7">
        <v>35199</v>
      </c>
      <c r="K467" s="9">
        <v>12195</v>
      </c>
      <c r="L467" s="4">
        <v>1484.79</v>
      </c>
      <c r="M467" s="5">
        <f t="shared" si="11"/>
        <v>14.340254973923122</v>
      </c>
      <c r="N467" s="1" t="s">
        <v>497</v>
      </c>
      <c r="O467" s="18">
        <v>1484.79</v>
      </c>
      <c r="P467" s="18">
        <v>-28.38</v>
      </c>
      <c r="Q467" s="18">
        <v>1513.17</v>
      </c>
      <c r="R467" s="6">
        <v>12.17539975399754</v>
      </c>
      <c r="S467" s="2"/>
      <c r="T467" s="1" t="s">
        <v>47</v>
      </c>
      <c r="U467" s="1" t="s">
        <v>497</v>
      </c>
    </row>
    <row r="468" spans="1:21" x14ac:dyDescent="0.3">
      <c r="A468" t="s">
        <v>491</v>
      </c>
      <c r="B468" s="1" t="s">
        <v>15</v>
      </c>
      <c r="C468" s="1" t="s">
        <v>17</v>
      </c>
      <c r="D468" s="1" t="s">
        <v>434</v>
      </c>
      <c r="E468" s="1" t="s">
        <v>22</v>
      </c>
      <c r="F468" s="9">
        <v>10054</v>
      </c>
      <c r="G468" s="3">
        <v>44825</v>
      </c>
      <c r="H468" s="3">
        <v>44827</v>
      </c>
      <c r="J468" s="7">
        <v>38778</v>
      </c>
      <c r="K468" s="9">
        <v>12245</v>
      </c>
      <c r="L468" s="4">
        <v>1856.45</v>
      </c>
      <c r="M468" s="5">
        <f t="shared" si="11"/>
        <v>18.464790133280289</v>
      </c>
      <c r="N468" s="1" t="s">
        <v>496</v>
      </c>
      <c r="O468" s="18">
        <v>1856.45</v>
      </c>
      <c r="P468" s="18">
        <v>-28.38</v>
      </c>
      <c r="Q468" s="18">
        <v>1884.83</v>
      </c>
      <c r="R468" s="6">
        <v>15.160881992650062</v>
      </c>
      <c r="S468" s="2"/>
      <c r="T468" s="1" t="s">
        <v>22</v>
      </c>
      <c r="U468" s="1" t="s">
        <v>530</v>
      </c>
    </row>
    <row r="471" spans="1:21" x14ac:dyDescent="0.3">
      <c r="J471" s="29"/>
    </row>
  </sheetData>
  <autoFilter ref="A1:T468" xr:uid="{748BAF64-6814-44DB-A2D4-0324B9870AA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533D9-4051-4163-B6D5-CC887D2F4B96}">
  <dimension ref="A2:M31"/>
  <sheetViews>
    <sheetView zoomScale="73" workbookViewId="0">
      <selection activeCell="C8" sqref="C8"/>
    </sheetView>
  </sheetViews>
  <sheetFormatPr defaultRowHeight="13.8" x14ac:dyDescent="0.3"/>
  <cols>
    <col min="1" max="1" width="14.21875" bestFit="1" customWidth="1"/>
    <col min="2" max="2" width="20.88671875" bestFit="1" customWidth="1"/>
    <col min="3" max="3" width="12" bestFit="1" customWidth="1"/>
    <col min="4" max="4" width="20.88671875" bestFit="1" customWidth="1"/>
    <col min="5" max="5" width="12" bestFit="1" customWidth="1"/>
    <col min="6" max="6" width="20.88671875" bestFit="1" customWidth="1"/>
    <col min="7" max="7" width="12" bestFit="1" customWidth="1"/>
    <col min="8" max="8" width="20.88671875" bestFit="1" customWidth="1"/>
    <col min="9" max="9" width="12" bestFit="1" customWidth="1"/>
    <col min="10" max="10" width="20.88671875" bestFit="1" customWidth="1"/>
    <col min="11" max="11" width="12" bestFit="1" customWidth="1"/>
    <col min="12" max="12" width="20.88671875" bestFit="1" customWidth="1"/>
    <col min="13" max="13" width="12" bestFit="1" customWidth="1"/>
    <col min="14" max="14" width="15.33203125" bestFit="1" customWidth="1"/>
    <col min="15" max="15" width="24.44140625" bestFit="1" customWidth="1"/>
    <col min="16" max="16" width="13" bestFit="1" customWidth="1"/>
    <col min="17" max="17" width="15.33203125" bestFit="1" customWidth="1"/>
    <col min="18" max="18" width="24.44140625" bestFit="1" customWidth="1"/>
    <col min="19" max="19" width="13" bestFit="1" customWidth="1"/>
    <col min="20" max="20" width="17.88671875" bestFit="1" customWidth="1"/>
    <col min="21" max="21" width="23.6640625" bestFit="1" customWidth="1"/>
    <col min="22" max="22" width="12.88671875" bestFit="1" customWidth="1"/>
    <col min="23" max="23" width="30.6640625" bestFit="1" customWidth="1"/>
    <col min="24" max="24" width="39.44140625" bestFit="1" customWidth="1"/>
    <col min="25" max="25" width="28.6640625" bestFit="1" customWidth="1"/>
    <col min="26" max="26" width="16.88671875" bestFit="1" customWidth="1"/>
    <col min="27" max="27" width="23.6640625" bestFit="1" customWidth="1"/>
    <col min="28" max="28" width="12.88671875" bestFit="1" customWidth="1"/>
    <col min="29" max="29" width="29.6640625" bestFit="1" customWidth="1"/>
    <col min="30" max="30" width="38.44140625" bestFit="1" customWidth="1"/>
    <col min="31" max="31" width="27.6640625" bestFit="1" customWidth="1"/>
    <col min="32" max="32" width="16.88671875" bestFit="1" customWidth="1"/>
    <col min="33" max="33" width="23.6640625" bestFit="1" customWidth="1"/>
    <col min="34" max="34" width="12.88671875" bestFit="1" customWidth="1"/>
    <col min="35" max="35" width="29.6640625" bestFit="1" customWidth="1"/>
    <col min="36" max="36" width="38.44140625" bestFit="1" customWidth="1"/>
    <col min="37" max="37" width="27.6640625" bestFit="1" customWidth="1"/>
    <col min="38" max="38" width="16.88671875" bestFit="1" customWidth="1"/>
    <col min="39" max="39" width="23.6640625" bestFit="1" customWidth="1"/>
    <col min="40" max="40" width="12.88671875" bestFit="1" customWidth="1"/>
    <col min="41" max="41" width="29.6640625" bestFit="1" customWidth="1"/>
    <col min="42" max="42" width="38.44140625" bestFit="1" customWidth="1"/>
    <col min="43" max="43" width="27.6640625" bestFit="1" customWidth="1"/>
    <col min="44" max="44" width="16.88671875" bestFit="1" customWidth="1"/>
    <col min="45" max="45" width="23.6640625" bestFit="1" customWidth="1"/>
    <col min="46" max="46" width="12.88671875" bestFit="1" customWidth="1"/>
    <col min="47" max="47" width="29.6640625" bestFit="1" customWidth="1"/>
    <col min="48" max="48" width="38.44140625" bestFit="1" customWidth="1"/>
    <col min="49" max="49" width="27.6640625" bestFit="1" customWidth="1"/>
    <col min="50" max="50" width="16.88671875" bestFit="1" customWidth="1"/>
    <col min="51" max="51" width="23.6640625" bestFit="1" customWidth="1"/>
    <col min="52" max="52" width="12.88671875" bestFit="1" customWidth="1"/>
    <col min="53" max="53" width="29.6640625" bestFit="1" customWidth="1"/>
    <col min="54" max="54" width="38.44140625" bestFit="1" customWidth="1"/>
    <col min="55" max="55" width="27.6640625" bestFit="1" customWidth="1"/>
    <col min="56" max="56" width="16.88671875" bestFit="1" customWidth="1"/>
    <col min="57" max="57" width="23.6640625" bestFit="1" customWidth="1"/>
    <col min="58" max="58" width="12.88671875" bestFit="1" customWidth="1"/>
    <col min="59" max="59" width="29.6640625" bestFit="1" customWidth="1"/>
    <col min="60" max="60" width="38.44140625" bestFit="1" customWidth="1"/>
    <col min="61" max="61" width="27.6640625" bestFit="1" customWidth="1"/>
    <col min="62" max="62" width="16.88671875" bestFit="1" customWidth="1"/>
    <col min="63" max="63" width="23.6640625" bestFit="1" customWidth="1"/>
    <col min="64" max="64" width="12.88671875" bestFit="1" customWidth="1"/>
    <col min="65" max="65" width="29.6640625" bestFit="1" customWidth="1"/>
    <col min="66" max="66" width="38.44140625" bestFit="1" customWidth="1"/>
    <col min="67" max="67" width="27.6640625" bestFit="1" customWidth="1"/>
    <col min="68" max="68" width="16.88671875" bestFit="1" customWidth="1"/>
    <col min="69" max="69" width="23.6640625" bestFit="1" customWidth="1"/>
    <col min="70" max="70" width="12.88671875" bestFit="1" customWidth="1"/>
    <col min="71" max="71" width="29.6640625" bestFit="1" customWidth="1"/>
    <col min="72" max="72" width="38.44140625" bestFit="1" customWidth="1"/>
    <col min="73" max="73" width="27.6640625" bestFit="1" customWidth="1"/>
    <col min="74" max="74" width="15" bestFit="1" customWidth="1"/>
    <col min="75" max="75" width="23.6640625" bestFit="1" customWidth="1"/>
    <col min="76" max="76" width="12.88671875" bestFit="1" customWidth="1"/>
    <col min="77" max="77" width="20.109375" bestFit="1" customWidth="1"/>
    <col min="78" max="78" width="28.88671875" bestFit="1" customWidth="1"/>
    <col min="79" max="79" width="18.21875" bestFit="1" customWidth="1"/>
    <col min="80" max="80" width="17" bestFit="1" customWidth="1"/>
    <col min="81" max="81" width="23.6640625" bestFit="1" customWidth="1"/>
    <col min="82" max="82" width="12.88671875" bestFit="1" customWidth="1"/>
    <col min="83" max="83" width="29.77734375" bestFit="1" customWidth="1"/>
    <col min="84" max="84" width="38.44140625" bestFit="1" customWidth="1"/>
    <col min="85" max="85" width="27.77734375" bestFit="1" customWidth="1"/>
  </cols>
  <sheetData>
    <row r="2" spans="1:13" x14ac:dyDescent="0.3">
      <c r="A2" s="21" t="s">
        <v>492</v>
      </c>
      <c r="B2" t="s">
        <v>489</v>
      </c>
    </row>
    <row r="4" spans="1:13" x14ac:dyDescent="0.3">
      <c r="B4" s="21" t="s">
        <v>510</v>
      </c>
    </row>
    <row r="5" spans="1:13" x14ac:dyDescent="0.3">
      <c r="B5" t="s">
        <v>42</v>
      </c>
      <c r="D5" t="s">
        <v>497</v>
      </c>
      <c r="F5" t="s">
        <v>498</v>
      </c>
      <c r="H5" t="s">
        <v>499</v>
      </c>
      <c r="J5" t="s">
        <v>503</v>
      </c>
      <c r="L5" t="s">
        <v>500</v>
      </c>
    </row>
    <row r="6" spans="1:13" x14ac:dyDescent="0.3">
      <c r="A6" s="21" t="s">
        <v>508</v>
      </c>
      <c r="B6" t="s">
        <v>533</v>
      </c>
      <c r="C6" t="s">
        <v>532</v>
      </c>
      <c r="D6" t="s">
        <v>533</v>
      </c>
      <c r="E6" t="s">
        <v>532</v>
      </c>
      <c r="F6" t="s">
        <v>533</v>
      </c>
      <c r="G6" t="s">
        <v>532</v>
      </c>
      <c r="H6" t="s">
        <v>533</v>
      </c>
      <c r="I6" t="s">
        <v>532</v>
      </c>
      <c r="J6" t="s">
        <v>533</v>
      </c>
      <c r="K6" t="s">
        <v>532</v>
      </c>
      <c r="L6" t="s">
        <v>533</v>
      </c>
      <c r="M6" t="s">
        <v>532</v>
      </c>
    </row>
    <row r="7" spans="1:13" x14ac:dyDescent="0.3">
      <c r="A7" s="22" t="s">
        <v>193</v>
      </c>
      <c r="D7">
        <v>21</v>
      </c>
      <c r="E7">
        <v>56.203583061889248</v>
      </c>
    </row>
    <row r="8" spans="1:13" x14ac:dyDescent="0.3">
      <c r="A8" s="22" t="s">
        <v>15</v>
      </c>
      <c r="B8">
        <v>8</v>
      </c>
      <c r="C8">
        <v>33.036335477722183</v>
      </c>
      <c r="D8">
        <v>5</v>
      </c>
      <c r="E8">
        <v>13.238833094213295</v>
      </c>
      <c r="F8">
        <v>8</v>
      </c>
      <c r="G8">
        <v>27.018421651125767</v>
      </c>
      <c r="H8">
        <v>15</v>
      </c>
      <c r="I8">
        <v>28.351084107695971</v>
      </c>
      <c r="J8">
        <v>23</v>
      </c>
      <c r="K8">
        <v>25.928174750092559</v>
      </c>
      <c r="L8">
        <v>62</v>
      </c>
      <c r="M8">
        <v>23.040469978800303</v>
      </c>
    </row>
    <row r="9" spans="1:13" x14ac:dyDescent="0.3">
      <c r="A9" s="22" t="s">
        <v>28</v>
      </c>
      <c r="D9">
        <v>7</v>
      </c>
      <c r="E9">
        <v>6.8925329277592766</v>
      </c>
      <c r="F9">
        <v>33</v>
      </c>
      <c r="G9">
        <v>26.203488372093027</v>
      </c>
      <c r="L9">
        <v>9</v>
      </c>
      <c r="M9">
        <v>27.119631901840492</v>
      </c>
    </row>
    <row r="10" spans="1:13" x14ac:dyDescent="0.3">
      <c r="A10" s="22" t="s">
        <v>35</v>
      </c>
      <c r="H10">
        <v>47</v>
      </c>
      <c r="I10">
        <v>68.016613563950841</v>
      </c>
    </row>
    <row r="11" spans="1:13" x14ac:dyDescent="0.3">
      <c r="A11" s="22" t="s">
        <v>41</v>
      </c>
      <c r="B11">
        <v>24</v>
      </c>
      <c r="C11">
        <v>22.078453038674034</v>
      </c>
      <c r="D11">
        <v>10</v>
      </c>
      <c r="E11">
        <v>21.658850443237061</v>
      </c>
      <c r="F11">
        <v>20</v>
      </c>
      <c r="G11">
        <v>18.151840869780084</v>
      </c>
      <c r="H11">
        <v>22</v>
      </c>
      <c r="I11">
        <v>24.504848295276823</v>
      </c>
      <c r="L11">
        <v>20</v>
      </c>
      <c r="M11">
        <v>25.341331082710393</v>
      </c>
    </row>
    <row r="12" spans="1:13" x14ac:dyDescent="0.3">
      <c r="A12" s="22" t="s">
        <v>55</v>
      </c>
      <c r="D12">
        <v>17</v>
      </c>
      <c r="E12">
        <v>32.007084468664857</v>
      </c>
      <c r="J12">
        <v>34</v>
      </c>
      <c r="K12">
        <v>37.812158718602113</v>
      </c>
      <c r="L12">
        <v>37</v>
      </c>
      <c r="M12">
        <v>40.261554621848738</v>
      </c>
    </row>
    <row r="13" spans="1:13" x14ac:dyDescent="0.3">
      <c r="A13" s="22" t="s">
        <v>61</v>
      </c>
      <c r="D13">
        <v>37</v>
      </c>
      <c r="E13">
        <v>22.522552447552446</v>
      </c>
      <c r="J13">
        <v>30</v>
      </c>
      <c r="K13">
        <v>85.796214511041001</v>
      </c>
    </row>
    <row r="14" spans="1:13" x14ac:dyDescent="0.3">
      <c r="A14" s="22" t="s">
        <v>64</v>
      </c>
      <c r="D14">
        <v>40</v>
      </c>
      <c r="E14">
        <v>21.539973969555188</v>
      </c>
      <c r="J14">
        <v>38</v>
      </c>
      <c r="K14">
        <v>83.424999999999997</v>
      </c>
    </row>
    <row r="15" spans="1:13" x14ac:dyDescent="0.3">
      <c r="A15" s="22" t="s">
        <v>232</v>
      </c>
      <c r="D15">
        <v>12</v>
      </c>
      <c r="E15">
        <v>19.355208893670433</v>
      </c>
      <c r="F15">
        <v>68</v>
      </c>
      <c r="G15">
        <v>34.437123287671227</v>
      </c>
    </row>
    <row r="16" spans="1:13" x14ac:dyDescent="0.3">
      <c r="A16" s="22" t="s">
        <v>70</v>
      </c>
      <c r="D16">
        <v>11</v>
      </c>
      <c r="E16">
        <v>28.590183464379322</v>
      </c>
      <c r="F16">
        <v>38</v>
      </c>
      <c r="G16">
        <v>50.091161071758549</v>
      </c>
      <c r="L16">
        <v>20</v>
      </c>
      <c r="M16">
        <v>13.035672514619884</v>
      </c>
    </row>
    <row r="17" spans="1:13" x14ac:dyDescent="0.3">
      <c r="A17" s="22" t="s">
        <v>408</v>
      </c>
      <c r="D17">
        <v>13</v>
      </c>
      <c r="E17">
        <v>25.893748731479604</v>
      </c>
    </row>
    <row r="18" spans="1:13" x14ac:dyDescent="0.3">
      <c r="A18" s="22" t="s">
        <v>73</v>
      </c>
      <c r="B18">
        <v>34</v>
      </c>
      <c r="C18">
        <v>31.442006269592476</v>
      </c>
      <c r="D18">
        <v>7</v>
      </c>
      <c r="E18">
        <v>12.555078903018233</v>
      </c>
      <c r="F18">
        <v>11</v>
      </c>
      <c r="G18">
        <v>37.648658859085756</v>
      </c>
    </row>
    <row r="19" spans="1:13" x14ac:dyDescent="0.3">
      <c r="A19" s="22" t="s">
        <v>74</v>
      </c>
      <c r="D19">
        <v>12</v>
      </c>
      <c r="E19">
        <v>23.028297826554766</v>
      </c>
      <c r="F19">
        <v>37</v>
      </c>
      <c r="G19">
        <v>194.14500000000001</v>
      </c>
    </row>
    <row r="20" spans="1:13" x14ac:dyDescent="0.3">
      <c r="A20" s="22" t="s">
        <v>366</v>
      </c>
      <c r="D20">
        <v>8</v>
      </c>
      <c r="E20">
        <v>15.990291262135923</v>
      </c>
    </row>
    <row r="21" spans="1:13" x14ac:dyDescent="0.3">
      <c r="A21" s="22" t="s">
        <v>80</v>
      </c>
      <c r="B21">
        <v>8</v>
      </c>
      <c r="C21">
        <v>14.986644001942691</v>
      </c>
      <c r="D21">
        <v>7</v>
      </c>
      <c r="E21">
        <v>14.836847826086958</v>
      </c>
      <c r="F21">
        <v>12</v>
      </c>
      <c r="G21">
        <v>166.66499999999999</v>
      </c>
      <c r="J21">
        <v>20</v>
      </c>
      <c r="K21">
        <v>18.964025028371079</v>
      </c>
    </row>
    <row r="22" spans="1:13" x14ac:dyDescent="0.3">
      <c r="A22" s="22" t="s">
        <v>159</v>
      </c>
      <c r="D22">
        <v>44</v>
      </c>
      <c r="E22">
        <v>20.289730760066714</v>
      </c>
      <c r="L22">
        <v>37</v>
      </c>
      <c r="M22">
        <v>35.736885245901632</v>
      </c>
    </row>
    <row r="23" spans="1:13" x14ac:dyDescent="0.3">
      <c r="A23" s="22" t="s">
        <v>93</v>
      </c>
      <c r="B23">
        <v>32</v>
      </c>
      <c r="C23">
        <v>29.266973221530971</v>
      </c>
      <c r="D23">
        <v>9</v>
      </c>
      <c r="E23">
        <v>32.546778303603929</v>
      </c>
    </row>
    <row r="24" spans="1:13" x14ac:dyDescent="0.3">
      <c r="A24" s="22" t="s">
        <v>102</v>
      </c>
      <c r="D24">
        <v>12</v>
      </c>
      <c r="E24">
        <v>15.619390243902439</v>
      </c>
    </row>
    <row r="25" spans="1:13" x14ac:dyDescent="0.3">
      <c r="A25" s="22" t="s">
        <v>109</v>
      </c>
      <c r="F25">
        <v>84</v>
      </c>
      <c r="G25">
        <v>17.044611307420492</v>
      </c>
    </row>
    <row r="26" spans="1:13" x14ac:dyDescent="0.3">
      <c r="A26" s="22" t="s">
        <v>112</v>
      </c>
      <c r="D26">
        <v>8</v>
      </c>
      <c r="E26">
        <v>21.65658229743897</v>
      </c>
    </row>
    <row r="27" spans="1:13" x14ac:dyDescent="0.3">
      <c r="A27" s="22" t="s">
        <v>119</v>
      </c>
      <c r="B27">
        <v>12</v>
      </c>
      <c r="C27">
        <v>23.074583333333333</v>
      </c>
      <c r="D27">
        <v>23</v>
      </c>
      <c r="E27">
        <v>17.927905390038664</v>
      </c>
      <c r="F27">
        <v>29</v>
      </c>
      <c r="G27">
        <v>14.656571773350668</v>
      </c>
      <c r="H27">
        <v>24</v>
      </c>
      <c r="I27">
        <v>19.505704697986577</v>
      </c>
    </row>
    <row r="28" spans="1:13" x14ac:dyDescent="0.3">
      <c r="A28" s="22" t="s">
        <v>128</v>
      </c>
      <c r="D28">
        <v>8</v>
      </c>
      <c r="E28">
        <v>22.852988909926967</v>
      </c>
      <c r="F28">
        <v>31</v>
      </c>
      <c r="G28">
        <v>107.64494382022471</v>
      </c>
      <c r="H28">
        <v>11</v>
      </c>
      <c r="I28">
        <v>52.533429394812678</v>
      </c>
      <c r="J28">
        <v>101</v>
      </c>
      <c r="K28">
        <v>36.127105805781937</v>
      </c>
    </row>
    <row r="29" spans="1:13" x14ac:dyDescent="0.3">
      <c r="A29" s="22" t="s">
        <v>139</v>
      </c>
      <c r="B29">
        <v>20</v>
      </c>
      <c r="C29">
        <v>42.623980815347721</v>
      </c>
      <c r="D29">
        <v>5</v>
      </c>
      <c r="E29">
        <v>12.315977539561</v>
      </c>
      <c r="F29">
        <v>76</v>
      </c>
      <c r="G29">
        <v>49.543658536585369</v>
      </c>
      <c r="H29">
        <v>20</v>
      </c>
      <c r="I29">
        <v>24.926497404965634</v>
      </c>
      <c r="J29">
        <v>20</v>
      </c>
      <c r="K29">
        <v>44.057423498299961</v>
      </c>
      <c r="L29">
        <v>10</v>
      </c>
      <c r="M29">
        <v>22.066818181818181</v>
      </c>
    </row>
    <row r="30" spans="1:13" x14ac:dyDescent="0.3">
      <c r="A30" s="22" t="s">
        <v>374</v>
      </c>
      <c r="D30">
        <v>14</v>
      </c>
      <c r="E30">
        <v>49.587021595039552</v>
      </c>
      <c r="F30">
        <v>18</v>
      </c>
      <c r="G30">
        <v>43.875638841567287</v>
      </c>
      <c r="J30">
        <v>7</v>
      </c>
      <c r="K30">
        <v>48.256740681998416</v>
      </c>
    </row>
    <row r="31" spans="1:13" x14ac:dyDescent="0.3">
      <c r="A31" s="22" t="s">
        <v>509</v>
      </c>
      <c r="B31">
        <v>8</v>
      </c>
      <c r="C31">
        <v>14.986644001942691</v>
      </c>
      <c r="D31">
        <v>5</v>
      </c>
      <c r="E31">
        <v>6.8925329277592766</v>
      </c>
      <c r="F31">
        <v>8</v>
      </c>
      <c r="G31">
        <v>14.656571773350668</v>
      </c>
      <c r="H31">
        <v>11</v>
      </c>
      <c r="I31">
        <v>19.505704697986577</v>
      </c>
      <c r="J31">
        <v>7</v>
      </c>
      <c r="K31">
        <v>18.964025028371079</v>
      </c>
      <c r="L31">
        <v>9</v>
      </c>
      <c r="M31">
        <v>13.035672514619884</v>
      </c>
    </row>
  </sheetData>
  <conditionalFormatting sqref="CH9:XFD9 A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D82AD-1D3B-4F6F-97D9-9281BE768C69}">
  <dimension ref="A1:M27"/>
  <sheetViews>
    <sheetView workbookViewId="0">
      <selection activeCell="C3" sqref="C3"/>
    </sheetView>
  </sheetViews>
  <sheetFormatPr defaultRowHeight="13.8" x14ac:dyDescent="0.3"/>
  <sheetData>
    <row r="1" spans="1:13" x14ac:dyDescent="0.3">
      <c r="A1" s="23"/>
      <c r="B1" s="23" t="s">
        <v>42</v>
      </c>
      <c r="C1" s="23"/>
      <c r="D1" s="23" t="s">
        <v>497</v>
      </c>
      <c r="E1" s="23"/>
      <c r="F1" s="23" t="s">
        <v>498</v>
      </c>
      <c r="G1" s="23"/>
      <c r="H1" s="23" t="s">
        <v>499</v>
      </c>
      <c r="I1" s="23"/>
      <c r="J1" s="23" t="s">
        <v>503</v>
      </c>
      <c r="K1" s="23"/>
      <c r="L1" s="23" t="s">
        <v>500</v>
      </c>
      <c r="M1" s="23"/>
    </row>
    <row r="2" spans="1:13" x14ac:dyDescent="0.3">
      <c r="A2" s="24" t="s">
        <v>508</v>
      </c>
      <c r="B2" s="24" t="s">
        <v>533</v>
      </c>
      <c r="C2" s="24" t="s">
        <v>532</v>
      </c>
      <c r="D2" s="24" t="s">
        <v>533</v>
      </c>
      <c r="E2" s="24" t="s">
        <v>532</v>
      </c>
      <c r="F2" s="24" t="s">
        <v>533</v>
      </c>
      <c r="G2" s="24" t="s">
        <v>532</v>
      </c>
      <c r="H2" s="24" t="s">
        <v>533</v>
      </c>
      <c r="I2" s="24" t="s">
        <v>532</v>
      </c>
      <c r="J2" s="24" t="s">
        <v>533</v>
      </c>
      <c r="K2" s="24" t="s">
        <v>532</v>
      </c>
      <c r="L2" s="24" t="s">
        <v>533</v>
      </c>
      <c r="M2" s="24" t="s">
        <v>532</v>
      </c>
    </row>
    <row r="3" spans="1:13" x14ac:dyDescent="0.3">
      <c r="A3" s="22" t="s">
        <v>193</v>
      </c>
      <c r="D3">
        <v>21</v>
      </c>
      <c r="E3">
        <v>56.203583061889248</v>
      </c>
    </row>
    <row r="4" spans="1:13" x14ac:dyDescent="0.3">
      <c r="A4" s="22" t="s">
        <v>15</v>
      </c>
      <c r="B4">
        <v>8</v>
      </c>
      <c r="C4">
        <v>33.036335477722183</v>
      </c>
      <c r="D4">
        <v>5</v>
      </c>
      <c r="E4">
        <v>13.238833094213295</v>
      </c>
      <c r="F4">
        <v>8</v>
      </c>
      <c r="G4">
        <v>27.018421651125767</v>
      </c>
      <c r="H4">
        <v>15</v>
      </c>
      <c r="I4">
        <v>28.351084107695971</v>
      </c>
      <c r="J4">
        <v>23</v>
      </c>
      <c r="K4">
        <v>25.928174750092559</v>
      </c>
      <c r="L4">
        <v>62</v>
      </c>
      <c r="M4">
        <v>23.040469978800303</v>
      </c>
    </row>
    <row r="5" spans="1:13" x14ac:dyDescent="0.3">
      <c r="A5" s="22" t="s">
        <v>28</v>
      </c>
      <c r="D5">
        <v>7</v>
      </c>
      <c r="E5">
        <v>6.8925329277592766</v>
      </c>
      <c r="F5">
        <v>33</v>
      </c>
      <c r="G5">
        <v>26.203488372093027</v>
      </c>
      <c r="L5">
        <v>9</v>
      </c>
      <c r="M5">
        <v>27.119631901840492</v>
      </c>
    </row>
    <row r="6" spans="1:13" x14ac:dyDescent="0.3">
      <c r="A6" s="22" t="s">
        <v>35</v>
      </c>
      <c r="H6">
        <v>47</v>
      </c>
      <c r="I6">
        <v>68.016613563950841</v>
      </c>
    </row>
    <row r="7" spans="1:13" x14ac:dyDescent="0.3">
      <c r="A7" s="22" t="s">
        <v>41</v>
      </c>
      <c r="B7">
        <v>24</v>
      </c>
      <c r="C7">
        <v>22.078453038674034</v>
      </c>
      <c r="D7">
        <v>10</v>
      </c>
      <c r="E7">
        <v>21.658850443237061</v>
      </c>
      <c r="F7">
        <v>20</v>
      </c>
      <c r="G7">
        <v>18.151840869780084</v>
      </c>
      <c r="H7">
        <v>22</v>
      </c>
      <c r="I7">
        <v>24.504848295276823</v>
      </c>
      <c r="L7">
        <v>20</v>
      </c>
      <c r="M7">
        <v>25.341331082710393</v>
      </c>
    </row>
    <row r="8" spans="1:13" x14ac:dyDescent="0.3">
      <c r="A8" s="22" t="s">
        <v>55</v>
      </c>
      <c r="D8">
        <v>17</v>
      </c>
      <c r="E8">
        <v>32.007084468664857</v>
      </c>
      <c r="J8">
        <v>34</v>
      </c>
      <c r="K8">
        <v>37.812158718602113</v>
      </c>
      <c r="L8">
        <v>37</v>
      </c>
      <c r="M8">
        <v>40.261554621848738</v>
      </c>
    </row>
    <row r="9" spans="1:13" x14ac:dyDescent="0.3">
      <c r="A9" s="22" t="s">
        <v>61</v>
      </c>
      <c r="D9">
        <v>37</v>
      </c>
      <c r="E9">
        <v>22.522552447552446</v>
      </c>
      <c r="J9">
        <v>30</v>
      </c>
      <c r="K9">
        <v>85.796214511041001</v>
      </c>
    </row>
    <row r="10" spans="1:13" x14ac:dyDescent="0.3">
      <c r="A10" s="22" t="s">
        <v>64</v>
      </c>
      <c r="D10">
        <v>40</v>
      </c>
      <c r="E10">
        <v>21.539973969555188</v>
      </c>
      <c r="J10">
        <v>38</v>
      </c>
      <c r="K10">
        <v>83.424999999999997</v>
      </c>
    </row>
    <row r="11" spans="1:13" x14ac:dyDescent="0.3">
      <c r="A11" s="22" t="s">
        <v>232</v>
      </c>
      <c r="D11">
        <v>12</v>
      </c>
      <c r="E11">
        <v>19.355208893670433</v>
      </c>
      <c r="F11">
        <v>68</v>
      </c>
      <c r="G11">
        <v>34.437123287671227</v>
      </c>
    </row>
    <row r="12" spans="1:13" x14ac:dyDescent="0.3">
      <c r="A12" s="22" t="s">
        <v>70</v>
      </c>
      <c r="D12">
        <v>11</v>
      </c>
      <c r="E12">
        <v>28.590183464379322</v>
      </c>
      <c r="F12">
        <v>38</v>
      </c>
      <c r="G12">
        <v>50.091161071758549</v>
      </c>
      <c r="L12">
        <v>20</v>
      </c>
      <c r="M12">
        <v>13.035672514619884</v>
      </c>
    </row>
    <row r="13" spans="1:13" x14ac:dyDescent="0.3">
      <c r="A13" s="22" t="s">
        <v>408</v>
      </c>
      <c r="D13">
        <v>13</v>
      </c>
      <c r="E13">
        <v>25.893748731479604</v>
      </c>
    </row>
    <row r="14" spans="1:13" x14ac:dyDescent="0.3">
      <c r="A14" s="22" t="s">
        <v>73</v>
      </c>
      <c r="B14">
        <v>34</v>
      </c>
      <c r="C14">
        <v>31.442006269592476</v>
      </c>
      <c r="D14">
        <v>7</v>
      </c>
      <c r="E14">
        <v>12.555078903018233</v>
      </c>
      <c r="F14">
        <v>11</v>
      </c>
      <c r="G14">
        <v>37.648658859085756</v>
      </c>
    </row>
    <row r="15" spans="1:13" x14ac:dyDescent="0.3">
      <c r="A15" s="22" t="s">
        <v>74</v>
      </c>
      <c r="D15">
        <v>12</v>
      </c>
      <c r="E15">
        <v>23.028297826554766</v>
      </c>
      <c r="F15">
        <v>37</v>
      </c>
      <c r="G15">
        <v>194.14500000000001</v>
      </c>
    </row>
    <row r="16" spans="1:13" x14ac:dyDescent="0.3">
      <c r="A16" s="22" t="s">
        <v>366</v>
      </c>
      <c r="D16">
        <v>8</v>
      </c>
      <c r="E16">
        <v>15.990291262135923</v>
      </c>
    </row>
    <row r="17" spans="1:13" x14ac:dyDescent="0.3">
      <c r="A17" s="22" t="s">
        <v>80</v>
      </c>
      <c r="B17">
        <v>8</v>
      </c>
      <c r="C17">
        <v>14.986644001942691</v>
      </c>
      <c r="D17">
        <v>7</v>
      </c>
      <c r="E17">
        <v>14.836847826086958</v>
      </c>
      <c r="F17">
        <v>12</v>
      </c>
      <c r="G17">
        <v>166.66499999999999</v>
      </c>
      <c r="J17">
        <v>20</v>
      </c>
      <c r="K17">
        <v>18.964025028371079</v>
      </c>
    </row>
    <row r="18" spans="1:13" x14ac:dyDescent="0.3">
      <c r="A18" s="22" t="s">
        <v>159</v>
      </c>
      <c r="D18">
        <v>44</v>
      </c>
      <c r="E18">
        <v>20.289730760066714</v>
      </c>
      <c r="L18">
        <v>37</v>
      </c>
      <c r="M18">
        <v>35.736885245901632</v>
      </c>
    </row>
    <row r="19" spans="1:13" x14ac:dyDescent="0.3">
      <c r="A19" s="22" t="s">
        <v>93</v>
      </c>
      <c r="B19">
        <v>32</v>
      </c>
      <c r="C19">
        <v>29.266973221530971</v>
      </c>
      <c r="D19">
        <v>9</v>
      </c>
      <c r="E19">
        <v>32.546778303603929</v>
      </c>
    </row>
    <row r="20" spans="1:13" x14ac:dyDescent="0.3">
      <c r="A20" s="22" t="s">
        <v>102</v>
      </c>
      <c r="D20">
        <v>12</v>
      </c>
      <c r="E20">
        <v>15.619390243902439</v>
      </c>
    </row>
    <row r="21" spans="1:13" x14ac:dyDescent="0.3">
      <c r="A21" s="22" t="s">
        <v>109</v>
      </c>
      <c r="F21">
        <v>84</v>
      </c>
      <c r="G21">
        <v>17.044611307420492</v>
      </c>
    </row>
    <row r="22" spans="1:13" x14ac:dyDescent="0.3">
      <c r="A22" s="22" t="s">
        <v>112</v>
      </c>
      <c r="D22">
        <v>8</v>
      </c>
      <c r="E22">
        <v>21.65658229743897</v>
      </c>
    </row>
    <row r="23" spans="1:13" x14ac:dyDescent="0.3">
      <c r="A23" s="22" t="s">
        <v>119</v>
      </c>
      <c r="B23">
        <v>12</v>
      </c>
      <c r="C23">
        <v>23.074583333333333</v>
      </c>
      <c r="D23">
        <v>23</v>
      </c>
      <c r="E23">
        <v>17.927905390038664</v>
      </c>
      <c r="F23">
        <v>29</v>
      </c>
      <c r="G23">
        <v>14.656571773350668</v>
      </c>
      <c r="H23">
        <v>24</v>
      </c>
      <c r="I23">
        <v>19.505704697986577</v>
      </c>
    </row>
    <row r="24" spans="1:13" x14ac:dyDescent="0.3">
      <c r="A24" s="22" t="s">
        <v>128</v>
      </c>
      <c r="D24">
        <v>8</v>
      </c>
      <c r="E24">
        <v>22.852988909926967</v>
      </c>
      <c r="F24">
        <v>31</v>
      </c>
      <c r="G24">
        <v>107.64494382022471</v>
      </c>
      <c r="H24">
        <v>11</v>
      </c>
      <c r="I24">
        <v>52.533429394812678</v>
      </c>
      <c r="J24">
        <v>101</v>
      </c>
      <c r="K24">
        <v>36.127105805781937</v>
      </c>
    </row>
    <row r="25" spans="1:13" x14ac:dyDescent="0.3">
      <c r="A25" s="22" t="s">
        <v>139</v>
      </c>
      <c r="B25">
        <v>20</v>
      </c>
      <c r="C25">
        <v>42.623980815347721</v>
      </c>
      <c r="D25">
        <v>5</v>
      </c>
      <c r="E25">
        <v>12.315977539561</v>
      </c>
      <c r="F25">
        <v>76</v>
      </c>
      <c r="G25">
        <v>49.543658536585369</v>
      </c>
      <c r="H25">
        <v>20</v>
      </c>
      <c r="I25">
        <v>24.926497404965634</v>
      </c>
      <c r="J25">
        <v>20</v>
      </c>
      <c r="K25">
        <v>44.057423498299961</v>
      </c>
      <c r="L25">
        <v>10</v>
      </c>
      <c r="M25">
        <v>22.066818181818181</v>
      </c>
    </row>
    <row r="26" spans="1:13" x14ac:dyDescent="0.3">
      <c r="A26" s="22" t="s">
        <v>374</v>
      </c>
      <c r="D26">
        <v>14</v>
      </c>
      <c r="E26">
        <v>49.587021595039552</v>
      </c>
      <c r="F26">
        <v>18</v>
      </c>
      <c r="G26">
        <v>43.875638841567287</v>
      </c>
      <c r="J26">
        <v>7</v>
      </c>
      <c r="K26">
        <v>48.256740681998416</v>
      </c>
    </row>
    <row r="27" spans="1:13" x14ac:dyDescent="0.3">
      <c r="A27" s="25" t="s">
        <v>509</v>
      </c>
      <c r="B27" s="26">
        <v>8</v>
      </c>
      <c r="C27" s="26">
        <v>14.986644001942691</v>
      </c>
      <c r="D27" s="26">
        <v>5</v>
      </c>
      <c r="E27" s="26">
        <v>6.8925329277592766</v>
      </c>
      <c r="F27" s="26">
        <v>8</v>
      </c>
      <c r="G27" s="26">
        <v>14.656571773350668</v>
      </c>
      <c r="H27" s="26">
        <v>11</v>
      </c>
      <c r="I27" s="26">
        <v>19.505704697986577</v>
      </c>
      <c r="J27" s="26">
        <v>7</v>
      </c>
      <c r="K27" s="26">
        <v>18.964025028371079</v>
      </c>
      <c r="L27" s="26">
        <v>9</v>
      </c>
      <c r="M27" s="26">
        <v>13.035672514619884</v>
      </c>
    </row>
  </sheetData>
  <conditionalFormatting sqref="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A4842-0DD4-4F93-BB0A-0744E76A8406}">
  <dimension ref="A3:C46"/>
  <sheetViews>
    <sheetView workbookViewId="0">
      <selection activeCell="B8" sqref="B8"/>
    </sheetView>
  </sheetViews>
  <sheetFormatPr defaultRowHeight="13.8" x14ac:dyDescent="0.3"/>
  <cols>
    <col min="1" max="1" width="14.77734375" bestFit="1" customWidth="1"/>
    <col min="2" max="2" width="15.21875" bestFit="1" customWidth="1"/>
  </cols>
  <sheetData>
    <row r="3" spans="1:2" x14ac:dyDescent="0.3">
      <c r="A3" s="21" t="s">
        <v>508</v>
      </c>
      <c r="B3" t="s">
        <v>511</v>
      </c>
    </row>
    <row r="4" spans="1:2" x14ac:dyDescent="0.3">
      <c r="A4" s="22" t="s">
        <v>530</v>
      </c>
      <c r="B4">
        <v>1904619</v>
      </c>
    </row>
    <row r="5" spans="1:2" x14ac:dyDescent="0.3">
      <c r="A5" s="22" t="s">
        <v>497</v>
      </c>
      <c r="B5">
        <v>1752497.81</v>
      </c>
    </row>
    <row r="6" spans="1:2" x14ac:dyDescent="0.3">
      <c r="A6" s="22" t="s">
        <v>42</v>
      </c>
      <c r="B6">
        <v>240085</v>
      </c>
    </row>
    <row r="7" spans="1:2" x14ac:dyDescent="0.3">
      <c r="A7" s="22" t="s">
        <v>498</v>
      </c>
      <c r="B7">
        <v>167911</v>
      </c>
    </row>
    <row r="8" spans="1:2" x14ac:dyDescent="0.3">
      <c r="A8" s="22" t="s">
        <v>500</v>
      </c>
      <c r="B8">
        <v>129790</v>
      </c>
    </row>
    <row r="9" spans="1:2" x14ac:dyDescent="0.3">
      <c r="A9" s="22" t="s">
        <v>503</v>
      </c>
      <c r="B9">
        <v>112261</v>
      </c>
    </row>
    <row r="10" spans="1:2" x14ac:dyDescent="0.3">
      <c r="A10" s="22" t="s">
        <v>499</v>
      </c>
      <c r="B10">
        <v>107255</v>
      </c>
    </row>
    <row r="11" spans="1:2" x14ac:dyDescent="0.3">
      <c r="A11" s="22" t="s">
        <v>509</v>
      </c>
      <c r="B11">
        <v>4414418.8100000005</v>
      </c>
    </row>
    <row r="16" spans="1:2" x14ac:dyDescent="0.3">
      <c r="A16" s="21" t="s">
        <v>508</v>
      </c>
      <c r="B16" t="s">
        <v>531</v>
      </c>
    </row>
    <row r="17" spans="1:2" x14ac:dyDescent="0.3">
      <c r="A17" s="22" t="s">
        <v>139</v>
      </c>
      <c r="B17">
        <v>68</v>
      </c>
    </row>
    <row r="18" spans="1:2" x14ac:dyDescent="0.3">
      <c r="A18" s="22" t="s">
        <v>15</v>
      </c>
      <c r="B18">
        <v>67</v>
      </c>
    </row>
    <row r="19" spans="1:2" x14ac:dyDescent="0.3">
      <c r="A19" s="22" t="s">
        <v>28</v>
      </c>
      <c r="B19">
        <v>61</v>
      </c>
    </row>
    <row r="20" spans="1:2" x14ac:dyDescent="0.3">
      <c r="A20" s="22" t="s">
        <v>80</v>
      </c>
      <c r="B20">
        <v>56</v>
      </c>
    </row>
    <row r="21" spans="1:2" x14ac:dyDescent="0.3">
      <c r="A21" s="22" t="s">
        <v>41</v>
      </c>
      <c r="B21">
        <v>49</v>
      </c>
    </row>
    <row r="22" spans="1:2" x14ac:dyDescent="0.3">
      <c r="A22" s="22" t="s">
        <v>128</v>
      </c>
      <c r="B22">
        <v>30</v>
      </c>
    </row>
    <row r="23" spans="1:2" x14ac:dyDescent="0.3">
      <c r="A23" s="22" t="s">
        <v>73</v>
      </c>
      <c r="B23">
        <v>26</v>
      </c>
    </row>
    <row r="24" spans="1:2" x14ac:dyDescent="0.3">
      <c r="A24" s="22" t="s">
        <v>119</v>
      </c>
      <c r="B24">
        <v>15</v>
      </c>
    </row>
    <row r="25" spans="1:2" x14ac:dyDescent="0.3">
      <c r="A25" s="22" t="s">
        <v>93</v>
      </c>
      <c r="B25">
        <v>11</v>
      </c>
    </row>
    <row r="26" spans="1:2" x14ac:dyDescent="0.3">
      <c r="A26" s="22" t="s">
        <v>102</v>
      </c>
      <c r="B26">
        <v>7</v>
      </c>
    </row>
    <row r="27" spans="1:2" x14ac:dyDescent="0.3">
      <c r="A27" s="22" t="s">
        <v>74</v>
      </c>
      <c r="B27">
        <v>7</v>
      </c>
    </row>
    <row r="28" spans="1:2" x14ac:dyDescent="0.3">
      <c r="A28" s="22" t="s">
        <v>374</v>
      </c>
      <c r="B28">
        <v>6</v>
      </c>
    </row>
    <row r="29" spans="1:2" x14ac:dyDescent="0.3">
      <c r="A29" s="22" t="s">
        <v>408</v>
      </c>
      <c r="B29">
        <v>6</v>
      </c>
    </row>
    <row r="30" spans="1:2" x14ac:dyDescent="0.3">
      <c r="A30" s="22" t="s">
        <v>70</v>
      </c>
      <c r="B30">
        <v>6</v>
      </c>
    </row>
    <row r="31" spans="1:2" x14ac:dyDescent="0.3">
      <c r="A31" s="22" t="s">
        <v>55</v>
      </c>
      <c r="B31">
        <v>6</v>
      </c>
    </row>
    <row r="32" spans="1:2" x14ac:dyDescent="0.3">
      <c r="A32" s="22" t="s">
        <v>35</v>
      </c>
      <c r="B32">
        <v>6</v>
      </c>
    </row>
    <row r="33" spans="1:3" x14ac:dyDescent="0.3">
      <c r="A33" s="22" t="s">
        <v>64</v>
      </c>
      <c r="B33">
        <v>6</v>
      </c>
    </row>
    <row r="34" spans="1:3" x14ac:dyDescent="0.3">
      <c r="A34" s="22" t="s">
        <v>232</v>
      </c>
      <c r="B34">
        <v>5</v>
      </c>
    </row>
    <row r="35" spans="1:3" x14ac:dyDescent="0.3">
      <c r="A35" s="22" t="s">
        <v>112</v>
      </c>
      <c r="B35">
        <v>5</v>
      </c>
    </row>
    <row r="36" spans="1:3" x14ac:dyDescent="0.3">
      <c r="A36" s="22" t="s">
        <v>61</v>
      </c>
      <c r="B36">
        <v>5</v>
      </c>
    </row>
    <row r="37" spans="1:3" x14ac:dyDescent="0.3">
      <c r="A37" s="22" t="s">
        <v>99</v>
      </c>
      <c r="B37">
        <v>5</v>
      </c>
    </row>
    <row r="38" spans="1:3" x14ac:dyDescent="0.3">
      <c r="A38" s="22" t="s">
        <v>366</v>
      </c>
      <c r="B38">
        <v>4</v>
      </c>
    </row>
    <row r="39" spans="1:3" x14ac:dyDescent="0.3">
      <c r="A39" s="22" t="s">
        <v>159</v>
      </c>
      <c r="B39">
        <v>4</v>
      </c>
    </row>
    <row r="40" spans="1:3" x14ac:dyDescent="0.3">
      <c r="A40" s="22" t="s">
        <v>193</v>
      </c>
      <c r="B40">
        <v>3</v>
      </c>
    </row>
    <row r="41" spans="1:3" x14ac:dyDescent="0.3">
      <c r="A41" s="22" t="s">
        <v>109</v>
      </c>
      <c r="B41">
        <v>3</v>
      </c>
      <c r="C41" s="22"/>
    </row>
    <row r="42" spans="1:3" x14ac:dyDescent="0.3">
      <c r="A42" s="22" t="s">
        <v>509</v>
      </c>
      <c r="B42">
        <v>467</v>
      </c>
      <c r="C42" s="22"/>
    </row>
    <row r="43" spans="1:3" x14ac:dyDescent="0.3">
      <c r="C43" s="22"/>
    </row>
    <row r="44" spans="1:3" x14ac:dyDescent="0.3">
      <c r="C44" s="22"/>
    </row>
    <row r="45" spans="1:3" x14ac:dyDescent="0.3">
      <c r="C45" s="22"/>
    </row>
    <row r="46" spans="1:3" x14ac:dyDescent="0.3">
      <c r="C46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B511-091B-40E8-A4E6-C645210E8E6D}">
  <dimension ref="A1:S14"/>
  <sheetViews>
    <sheetView workbookViewId="0">
      <selection activeCell="B30" sqref="B30"/>
    </sheetView>
  </sheetViews>
  <sheetFormatPr defaultRowHeight="13.8" x14ac:dyDescent="0.3"/>
  <cols>
    <col min="1" max="9" width="9.88671875" customWidth="1"/>
    <col min="10" max="19" width="10.88671875" customWidth="1"/>
  </cols>
  <sheetData>
    <row r="1" spans="1:19" x14ac:dyDescent="0.3">
      <c r="A1" s="24" t="s">
        <v>512</v>
      </c>
      <c r="B1" s="24" t="s">
        <v>42</v>
      </c>
      <c r="C1" s="24" t="s">
        <v>497</v>
      </c>
      <c r="D1" s="24" t="s">
        <v>506</v>
      </c>
      <c r="E1" s="24" t="s">
        <v>507</v>
      </c>
      <c r="F1" s="24" t="s">
        <v>498</v>
      </c>
      <c r="G1" s="24" t="s">
        <v>499</v>
      </c>
      <c r="H1" s="24" t="s">
        <v>503</v>
      </c>
      <c r="I1" s="24" t="s">
        <v>500</v>
      </c>
      <c r="J1" s="24" t="s">
        <v>501</v>
      </c>
      <c r="K1" s="24" t="s">
        <v>504</v>
      </c>
      <c r="L1" s="24" t="s">
        <v>502</v>
      </c>
      <c r="M1" s="24" t="s">
        <v>505</v>
      </c>
      <c r="N1" s="24" t="s">
        <v>233</v>
      </c>
      <c r="O1" s="24" t="s">
        <v>125</v>
      </c>
      <c r="P1" s="24" t="s">
        <v>496</v>
      </c>
      <c r="Q1" s="23" t="s">
        <v>513</v>
      </c>
      <c r="S1" s="23" t="s">
        <v>515</v>
      </c>
    </row>
    <row r="2" spans="1:19" x14ac:dyDescent="0.3">
      <c r="A2" s="22" t="s">
        <v>397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SUM(B2:P2)</f>
        <v>2</v>
      </c>
      <c r="R2" t="s">
        <v>514</v>
      </c>
      <c r="S2">
        <v>3</v>
      </c>
    </row>
    <row r="3" spans="1:19" x14ac:dyDescent="0.3">
      <c r="A3" s="22" t="s">
        <v>520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ref="Q3:Q13" si="0">SUM(B3:P3)</f>
        <v>1</v>
      </c>
      <c r="R3" t="s">
        <v>514</v>
      </c>
      <c r="S3">
        <v>3</v>
      </c>
    </row>
    <row r="4" spans="1:19" x14ac:dyDescent="0.3">
      <c r="A4" s="22" t="s">
        <v>163</v>
      </c>
      <c r="B4">
        <v>0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2</v>
      </c>
      <c r="R4" t="s">
        <v>514</v>
      </c>
      <c r="S4">
        <v>3</v>
      </c>
    </row>
    <row r="5" spans="1:19" x14ac:dyDescent="0.3">
      <c r="A5" s="22" t="s">
        <v>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2</v>
      </c>
      <c r="R5" t="s">
        <v>514</v>
      </c>
      <c r="S5">
        <v>3</v>
      </c>
    </row>
    <row r="6" spans="1:19" x14ac:dyDescent="0.3">
      <c r="A6" s="22" t="s">
        <v>527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f t="shared" si="0"/>
        <v>2</v>
      </c>
      <c r="R6" t="s">
        <v>514</v>
      </c>
      <c r="S6">
        <v>3</v>
      </c>
    </row>
    <row r="7" spans="1:19" x14ac:dyDescent="0.3">
      <c r="A7" s="22" t="s">
        <v>521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 t="shared" si="0"/>
        <v>1</v>
      </c>
      <c r="R7" t="s">
        <v>514</v>
      </c>
      <c r="S7">
        <v>3</v>
      </c>
    </row>
    <row r="8" spans="1:19" x14ac:dyDescent="0.3">
      <c r="A8" s="22" t="s">
        <v>22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f t="shared" si="0"/>
        <v>2</v>
      </c>
      <c r="R8" t="s">
        <v>514</v>
      </c>
      <c r="S8">
        <v>3</v>
      </c>
    </row>
    <row r="9" spans="1:19" x14ac:dyDescent="0.3">
      <c r="A9" s="22" t="s">
        <v>519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0"/>
        <v>1</v>
      </c>
      <c r="R9" t="s">
        <v>514</v>
      </c>
      <c r="S9">
        <v>3</v>
      </c>
    </row>
    <row r="10" spans="1:19" x14ac:dyDescent="0.3">
      <c r="A10" s="22" t="s">
        <v>518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f t="shared" si="0"/>
        <v>2</v>
      </c>
      <c r="R10" t="s">
        <v>514</v>
      </c>
      <c r="S10">
        <v>3</v>
      </c>
    </row>
    <row r="11" spans="1:19" x14ac:dyDescent="0.3">
      <c r="A11" s="22" t="s">
        <v>517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f t="shared" si="0"/>
        <v>2</v>
      </c>
      <c r="R11" t="s">
        <v>514</v>
      </c>
      <c r="S11">
        <v>3</v>
      </c>
    </row>
    <row r="12" spans="1:19" x14ac:dyDescent="0.3">
      <c r="A12" s="22" t="s">
        <v>197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f t="shared" si="0"/>
        <v>1</v>
      </c>
      <c r="R12" t="s">
        <v>514</v>
      </c>
      <c r="S12">
        <v>3</v>
      </c>
    </row>
    <row r="13" spans="1:19" x14ac:dyDescent="0.3">
      <c r="A13" s="22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si="0"/>
        <v>2</v>
      </c>
      <c r="R13" t="s">
        <v>514</v>
      </c>
      <c r="S13">
        <v>3</v>
      </c>
    </row>
    <row r="14" spans="1:19" x14ac:dyDescent="0.3">
      <c r="A14" t="s">
        <v>516</v>
      </c>
      <c r="B14">
        <f>SUMPRODUCT(B2:P13,pivot!B5:P16)</f>
        <v>185.11741519040635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F9BF1-C60A-435D-BE68-C472D4245D67}">
  <dimension ref="A3:I30"/>
  <sheetViews>
    <sheetView topLeftCell="A2" workbookViewId="0">
      <selection activeCell="C19" sqref="C19"/>
    </sheetView>
  </sheetViews>
  <sheetFormatPr defaultRowHeight="13.8" x14ac:dyDescent="0.3"/>
  <cols>
    <col min="1" max="1" width="14" bestFit="1" customWidth="1"/>
    <col min="2" max="2" width="14.5546875" bestFit="1" customWidth="1"/>
    <col min="3" max="7" width="15" bestFit="1" customWidth="1"/>
    <col min="8" max="8" width="8.109375" bestFit="1" customWidth="1"/>
    <col min="9" max="9" width="10.109375" bestFit="1" customWidth="1"/>
  </cols>
  <sheetData>
    <row r="3" spans="1:9" x14ac:dyDescent="0.3">
      <c r="B3" s="21" t="s">
        <v>510</v>
      </c>
    </row>
    <row r="4" spans="1:9" x14ac:dyDescent="0.3">
      <c r="A4" s="21" t="s">
        <v>508</v>
      </c>
      <c r="B4" t="s">
        <v>42</v>
      </c>
      <c r="C4" t="s">
        <v>497</v>
      </c>
      <c r="D4" t="s">
        <v>498</v>
      </c>
      <c r="E4" t="s">
        <v>499</v>
      </c>
      <c r="F4" t="s">
        <v>503</v>
      </c>
      <c r="G4" t="s">
        <v>500</v>
      </c>
      <c r="H4" t="s">
        <v>530</v>
      </c>
      <c r="I4" t="s">
        <v>509</v>
      </c>
    </row>
    <row r="5" spans="1:9" x14ac:dyDescent="0.3">
      <c r="A5" s="22" t="s">
        <v>193</v>
      </c>
    </row>
    <row r="6" spans="1:9" x14ac:dyDescent="0.3">
      <c r="A6" s="22" t="s">
        <v>15</v>
      </c>
    </row>
    <row r="7" spans="1:9" x14ac:dyDescent="0.3">
      <c r="A7" s="22" t="s">
        <v>28</v>
      </c>
    </row>
    <row r="8" spans="1:9" x14ac:dyDescent="0.3">
      <c r="A8" s="22" t="s">
        <v>35</v>
      </c>
    </row>
    <row r="9" spans="1:9" x14ac:dyDescent="0.3">
      <c r="A9" s="22" t="s">
        <v>41</v>
      </c>
    </row>
    <row r="10" spans="1:9" x14ac:dyDescent="0.3">
      <c r="A10" s="22" t="s">
        <v>55</v>
      </c>
    </row>
    <row r="11" spans="1:9" x14ac:dyDescent="0.3">
      <c r="A11" s="22" t="s">
        <v>61</v>
      </c>
    </row>
    <row r="12" spans="1:9" x14ac:dyDescent="0.3">
      <c r="A12" s="22" t="s">
        <v>64</v>
      </c>
    </row>
    <row r="13" spans="1:9" x14ac:dyDescent="0.3">
      <c r="A13" s="22" t="s">
        <v>232</v>
      </c>
    </row>
    <row r="14" spans="1:9" x14ac:dyDescent="0.3">
      <c r="A14" s="22" t="s">
        <v>70</v>
      </c>
    </row>
    <row r="15" spans="1:9" x14ac:dyDescent="0.3">
      <c r="A15" s="22" t="s">
        <v>408</v>
      </c>
    </row>
    <row r="16" spans="1:9" x14ac:dyDescent="0.3">
      <c r="A16" s="22" t="s">
        <v>73</v>
      </c>
    </row>
    <row r="17" spans="1:1" x14ac:dyDescent="0.3">
      <c r="A17" s="22" t="s">
        <v>74</v>
      </c>
    </row>
    <row r="18" spans="1:1" x14ac:dyDescent="0.3">
      <c r="A18" s="22" t="s">
        <v>366</v>
      </c>
    </row>
    <row r="19" spans="1:1" x14ac:dyDescent="0.3">
      <c r="A19" s="22" t="s">
        <v>80</v>
      </c>
    </row>
    <row r="20" spans="1:1" x14ac:dyDescent="0.3">
      <c r="A20" s="22" t="s">
        <v>159</v>
      </c>
    </row>
    <row r="21" spans="1:1" x14ac:dyDescent="0.3">
      <c r="A21" s="22" t="s">
        <v>93</v>
      </c>
    </row>
    <row r="22" spans="1:1" x14ac:dyDescent="0.3">
      <c r="A22" s="22" t="s">
        <v>99</v>
      </c>
    </row>
    <row r="23" spans="1:1" x14ac:dyDescent="0.3">
      <c r="A23" s="22" t="s">
        <v>102</v>
      </c>
    </row>
    <row r="24" spans="1:1" x14ac:dyDescent="0.3">
      <c r="A24" s="22" t="s">
        <v>109</v>
      </c>
    </row>
    <row r="25" spans="1:1" x14ac:dyDescent="0.3">
      <c r="A25" s="22" t="s">
        <v>112</v>
      </c>
    </row>
    <row r="26" spans="1:1" x14ac:dyDescent="0.3">
      <c r="A26" s="22" t="s">
        <v>119</v>
      </c>
    </row>
    <row r="27" spans="1:1" x14ac:dyDescent="0.3">
      <c r="A27" s="22" t="s">
        <v>128</v>
      </c>
    </row>
    <row r="28" spans="1:1" x14ac:dyDescent="0.3">
      <c r="A28" s="22" t="s">
        <v>139</v>
      </c>
    </row>
    <row r="29" spans="1:1" x14ac:dyDescent="0.3">
      <c r="A29" s="22" t="s">
        <v>374</v>
      </c>
    </row>
    <row r="30" spans="1:1" x14ac:dyDescent="0.3">
      <c r="A30" s="22" t="s">
        <v>509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49420-80EF-4B68-86F3-4103C358C227}">
  <dimension ref="A1:N34"/>
  <sheetViews>
    <sheetView workbookViewId="0">
      <selection activeCell="N1" sqref="N1"/>
    </sheetView>
  </sheetViews>
  <sheetFormatPr defaultRowHeight="13.8" x14ac:dyDescent="0.3"/>
  <sheetData>
    <row r="1" spans="1:14" x14ac:dyDescent="0.3">
      <c r="A1" s="24" t="s">
        <v>508</v>
      </c>
      <c r="B1" s="24" t="s">
        <v>42</v>
      </c>
      <c r="C1" s="24" t="s">
        <v>497</v>
      </c>
      <c r="D1" s="24" t="s">
        <v>498</v>
      </c>
      <c r="E1" s="24" t="s">
        <v>499</v>
      </c>
      <c r="F1" s="24" t="s">
        <v>503</v>
      </c>
      <c r="G1" s="24" t="s">
        <v>500</v>
      </c>
      <c r="H1" s="24" t="s">
        <v>530</v>
      </c>
      <c r="I1" s="23" t="s">
        <v>537</v>
      </c>
      <c r="K1" s="23" t="s">
        <v>539</v>
      </c>
      <c r="M1" s="23" t="s">
        <v>540</v>
      </c>
      <c r="N1" t="s">
        <v>541</v>
      </c>
    </row>
    <row r="2" spans="1:14" x14ac:dyDescent="0.3">
      <c r="A2" s="22" t="s">
        <v>193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f>SUM(B2:H2)</f>
        <v>1</v>
      </c>
      <c r="J2" t="s">
        <v>538</v>
      </c>
      <c r="K2">
        <v>3</v>
      </c>
    </row>
    <row r="3" spans="1:14" x14ac:dyDescent="0.3">
      <c r="A3" s="22" t="s">
        <v>15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f t="shared" ref="I3:I26" si="0">SUM(B3:H3)</f>
        <v>3</v>
      </c>
      <c r="J3" t="s">
        <v>538</v>
      </c>
      <c r="K3">
        <v>3</v>
      </c>
    </row>
    <row r="4" spans="1:14" x14ac:dyDescent="0.3">
      <c r="A4" s="22" t="s">
        <v>28</v>
      </c>
      <c r="B4">
        <v>0</v>
      </c>
      <c r="C4">
        <v>1</v>
      </c>
      <c r="D4">
        <v>1</v>
      </c>
      <c r="E4">
        <v>0</v>
      </c>
      <c r="F4">
        <v>0</v>
      </c>
      <c r="G4">
        <v>1</v>
      </c>
      <c r="H4">
        <v>0</v>
      </c>
      <c r="I4">
        <f t="shared" si="0"/>
        <v>3</v>
      </c>
      <c r="J4" t="s">
        <v>538</v>
      </c>
      <c r="K4">
        <v>3</v>
      </c>
    </row>
    <row r="5" spans="1:14" x14ac:dyDescent="0.3">
      <c r="A5" s="22" t="s">
        <v>35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f t="shared" si="0"/>
        <v>1</v>
      </c>
      <c r="J5" t="s">
        <v>538</v>
      </c>
      <c r="K5">
        <v>3</v>
      </c>
    </row>
    <row r="6" spans="1:14" x14ac:dyDescent="0.3">
      <c r="A6" s="22" t="s">
        <v>41</v>
      </c>
      <c r="B6">
        <v>0</v>
      </c>
      <c r="C6">
        <v>1</v>
      </c>
      <c r="D6">
        <v>0</v>
      </c>
      <c r="E6">
        <v>1</v>
      </c>
      <c r="F6">
        <v>0</v>
      </c>
      <c r="G6">
        <v>1</v>
      </c>
      <c r="H6">
        <v>0</v>
      </c>
      <c r="I6">
        <f t="shared" si="0"/>
        <v>3</v>
      </c>
      <c r="J6" t="s">
        <v>538</v>
      </c>
      <c r="K6">
        <v>3</v>
      </c>
    </row>
    <row r="7" spans="1:14" x14ac:dyDescent="0.3">
      <c r="A7" s="22" t="s">
        <v>55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f t="shared" si="0"/>
        <v>3</v>
      </c>
      <c r="J7" t="s">
        <v>538</v>
      </c>
      <c r="K7">
        <v>3</v>
      </c>
    </row>
    <row r="8" spans="1:14" x14ac:dyDescent="0.3">
      <c r="A8" s="22" t="s">
        <v>61</v>
      </c>
      <c r="B8">
        <v>0</v>
      </c>
      <c r="C8">
        <v>1</v>
      </c>
      <c r="D8">
        <v>0</v>
      </c>
      <c r="E8">
        <v>0</v>
      </c>
      <c r="F8">
        <v>1</v>
      </c>
      <c r="G8">
        <v>0</v>
      </c>
      <c r="H8">
        <v>0</v>
      </c>
      <c r="I8">
        <f t="shared" si="0"/>
        <v>2</v>
      </c>
      <c r="J8" t="s">
        <v>538</v>
      </c>
      <c r="K8">
        <v>3</v>
      </c>
    </row>
    <row r="9" spans="1:14" x14ac:dyDescent="0.3">
      <c r="A9" s="22" t="s">
        <v>64</v>
      </c>
      <c r="B9">
        <v>0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f t="shared" si="0"/>
        <v>2</v>
      </c>
      <c r="J9" t="s">
        <v>538</v>
      </c>
      <c r="K9">
        <v>3</v>
      </c>
    </row>
    <row r="10" spans="1:14" x14ac:dyDescent="0.3">
      <c r="A10" s="22" t="s">
        <v>232</v>
      </c>
      <c r="B10">
        <v>0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f t="shared" si="0"/>
        <v>2</v>
      </c>
      <c r="J10" t="s">
        <v>538</v>
      </c>
      <c r="K10">
        <v>3</v>
      </c>
    </row>
    <row r="11" spans="1:14" x14ac:dyDescent="0.3">
      <c r="A11" s="22" t="s">
        <v>70</v>
      </c>
      <c r="B11">
        <v>0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f t="shared" si="0"/>
        <v>3</v>
      </c>
      <c r="J11" t="s">
        <v>538</v>
      </c>
      <c r="K11">
        <v>3</v>
      </c>
    </row>
    <row r="12" spans="1:14" x14ac:dyDescent="0.3">
      <c r="A12" s="22" t="s">
        <v>408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f t="shared" si="0"/>
        <v>1</v>
      </c>
      <c r="J12" t="s">
        <v>538</v>
      </c>
      <c r="K12">
        <v>3</v>
      </c>
    </row>
    <row r="13" spans="1:14" x14ac:dyDescent="0.3">
      <c r="A13" s="22" t="s">
        <v>73</v>
      </c>
      <c r="B13">
        <v>1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f t="shared" si="0"/>
        <v>3</v>
      </c>
      <c r="J13" t="s">
        <v>538</v>
      </c>
      <c r="K13">
        <v>3</v>
      </c>
    </row>
    <row r="14" spans="1:14" x14ac:dyDescent="0.3">
      <c r="A14" s="22" t="s">
        <v>74</v>
      </c>
      <c r="B14">
        <v>0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f t="shared" si="0"/>
        <v>2</v>
      </c>
      <c r="J14" t="s">
        <v>538</v>
      </c>
      <c r="K14">
        <v>3</v>
      </c>
    </row>
    <row r="15" spans="1:14" x14ac:dyDescent="0.3">
      <c r="A15" s="22" t="s">
        <v>366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f t="shared" si="0"/>
        <v>1</v>
      </c>
      <c r="J15" t="s">
        <v>538</v>
      </c>
      <c r="K15">
        <v>3</v>
      </c>
    </row>
    <row r="16" spans="1:14" x14ac:dyDescent="0.3">
      <c r="A16" s="22" t="s">
        <v>80</v>
      </c>
      <c r="B16">
        <v>1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f t="shared" si="0"/>
        <v>3</v>
      </c>
      <c r="J16" t="s">
        <v>538</v>
      </c>
      <c r="K16">
        <v>3</v>
      </c>
    </row>
    <row r="17" spans="1:11" x14ac:dyDescent="0.3">
      <c r="A17" s="22" t="s">
        <v>159</v>
      </c>
      <c r="B17">
        <v>0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f t="shared" si="0"/>
        <v>2</v>
      </c>
      <c r="J17" t="s">
        <v>538</v>
      </c>
      <c r="K17">
        <v>3</v>
      </c>
    </row>
    <row r="18" spans="1:11" x14ac:dyDescent="0.3">
      <c r="A18" s="22" t="s">
        <v>93</v>
      </c>
      <c r="B18">
        <v>1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f t="shared" si="0"/>
        <v>2</v>
      </c>
      <c r="J18" t="s">
        <v>538</v>
      </c>
      <c r="K18">
        <v>3</v>
      </c>
    </row>
    <row r="19" spans="1:11" x14ac:dyDescent="0.3">
      <c r="A19" s="22" t="s">
        <v>99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f t="shared" si="0"/>
        <v>1</v>
      </c>
      <c r="J19" t="s">
        <v>538</v>
      </c>
      <c r="K19">
        <v>3</v>
      </c>
    </row>
    <row r="20" spans="1:11" x14ac:dyDescent="0.3">
      <c r="A20" s="22" t="s">
        <v>102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f t="shared" si="0"/>
        <v>1</v>
      </c>
      <c r="J20" t="s">
        <v>538</v>
      </c>
      <c r="K20">
        <v>3</v>
      </c>
    </row>
    <row r="21" spans="1:11" x14ac:dyDescent="0.3">
      <c r="A21" s="22" t="s">
        <v>109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f t="shared" si="0"/>
        <v>1</v>
      </c>
      <c r="J21" t="s">
        <v>538</v>
      </c>
      <c r="K21">
        <v>3</v>
      </c>
    </row>
    <row r="22" spans="1:11" x14ac:dyDescent="0.3">
      <c r="A22" s="22" t="s">
        <v>112</v>
      </c>
      <c r="B22">
        <v>1</v>
      </c>
      <c r="C22">
        <v>1</v>
      </c>
      <c r="D22">
        <v>0</v>
      </c>
      <c r="E22">
        <v>1</v>
      </c>
      <c r="F22">
        <v>0</v>
      </c>
      <c r="G22">
        <v>0</v>
      </c>
      <c r="H22">
        <v>0</v>
      </c>
      <c r="I22">
        <f t="shared" si="0"/>
        <v>3</v>
      </c>
      <c r="J22" t="s">
        <v>538</v>
      </c>
      <c r="K22">
        <v>3</v>
      </c>
    </row>
    <row r="23" spans="1:11" x14ac:dyDescent="0.3">
      <c r="A23" s="22" t="s">
        <v>119</v>
      </c>
      <c r="B23">
        <v>0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f t="shared" si="0"/>
        <v>3</v>
      </c>
      <c r="J23" t="s">
        <v>538</v>
      </c>
      <c r="K23">
        <v>3</v>
      </c>
    </row>
    <row r="24" spans="1:11" x14ac:dyDescent="0.3">
      <c r="A24" s="22" t="s">
        <v>128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f t="shared" si="0"/>
        <v>3</v>
      </c>
      <c r="J24" t="s">
        <v>538</v>
      </c>
      <c r="K24">
        <v>3</v>
      </c>
    </row>
    <row r="25" spans="1:11" x14ac:dyDescent="0.3">
      <c r="A25" s="22" t="s">
        <v>139</v>
      </c>
      <c r="B25">
        <v>0</v>
      </c>
      <c r="C25">
        <v>1</v>
      </c>
      <c r="D25">
        <v>1</v>
      </c>
      <c r="E25">
        <v>0</v>
      </c>
      <c r="F25">
        <v>1</v>
      </c>
      <c r="G25">
        <v>0</v>
      </c>
      <c r="H25">
        <v>0</v>
      </c>
      <c r="I25">
        <f t="shared" si="0"/>
        <v>3</v>
      </c>
      <c r="J25" t="s">
        <v>538</v>
      </c>
      <c r="K25">
        <v>3</v>
      </c>
    </row>
    <row r="26" spans="1:11" x14ac:dyDescent="0.3">
      <c r="A26" s="22" t="s">
        <v>374</v>
      </c>
      <c r="B26">
        <v>1</v>
      </c>
      <c r="C26">
        <v>0</v>
      </c>
      <c r="D26">
        <v>1</v>
      </c>
      <c r="E26">
        <v>0</v>
      </c>
      <c r="F26">
        <v>1</v>
      </c>
      <c r="G26">
        <v>0</v>
      </c>
      <c r="H26">
        <v>0</v>
      </c>
      <c r="I26">
        <f t="shared" si="0"/>
        <v>3</v>
      </c>
      <c r="J26" t="s">
        <v>538</v>
      </c>
      <c r="K26">
        <v>3</v>
      </c>
    </row>
    <row r="27" spans="1:11" x14ac:dyDescent="0.3">
      <c r="A27" s="22"/>
    </row>
    <row r="28" spans="1:11" x14ac:dyDescent="0.3">
      <c r="A28" s="22"/>
    </row>
    <row r="29" spans="1:11" x14ac:dyDescent="0.3">
      <c r="A29" s="22"/>
    </row>
    <row r="30" spans="1:11" x14ac:dyDescent="0.3">
      <c r="A30" s="23" t="s">
        <v>535</v>
      </c>
      <c r="B30">
        <f>SUMPRODUCT(B2:H26,'business kpi'!B3:H27)</f>
        <v>126.7202589651464</v>
      </c>
    </row>
    <row r="31" spans="1:11" x14ac:dyDescent="0.3">
      <c r="A31" t="s">
        <v>536</v>
      </c>
    </row>
    <row r="34" spans="1:1" x14ac:dyDescent="0.3">
      <c r="A34" s="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5641-C29F-42EE-BE1D-39F4052E4C25}">
  <dimension ref="A1:H29"/>
  <sheetViews>
    <sheetView topLeftCell="A2" workbookViewId="0">
      <selection activeCell="B6" sqref="B6:D6"/>
    </sheetView>
  </sheetViews>
  <sheetFormatPr defaultRowHeight="13.8" x14ac:dyDescent="0.3"/>
  <cols>
    <col min="1" max="1" width="14" bestFit="1" customWidth="1"/>
    <col min="2" max="2" width="14.5546875" bestFit="1" customWidth="1"/>
    <col min="3" max="7" width="15" bestFit="1" customWidth="1"/>
    <col min="8" max="9" width="12" bestFit="1" customWidth="1"/>
    <col min="10" max="449" width="7.44140625" bestFit="1" customWidth="1"/>
    <col min="450" max="467" width="8.44140625" bestFit="1" customWidth="1"/>
    <col min="468" max="468" width="9.88671875" bestFit="1" customWidth="1"/>
    <col min="469" max="469" width="10.109375" bestFit="1" customWidth="1"/>
  </cols>
  <sheetData>
    <row r="1" spans="1:8" x14ac:dyDescent="0.3">
      <c r="A1" s="21" t="s">
        <v>492</v>
      </c>
      <c r="B1" t="s">
        <v>489</v>
      </c>
    </row>
    <row r="3" spans="1:8" x14ac:dyDescent="0.3">
      <c r="A3" s="21" t="s">
        <v>532</v>
      </c>
      <c r="B3" s="21" t="s">
        <v>510</v>
      </c>
    </row>
    <row r="4" spans="1:8" x14ac:dyDescent="0.3">
      <c r="A4" s="21" t="s">
        <v>508</v>
      </c>
      <c r="B4" t="s">
        <v>42</v>
      </c>
      <c r="C4" t="s">
        <v>497</v>
      </c>
      <c r="D4" t="s">
        <v>498</v>
      </c>
      <c r="E4" t="s">
        <v>499</v>
      </c>
      <c r="F4" t="s">
        <v>503</v>
      </c>
      <c r="G4" t="s">
        <v>500</v>
      </c>
      <c r="H4" t="s">
        <v>509</v>
      </c>
    </row>
    <row r="5" spans="1:8" x14ac:dyDescent="0.3">
      <c r="A5" s="22" t="s">
        <v>193</v>
      </c>
      <c r="C5">
        <v>56.203583061889248</v>
      </c>
      <c r="H5">
        <v>56.203583061889248</v>
      </c>
    </row>
    <row r="6" spans="1:8" x14ac:dyDescent="0.3">
      <c r="A6" s="22" t="s">
        <v>15</v>
      </c>
      <c r="B6">
        <v>33.036335477722183</v>
      </c>
      <c r="C6">
        <v>13.238833094213295</v>
      </c>
      <c r="D6">
        <v>27.018421651125767</v>
      </c>
      <c r="E6">
        <v>28.351084107695971</v>
      </c>
      <c r="F6">
        <v>25.928174750092559</v>
      </c>
      <c r="G6">
        <v>23.040469978800303</v>
      </c>
      <c r="H6">
        <v>13.238833094213295</v>
      </c>
    </row>
    <row r="7" spans="1:8" x14ac:dyDescent="0.3">
      <c r="A7" s="22" t="s">
        <v>28</v>
      </c>
      <c r="C7">
        <v>6.8925329277592766</v>
      </c>
      <c r="D7">
        <v>26.203488372093027</v>
      </c>
      <c r="G7">
        <v>27.119631901840492</v>
      </c>
      <c r="H7">
        <v>6.8925329277592766</v>
      </c>
    </row>
    <row r="8" spans="1:8" x14ac:dyDescent="0.3">
      <c r="A8" s="22" t="s">
        <v>35</v>
      </c>
      <c r="E8">
        <v>68.016613563950841</v>
      </c>
      <c r="H8">
        <v>68.016613563950841</v>
      </c>
    </row>
    <row r="9" spans="1:8" x14ac:dyDescent="0.3">
      <c r="A9" s="22" t="s">
        <v>41</v>
      </c>
      <c r="B9">
        <v>22.078453038674034</v>
      </c>
      <c r="C9">
        <v>21.658850443237061</v>
      </c>
      <c r="D9">
        <v>18.151840869780084</v>
      </c>
      <c r="E9">
        <v>24.504848295276823</v>
      </c>
      <c r="G9">
        <v>25.341331082710393</v>
      </c>
      <c r="H9">
        <v>18.151840869780084</v>
      </c>
    </row>
    <row r="10" spans="1:8" x14ac:dyDescent="0.3">
      <c r="A10" s="22" t="s">
        <v>55</v>
      </c>
      <c r="C10">
        <v>32.007084468664857</v>
      </c>
      <c r="F10">
        <v>37.812158718602113</v>
      </c>
      <c r="G10">
        <v>40.261554621848738</v>
      </c>
      <c r="H10">
        <v>32.007084468664857</v>
      </c>
    </row>
    <row r="11" spans="1:8" x14ac:dyDescent="0.3">
      <c r="A11" s="22" t="s">
        <v>61</v>
      </c>
      <c r="C11">
        <v>22.522552447552446</v>
      </c>
      <c r="F11">
        <v>85.796214511041001</v>
      </c>
      <c r="H11">
        <v>22.522552447552446</v>
      </c>
    </row>
    <row r="12" spans="1:8" x14ac:dyDescent="0.3">
      <c r="A12" s="22" t="s">
        <v>64</v>
      </c>
      <c r="C12">
        <v>21.539973969555188</v>
      </c>
      <c r="F12">
        <v>83.424999999999997</v>
      </c>
      <c r="H12">
        <v>21.539973969555188</v>
      </c>
    </row>
    <row r="13" spans="1:8" x14ac:dyDescent="0.3">
      <c r="A13" s="22" t="s">
        <v>232</v>
      </c>
      <c r="C13">
        <v>19.355208893670433</v>
      </c>
      <c r="D13">
        <v>34.437123287671227</v>
      </c>
      <c r="H13">
        <v>19.355208893670433</v>
      </c>
    </row>
    <row r="14" spans="1:8" x14ac:dyDescent="0.3">
      <c r="A14" s="22" t="s">
        <v>70</v>
      </c>
      <c r="C14">
        <v>28.590183464379322</v>
      </c>
      <c r="D14">
        <v>50.091161071758549</v>
      </c>
      <c r="G14">
        <v>13.035672514619884</v>
      </c>
      <c r="H14">
        <v>13.035672514619884</v>
      </c>
    </row>
    <row r="15" spans="1:8" x14ac:dyDescent="0.3">
      <c r="A15" s="22" t="s">
        <v>408</v>
      </c>
      <c r="C15">
        <v>25.893748731479604</v>
      </c>
      <c r="H15">
        <v>25.893748731479604</v>
      </c>
    </row>
    <row r="16" spans="1:8" x14ac:dyDescent="0.3">
      <c r="A16" s="22" t="s">
        <v>73</v>
      </c>
      <c r="B16">
        <v>31.442006269592476</v>
      </c>
      <c r="C16">
        <v>12.555078903018233</v>
      </c>
      <c r="D16">
        <v>37.648658859085756</v>
      </c>
      <c r="H16">
        <v>12.555078903018233</v>
      </c>
    </row>
    <row r="17" spans="1:8" x14ac:dyDescent="0.3">
      <c r="A17" s="22" t="s">
        <v>74</v>
      </c>
      <c r="C17">
        <v>23.028297826554766</v>
      </c>
      <c r="D17">
        <v>194.14500000000001</v>
      </c>
      <c r="H17">
        <v>23.028297826554766</v>
      </c>
    </row>
    <row r="18" spans="1:8" x14ac:dyDescent="0.3">
      <c r="A18" s="22" t="s">
        <v>366</v>
      </c>
      <c r="C18">
        <v>15.990291262135923</v>
      </c>
      <c r="H18">
        <v>15.990291262135923</v>
      </c>
    </row>
    <row r="19" spans="1:8" x14ac:dyDescent="0.3">
      <c r="A19" s="22" t="s">
        <v>80</v>
      </c>
      <c r="B19">
        <v>14.986644001942691</v>
      </c>
      <c r="C19">
        <v>14.836847826086958</v>
      </c>
      <c r="D19">
        <v>166.66499999999999</v>
      </c>
      <c r="F19">
        <v>18.964025028371079</v>
      </c>
      <c r="H19">
        <v>14.836847826086958</v>
      </c>
    </row>
    <row r="20" spans="1:8" x14ac:dyDescent="0.3">
      <c r="A20" s="22" t="s">
        <v>159</v>
      </c>
      <c r="C20">
        <v>20.289730760066714</v>
      </c>
      <c r="G20">
        <v>35.736885245901632</v>
      </c>
      <c r="H20">
        <v>20.289730760066714</v>
      </c>
    </row>
    <row r="21" spans="1:8" x14ac:dyDescent="0.3">
      <c r="A21" s="22" t="s">
        <v>93</v>
      </c>
      <c r="B21">
        <v>29.266973221530971</v>
      </c>
      <c r="C21">
        <v>32.546778303603929</v>
      </c>
      <c r="H21">
        <v>29.266973221530971</v>
      </c>
    </row>
    <row r="22" spans="1:8" x14ac:dyDescent="0.3">
      <c r="A22" s="22" t="s">
        <v>102</v>
      </c>
      <c r="C22">
        <v>15.619390243902439</v>
      </c>
      <c r="H22">
        <v>15.619390243902439</v>
      </c>
    </row>
    <row r="23" spans="1:8" x14ac:dyDescent="0.3">
      <c r="A23" s="22" t="s">
        <v>109</v>
      </c>
      <c r="D23">
        <v>17.044611307420492</v>
      </c>
      <c r="H23">
        <v>17.044611307420492</v>
      </c>
    </row>
    <row r="24" spans="1:8" x14ac:dyDescent="0.3">
      <c r="A24" s="22" t="s">
        <v>112</v>
      </c>
      <c r="C24">
        <v>21.65658229743897</v>
      </c>
      <c r="H24">
        <v>21.65658229743897</v>
      </c>
    </row>
    <row r="25" spans="1:8" x14ac:dyDescent="0.3">
      <c r="A25" s="22" t="s">
        <v>119</v>
      </c>
      <c r="B25">
        <v>23.074583333333333</v>
      </c>
      <c r="C25">
        <v>17.927905390038664</v>
      </c>
      <c r="D25">
        <v>14.656571773350668</v>
      </c>
      <c r="E25">
        <v>19.505704697986577</v>
      </c>
      <c r="H25">
        <v>14.656571773350668</v>
      </c>
    </row>
    <row r="26" spans="1:8" x14ac:dyDescent="0.3">
      <c r="A26" s="22" t="s">
        <v>128</v>
      </c>
      <c r="C26">
        <v>22.852988909926967</v>
      </c>
      <c r="D26">
        <v>107.64494382022471</v>
      </c>
      <c r="E26">
        <v>52.533429394812678</v>
      </c>
      <c r="F26">
        <v>36.127105805781937</v>
      </c>
      <c r="H26">
        <v>22.852988909926967</v>
      </c>
    </row>
    <row r="27" spans="1:8" x14ac:dyDescent="0.3">
      <c r="A27" s="22" t="s">
        <v>139</v>
      </c>
      <c r="B27">
        <v>42.623980815347721</v>
      </c>
      <c r="C27">
        <v>12.315977539561</v>
      </c>
      <c r="D27">
        <v>49.543658536585369</v>
      </c>
      <c r="E27">
        <v>24.926497404965634</v>
      </c>
      <c r="F27">
        <v>44.057423498299961</v>
      </c>
      <c r="G27">
        <v>22.066818181818181</v>
      </c>
      <c r="H27">
        <v>12.315977539561</v>
      </c>
    </row>
    <row r="28" spans="1:8" x14ac:dyDescent="0.3">
      <c r="A28" s="22" t="s">
        <v>374</v>
      </c>
      <c r="C28">
        <v>49.587021595039552</v>
      </c>
      <c r="D28">
        <v>43.875638841567287</v>
      </c>
      <c r="F28">
        <v>48.256740681998416</v>
      </c>
      <c r="H28">
        <v>43.875638841567287</v>
      </c>
    </row>
    <row r="29" spans="1:8" x14ac:dyDescent="0.3">
      <c r="A29" s="22" t="s">
        <v>509</v>
      </c>
      <c r="B29">
        <v>14.986644001942691</v>
      </c>
      <c r="C29">
        <v>6.8925329277592766</v>
      </c>
      <c r="D29">
        <v>14.656571773350668</v>
      </c>
      <c r="E29">
        <v>19.505704697986577</v>
      </c>
      <c r="F29">
        <v>18.964025028371079</v>
      </c>
      <c r="G29">
        <v>13.035672514619884</v>
      </c>
      <c r="H29">
        <v>6.8925329277592766</v>
      </c>
    </row>
  </sheetData>
  <conditionalFormatting pivot="1" sqref="B5:H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9AEF-FA6E-4023-801C-C2F8F161AA80}">
  <dimension ref="A3:I30"/>
  <sheetViews>
    <sheetView workbookViewId="0">
      <selection activeCell="I4" sqref="I4"/>
    </sheetView>
  </sheetViews>
  <sheetFormatPr defaultRowHeight="13.8" x14ac:dyDescent="0.3"/>
  <cols>
    <col min="1" max="1" width="14" bestFit="1" customWidth="1"/>
    <col min="2" max="2" width="14.5546875" bestFit="1" customWidth="1"/>
    <col min="3" max="7" width="15" bestFit="1" customWidth="1"/>
    <col min="8" max="8" width="8.109375" bestFit="1" customWidth="1"/>
    <col min="9" max="9" width="10.109375" bestFit="1" customWidth="1"/>
  </cols>
  <sheetData>
    <row r="3" spans="1:9" x14ac:dyDescent="0.3">
      <c r="B3" s="21" t="s">
        <v>510</v>
      </c>
    </row>
    <row r="4" spans="1:9" x14ac:dyDescent="0.3">
      <c r="A4" s="21" t="s">
        <v>508</v>
      </c>
      <c r="B4" t="s">
        <v>42</v>
      </c>
      <c r="C4" t="s">
        <v>497</v>
      </c>
      <c r="D4" t="s">
        <v>498</v>
      </c>
      <c r="E4" t="s">
        <v>499</v>
      </c>
      <c r="F4" t="s">
        <v>503</v>
      </c>
      <c r="G4" t="s">
        <v>500</v>
      </c>
      <c r="H4" t="s">
        <v>530</v>
      </c>
      <c r="I4" t="s">
        <v>509</v>
      </c>
    </row>
    <row r="5" spans="1:9" x14ac:dyDescent="0.3">
      <c r="A5" s="22" t="s">
        <v>193</v>
      </c>
    </row>
    <row r="6" spans="1:9" x14ac:dyDescent="0.3">
      <c r="A6" s="22" t="s">
        <v>15</v>
      </c>
    </row>
    <row r="7" spans="1:9" x14ac:dyDescent="0.3">
      <c r="A7" s="22" t="s">
        <v>28</v>
      </c>
    </row>
    <row r="8" spans="1:9" x14ac:dyDescent="0.3">
      <c r="A8" s="22" t="s">
        <v>35</v>
      </c>
    </row>
    <row r="9" spans="1:9" x14ac:dyDescent="0.3">
      <c r="A9" s="22" t="s">
        <v>41</v>
      </c>
    </row>
    <row r="10" spans="1:9" x14ac:dyDescent="0.3">
      <c r="A10" s="22" t="s">
        <v>55</v>
      </c>
    </row>
    <row r="11" spans="1:9" x14ac:dyDescent="0.3">
      <c r="A11" s="22" t="s">
        <v>61</v>
      </c>
    </row>
    <row r="12" spans="1:9" x14ac:dyDescent="0.3">
      <c r="A12" s="22" t="s">
        <v>64</v>
      </c>
    </row>
    <row r="13" spans="1:9" x14ac:dyDescent="0.3">
      <c r="A13" s="22" t="s">
        <v>232</v>
      </c>
    </row>
    <row r="14" spans="1:9" x14ac:dyDescent="0.3">
      <c r="A14" s="22" t="s">
        <v>70</v>
      </c>
    </row>
    <row r="15" spans="1:9" x14ac:dyDescent="0.3">
      <c r="A15" s="22" t="s">
        <v>408</v>
      </c>
    </row>
    <row r="16" spans="1:9" x14ac:dyDescent="0.3">
      <c r="A16" s="22" t="s">
        <v>73</v>
      </c>
    </row>
    <row r="17" spans="1:1" x14ac:dyDescent="0.3">
      <c r="A17" s="22" t="s">
        <v>74</v>
      </c>
    </row>
    <row r="18" spans="1:1" x14ac:dyDescent="0.3">
      <c r="A18" s="22" t="s">
        <v>366</v>
      </c>
    </row>
    <row r="19" spans="1:1" x14ac:dyDescent="0.3">
      <c r="A19" s="22" t="s">
        <v>80</v>
      </c>
    </row>
    <row r="20" spans="1:1" x14ac:dyDescent="0.3">
      <c r="A20" s="22" t="s">
        <v>159</v>
      </c>
    </row>
    <row r="21" spans="1:1" x14ac:dyDescent="0.3">
      <c r="A21" s="22" t="s">
        <v>93</v>
      </c>
    </row>
    <row r="22" spans="1:1" x14ac:dyDescent="0.3">
      <c r="A22" s="22" t="s">
        <v>99</v>
      </c>
    </row>
    <row r="23" spans="1:1" x14ac:dyDescent="0.3">
      <c r="A23" s="22" t="s">
        <v>102</v>
      </c>
    </row>
    <row r="24" spans="1:1" x14ac:dyDescent="0.3">
      <c r="A24" s="22" t="s">
        <v>109</v>
      </c>
    </row>
    <row r="25" spans="1:1" x14ac:dyDescent="0.3">
      <c r="A25" s="22" t="s">
        <v>112</v>
      </c>
    </row>
    <row r="26" spans="1:1" x14ac:dyDescent="0.3">
      <c r="A26" s="22" t="s">
        <v>119</v>
      </c>
    </row>
    <row r="27" spans="1:1" x14ac:dyDescent="0.3">
      <c r="A27" s="22" t="s">
        <v>128</v>
      </c>
    </row>
    <row r="28" spans="1:1" x14ac:dyDescent="0.3">
      <c r="A28" s="22" t="s">
        <v>139</v>
      </c>
    </row>
    <row r="29" spans="1:1" x14ac:dyDescent="0.3">
      <c r="A29" s="22" t="s">
        <v>374</v>
      </c>
    </row>
    <row r="30" spans="1:1" x14ac:dyDescent="0.3">
      <c r="A30" s="22" t="s">
        <v>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business kpi</vt:lpstr>
      <vt:lpstr>pivot</vt:lpstr>
      <vt:lpstr>Sheet9</vt:lpstr>
      <vt:lpstr>Sheet4</vt:lpstr>
      <vt:lpstr>model v1</vt:lpstr>
      <vt:lpstr>Sheet5</vt:lpstr>
      <vt:lpstr>model v2</vt:lpstr>
      <vt:lpstr>pivot roi</vt:lpstr>
      <vt:lpstr>Sheet11</vt:lpstr>
      <vt:lpstr>Sheet12</vt:lpstr>
      <vt:lpstr>Marketing and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Faheem Miah</dc:creator>
  <cp:lastModifiedBy>Nabeel Osman</cp:lastModifiedBy>
  <dcterms:created xsi:type="dcterms:W3CDTF">2022-09-24T20:00:00Z</dcterms:created>
  <dcterms:modified xsi:type="dcterms:W3CDTF">2023-04-19T11:05:43Z</dcterms:modified>
</cp:coreProperties>
</file>