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oyoshshiUT\lecture\master\InformationAndCommunicationSystems1\2025TUTlocalizeationProject_B\dataset\dataset\"/>
    </mc:Choice>
  </mc:AlternateContent>
  <xr:revisionPtr revIDLastSave="0" documentId="13_ncr:1_{88FC3CF5-4420-49F0-B042-E3026C921719}" xr6:coauthVersionLast="47" xr6:coauthVersionMax="47" xr10:uidLastSave="{00000000-0000-0000-0000-000000000000}"/>
  <bookViews>
    <workbookView xWindow="-110" yWindow="-110" windowWidth="25820" windowHeight="15500" xr2:uid="{3D9E3848-A978-40B8-A353-A8E97DD082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4" i="1" l="1"/>
  <c r="BL3" i="1"/>
  <c r="BT4" i="1"/>
  <c r="BT5" i="1"/>
  <c r="BT6" i="1"/>
  <c r="BT7" i="1"/>
  <c r="BT8" i="1"/>
  <c r="BT3" i="1"/>
  <c r="BL5" i="1"/>
  <c r="BL6" i="1"/>
  <c r="BL7" i="1"/>
  <c r="BL8" i="1"/>
  <c r="BL9" i="1"/>
  <c r="BL10" i="1"/>
  <c r="BL11" i="1"/>
  <c r="BL12" i="1"/>
  <c r="BL13" i="1"/>
  <c r="BL14" i="1"/>
  <c r="BD4" i="1"/>
  <c r="BD5" i="1"/>
  <c r="BD6" i="1"/>
  <c r="BD7" i="1"/>
  <c r="BD8" i="1"/>
  <c r="BD9" i="1"/>
  <c r="BD3" i="1"/>
  <c r="AV4" i="1"/>
  <c r="AV5" i="1"/>
  <c r="AV6" i="1"/>
  <c r="AV7" i="1"/>
  <c r="AV8" i="1"/>
  <c r="AV9" i="1"/>
  <c r="AV10" i="1"/>
  <c r="AV3" i="1"/>
  <c r="AN4" i="1"/>
  <c r="AN3" i="1"/>
  <c r="AL16" i="1" s="1"/>
  <c r="AF4" i="1"/>
  <c r="AF5" i="1"/>
  <c r="AF6" i="1"/>
  <c r="AF7" i="1"/>
  <c r="AF8" i="1"/>
  <c r="AD16" i="1" s="1"/>
  <c r="AF3" i="1"/>
  <c r="X4" i="1"/>
  <c r="X3" i="1"/>
  <c r="X5" i="1"/>
  <c r="X6" i="1"/>
  <c r="P4" i="1"/>
  <c r="N16" i="1" s="1"/>
  <c r="P5" i="1"/>
  <c r="P6" i="1"/>
  <c r="P7" i="1"/>
  <c r="P3" i="1"/>
  <c r="H11" i="1"/>
  <c r="H4" i="1"/>
  <c r="H5" i="1"/>
  <c r="H6" i="1"/>
  <c r="H7" i="1"/>
  <c r="H8" i="1"/>
  <c r="H9" i="1"/>
  <c r="H10" i="1"/>
  <c r="H3" i="1"/>
  <c r="H16" i="1" s="1"/>
  <c r="BS6" i="1"/>
  <c r="BS7" i="1"/>
  <c r="BS8" i="1"/>
  <c r="BK14" i="1"/>
  <c r="W6" i="1"/>
  <c r="W5" i="1"/>
  <c r="W4" i="1"/>
  <c r="AM4" i="1"/>
  <c r="AU4" i="1"/>
  <c r="AU5" i="1"/>
  <c r="AU6" i="1"/>
  <c r="AU7" i="1"/>
  <c r="AU8" i="1"/>
  <c r="AU9" i="1"/>
  <c r="AU10" i="1"/>
  <c r="BC4" i="1"/>
  <c r="BC5" i="1"/>
  <c r="BC6" i="1"/>
  <c r="BC7" i="1"/>
  <c r="BC8" i="1"/>
  <c r="BC9" i="1"/>
  <c r="BK4" i="1"/>
  <c r="BK5" i="1"/>
  <c r="BK6" i="1"/>
  <c r="BK7" i="1"/>
  <c r="BK8" i="1"/>
  <c r="BK9" i="1"/>
  <c r="BK10" i="1"/>
  <c r="BK11" i="1"/>
  <c r="BK12" i="1"/>
  <c r="BK13" i="1"/>
  <c r="BS4" i="1"/>
  <c r="BS5" i="1"/>
  <c r="BS3" i="1"/>
  <c r="BK3" i="1"/>
  <c r="BC3" i="1"/>
  <c r="AU3" i="1"/>
  <c r="AM3" i="1"/>
  <c r="AE7" i="1"/>
  <c r="AE4" i="1"/>
  <c r="AE5" i="1"/>
  <c r="AE6" i="1"/>
  <c r="AE8" i="1"/>
  <c r="AE3" i="1"/>
  <c r="W3" i="1"/>
  <c r="O7" i="1"/>
  <c r="O6" i="1"/>
  <c r="O5" i="1"/>
  <c r="O4" i="1"/>
  <c r="O3" i="1"/>
  <c r="G4" i="1"/>
  <c r="G5" i="1"/>
  <c r="G6" i="1"/>
  <c r="G7" i="1"/>
  <c r="G8" i="1"/>
  <c r="G9" i="1"/>
  <c r="G10" i="1"/>
  <c r="G11" i="1"/>
  <c r="G3" i="1"/>
  <c r="F16" i="1" l="1"/>
  <c r="AF16" i="1"/>
  <c r="AN16" i="1"/>
  <c r="BB16" i="1"/>
  <c r="BD16" i="1"/>
  <c r="BL16" i="1"/>
  <c r="BT16" i="1"/>
  <c r="BR16" i="1"/>
  <c r="BJ16" i="1"/>
  <c r="AT16" i="1"/>
  <c r="AV16" i="1"/>
  <c r="X16" i="1"/>
  <c r="V16" i="1"/>
  <c r="P16" i="1"/>
</calcChain>
</file>

<file path=xl/sharedStrings.xml><?xml version="1.0" encoding="utf-8"?>
<sst xmlns="http://schemas.openxmlformats.org/spreadsheetml/2006/main" count="117" uniqueCount="28">
  <si>
    <t>ave[dBm]</t>
  </si>
  <si>
    <t>ave[dBm]</t>
    <phoneticPr fontId="1"/>
  </si>
  <si>
    <t>Ap:AP-C3-3F-01:2.4GHz</t>
    <phoneticPr fontId="1"/>
  </si>
  <si>
    <t>loc_x[m]</t>
  </si>
  <si>
    <t>loc_x[m]</t>
    <phoneticPr fontId="1"/>
  </si>
  <si>
    <t>loc_y[m]</t>
  </si>
  <si>
    <t>loc_y[m]</t>
    <phoneticPr fontId="1"/>
  </si>
  <si>
    <t>AP_x[m]</t>
  </si>
  <si>
    <t>AP_x[m]</t>
    <phoneticPr fontId="1"/>
  </si>
  <si>
    <t>AP_y[m]</t>
  </si>
  <si>
    <t>AP_y[m]</t>
    <phoneticPr fontId="1"/>
  </si>
  <si>
    <t>Ap:AP-C3-3F-01:5GHz</t>
    <phoneticPr fontId="1"/>
  </si>
  <si>
    <t>dist[m]</t>
  </si>
  <si>
    <t>dist[m]</t>
    <phoneticPr fontId="1"/>
  </si>
  <si>
    <t>loc#</t>
  </si>
  <si>
    <t>loc#</t>
    <phoneticPr fontId="1"/>
  </si>
  <si>
    <t>Ap:AP-C-4F-01:2.4GHz</t>
    <phoneticPr fontId="1"/>
  </si>
  <si>
    <t>Ap:AP-C-4F-02:2.4GHz</t>
    <phoneticPr fontId="1"/>
  </si>
  <si>
    <t>Ap:AP-C-4F-02:5GHz</t>
    <phoneticPr fontId="1"/>
  </si>
  <si>
    <t>Ap:AP-C-4F-03:2.4GHz</t>
    <phoneticPr fontId="1"/>
  </si>
  <si>
    <t>Ap:AP-C-4F-03:5GHz</t>
    <phoneticPr fontId="1"/>
  </si>
  <si>
    <t>Ap:AP-C-4F-4:2.4GHz</t>
    <phoneticPr fontId="1"/>
  </si>
  <si>
    <t>Ap:AP-C-4F-04:5GHz</t>
    <phoneticPr fontId="1"/>
  </si>
  <si>
    <t>grad</t>
    <phoneticPr fontId="1"/>
  </si>
  <si>
    <t>y_0</t>
    <phoneticPr fontId="1"/>
  </si>
  <si>
    <t>error[m]</t>
    <phoneticPr fontId="1"/>
  </si>
  <si>
    <t>max[m]</t>
    <phoneticPr fontId="1"/>
  </si>
  <si>
    <t>ave[m]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</si>
</sst>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AP-C3-3F-01:2.4GHz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dist[m]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10305442588907"/>
                  <c:y val="-0.4729039078448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Sheet1!$F$3:$F$11</c:f>
              <c:numCache>
                <c:formatCode>General</c:formatCode>
                <c:ptCount val="9"/>
                <c:pt idx="0">
                  <c:v>-59.12</c:v>
                </c:pt>
                <c:pt idx="1">
                  <c:v>-54.54</c:v>
                </c:pt>
                <c:pt idx="2">
                  <c:v>-50.14</c:v>
                </c:pt>
                <c:pt idx="3">
                  <c:v>-46.6</c:v>
                </c:pt>
                <c:pt idx="4">
                  <c:v>-43.35</c:v>
                </c:pt>
                <c:pt idx="5">
                  <c:v>-42.51</c:v>
                </c:pt>
                <c:pt idx="6">
                  <c:v>-40.31</c:v>
                </c:pt>
                <c:pt idx="7">
                  <c:v>-51.2</c:v>
                </c:pt>
                <c:pt idx="8">
                  <c:v>-41.54</c:v>
                </c:pt>
              </c:numCache>
            </c:numRef>
          </c:xVal>
          <c:yVal>
            <c:numRef>
              <c:f>Sheet1!$G$3:$G$11</c:f>
              <c:numCache>
                <c:formatCode>General</c:formatCode>
                <c:ptCount val="9"/>
                <c:pt idx="0">
                  <c:v>13.7</c:v>
                </c:pt>
                <c:pt idx="1">
                  <c:v>11.7</c:v>
                </c:pt>
                <c:pt idx="2">
                  <c:v>9.6999999999999993</c:v>
                </c:pt>
                <c:pt idx="3">
                  <c:v>7.6999999999999993</c:v>
                </c:pt>
                <c:pt idx="4">
                  <c:v>5.6999999999999993</c:v>
                </c:pt>
                <c:pt idx="5">
                  <c:v>3.6999999999999993</c:v>
                </c:pt>
                <c:pt idx="6">
                  <c:v>1.6999999999999993</c:v>
                </c:pt>
                <c:pt idx="7">
                  <c:v>0.30000000000000071</c:v>
                </c:pt>
                <c:pt idx="8">
                  <c:v>2.3000000000000007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C-499F-8E80-2CB62FF87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04911"/>
        <c:axId val="573397231"/>
      </c:scatterChart>
      <c:valAx>
        <c:axId val="573404911"/>
        <c:scaling>
          <c:orientation val="minMax"/>
          <c:max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AVE[dBm]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397231"/>
        <c:crosses val="autoZero"/>
        <c:crossBetween val="midCat"/>
      </c:valAx>
      <c:valAx>
        <c:axId val="573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AP</a:t>
                </a:r>
                <a:r>
                  <a:rPr lang="ja-JP" altLang="en-US"/>
                  <a:t>からの距離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40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AP-C3-3F-01:2.4GHz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dist[m]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10305442588907"/>
                  <c:y val="-0.4729039078448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Sheet1!$N$3:$N$7</c:f>
              <c:numCache>
                <c:formatCode>General</c:formatCode>
                <c:ptCount val="5"/>
                <c:pt idx="0">
                  <c:v>-64.930000000000007</c:v>
                </c:pt>
                <c:pt idx="1">
                  <c:v>-57.28</c:v>
                </c:pt>
                <c:pt idx="2">
                  <c:v>-58.7</c:v>
                </c:pt>
                <c:pt idx="3">
                  <c:v>-55.42</c:v>
                </c:pt>
                <c:pt idx="4">
                  <c:v>-61</c:v>
                </c:pt>
              </c:numCache>
            </c:numRef>
          </c:xVal>
          <c:yVal>
            <c:numRef>
              <c:f>Sheet1!$O$3:$O$7</c:f>
              <c:numCache>
                <c:formatCode>General</c:formatCode>
                <c:ptCount val="5"/>
                <c:pt idx="0">
                  <c:v>5.6999999999999993</c:v>
                </c:pt>
                <c:pt idx="1">
                  <c:v>3.6999999999999993</c:v>
                </c:pt>
                <c:pt idx="2">
                  <c:v>1.6999999999999993</c:v>
                </c:pt>
                <c:pt idx="3">
                  <c:v>0.30000000000000071</c:v>
                </c:pt>
                <c:pt idx="4">
                  <c:v>2.3000000000000007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28-4A8C-AE51-A72FB323D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04911"/>
        <c:axId val="573397231"/>
      </c:scatterChart>
      <c:valAx>
        <c:axId val="573404911"/>
        <c:scaling>
          <c:orientation val="minMax"/>
          <c:max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AVE[dBm]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397231"/>
        <c:crosses val="autoZero"/>
        <c:crossBetween val="midCat"/>
      </c:valAx>
      <c:valAx>
        <c:axId val="573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AP</a:t>
                </a:r>
                <a:r>
                  <a:rPr lang="ja-JP" altLang="en-US"/>
                  <a:t>からの距離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40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AP-C-4F-01:2.4GHz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dist[m]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7046248047223"/>
                  <c:y val="-0.32107611548556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Sheet1!$V$3:$V$6</c:f>
              <c:numCache>
                <c:formatCode>0.0</c:formatCode>
                <c:ptCount val="4"/>
                <c:pt idx="0">
                  <c:v>-64.319999999999993</c:v>
                </c:pt>
                <c:pt idx="1">
                  <c:v>-66.239999999999995</c:v>
                </c:pt>
                <c:pt idx="2">
                  <c:v>-68</c:v>
                </c:pt>
                <c:pt idx="3" formatCode="General">
                  <c:v>-70.924050632911403</c:v>
                </c:pt>
              </c:numCache>
            </c:numRef>
          </c:xVal>
          <c:yVal>
            <c:numRef>
              <c:f>Sheet1!$W$3:$W$6</c:f>
              <c:numCache>
                <c:formatCode>General</c:formatCode>
                <c:ptCount val="4"/>
                <c:pt idx="0">
                  <c:v>12.658988901172163</c:v>
                </c:pt>
                <c:pt idx="1">
                  <c:v>11.859595271340417</c:v>
                </c:pt>
                <c:pt idx="2">
                  <c:v>11.360017605620159</c:v>
                </c:pt>
                <c:pt idx="3">
                  <c:v>13.336041391657421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21-48D7-9CCC-259141566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04911"/>
        <c:axId val="573397231"/>
      </c:scatterChart>
      <c:valAx>
        <c:axId val="573404911"/>
        <c:scaling>
          <c:orientation val="minMax"/>
          <c:max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AVE[dBm]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397231"/>
        <c:crosses val="autoZero"/>
        <c:crossBetween val="midCat"/>
      </c:valAx>
      <c:valAx>
        <c:axId val="573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AP</a:t>
                </a:r>
                <a:r>
                  <a:rPr lang="ja-JP" altLang="en-US"/>
                  <a:t>からの距離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40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AP-C-4F-02:2.4GHz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Sheet1!$AE$2</c:f>
              <c:strCache>
                <c:ptCount val="1"/>
                <c:pt idx="0">
                  <c:v>dist[m]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448693081141152E-2"/>
                  <c:y val="-0.47587233887430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Sheet1!$AD$3:$AD$8</c:f>
              <c:numCache>
                <c:formatCode>General</c:formatCode>
                <c:ptCount val="6"/>
                <c:pt idx="0" formatCode="0.0">
                  <c:v>-38.827956989247298</c:v>
                </c:pt>
                <c:pt idx="1">
                  <c:v>-46.23</c:v>
                </c:pt>
                <c:pt idx="2">
                  <c:v>-38.021505376344102</c:v>
                </c:pt>
                <c:pt idx="3">
                  <c:v>-57.8172043010753</c:v>
                </c:pt>
                <c:pt idx="4">
                  <c:v>-52.68</c:v>
                </c:pt>
                <c:pt idx="5">
                  <c:v>-63.230769230769198</c:v>
                </c:pt>
              </c:numCache>
            </c:numRef>
          </c:xVal>
          <c:yVal>
            <c:numRef>
              <c:f>Sheet1!$AE$3:$AE$8</c:f>
              <c:numCache>
                <c:formatCode>General</c:formatCode>
                <c:ptCount val="6"/>
                <c:pt idx="0">
                  <c:v>1.8999999999999986</c:v>
                </c:pt>
                <c:pt idx="1">
                  <c:v>0.10000000000000142</c:v>
                </c:pt>
                <c:pt idx="2">
                  <c:v>2.1000000000000014</c:v>
                </c:pt>
                <c:pt idx="3">
                  <c:v>4.1000000000000014</c:v>
                </c:pt>
                <c:pt idx="4">
                  <c:v>6.1000000000000014</c:v>
                </c:pt>
                <c:pt idx="5">
                  <c:v>8.1000000000000014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1B-4AFB-8DD4-6597DDE57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04911"/>
        <c:axId val="573397231"/>
      </c:scatterChart>
      <c:valAx>
        <c:axId val="573404911"/>
        <c:scaling>
          <c:orientation val="minMax"/>
          <c:max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AVE[dBm]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397231"/>
        <c:crosses val="autoZero"/>
        <c:crossBetween val="midCat"/>
      </c:valAx>
      <c:valAx>
        <c:axId val="573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AP</a:t>
                </a:r>
                <a:r>
                  <a:rPr lang="ja-JP" altLang="en-US"/>
                  <a:t>からの距離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40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AP-C-4F-02:5GHz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Sheet1!$AM$2</c:f>
              <c:strCache>
                <c:ptCount val="1"/>
                <c:pt idx="0">
                  <c:v>dist[m]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448693081141152E-2"/>
                  <c:y val="-0.47587233887430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Sheet1!$AL$3:$AL$4</c:f>
              <c:numCache>
                <c:formatCode>General</c:formatCode>
                <c:ptCount val="2"/>
                <c:pt idx="0">
                  <c:v>-49.58</c:v>
                </c:pt>
                <c:pt idx="1">
                  <c:v>-59.12</c:v>
                </c:pt>
              </c:numCache>
            </c:numRef>
          </c:xVal>
          <c:yVal>
            <c:numRef>
              <c:f>Sheet1!$AM$3:$AM$4</c:f>
              <c:numCache>
                <c:formatCode>General</c:formatCode>
                <c:ptCount val="2"/>
                <c:pt idx="0">
                  <c:v>0.10000000000000142</c:v>
                </c:pt>
                <c:pt idx="1">
                  <c:v>2.1000000000000014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AC-48FA-AF87-6F21526D8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04911"/>
        <c:axId val="573397231"/>
      </c:scatterChart>
      <c:valAx>
        <c:axId val="573404911"/>
        <c:scaling>
          <c:orientation val="minMax"/>
          <c:max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AVE[dBm]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397231"/>
        <c:crosses val="autoZero"/>
        <c:crossBetween val="midCat"/>
      </c:valAx>
      <c:valAx>
        <c:axId val="573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AP</a:t>
                </a:r>
                <a:r>
                  <a:rPr lang="ja-JP" altLang="en-US"/>
                  <a:t>からの距離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40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AP-C-4F-03:2.4GHz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dist[m]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448693081141152E-2"/>
                  <c:y val="-0.47587233887430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Sheet1!$AT$3:$AT$10</c:f>
              <c:numCache>
                <c:formatCode>General</c:formatCode>
                <c:ptCount val="8"/>
                <c:pt idx="0">
                  <c:v>-57.430107526881699</c:v>
                </c:pt>
                <c:pt idx="1">
                  <c:v>-61.37</c:v>
                </c:pt>
                <c:pt idx="2">
                  <c:v>-41.77</c:v>
                </c:pt>
                <c:pt idx="3">
                  <c:v>-38.79</c:v>
                </c:pt>
                <c:pt idx="4">
                  <c:v>-43.72</c:v>
                </c:pt>
                <c:pt idx="5">
                  <c:v>-44.86</c:v>
                </c:pt>
                <c:pt idx="6">
                  <c:v>-56.95</c:v>
                </c:pt>
                <c:pt idx="7">
                  <c:v>-62.384615384615401</c:v>
                </c:pt>
              </c:numCache>
            </c:numRef>
          </c:xVal>
          <c:yVal>
            <c:numRef>
              <c:f>Sheet1!$AU$3:$AU$10</c:f>
              <c:numCache>
                <c:formatCode>General</c:formatCode>
                <c:ptCount val="8"/>
                <c:pt idx="0">
                  <c:v>9.1999999999999993</c:v>
                </c:pt>
                <c:pt idx="1">
                  <c:v>5.1999999999999993</c:v>
                </c:pt>
                <c:pt idx="2">
                  <c:v>3.1999999999999993</c:v>
                </c:pt>
                <c:pt idx="3">
                  <c:v>1.1999999999999993</c:v>
                </c:pt>
                <c:pt idx="4">
                  <c:v>0.80000000000000071</c:v>
                </c:pt>
                <c:pt idx="5">
                  <c:v>2.8000000000000007</c:v>
                </c:pt>
                <c:pt idx="6">
                  <c:v>4.8000000000000007</c:v>
                </c:pt>
                <c:pt idx="7">
                  <c:v>6.8000000000000007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E4-40E2-997E-ABEDB4A52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04911"/>
        <c:axId val="573397231"/>
      </c:scatterChart>
      <c:valAx>
        <c:axId val="573404911"/>
        <c:scaling>
          <c:orientation val="minMax"/>
          <c:max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AVE[dBm]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397231"/>
        <c:crosses val="autoZero"/>
        <c:crossBetween val="midCat"/>
      </c:valAx>
      <c:valAx>
        <c:axId val="573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AP</a:t>
                </a:r>
                <a:r>
                  <a:rPr lang="ja-JP" altLang="en-US"/>
                  <a:t>からの距離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40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AP-C-4F-03:5GHz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Sheet1!$BC$2</c:f>
              <c:strCache>
                <c:ptCount val="1"/>
                <c:pt idx="0">
                  <c:v>dist[m]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448693081141152E-2"/>
                  <c:y val="-0.47587233887430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Sheet1!$BB$3:$BB$9</c:f>
              <c:numCache>
                <c:formatCode>General</c:formatCode>
                <c:ptCount val="7"/>
                <c:pt idx="0">
                  <c:v>-59.44</c:v>
                </c:pt>
                <c:pt idx="1">
                  <c:v>-58.35</c:v>
                </c:pt>
                <c:pt idx="2">
                  <c:v>-58.75</c:v>
                </c:pt>
                <c:pt idx="3">
                  <c:v>-52.11</c:v>
                </c:pt>
                <c:pt idx="4">
                  <c:v>-51.14</c:v>
                </c:pt>
                <c:pt idx="5">
                  <c:v>-60.03</c:v>
                </c:pt>
                <c:pt idx="6">
                  <c:v>-61.86</c:v>
                </c:pt>
              </c:numCache>
            </c:numRef>
          </c:xVal>
          <c:yVal>
            <c:numRef>
              <c:f>Sheet1!$BC$3:$BC$9</c:f>
              <c:numCache>
                <c:formatCode>General</c:formatCode>
                <c:ptCount val="7"/>
                <c:pt idx="0">
                  <c:v>7.1999999999999993</c:v>
                </c:pt>
                <c:pt idx="1">
                  <c:v>5.1999999999999993</c:v>
                </c:pt>
                <c:pt idx="2">
                  <c:v>3.1999999999999993</c:v>
                </c:pt>
                <c:pt idx="3">
                  <c:v>1.1999999999999993</c:v>
                </c:pt>
                <c:pt idx="4">
                  <c:v>0.80000000000000071</c:v>
                </c:pt>
                <c:pt idx="5">
                  <c:v>2.8000000000000007</c:v>
                </c:pt>
                <c:pt idx="6">
                  <c:v>4.8000000000000007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ED-4154-B327-8CF61DC1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04911"/>
        <c:axId val="573397231"/>
      </c:scatterChart>
      <c:valAx>
        <c:axId val="573404911"/>
        <c:scaling>
          <c:orientation val="minMax"/>
          <c:max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AVE[dBm]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397231"/>
        <c:crosses val="autoZero"/>
        <c:crossBetween val="midCat"/>
      </c:valAx>
      <c:valAx>
        <c:axId val="573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AP</a:t>
                </a:r>
                <a:r>
                  <a:rPr lang="ja-JP" altLang="en-US"/>
                  <a:t>からの距離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40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AP-C-4F-04:2.4GHz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Sheet1!$BK$2</c:f>
              <c:strCache>
                <c:ptCount val="1"/>
                <c:pt idx="0">
                  <c:v>dist[m]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448693081141152E-2"/>
                  <c:y val="-0.47587233887430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Sheet1!$BJ$3:$BJ$14</c:f>
              <c:numCache>
                <c:formatCode>0.0</c:formatCode>
                <c:ptCount val="12"/>
                <c:pt idx="0">
                  <c:v>-57.71</c:v>
                </c:pt>
                <c:pt idx="1">
                  <c:v>-61.74</c:v>
                </c:pt>
                <c:pt idx="2">
                  <c:v>-52.11</c:v>
                </c:pt>
                <c:pt idx="3">
                  <c:v>-48.65</c:v>
                </c:pt>
                <c:pt idx="4">
                  <c:v>-41.0322580645161</c:v>
                </c:pt>
                <c:pt idx="5">
                  <c:v>-43.14</c:v>
                </c:pt>
                <c:pt idx="6">
                  <c:v>-40.79</c:v>
                </c:pt>
                <c:pt idx="7">
                  <c:v>-46.913978494623699</c:v>
                </c:pt>
                <c:pt idx="8">
                  <c:v>-66.290000000000006</c:v>
                </c:pt>
                <c:pt idx="9">
                  <c:v>-62.46</c:v>
                </c:pt>
                <c:pt idx="10">
                  <c:v>-57.44</c:v>
                </c:pt>
                <c:pt idx="11" formatCode="General">
                  <c:v>-60.05</c:v>
                </c:pt>
              </c:numCache>
            </c:numRef>
          </c:xVal>
          <c:yVal>
            <c:numRef>
              <c:f>Sheet1!$BK$3:$BK$14</c:f>
              <c:numCache>
                <c:formatCode>General</c:formatCode>
                <c:ptCount val="12"/>
                <c:pt idx="0">
                  <c:v>4.8000000000000007</c:v>
                </c:pt>
                <c:pt idx="1">
                  <c:v>2.8000000000000007</c:v>
                </c:pt>
                <c:pt idx="2">
                  <c:v>0.80000000000000071</c:v>
                </c:pt>
                <c:pt idx="3">
                  <c:v>4.8000000000000007</c:v>
                </c:pt>
                <c:pt idx="4">
                  <c:v>2.8000000000000007</c:v>
                </c:pt>
                <c:pt idx="5">
                  <c:v>0.80000000000000071</c:v>
                </c:pt>
                <c:pt idx="6">
                  <c:v>1.1999999999999993</c:v>
                </c:pt>
                <c:pt idx="7">
                  <c:v>3.1999999999999993</c:v>
                </c:pt>
                <c:pt idx="8">
                  <c:v>5.1999999999999993</c:v>
                </c:pt>
                <c:pt idx="9">
                  <c:v>7.1999999999999993</c:v>
                </c:pt>
                <c:pt idx="10">
                  <c:v>9.1999999999999993</c:v>
                </c:pt>
                <c:pt idx="11">
                  <c:v>9.4148818367518547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52-479C-9B30-54355673E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04911"/>
        <c:axId val="573397231"/>
      </c:scatterChart>
      <c:valAx>
        <c:axId val="573404911"/>
        <c:scaling>
          <c:orientation val="minMax"/>
          <c:max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AVE[dBm]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397231"/>
        <c:crosses val="autoZero"/>
        <c:crossBetween val="midCat"/>
      </c:valAx>
      <c:valAx>
        <c:axId val="573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AP</a:t>
                </a:r>
                <a:r>
                  <a:rPr lang="ja-JP" altLang="en-US"/>
                  <a:t>からの距離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40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AP-C-4F-04:5GHz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Sheet1!$BS$2</c:f>
              <c:strCache>
                <c:ptCount val="1"/>
                <c:pt idx="0">
                  <c:v>dist[m]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378193904190689E-2"/>
                  <c:y val="-0.39068934091571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Sheet1!$BR$3:$BR$8</c:f>
              <c:numCache>
                <c:formatCode>0.0</c:formatCode>
                <c:ptCount val="6"/>
                <c:pt idx="0">
                  <c:v>-62.44</c:v>
                </c:pt>
                <c:pt idx="1">
                  <c:v>-60.07</c:v>
                </c:pt>
                <c:pt idx="2">
                  <c:v>-50.376344086021497</c:v>
                </c:pt>
                <c:pt idx="3">
                  <c:v>-56.27</c:v>
                </c:pt>
                <c:pt idx="4">
                  <c:v>-60.07</c:v>
                </c:pt>
                <c:pt idx="5">
                  <c:v>-63.89</c:v>
                </c:pt>
              </c:numCache>
            </c:numRef>
          </c:xVal>
          <c:yVal>
            <c:numRef>
              <c:f>Sheet1!$BS$3:$BS$8</c:f>
              <c:numCache>
                <c:formatCode>General</c:formatCode>
                <c:ptCount val="6"/>
                <c:pt idx="0">
                  <c:v>4.8000000000000007</c:v>
                </c:pt>
                <c:pt idx="1">
                  <c:v>2.8000000000000007</c:v>
                </c:pt>
                <c:pt idx="2">
                  <c:v>0.80000000000000071</c:v>
                </c:pt>
                <c:pt idx="3">
                  <c:v>1.1999999999999993</c:v>
                </c:pt>
                <c:pt idx="4">
                  <c:v>3.1999999999999993</c:v>
                </c:pt>
                <c:pt idx="5">
                  <c:v>9.4148818367518547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36-4EC4-A23E-490B9673C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04911"/>
        <c:axId val="573397231"/>
      </c:scatterChart>
      <c:valAx>
        <c:axId val="573404911"/>
        <c:scaling>
          <c:orientation val="minMax"/>
          <c:max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AVE[dBm]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397231"/>
        <c:crosses val="autoZero"/>
        <c:crossBetween val="midCat"/>
      </c:valAx>
      <c:valAx>
        <c:axId val="573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AP</a:t>
                </a:r>
                <a:r>
                  <a:rPr lang="ja-JP" altLang="en-US"/>
                  <a:t>からの距離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40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165100</xdr:rowOff>
    </xdr:from>
    <xdr:to>
      <xdr:col>7</xdr:col>
      <xdr:colOff>561975</xdr:colOff>
      <xdr:row>28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C41FEA-2AEC-E2A9-0DBF-A9ED7B316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12701</xdr:colOff>
      <xdr:row>16</xdr:row>
      <xdr:rowOff>69850</xdr:rowOff>
    </xdr:from>
    <xdr:to>
      <xdr:col>15</xdr:col>
      <xdr:colOff>596901</xdr:colOff>
      <xdr:row>28</xdr:row>
      <xdr:rowOff>69850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C945EE8-0939-4053-942D-55FF9A513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50800</xdr:colOff>
      <xdr:row>16</xdr:row>
      <xdr:rowOff>50800</xdr:rowOff>
    </xdr:from>
    <xdr:to>
      <xdr:col>23</xdr:col>
      <xdr:colOff>285750</xdr:colOff>
      <xdr:row>28</xdr:row>
      <xdr:rowOff>50800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57988D4-98CE-44B8-BC4A-D69A13433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44450</xdr:colOff>
      <xdr:row>16</xdr:row>
      <xdr:rowOff>57150</xdr:rowOff>
    </xdr:from>
    <xdr:to>
      <xdr:col>31</xdr:col>
      <xdr:colOff>190500</xdr:colOff>
      <xdr:row>28</xdr:row>
      <xdr:rowOff>57150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448709F-CCB8-4E4B-B29A-4B42A69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647700</xdr:colOff>
      <xdr:row>16</xdr:row>
      <xdr:rowOff>12700</xdr:rowOff>
    </xdr:from>
    <xdr:to>
      <xdr:col>39</xdr:col>
      <xdr:colOff>133350</xdr:colOff>
      <xdr:row>28</xdr:row>
      <xdr:rowOff>12700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CF568DB-C7F4-4917-AE73-73A74989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50800</xdr:colOff>
      <xdr:row>16</xdr:row>
      <xdr:rowOff>95250</xdr:rowOff>
    </xdr:from>
    <xdr:to>
      <xdr:col>47</xdr:col>
      <xdr:colOff>196850</xdr:colOff>
      <xdr:row>28</xdr:row>
      <xdr:rowOff>95250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31B4AFB-0874-42C7-BE2E-AB7F09099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16</xdr:row>
      <xdr:rowOff>6350</xdr:rowOff>
    </xdr:from>
    <xdr:to>
      <xdr:col>55</xdr:col>
      <xdr:colOff>146050</xdr:colOff>
      <xdr:row>28</xdr:row>
      <xdr:rowOff>6350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72B7F880-D426-46BB-85EC-49BFB56E1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57150</xdr:colOff>
      <xdr:row>16</xdr:row>
      <xdr:rowOff>133350</xdr:rowOff>
    </xdr:from>
    <xdr:to>
      <xdr:col>63</xdr:col>
      <xdr:colOff>203200</xdr:colOff>
      <xdr:row>28</xdr:row>
      <xdr:rowOff>133350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9E6449E3-9B9D-469D-82EE-EE7BC2CAD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133350</xdr:colOff>
      <xdr:row>16</xdr:row>
      <xdr:rowOff>139700</xdr:rowOff>
    </xdr:from>
    <xdr:to>
      <xdr:col>71</xdr:col>
      <xdr:colOff>279400</xdr:colOff>
      <xdr:row>28</xdr:row>
      <xdr:rowOff>139700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E4716F77-084E-4B84-9E86-31123B14F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C8E2-B3C8-4F46-B643-20321FE5175A}">
  <dimension ref="A1:BT16"/>
  <sheetViews>
    <sheetView tabSelected="1" workbookViewId="0">
      <selection activeCell="D14" sqref="D14"/>
    </sheetView>
  </sheetViews>
  <sheetFormatPr defaultRowHeight="18" x14ac:dyDescent="0.55000000000000004"/>
  <cols>
    <col min="1" max="1" width="8.75" customWidth="1"/>
    <col min="2" max="2" width="8.5" bestFit="1" customWidth="1"/>
    <col min="3" max="3" width="4.6640625" bestFit="1" customWidth="1"/>
    <col min="4" max="5" width="8.5" bestFit="1" customWidth="1"/>
    <col min="6" max="6" width="9.5" bestFit="1" customWidth="1"/>
    <col min="9" max="9" width="8.33203125" customWidth="1"/>
    <col min="10" max="10" width="8.5" bestFit="1" customWidth="1"/>
    <col min="11" max="11" width="4.6640625" bestFit="1" customWidth="1"/>
    <col min="15" max="15" width="7.4140625" bestFit="1" customWidth="1"/>
    <col min="18" max="18" width="8.25" customWidth="1"/>
    <col min="19" max="19" width="4.6640625" bestFit="1" customWidth="1"/>
    <col min="20" max="20" width="11.9140625" customWidth="1"/>
  </cols>
  <sheetData>
    <row r="1" spans="1:72" x14ac:dyDescent="0.55000000000000004">
      <c r="A1" t="s">
        <v>2</v>
      </c>
      <c r="I1" t="s">
        <v>11</v>
      </c>
      <c r="Q1" t="s">
        <v>16</v>
      </c>
      <c r="Y1" t="s">
        <v>17</v>
      </c>
      <c r="AG1" t="s">
        <v>18</v>
      </c>
      <c r="AO1" t="s">
        <v>19</v>
      </c>
      <c r="AW1" t="s">
        <v>20</v>
      </c>
      <c r="BE1" t="s">
        <v>21</v>
      </c>
      <c r="BM1" t="s">
        <v>22</v>
      </c>
    </row>
    <row r="2" spans="1:72" x14ac:dyDescent="0.55000000000000004">
      <c r="A2" t="s">
        <v>8</v>
      </c>
      <c r="B2" t="s">
        <v>10</v>
      </c>
      <c r="C2" t="s">
        <v>15</v>
      </c>
      <c r="D2" t="s">
        <v>4</v>
      </c>
      <c r="E2" t="s">
        <v>6</v>
      </c>
      <c r="F2" t="s">
        <v>1</v>
      </c>
      <c r="G2" t="s">
        <v>13</v>
      </c>
      <c r="H2" t="s">
        <v>25</v>
      </c>
      <c r="I2" t="s">
        <v>8</v>
      </c>
      <c r="J2" t="s">
        <v>10</v>
      </c>
      <c r="K2" t="s">
        <v>15</v>
      </c>
      <c r="L2" t="s">
        <v>4</v>
      </c>
      <c r="M2" t="s">
        <v>6</v>
      </c>
      <c r="N2" t="s">
        <v>1</v>
      </c>
      <c r="O2" t="s">
        <v>13</v>
      </c>
      <c r="P2" t="s">
        <v>25</v>
      </c>
      <c r="Q2" t="s">
        <v>8</v>
      </c>
      <c r="R2" t="s">
        <v>10</v>
      </c>
      <c r="S2" t="s">
        <v>15</v>
      </c>
      <c r="T2" t="s">
        <v>4</v>
      </c>
      <c r="U2" t="s">
        <v>6</v>
      </c>
      <c r="V2" t="s">
        <v>1</v>
      </c>
      <c r="W2" t="s">
        <v>13</v>
      </c>
      <c r="X2" t="s">
        <v>25</v>
      </c>
      <c r="Y2" t="s">
        <v>8</v>
      </c>
      <c r="Z2" t="s">
        <v>10</v>
      </c>
      <c r="AA2" t="s">
        <v>15</v>
      </c>
      <c r="AB2" t="s">
        <v>4</v>
      </c>
      <c r="AC2" t="s">
        <v>6</v>
      </c>
      <c r="AD2" t="s">
        <v>1</v>
      </c>
      <c r="AE2" t="s">
        <v>13</v>
      </c>
      <c r="AF2" t="s">
        <v>25</v>
      </c>
      <c r="AG2" t="s">
        <v>7</v>
      </c>
      <c r="AH2" t="s">
        <v>9</v>
      </c>
      <c r="AI2" t="s">
        <v>14</v>
      </c>
      <c r="AJ2" t="s">
        <v>3</v>
      </c>
      <c r="AK2" t="s">
        <v>5</v>
      </c>
      <c r="AL2" t="s">
        <v>0</v>
      </c>
      <c r="AM2" t="s">
        <v>12</v>
      </c>
      <c r="AN2" t="s">
        <v>25</v>
      </c>
      <c r="AO2" t="s">
        <v>7</v>
      </c>
      <c r="AP2" t="s">
        <v>9</v>
      </c>
      <c r="AQ2" t="s">
        <v>14</v>
      </c>
      <c r="AR2" t="s">
        <v>3</v>
      </c>
      <c r="AS2" t="s">
        <v>5</v>
      </c>
      <c r="AT2" t="s">
        <v>0</v>
      </c>
      <c r="AU2" t="s">
        <v>12</v>
      </c>
      <c r="AV2" t="s">
        <v>25</v>
      </c>
      <c r="AW2" t="s">
        <v>7</v>
      </c>
      <c r="AX2" t="s">
        <v>9</v>
      </c>
      <c r="AY2" t="s">
        <v>14</v>
      </c>
      <c r="AZ2" t="s">
        <v>3</v>
      </c>
      <c r="BA2" t="s">
        <v>5</v>
      </c>
      <c r="BB2" t="s">
        <v>0</v>
      </c>
      <c r="BC2" t="s">
        <v>12</v>
      </c>
      <c r="BD2" t="s">
        <v>25</v>
      </c>
      <c r="BE2" t="s">
        <v>7</v>
      </c>
      <c r="BF2" t="s">
        <v>9</v>
      </c>
      <c r="BG2" t="s">
        <v>14</v>
      </c>
      <c r="BH2" t="s">
        <v>3</v>
      </c>
      <c r="BI2" t="s">
        <v>5</v>
      </c>
      <c r="BJ2" t="s">
        <v>0</v>
      </c>
      <c r="BK2" t="s">
        <v>12</v>
      </c>
      <c r="BL2" t="s">
        <v>25</v>
      </c>
      <c r="BM2" t="s">
        <v>7</v>
      </c>
      <c r="BN2" t="s">
        <v>9</v>
      </c>
      <c r="BO2" t="s">
        <v>14</v>
      </c>
      <c r="BP2" t="s">
        <v>3</v>
      </c>
      <c r="BQ2" t="s">
        <v>5</v>
      </c>
      <c r="BR2" t="s">
        <v>0</v>
      </c>
      <c r="BS2" t="s">
        <v>12</v>
      </c>
      <c r="BT2" t="s">
        <v>25</v>
      </c>
    </row>
    <row r="3" spans="1:72" x14ac:dyDescent="0.55000000000000004">
      <c r="A3">
        <v>25.7</v>
      </c>
      <c r="B3">
        <v>56</v>
      </c>
      <c r="C3">
        <v>51</v>
      </c>
      <c r="D3">
        <v>12</v>
      </c>
      <c r="E3">
        <v>56</v>
      </c>
      <c r="F3">
        <v>-59.12</v>
      </c>
      <c r="G3">
        <f>SQRT(POWER(A3-D3,2)+POWER(B3-E3,2))</f>
        <v>13.7</v>
      </c>
      <c r="H3">
        <f>ABS(G3-(F3*B$16+D$16))</f>
        <v>1.2238400000000027</v>
      </c>
      <c r="I3">
        <v>25.7</v>
      </c>
      <c r="J3">
        <v>56</v>
      </c>
      <c r="K3">
        <v>55</v>
      </c>
      <c r="L3">
        <v>20</v>
      </c>
      <c r="M3">
        <v>56</v>
      </c>
      <c r="N3">
        <v>-64.930000000000007</v>
      </c>
      <c r="O3">
        <f t="shared" ref="O3:O7" si="0">SQRT(POWER(I3-L3,2)+POWER(J3-M3,2))</f>
        <v>5.6999999999999993</v>
      </c>
      <c r="P3">
        <f>ABS(O3-(N3*J$16+L$16))</f>
        <v>0.5212339999999962</v>
      </c>
      <c r="Q3">
        <v>-1.9</v>
      </c>
      <c r="R3">
        <v>-11.2</v>
      </c>
      <c r="S3">
        <v>15</v>
      </c>
      <c r="T3">
        <v>4</v>
      </c>
      <c r="U3">
        <v>0</v>
      </c>
      <c r="V3" s="1">
        <v>-64.319999999999993</v>
      </c>
      <c r="W3">
        <f t="shared" ref="W3:W7" si="1">SQRT(POWER(Q3-T3,2)+POWER(R3-U3,2))</f>
        <v>12.658988901172163</v>
      </c>
      <c r="X3">
        <f>ABS(W3-(V3*R$16+T$16))</f>
        <v>0.67669690117216419</v>
      </c>
      <c r="Y3">
        <v>30.1</v>
      </c>
      <c r="Z3">
        <v>0</v>
      </c>
      <c r="AA3">
        <v>1</v>
      </c>
      <c r="AB3">
        <v>32</v>
      </c>
      <c r="AC3">
        <v>0</v>
      </c>
      <c r="AD3" s="1">
        <v>-38.827956989247298</v>
      </c>
      <c r="AE3">
        <f t="shared" ref="AE3:AE8" si="2">SQRT(POWER(Y3-AB3,2)+POWER(Z3-AC3,2))</f>
        <v>1.8999999999999986</v>
      </c>
      <c r="AF3">
        <f>ABS(AE3-(AD3*Z$16+AB$16))</f>
        <v>0.61842150537634577</v>
      </c>
      <c r="AG3">
        <v>30.1</v>
      </c>
      <c r="AH3">
        <v>0</v>
      </c>
      <c r="AI3">
        <v>2</v>
      </c>
      <c r="AJ3">
        <v>30</v>
      </c>
      <c r="AK3">
        <v>0</v>
      </c>
      <c r="AL3">
        <v>-49.58</v>
      </c>
      <c r="AM3">
        <f>SQRT(POWER(AG3-AJ3,2)+POWER(AH3-AK3,2))</f>
        <v>0.10000000000000142</v>
      </c>
      <c r="AN3">
        <f>ABS(AM3-(AL3*AH$16+AJ$16))</f>
        <v>2.0320000000015881E-3</v>
      </c>
      <c r="AO3">
        <v>20.8</v>
      </c>
      <c r="AP3">
        <v>0</v>
      </c>
      <c r="AQ3">
        <v>2</v>
      </c>
      <c r="AR3">
        <v>30</v>
      </c>
      <c r="AS3">
        <v>0</v>
      </c>
      <c r="AT3">
        <v>-57.430107526881699</v>
      </c>
      <c r="AU3">
        <f>SQRT(POWER(AO3-AR3,2)+POWER(AP3-AS3,2))</f>
        <v>9.1999999999999993</v>
      </c>
      <c r="AV3">
        <f>ABS(AU3-(AT3*AP$16+AR$16))</f>
        <v>3.3706989247311885</v>
      </c>
      <c r="AW3">
        <v>20.8</v>
      </c>
      <c r="AX3">
        <v>0</v>
      </c>
      <c r="AY3">
        <v>3</v>
      </c>
      <c r="AZ3">
        <v>28</v>
      </c>
      <c r="BA3">
        <v>0</v>
      </c>
      <c r="BB3">
        <v>-59.44</v>
      </c>
      <c r="BC3">
        <f>SQRT(POWER(AW3-AZ3,2)+POWER(AX3-BA3,2))</f>
        <v>7.1999999999999993</v>
      </c>
      <c r="BD3">
        <f>ABS(BC3-(BB3*AX$16+AZ$16))</f>
        <v>2.7460640000000005</v>
      </c>
      <c r="BE3">
        <v>9.1999999999999993</v>
      </c>
      <c r="BF3">
        <v>0</v>
      </c>
      <c r="BG3">
        <v>7</v>
      </c>
      <c r="BH3">
        <v>14</v>
      </c>
      <c r="BI3">
        <v>0</v>
      </c>
      <c r="BJ3" s="1">
        <v>-57.71</v>
      </c>
      <c r="BK3">
        <f>SQRT(POWER(BE3-BH3,2)+POWER(BF3-BI3,2))</f>
        <v>4.8000000000000007</v>
      </c>
      <c r="BL3">
        <f>ABS(BK3-(BJ3*BF$16+BH$16))</f>
        <v>0.49537399999999909</v>
      </c>
      <c r="BM3">
        <v>9.1999999999999993</v>
      </c>
      <c r="BN3">
        <v>0</v>
      </c>
      <c r="BO3">
        <v>10</v>
      </c>
      <c r="BP3">
        <v>14</v>
      </c>
      <c r="BQ3">
        <v>0</v>
      </c>
      <c r="BR3" s="1">
        <v>-62.44</v>
      </c>
      <c r="BS3">
        <f>SQRT(POWER(BM3-BP3,2)+POWER(BN3-BQ3,2))</f>
        <v>4.8000000000000007</v>
      </c>
      <c r="BT3">
        <f>ABS(BS3-(BR3*BN$16+BP$16))</f>
        <v>0.76089599999999891</v>
      </c>
    </row>
    <row r="4" spans="1:72" x14ac:dyDescent="0.55000000000000004">
      <c r="A4">
        <v>25.7</v>
      </c>
      <c r="B4">
        <v>56</v>
      </c>
      <c r="C4">
        <v>52</v>
      </c>
      <c r="D4">
        <v>14</v>
      </c>
      <c r="E4">
        <v>56</v>
      </c>
      <c r="F4">
        <v>-54.54</v>
      </c>
      <c r="G4">
        <f t="shared" ref="G4:G11" si="3">SQRT(POWER(A4-D4,2)+POWER(B4-E4,2))</f>
        <v>11.7</v>
      </c>
      <c r="H4">
        <f t="shared" ref="H4:H15" si="4">ABS(G4-(F4*B$16+D$16))</f>
        <v>1.7107799999999997</v>
      </c>
      <c r="I4">
        <v>25.7</v>
      </c>
      <c r="J4">
        <v>56</v>
      </c>
      <c r="K4">
        <v>56</v>
      </c>
      <c r="L4">
        <v>22</v>
      </c>
      <c r="M4">
        <v>56</v>
      </c>
      <c r="N4">
        <v>-57.28</v>
      </c>
      <c r="O4">
        <f t="shared" si="0"/>
        <v>3.6999999999999993</v>
      </c>
      <c r="P4">
        <f t="shared" ref="P4:P7" si="5">ABS(O4-(N4*J$16+L$16))</f>
        <v>1.9346639999999979</v>
      </c>
      <c r="Q4">
        <v>-1.9</v>
      </c>
      <c r="R4">
        <v>-11.2</v>
      </c>
      <c r="S4">
        <v>16</v>
      </c>
      <c r="T4">
        <v>2</v>
      </c>
      <c r="U4">
        <v>0</v>
      </c>
      <c r="V4" s="1">
        <v>-66.239999999999995</v>
      </c>
      <c r="W4">
        <f t="shared" si="1"/>
        <v>11.859595271340417</v>
      </c>
      <c r="X4">
        <f>ABS(W4-(V4*R$16+T$16))</f>
        <v>0.32544872865958219</v>
      </c>
      <c r="Y4">
        <v>30.1</v>
      </c>
      <c r="Z4">
        <v>0</v>
      </c>
      <c r="AA4">
        <v>2</v>
      </c>
      <c r="AB4">
        <v>30</v>
      </c>
      <c r="AC4">
        <v>0</v>
      </c>
      <c r="AD4">
        <v>-46.23</v>
      </c>
      <c r="AE4">
        <f t="shared" si="2"/>
        <v>0.10000000000000142</v>
      </c>
      <c r="AF4">
        <f t="shared" ref="AF4:AF8" si="6">ABS(AE4-(AD4*Z$16+AB$16))</f>
        <v>2.8862689999999978</v>
      </c>
      <c r="AG4">
        <v>30.1</v>
      </c>
      <c r="AH4">
        <v>0</v>
      </c>
      <c r="AI4">
        <v>3</v>
      </c>
      <c r="AJ4">
        <v>28</v>
      </c>
      <c r="AK4">
        <v>0</v>
      </c>
      <c r="AL4">
        <v>-59.12</v>
      </c>
      <c r="AM4">
        <f>SQRT(POWER(AG4-AJ4,2)+POWER(AH4-AK4,2))</f>
        <v>2.1000000000000014</v>
      </c>
      <c r="AN4">
        <f>ABS(AM4-(AL4*AH$16+AJ$16))</f>
        <v>2.4480000000011159E-3</v>
      </c>
      <c r="AO4">
        <v>20.8</v>
      </c>
      <c r="AP4">
        <v>0</v>
      </c>
      <c r="AQ4">
        <v>4</v>
      </c>
      <c r="AR4">
        <v>26</v>
      </c>
      <c r="AS4">
        <v>0</v>
      </c>
      <c r="AT4">
        <v>-61.37</v>
      </c>
      <c r="AU4">
        <f t="shared" ref="AU4:AU10" si="7">SQRT(POWER(AO4-AR4,2)+POWER(AP4-AS4,2))</f>
        <v>5.1999999999999993</v>
      </c>
      <c r="AV4">
        <f t="shared" ref="AV4:AV10" si="8">ABS(AU4-(AT4*AP$16+AR$16))</f>
        <v>1.5847249999999988</v>
      </c>
      <c r="AW4">
        <v>20.8</v>
      </c>
      <c r="AX4">
        <v>0</v>
      </c>
      <c r="AY4">
        <v>4</v>
      </c>
      <c r="AZ4">
        <v>26</v>
      </c>
      <c r="BA4">
        <v>0</v>
      </c>
      <c r="BB4">
        <v>-58.35</v>
      </c>
      <c r="BC4">
        <f t="shared" ref="BC4:BC9" si="9">SQRT(POWER(AW4-AZ4,2)+POWER(AX4-BA4,2))</f>
        <v>5.1999999999999993</v>
      </c>
      <c r="BD4">
        <f t="shared" ref="BD4:BD9" si="10">ABS(BC4-(BB4*AX$16+AZ$16))</f>
        <v>1.1977599999999988</v>
      </c>
      <c r="BE4">
        <v>9.1999999999999993</v>
      </c>
      <c r="BF4">
        <v>0</v>
      </c>
      <c r="BG4">
        <v>8</v>
      </c>
      <c r="BH4">
        <v>12</v>
      </c>
      <c r="BI4">
        <v>0</v>
      </c>
      <c r="BJ4" s="1">
        <v>-61.74</v>
      </c>
      <c r="BK4">
        <f t="shared" ref="BK4:BK14" si="11">SQRT(POWER(BE4-BH4,2)+POWER(BF4-BI4,2))</f>
        <v>2.8000000000000007</v>
      </c>
      <c r="BL4">
        <f>ABS(BK4-(BJ4*BF$16+BH$16))</f>
        <v>3.3392559999999998</v>
      </c>
      <c r="BM4">
        <v>9.1999999999999993</v>
      </c>
      <c r="BN4">
        <v>0</v>
      </c>
      <c r="BO4">
        <v>11</v>
      </c>
      <c r="BP4">
        <v>12</v>
      </c>
      <c r="BQ4">
        <v>0</v>
      </c>
      <c r="BR4" s="1">
        <v>-60.07</v>
      </c>
      <c r="BS4">
        <f t="shared" ref="BS4:BS8" si="12">SQRT(POWER(BM4-BP4,2)+POWER(BN4-BQ4,2))</f>
        <v>2.8000000000000007</v>
      </c>
      <c r="BT4">
        <f t="shared" ref="BT4:BT8" si="13">ABS(BS4-(BR4*BN$16+BP$16))</f>
        <v>1.5322879999999977</v>
      </c>
    </row>
    <row r="5" spans="1:72" x14ac:dyDescent="0.55000000000000004">
      <c r="A5">
        <v>25.7</v>
      </c>
      <c r="B5">
        <v>56</v>
      </c>
      <c r="C5">
        <v>53</v>
      </c>
      <c r="D5">
        <v>16</v>
      </c>
      <c r="E5">
        <v>56</v>
      </c>
      <c r="F5">
        <v>-50.14</v>
      </c>
      <c r="G5">
        <f t="shared" si="3"/>
        <v>9.6999999999999993</v>
      </c>
      <c r="H5">
        <f t="shared" si="4"/>
        <v>2.0999799999999986</v>
      </c>
      <c r="I5">
        <v>25.7</v>
      </c>
      <c r="J5">
        <v>56</v>
      </c>
      <c r="K5">
        <v>57</v>
      </c>
      <c r="L5">
        <v>24</v>
      </c>
      <c r="M5">
        <v>56</v>
      </c>
      <c r="N5">
        <v>-58.7</v>
      </c>
      <c r="O5">
        <f t="shared" si="0"/>
        <v>1.6999999999999993</v>
      </c>
      <c r="P5">
        <f t="shared" si="5"/>
        <v>0.69894000000000034</v>
      </c>
      <c r="Q5">
        <v>-1.9</v>
      </c>
      <c r="R5">
        <v>-11.2</v>
      </c>
      <c r="S5">
        <v>17</v>
      </c>
      <c r="T5">
        <v>0</v>
      </c>
      <c r="U5">
        <v>0</v>
      </c>
      <c r="V5" s="1">
        <v>-68</v>
      </c>
      <c r="W5">
        <f t="shared" si="1"/>
        <v>11.360017605620159</v>
      </c>
      <c r="X5">
        <f t="shared" ref="X4:X6" si="14">ABS(W5-(V5*R$16+T$16))</f>
        <v>1.0108823943798395</v>
      </c>
      <c r="Y5">
        <v>30.1</v>
      </c>
      <c r="Z5">
        <v>0</v>
      </c>
      <c r="AA5">
        <v>3</v>
      </c>
      <c r="AB5">
        <v>28</v>
      </c>
      <c r="AC5">
        <v>0</v>
      </c>
      <c r="AD5">
        <v>-38.021505376344102</v>
      </c>
      <c r="AE5">
        <f t="shared" si="2"/>
        <v>2.1000000000000014</v>
      </c>
      <c r="AF5">
        <f t="shared" si="6"/>
        <v>1.0041473118279542</v>
      </c>
      <c r="AO5">
        <v>20.8</v>
      </c>
      <c r="AP5">
        <v>0</v>
      </c>
      <c r="AQ5">
        <v>5</v>
      </c>
      <c r="AR5">
        <v>24</v>
      </c>
      <c r="AS5">
        <v>0</v>
      </c>
      <c r="AT5">
        <v>-41.77</v>
      </c>
      <c r="AU5">
        <f t="shared" si="7"/>
        <v>3.1999999999999993</v>
      </c>
      <c r="AV5">
        <f t="shared" si="8"/>
        <v>1.1682749999999995</v>
      </c>
      <c r="AW5">
        <v>20.8</v>
      </c>
      <c r="AX5">
        <v>0</v>
      </c>
      <c r="AY5">
        <v>5</v>
      </c>
      <c r="AZ5">
        <v>24</v>
      </c>
      <c r="BA5">
        <v>0</v>
      </c>
      <c r="BB5">
        <v>-58.75</v>
      </c>
      <c r="BC5">
        <f t="shared" si="9"/>
        <v>3.1999999999999993</v>
      </c>
      <c r="BD5">
        <f t="shared" si="10"/>
        <v>0.96799999999999997</v>
      </c>
      <c r="BE5">
        <v>9.1999999999999993</v>
      </c>
      <c r="BF5">
        <v>0</v>
      </c>
      <c r="BG5">
        <v>9</v>
      </c>
      <c r="BH5">
        <v>10</v>
      </c>
      <c r="BI5">
        <v>0</v>
      </c>
      <c r="BJ5" s="1">
        <v>-52.11</v>
      </c>
      <c r="BK5">
        <f t="shared" si="11"/>
        <v>0.80000000000000071</v>
      </c>
      <c r="BL5">
        <f t="shared" ref="BL4:BL14" si="15">ABS(BK5-(BJ5*BF$16+BH$16))</f>
        <v>3.3227339999999996</v>
      </c>
      <c r="BM5">
        <v>9.1999999999999993</v>
      </c>
      <c r="BN5">
        <v>0</v>
      </c>
      <c r="BO5">
        <v>12</v>
      </c>
      <c r="BP5">
        <v>10</v>
      </c>
      <c r="BQ5">
        <v>0</v>
      </c>
      <c r="BR5" s="1">
        <v>-50.376344086021497</v>
      </c>
      <c r="BS5">
        <f t="shared" si="12"/>
        <v>0.80000000000000071</v>
      </c>
      <c r="BT5">
        <f t="shared" si="13"/>
        <v>1.4929032258064581</v>
      </c>
    </row>
    <row r="6" spans="1:72" x14ac:dyDescent="0.55000000000000004">
      <c r="A6">
        <v>25.7</v>
      </c>
      <c r="B6">
        <v>56</v>
      </c>
      <c r="C6">
        <v>54</v>
      </c>
      <c r="D6">
        <v>18</v>
      </c>
      <c r="E6">
        <v>56</v>
      </c>
      <c r="F6">
        <v>-46.6</v>
      </c>
      <c r="G6">
        <f t="shared" si="3"/>
        <v>7.6999999999999993</v>
      </c>
      <c r="H6">
        <f t="shared" si="4"/>
        <v>2.022199999999998</v>
      </c>
      <c r="I6">
        <v>25.7</v>
      </c>
      <c r="J6">
        <v>56</v>
      </c>
      <c r="K6">
        <v>58</v>
      </c>
      <c r="L6">
        <v>26</v>
      </c>
      <c r="M6">
        <v>56</v>
      </c>
      <c r="N6">
        <v>-55.42</v>
      </c>
      <c r="O6">
        <f t="shared" si="0"/>
        <v>0.30000000000000071</v>
      </c>
      <c r="P6">
        <f t="shared" si="5"/>
        <v>0.63540400000000119</v>
      </c>
      <c r="Q6">
        <v>-1.9</v>
      </c>
      <c r="R6">
        <v>-11.2</v>
      </c>
      <c r="S6">
        <v>18</v>
      </c>
      <c r="T6">
        <v>0</v>
      </c>
      <c r="U6">
        <v>2</v>
      </c>
      <c r="V6">
        <v>-70.924050632911403</v>
      </c>
      <c r="W6">
        <f>SQRT(POWER(Q6-T6,2)+POWER(R6-U6,2))</f>
        <v>13.336041391657421</v>
      </c>
      <c r="X6">
        <f t="shared" si="14"/>
        <v>0.65636164482197756</v>
      </c>
      <c r="Y6">
        <v>30.1</v>
      </c>
      <c r="Z6">
        <v>0</v>
      </c>
      <c r="AA6">
        <v>4</v>
      </c>
      <c r="AB6">
        <v>26</v>
      </c>
      <c r="AC6">
        <v>0</v>
      </c>
      <c r="AD6">
        <v>-57.8172043010753</v>
      </c>
      <c r="AE6">
        <f t="shared" si="2"/>
        <v>4.1000000000000014</v>
      </c>
      <c r="AF6">
        <f t="shared" si="6"/>
        <v>1.5548021505376406</v>
      </c>
      <c r="AO6">
        <v>20.8</v>
      </c>
      <c r="AP6">
        <v>0</v>
      </c>
      <c r="AQ6">
        <v>6</v>
      </c>
      <c r="AR6">
        <v>22</v>
      </c>
      <c r="AS6">
        <v>0</v>
      </c>
      <c r="AT6">
        <v>-38.79</v>
      </c>
      <c r="AU6">
        <f t="shared" si="7"/>
        <v>1.1999999999999993</v>
      </c>
      <c r="AV6">
        <f t="shared" si="8"/>
        <v>0.1090750000000007</v>
      </c>
      <c r="AW6">
        <v>20.8</v>
      </c>
      <c r="AX6">
        <v>0</v>
      </c>
      <c r="AY6">
        <v>6</v>
      </c>
      <c r="AZ6">
        <v>22</v>
      </c>
      <c r="BA6">
        <v>0</v>
      </c>
      <c r="BB6">
        <v>-52.11</v>
      </c>
      <c r="BC6">
        <f t="shared" si="9"/>
        <v>1.1999999999999993</v>
      </c>
      <c r="BD6">
        <f t="shared" si="10"/>
        <v>0.21638399999999791</v>
      </c>
      <c r="BE6">
        <v>9.1999999999999993</v>
      </c>
      <c r="BF6">
        <v>0</v>
      </c>
      <c r="BG6">
        <v>10</v>
      </c>
      <c r="BH6">
        <v>14</v>
      </c>
      <c r="BI6">
        <v>0</v>
      </c>
      <c r="BJ6" s="1">
        <v>-48.65</v>
      </c>
      <c r="BK6">
        <f t="shared" si="11"/>
        <v>4.8000000000000007</v>
      </c>
      <c r="BL6">
        <f t="shared" si="15"/>
        <v>1.401790000000001</v>
      </c>
      <c r="BM6">
        <v>9.1999999999999993</v>
      </c>
      <c r="BN6">
        <v>0</v>
      </c>
      <c r="BO6">
        <v>13</v>
      </c>
      <c r="BP6">
        <v>8</v>
      </c>
      <c r="BQ6">
        <v>0</v>
      </c>
      <c r="BR6" s="1">
        <v>-56.27</v>
      </c>
      <c r="BS6">
        <f t="shared" si="12"/>
        <v>1.1999999999999993</v>
      </c>
      <c r="BT6">
        <f t="shared" si="13"/>
        <v>1.1623680000000007</v>
      </c>
    </row>
    <row r="7" spans="1:72" x14ac:dyDescent="0.55000000000000004">
      <c r="A7">
        <v>25.7</v>
      </c>
      <c r="B7">
        <v>56</v>
      </c>
      <c r="C7">
        <v>55</v>
      </c>
      <c r="D7">
        <v>20</v>
      </c>
      <c r="E7">
        <v>56</v>
      </c>
      <c r="F7">
        <v>-43.35</v>
      </c>
      <c r="G7">
        <f t="shared" si="3"/>
        <v>5.6999999999999993</v>
      </c>
      <c r="H7">
        <f t="shared" si="4"/>
        <v>1.7869499999999974</v>
      </c>
      <c r="I7">
        <v>25.7</v>
      </c>
      <c r="J7">
        <v>56</v>
      </c>
      <c r="K7">
        <v>59</v>
      </c>
      <c r="L7">
        <v>28</v>
      </c>
      <c r="M7">
        <v>56</v>
      </c>
      <c r="N7">
        <v>-61</v>
      </c>
      <c r="O7">
        <f t="shared" si="0"/>
        <v>2.3000000000000007</v>
      </c>
      <c r="P7">
        <f t="shared" si="5"/>
        <v>1.1251999999999995</v>
      </c>
      <c r="Y7">
        <v>30.1</v>
      </c>
      <c r="Z7">
        <v>0</v>
      </c>
      <c r="AA7">
        <v>5</v>
      </c>
      <c r="AB7">
        <v>24</v>
      </c>
      <c r="AC7">
        <v>0</v>
      </c>
      <c r="AD7">
        <v>-52.68</v>
      </c>
      <c r="AE7">
        <f>SQRT(POWER(Y7-AB7,2)+POWER(Z7-AC7,2))</f>
        <v>6.1000000000000014</v>
      </c>
      <c r="AF7">
        <f t="shared" si="6"/>
        <v>1.6282960000000015</v>
      </c>
      <c r="AO7">
        <v>20.8</v>
      </c>
      <c r="AP7">
        <v>0</v>
      </c>
      <c r="AQ7">
        <v>7</v>
      </c>
      <c r="AR7">
        <v>20</v>
      </c>
      <c r="AS7">
        <v>0</v>
      </c>
      <c r="AT7">
        <v>-43.72</v>
      </c>
      <c r="AU7">
        <f t="shared" si="7"/>
        <v>0.80000000000000071</v>
      </c>
      <c r="AV7">
        <f t="shared" si="8"/>
        <v>1.7045999999999992</v>
      </c>
      <c r="AW7">
        <v>20.8</v>
      </c>
      <c r="AX7">
        <v>0</v>
      </c>
      <c r="AY7">
        <v>7</v>
      </c>
      <c r="AZ7">
        <v>20</v>
      </c>
      <c r="BA7">
        <v>0</v>
      </c>
      <c r="BB7">
        <v>-51.14</v>
      </c>
      <c r="BC7">
        <f t="shared" si="9"/>
        <v>0.80000000000000071</v>
      </c>
      <c r="BD7">
        <f t="shared" si="10"/>
        <v>0.21441599999999994</v>
      </c>
      <c r="BE7">
        <v>9.1999999999999993</v>
      </c>
      <c r="BF7">
        <v>0</v>
      </c>
      <c r="BG7">
        <v>11</v>
      </c>
      <c r="BH7">
        <v>12</v>
      </c>
      <c r="BI7">
        <v>0</v>
      </c>
      <c r="BJ7" s="1">
        <v>-41.0322580645161</v>
      </c>
      <c r="BK7">
        <f t="shared" si="11"/>
        <v>2.8000000000000007</v>
      </c>
      <c r="BL7">
        <f t="shared" si="15"/>
        <v>0.99694516129032973</v>
      </c>
      <c r="BM7">
        <v>9.1999999999999993</v>
      </c>
      <c r="BN7">
        <v>0</v>
      </c>
      <c r="BO7">
        <v>14</v>
      </c>
      <c r="BP7">
        <v>6</v>
      </c>
      <c r="BQ7">
        <v>0</v>
      </c>
      <c r="BR7" s="1">
        <v>-60.07</v>
      </c>
      <c r="BS7">
        <f t="shared" si="12"/>
        <v>3.1999999999999993</v>
      </c>
      <c r="BT7">
        <f t="shared" si="13"/>
        <v>1.1322879999999991</v>
      </c>
    </row>
    <row r="8" spans="1:72" x14ac:dyDescent="0.55000000000000004">
      <c r="A8">
        <v>25.7</v>
      </c>
      <c r="B8">
        <v>56</v>
      </c>
      <c r="C8">
        <v>56</v>
      </c>
      <c r="D8">
        <v>22</v>
      </c>
      <c r="E8">
        <v>56</v>
      </c>
      <c r="F8">
        <v>-42.51</v>
      </c>
      <c r="G8">
        <f t="shared" si="3"/>
        <v>3.6999999999999993</v>
      </c>
      <c r="H8">
        <f t="shared" si="4"/>
        <v>0.24306999999999945</v>
      </c>
      <c r="Y8">
        <v>30.1</v>
      </c>
      <c r="Z8">
        <v>0</v>
      </c>
      <c r="AA8">
        <v>6</v>
      </c>
      <c r="AB8">
        <v>22</v>
      </c>
      <c r="AC8">
        <v>0</v>
      </c>
      <c r="AD8">
        <v>-63.230769230769198</v>
      </c>
      <c r="AE8">
        <f t="shared" si="2"/>
        <v>8.1000000000000014</v>
      </c>
      <c r="AF8">
        <f t="shared" si="6"/>
        <v>1.1984538461538543</v>
      </c>
      <c r="AO8">
        <v>20.8</v>
      </c>
      <c r="AP8">
        <v>0</v>
      </c>
      <c r="AQ8">
        <v>8</v>
      </c>
      <c r="AR8">
        <v>18</v>
      </c>
      <c r="AS8">
        <v>0</v>
      </c>
      <c r="AT8">
        <v>-44.86</v>
      </c>
      <c r="AU8">
        <f t="shared" si="7"/>
        <v>2.8000000000000007</v>
      </c>
      <c r="AV8">
        <f t="shared" si="8"/>
        <v>1.8950000000002021E-2</v>
      </c>
      <c r="AW8">
        <v>20.8</v>
      </c>
      <c r="AX8">
        <v>0</v>
      </c>
      <c r="AY8">
        <v>8</v>
      </c>
      <c r="AZ8">
        <v>18</v>
      </c>
      <c r="BA8">
        <v>0</v>
      </c>
      <c r="BB8">
        <v>-60.03</v>
      </c>
      <c r="BC8">
        <f t="shared" si="9"/>
        <v>2.8000000000000007</v>
      </c>
      <c r="BD8">
        <f t="shared" si="10"/>
        <v>1.8984319999999997</v>
      </c>
      <c r="BE8">
        <v>9.1999999999999993</v>
      </c>
      <c r="BF8">
        <v>0</v>
      </c>
      <c r="BG8">
        <v>12</v>
      </c>
      <c r="BH8">
        <v>10</v>
      </c>
      <c r="BI8">
        <v>0</v>
      </c>
      <c r="BJ8" s="1">
        <v>-43.14</v>
      </c>
      <c r="BK8">
        <f t="shared" si="11"/>
        <v>0.80000000000000071</v>
      </c>
      <c r="BL8">
        <f t="shared" si="15"/>
        <v>1.4444159999999995</v>
      </c>
      <c r="BM8">
        <v>9.1999999999999993</v>
      </c>
      <c r="BN8">
        <v>0</v>
      </c>
      <c r="BO8">
        <v>18</v>
      </c>
      <c r="BP8">
        <v>0</v>
      </c>
      <c r="BQ8">
        <v>2</v>
      </c>
      <c r="BR8" s="1">
        <v>-63.89</v>
      </c>
      <c r="BS8">
        <f t="shared" si="12"/>
        <v>9.4148818367518547</v>
      </c>
      <c r="BT8">
        <f t="shared" si="13"/>
        <v>3.1023058367518548</v>
      </c>
    </row>
    <row r="9" spans="1:72" x14ac:dyDescent="0.55000000000000004">
      <c r="A9">
        <v>25.7</v>
      </c>
      <c r="B9">
        <v>56</v>
      </c>
      <c r="C9">
        <v>57</v>
      </c>
      <c r="D9">
        <v>24</v>
      </c>
      <c r="E9">
        <v>56</v>
      </c>
      <c r="F9">
        <v>-40.31</v>
      </c>
      <c r="G9">
        <f t="shared" si="3"/>
        <v>1.6999999999999993</v>
      </c>
      <c r="H9">
        <f t="shared" si="4"/>
        <v>0.56233000000000288</v>
      </c>
      <c r="AO9">
        <v>20.8</v>
      </c>
      <c r="AP9">
        <v>0</v>
      </c>
      <c r="AQ9">
        <v>9</v>
      </c>
      <c r="AR9">
        <v>16</v>
      </c>
      <c r="AS9">
        <v>0</v>
      </c>
      <c r="AT9">
        <v>-56.95</v>
      </c>
      <c r="AU9">
        <f t="shared" si="7"/>
        <v>4.8000000000000007</v>
      </c>
      <c r="AV9">
        <f t="shared" si="8"/>
        <v>0.91287499999999966</v>
      </c>
      <c r="AW9">
        <v>20.8</v>
      </c>
      <c r="AX9">
        <v>0</v>
      </c>
      <c r="AY9">
        <v>9</v>
      </c>
      <c r="AZ9">
        <v>16</v>
      </c>
      <c r="BA9">
        <v>0</v>
      </c>
      <c r="BB9">
        <v>-61.86</v>
      </c>
      <c r="BC9">
        <f t="shared" si="9"/>
        <v>4.8000000000000007</v>
      </c>
      <c r="BD9">
        <f t="shared" si="10"/>
        <v>0.65678399999999826</v>
      </c>
      <c r="BE9">
        <v>9.1999999999999993</v>
      </c>
      <c r="BF9">
        <v>0</v>
      </c>
      <c r="BG9">
        <v>13</v>
      </c>
      <c r="BH9">
        <v>8</v>
      </c>
      <c r="BI9">
        <v>0</v>
      </c>
      <c r="BJ9" s="1">
        <v>-40.79</v>
      </c>
      <c r="BK9">
        <f t="shared" si="11"/>
        <v>1.1999999999999993</v>
      </c>
      <c r="BL9">
        <f t="shared" si="15"/>
        <v>0.55232599999999987</v>
      </c>
    </row>
    <row r="10" spans="1:72" x14ac:dyDescent="0.55000000000000004">
      <c r="A10">
        <v>25.7</v>
      </c>
      <c r="B10">
        <v>56</v>
      </c>
      <c r="C10">
        <v>58</v>
      </c>
      <c r="D10">
        <v>26</v>
      </c>
      <c r="E10">
        <v>56</v>
      </c>
      <c r="F10">
        <v>-51.2</v>
      </c>
      <c r="G10">
        <f t="shared" si="3"/>
        <v>0.30000000000000071</v>
      </c>
      <c r="H10">
        <f t="shared" si="4"/>
        <v>7.8756000000000022</v>
      </c>
      <c r="AO10">
        <v>20.8</v>
      </c>
      <c r="AP10">
        <v>0</v>
      </c>
      <c r="AQ10">
        <v>10</v>
      </c>
      <c r="AR10">
        <v>14</v>
      </c>
      <c r="AS10">
        <v>0</v>
      </c>
      <c r="AT10">
        <v>-62.384615384615401</v>
      </c>
      <c r="AU10">
        <f t="shared" si="7"/>
        <v>6.8000000000000007</v>
      </c>
      <c r="AV10">
        <f t="shared" si="8"/>
        <v>0.2307692307692335</v>
      </c>
      <c r="BE10">
        <v>9.1999999999999993</v>
      </c>
      <c r="BF10">
        <v>0</v>
      </c>
      <c r="BG10">
        <v>14</v>
      </c>
      <c r="BH10">
        <v>6</v>
      </c>
      <c r="BI10">
        <v>0</v>
      </c>
      <c r="BJ10" s="1">
        <v>-46.913978494623699</v>
      </c>
      <c r="BK10">
        <f t="shared" si="11"/>
        <v>3.1999999999999993</v>
      </c>
      <c r="BL10">
        <f t="shared" si="15"/>
        <v>0.16531290322579739</v>
      </c>
    </row>
    <row r="11" spans="1:72" x14ac:dyDescent="0.55000000000000004">
      <c r="A11">
        <v>25.7</v>
      </c>
      <c r="B11">
        <v>56</v>
      </c>
      <c r="C11">
        <v>59</v>
      </c>
      <c r="D11">
        <v>28</v>
      </c>
      <c r="E11">
        <v>56</v>
      </c>
      <c r="F11">
        <v>-41.54</v>
      </c>
      <c r="G11">
        <f t="shared" si="3"/>
        <v>2.3000000000000007</v>
      </c>
      <c r="H11">
        <f t="shared" si="4"/>
        <v>0.63021999999999778</v>
      </c>
      <c r="BE11">
        <v>9.1999999999999993</v>
      </c>
      <c r="BF11">
        <v>0</v>
      </c>
      <c r="BG11">
        <v>15</v>
      </c>
      <c r="BH11">
        <v>4</v>
      </c>
      <c r="BI11">
        <v>0</v>
      </c>
      <c r="BJ11" s="1">
        <v>-66.290000000000006</v>
      </c>
      <c r="BK11">
        <f t="shared" si="11"/>
        <v>5.1999999999999993</v>
      </c>
      <c r="BL11">
        <f t="shared" si="15"/>
        <v>1.8920260000000022</v>
      </c>
    </row>
    <row r="12" spans="1:72" x14ac:dyDescent="0.55000000000000004">
      <c r="BE12">
        <v>9.1999999999999993</v>
      </c>
      <c r="BF12">
        <v>0</v>
      </c>
      <c r="BG12">
        <v>16</v>
      </c>
      <c r="BH12">
        <v>2</v>
      </c>
      <c r="BI12">
        <v>0</v>
      </c>
      <c r="BJ12" s="1">
        <v>-62.46</v>
      </c>
      <c r="BK12">
        <f t="shared" si="11"/>
        <v>7.1999999999999993</v>
      </c>
      <c r="BL12">
        <f t="shared" si="15"/>
        <v>0.90997599999999945</v>
      </c>
    </row>
    <row r="13" spans="1:72" x14ac:dyDescent="0.55000000000000004">
      <c r="BE13">
        <v>9.1999999999999993</v>
      </c>
      <c r="BF13">
        <v>0</v>
      </c>
      <c r="BG13">
        <v>17</v>
      </c>
      <c r="BH13">
        <v>0</v>
      </c>
      <c r="BI13">
        <v>0</v>
      </c>
      <c r="BJ13" s="1">
        <v>-57.44</v>
      </c>
      <c r="BK13">
        <f t="shared" si="11"/>
        <v>9.1999999999999993</v>
      </c>
      <c r="BL13">
        <f t="shared" si="15"/>
        <v>3.9611639999999992</v>
      </c>
    </row>
    <row r="14" spans="1:72" x14ac:dyDescent="0.55000000000000004">
      <c r="BE14">
        <v>9.1999999999999993</v>
      </c>
      <c r="BF14">
        <v>0</v>
      </c>
      <c r="BG14">
        <v>18</v>
      </c>
      <c r="BH14">
        <v>0</v>
      </c>
      <c r="BI14">
        <v>2</v>
      </c>
      <c r="BJ14">
        <v>-60.05</v>
      </c>
      <c r="BK14">
        <f t="shared" si="11"/>
        <v>9.4148818367518547</v>
      </c>
      <c r="BL14">
        <f t="shared" si="15"/>
        <v>3.6295118367518553</v>
      </c>
    </row>
    <row r="16" spans="1:72" x14ac:dyDescent="0.55000000000000004">
      <c r="A16" t="s">
        <v>23</v>
      </c>
      <c r="B16">
        <v>-0.54300000000000004</v>
      </c>
      <c r="C16" t="s">
        <v>24</v>
      </c>
      <c r="D16">
        <v>-19.626000000000001</v>
      </c>
      <c r="E16" t="s">
        <v>26</v>
      </c>
      <c r="F16">
        <f>MAX(H3:H14)</f>
        <v>7.8756000000000022</v>
      </c>
      <c r="G16" t="s">
        <v>27</v>
      </c>
      <c r="H16">
        <f>AVERAGE(H3:H12)</f>
        <v>2.0172188888888889</v>
      </c>
      <c r="I16" t="s">
        <v>23</v>
      </c>
      <c r="J16">
        <v>-0.44619999999999999</v>
      </c>
      <c r="K16" t="s">
        <v>24</v>
      </c>
      <c r="L16">
        <v>-23.792999999999999</v>
      </c>
      <c r="M16" t="s">
        <v>26</v>
      </c>
      <c r="N16">
        <f>MAX(P3:P14)</f>
        <v>1.9346639999999979</v>
      </c>
      <c r="O16" t="s">
        <v>27</v>
      </c>
      <c r="P16">
        <f>AVERAGE(P3:P15)</f>
        <v>0.98308839999999909</v>
      </c>
      <c r="Q16" t="s">
        <v>23</v>
      </c>
      <c r="R16">
        <v>-0.1056</v>
      </c>
      <c r="S16" t="s">
        <v>24</v>
      </c>
      <c r="T16">
        <v>5.1901000000000002</v>
      </c>
      <c r="U16" t="s">
        <v>26</v>
      </c>
      <c r="V16">
        <f>MAX(X3:X14)</f>
        <v>1.0108823943798395</v>
      </c>
      <c r="W16" t="s">
        <v>27</v>
      </c>
      <c r="X16">
        <f>AVERAGE(X3:X15)</f>
        <v>0.66734741725839086</v>
      </c>
      <c r="Y16" t="s">
        <v>23</v>
      </c>
      <c r="Z16">
        <v>-0.2303</v>
      </c>
      <c r="AA16" t="s">
        <v>24</v>
      </c>
      <c r="AB16">
        <v>-7.6604999999999999</v>
      </c>
      <c r="AC16" t="s">
        <v>26</v>
      </c>
      <c r="AD16">
        <f>MAX(AF3:AF14)</f>
        <v>2.8862689999999978</v>
      </c>
      <c r="AE16" t="s">
        <v>27</v>
      </c>
      <c r="AF16">
        <f>AVERAGE(AF3:AF15)</f>
        <v>1.4817316356492991</v>
      </c>
      <c r="AG16" t="s">
        <v>23</v>
      </c>
      <c r="AH16">
        <v>-0.20960000000000001</v>
      </c>
      <c r="AI16" t="s">
        <v>24</v>
      </c>
      <c r="AJ16">
        <v>-10.294</v>
      </c>
      <c r="AK16" t="s">
        <v>26</v>
      </c>
      <c r="AL16">
        <f>MAX(AN3:AN14)</f>
        <v>2.4480000000011159E-3</v>
      </c>
      <c r="AM16" t="s">
        <v>27</v>
      </c>
      <c r="AN16">
        <f>AVERAGE(AN3:AN15)</f>
        <v>2.240000000001352E-3</v>
      </c>
      <c r="AO16" t="s">
        <v>23</v>
      </c>
      <c r="AP16">
        <v>-0.24249999999999999</v>
      </c>
      <c r="AQ16" t="s">
        <v>24</v>
      </c>
      <c r="AR16">
        <v>-8.0975000000000001</v>
      </c>
      <c r="AS16" t="s">
        <v>26</v>
      </c>
      <c r="AT16">
        <f>MAX(AV3:AV14)</f>
        <v>3.3706989247311885</v>
      </c>
      <c r="AU16" t="s">
        <v>27</v>
      </c>
      <c r="AV16">
        <f>AVERAGE(AV3:AV15)</f>
        <v>1.1374960194375527</v>
      </c>
      <c r="AW16" t="s">
        <v>23</v>
      </c>
      <c r="AX16">
        <v>-0.41439999999999999</v>
      </c>
      <c r="AY16" t="s">
        <v>24</v>
      </c>
      <c r="AZ16">
        <v>-20.178000000000001</v>
      </c>
      <c r="BA16" t="s">
        <v>26</v>
      </c>
      <c r="BB16">
        <f>MAX(BD3:BD14)</f>
        <v>2.7460640000000005</v>
      </c>
      <c r="BC16" t="s">
        <v>27</v>
      </c>
      <c r="BD16">
        <f>AVERAGE(BD3:BD15)</f>
        <v>1.1282628571428563</v>
      </c>
      <c r="BE16" t="s">
        <v>23</v>
      </c>
      <c r="BF16">
        <v>-0.2094</v>
      </c>
      <c r="BG16" t="s">
        <v>24</v>
      </c>
      <c r="BH16">
        <v>-6.7891000000000004</v>
      </c>
      <c r="BI16" t="s">
        <v>26</v>
      </c>
      <c r="BJ16">
        <f>MAX(BL3:BL14)</f>
        <v>3.9611639999999992</v>
      </c>
      <c r="BK16" t="s">
        <v>27</v>
      </c>
      <c r="BL16">
        <f>AVERAGE(BL3:BL15)</f>
        <v>1.8425693251056654</v>
      </c>
      <c r="BM16" t="s">
        <v>23</v>
      </c>
      <c r="BN16">
        <v>-0.51839999999999997</v>
      </c>
      <c r="BO16" t="s">
        <v>24</v>
      </c>
      <c r="BP16">
        <v>-26.808</v>
      </c>
      <c r="BQ16" t="s">
        <v>26</v>
      </c>
      <c r="BR16">
        <f>MAX(BT3:BT14)</f>
        <v>3.1023058367518548</v>
      </c>
      <c r="BS16" t="s">
        <v>27</v>
      </c>
      <c r="BT16">
        <f>AVERAGE(BT3:BT15)</f>
        <v>1.5305081770930515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諭志 渡邉</dc:creator>
  <cp:lastModifiedBy>諭志 渡邉</cp:lastModifiedBy>
  <dcterms:created xsi:type="dcterms:W3CDTF">2025-07-09T12:59:02Z</dcterms:created>
  <dcterms:modified xsi:type="dcterms:W3CDTF">2025-07-09T14:26:41Z</dcterms:modified>
</cp:coreProperties>
</file>