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raled1\Dropbox\Aston Teaching\Business Analytics in Practice\Week 2\"/>
    </mc:Choice>
  </mc:AlternateContent>
  <bookViews>
    <workbookView xWindow="0" yWindow="0" windowWidth="19200" windowHeight="7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9" i="1" l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397" i="1"/>
  <c r="L39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2" i="1"/>
  <c r="L604" i="1" s="1"/>
  <c r="G17" i="1"/>
  <c r="H17" i="1" s="1"/>
  <c r="I17" i="1" s="1"/>
  <c r="G18" i="1"/>
  <c r="H18" i="1" s="1"/>
  <c r="I18" i="1" s="1"/>
  <c r="G19" i="1"/>
  <c r="H19" i="1" s="1"/>
  <c r="I19" i="1" s="1"/>
  <c r="G20" i="1"/>
  <c r="H20" i="1" s="1"/>
  <c r="I20" i="1" s="1"/>
  <c r="G21" i="1"/>
  <c r="H21" i="1" s="1"/>
  <c r="I21" i="1" s="1"/>
  <c r="G22" i="1"/>
  <c r="H22" i="1" s="1"/>
  <c r="I22" i="1" s="1"/>
  <c r="G23" i="1"/>
  <c r="H23" i="1" s="1"/>
  <c r="I23" i="1" s="1"/>
  <c r="G24" i="1"/>
  <c r="H24" i="1" s="1"/>
  <c r="I24" i="1" s="1"/>
  <c r="G25" i="1"/>
  <c r="H25" i="1" s="1"/>
  <c r="I25" i="1" s="1"/>
  <c r="G26" i="1"/>
  <c r="H26" i="1" s="1"/>
  <c r="I26" i="1" s="1"/>
  <c r="G27" i="1"/>
  <c r="H27" i="1" s="1"/>
  <c r="I27" i="1" s="1"/>
  <c r="G28" i="1"/>
  <c r="H28" i="1" s="1"/>
  <c r="I28" i="1" s="1"/>
  <c r="G29" i="1"/>
  <c r="H29" i="1" s="1"/>
  <c r="I29" i="1" s="1"/>
  <c r="G30" i="1"/>
  <c r="H30" i="1" s="1"/>
  <c r="I30" i="1" s="1"/>
  <c r="G31" i="1"/>
  <c r="H31" i="1" s="1"/>
  <c r="I31" i="1" s="1"/>
  <c r="G32" i="1"/>
  <c r="H32" i="1" s="1"/>
  <c r="I32" i="1" s="1"/>
  <c r="G33" i="1"/>
  <c r="H33" i="1" s="1"/>
  <c r="I33" i="1" s="1"/>
  <c r="G34" i="1"/>
  <c r="H34" i="1" s="1"/>
  <c r="I34" i="1" s="1"/>
  <c r="G35" i="1"/>
  <c r="H35" i="1" s="1"/>
  <c r="I35" i="1" s="1"/>
  <c r="G36" i="1"/>
  <c r="H36" i="1" s="1"/>
  <c r="I36" i="1" s="1"/>
  <c r="G37" i="1"/>
  <c r="H37" i="1" s="1"/>
  <c r="I37" i="1" s="1"/>
  <c r="G38" i="1"/>
  <c r="H38" i="1" s="1"/>
  <c r="I38" i="1" s="1"/>
  <c r="G39" i="1"/>
  <c r="H39" i="1" s="1"/>
  <c r="I39" i="1" s="1"/>
  <c r="G40" i="1"/>
  <c r="H40" i="1" s="1"/>
  <c r="I40" i="1" s="1"/>
  <c r="G41" i="1"/>
  <c r="H41" i="1" s="1"/>
  <c r="I41" i="1" s="1"/>
  <c r="G42" i="1"/>
  <c r="H42" i="1" s="1"/>
  <c r="I42" i="1" s="1"/>
  <c r="G43" i="1"/>
  <c r="H43" i="1" s="1"/>
  <c r="I43" i="1" s="1"/>
  <c r="G44" i="1"/>
  <c r="H44" i="1" s="1"/>
  <c r="I44" i="1" s="1"/>
  <c r="G45" i="1"/>
  <c r="H45" i="1" s="1"/>
  <c r="I45" i="1" s="1"/>
  <c r="G46" i="1"/>
  <c r="H46" i="1" s="1"/>
  <c r="I46" i="1" s="1"/>
  <c r="G47" i="1"/>
  <c r="H47" i="1" s="1"/>
  <c r="I47" i="1" s="1"/>
  <c r="G48" i="1"/>
  <c r="H48" i="1" s="1"/>
  <c r="I48" i="1" s="1"/>
  <c r="G49" i="1"/>
  <c r="H49" i="1" s="1"/>
  <c r="I49" i="1" s="1"/>
  <c r="G50" i="1"/>
  <c r="H50" i="1" s="1"/>
  <c r="I50" i="1" s="1"/>
  <c r="G51" i="1"/>
  <c r="H51" i="1" s="1"/>
  <c r="I51" i="1" s="1"/>
  <c r="G52" i="1"/>
  <c r="H52" i="1" s="1"/>
  <c r="I52" i="1" s="1"/>
  <c r="G53" i="1"/>
  <c r="H53" i="1" s="1"/>
  <c r="I53" i="1" s="1"/>
  <c r="G54" i="1"/>
  <c r="H54" i="1" s="1"/>
  <c r="I54" i="1" s="1"/>
  <c r="G55" i="1"/>
  <c r="H55" i="1" s="1"/>
  <c r="I55" i="1" s="1"/>
  <c r="G56" i="1"/>
  <c r="H56" i="1" s="1"/>
  <c r="I56" i="1" s="1"/>
  <c r="G57" i="1"/>
  <c r="H57" i="1" s="1"/>
  <c r="I57" i="1" s="1"/>
  <c r="G58" i="1"/>
  <c r="H58" i="1" s="1"/>
  <c r="I58" i="1" s="1"/>
  <c r="G59" i="1"/>
  <c r="H59" i="1" s="1"/>
  <c r="I59" i="1" s="1"/>
  <c r="G60" i="1"/>
  <c r="H60" i="1" s="1"/>
  <c r="I60" i="1" s="1"/>
  <c r="G61" i="1"/>
  <c r="H61" i="1" s="1"/>
  <c r="I61" i="1" s="1"/>
  <c r="G62" i="1"/>
  <c r="H62" i="1" s="1"/>
  <c r="I62" i="1" s="1"/>
  <c r="G63" i="1"/>
  <c r="H63" i="1" s="1"/>
  <c r="I63" i="1" s="1"/>
  <c r="G64" i="1"/>
  <c r="H64" i="1" s="1"/>
  <c r="I64" i="1" s="1"/>
  <c r="G65" i="1"/>
  <c r="H65" i="1" s="1"/>
  <c r="I65" i="1" s="1"/>
  <c r="G66" i="1"/>
  <c r="H66" i="1" s="1"/>
  <c r="I66" i="1" s="1"/>
  <c r="G67" i="1"/>
  <c r="H67" i="1" s="1"/>
  <c r="I67" i="1" s="1"/>
  <c r="G68" i="1"/>
  <c r="H68" i="1" s="1"/>
  <c r="I68" i="1" s="1"/>
  <c r="G69" i="1"/>
  <c r="H69" i="1" s="1"/>
  <c r="I69" i="1" s="1"/>
  <c r="G70" i="1"/>
  <c r="H70" i="1" s="1"/>
  <c r="I70" i="1" s="1"/>
  <c r="G71" i="1"/>
  <c r="H71" i="1" s="1"/>
  <c r="I71" i="1" s="1"/>
  <c r="G72" i="1"/>
  <c r="H72" i="1" s="1"/>
  <c r="I72" i="1" s="1"/>
  <c r="G73" i="1"/>
  <c r="H73" i="1" s="1"/>
  <c r="I73" i="1" s="1"/>
  <c r="G74" i="1"/>
  <c r="H74" i="1" s="1"/>
  <c r="I74" i="1" s="1"/>
  <c r="G75" i="1"/>
  <c r="H75" i="1" s="1"/>
  <c r="I75" i="1" s="1"/>
  <c r="G76" i="1"/>
  <c r="H76" i="1" s="1"/>
  <c r="I76" i="1" s="1"/>
  <c r="G77" i="1"/>
  <c r="H77" i="1" s="1"/>
  <c r="I77" i="1" s="1"/>
  <c r="G78" i="1"/>
  <c r="H78" i="1" s="1"/>
  <c r="I78" i="1" s="1"/>
  <c r="G79" i="1"/>
  <c r="H79" i="1" s="1"/>
  <c r="I79" i="1" s="1"/>
  <c r="G80" i="1"/>
  <c r="H80" i="1" s="1"/>
  <c r="I80" i="1" s="1"/>
  <c r="G81" i="1"/>
  <c r="H81" i="1" s="1"/>
  <c r="I81" i="1" s="1"/>
  <c r="G82" i="1"/>
  <c r="H82" i="1" s="1"/>
  <c r="I82" i="1" s="1"/>
  <c r="G83" i="1"/>
  <c r="H83" i="1" s="1"/>
  <c r="I83" i="1" s="1"/>
  <c r="G84" i="1"/>
  <c r="H84" i="1" s="1"/>
  <c r="I84" i="1" s="1"/>
  <c r="G85" i="1"/>
  <c r="H85" i="1" s="1"/>
  <c r="I85" i="1" s="1"/>
  <c r="G86" i="1"/>
  <c r="H86" i="1" s="1"/>
  <c r="I86" i="1" s="1"/>
  <c r="G87" i="1"/>
  <c r="H87" i="1" s="1"/>
  <c r="I87" i="1" s="1"/>
  <c r="G88" i="1"/>
  <c r="H88" i="1" s="1"/>
  <c r="I88" i="1" s="1"/>
  <c r="G89" i="1"/>
  <c r="H89" i="1" s="1"/>
  <c r="I89" i="1" s="1"/>
  <c r="G90" i="1"/>
  <c r="H90" i="1" s="1"/>
  <c r="I90" i="1" s="1"/>
  <c r="G91" i="1"/>
  <c r="H91" i="1" s="1"/>
  <c r="I91" i="1" s="1"/>
  <c r="G92" i="1"/>
  <c r="H92" i="1" s="1"/>
  <c r="I92" i="1" s="1"/>
  <c r="G93" i="1"/>
  <c r="H93" i="1" s="1"/>
  <c r="I93" i="1" s="1"/>
  <c r="G94" i="1"/>
  <c r="H94" i="1" s="1"/>
  <c r="I94" i="1" s="1"/>
  <c r="G95" i="1"/>
  <c r="H95" i="1" s="1"/>
  <c r="I95" i="1" s="1"/>
  <c r="G96" i="1"/>
  <c r="H96" i="1" s="1"/>
  <c r="I96" i="1" s="1"/>
  <c r="G97" i="1"/>
  <c r="H97" i="1" s="1"/>
  <c r="I97" i="1" s="1"/>
  <c r="G98" i="1"/>
  <c r="H98" i="1" s="1"/>
  <c r="I98" i="1" s="1"/>
  <c r="G99" i="1"/>
  <c r="H99" i="1" s="1"/>
  <c r="I99" i="1" s="1"/>
  <c r="G100" i="1"/>
  <c r="H100" i="1" s="1"/>
  <c r="I100" i="1" s="1"/>
  <c r="G101" i="1"/>
  <c r="H101" i="1" s="1"/>
  <c r="I101" i="1" s="1"/>
  <c r="G102" i="1"/>
  <c r="H102" i="1" s="1"/>
  <c r="I102" i="1" s="1"/>
  <c r="G103" i="1"/>
  <c r="H103" i="1" s="1"/>
  <c r="I103" i="1" s="1"/>
  <c r="G104" i="1"/>
  <c r="H104" i="1" s="1"/>
  <c r="I104" i="1" s="1"/>
  <c r="G105" i="1"/>
  <c r="H105" i="1" s="1"/>
  <c r="I105" i="1" s="1"/>
  <c r="G106" i="1"/>
  <c r="H106" i="1" s="1"/>
  <c r="I106" i="1" s="1"/>
  <c r="G107" i="1"/>
  <c r="H107" i="1" s="1"/>
  <c r="I107" i="1" s="1"/>
  <c r="G108" i="1"/>
  <c r="H108" i="1" s="1"/>
  <c r="I108" i="1" s="1"/>
  <c r="G109" i="1"/>
  <c r="H109" i="1" s="1"/>
  <c r="I109" i="1" s="1"/>
  <c r="G110" i="1"/>
  <c r="H110" i="1" s="1"/>
  <c r="I110" i="1" s="1"/>
  <c r="G111" i="1"/>
  <c r="H111" i="1" s="1"/>
  <c r="I111" i="1" s="1"/>
  <c r="G112" i="1"/>
  <c r="H112" i="1" s="1"/>
  <c r="I112" i="1" s="1"/>
  <c r="G113" i="1"/>
  <c r="H113" i="1" s="1"/>
  <c r="I113" i="1" s="1"/>
  <c r="G114" i="1"/>
  <c r="H114" i="1" s="1"/>
  <c r="I114" i="1" s="1"/>
  <c r="G115" i="1"/>
  <c r="H115" i="1" s="1"/>
  <c r="I115" i="1" s="1"/>
  <c r="G116" i="1"/>
  <c r="H116" i="1" s="1"/>
  <c r="I116" i="1" s="1"/>
  <c r="G117" i="1"/>
  <c r="H117" i="1" s="1"/>
  <c r="I117" i="1" s="1"/>
  <c r="G118" i="1"/>
  <c r="H118" i="1" s="1"/>
  <c r="I118" i="1" s="1"/>
  <c r="G119" i="1"/>
  <c r="H119" i="1" s="1"/>
  <c r="I119" i="1" s="1"/>
  <c r="G120" i="1"/>
  <c r="H120" i="1" s="1"/>
  <c r="I120" i="1" s="1"/>
  <c r="G121" i="1"/>
  <c r="H121" i="1" s="1"/>
  <c r="I121" i="1" s="1"/>
  <c r="G122" i="1"/>
  <c r="H122" i="1" s="1"/>
  <c r="I122" i="1" s="1"/>
  <c r="G123" i="1"/>
  <c r="H123" i="1" s="1"/>
  <c r="I123" i="1" s="1"/>
  <c r="G124" i="1"/>
  <c r="H124" i="1" s="1"/>
  <c r="I124" i="1" s="1"/>
  <c r="G125" i="1"/>
  <c r="H125" i="1" s="1"/>
  <c r="I125" i="1" s="1"/>
  <c r="G126" i="1"/>
  <c r="H126" i="1" s="1"/>
  <c r="I126" i="1" s="1"/>
  <c r="G127" i="1"/>
  <c r="H127" i="1" s="1"/>
  <c r="I127" i="1" s="1"/>
  <c r="G128" i="1"/>
  <c r="H128" i="1" s="1"/>
  <c r="I128" i="1" s="1"/>
  <c r="G129" i="1"/>
  <c r="H129" i="1" s="1"/>
  <c r="I129" i="1" s="1"/>
  <c r="G130" i="1"/>
  <c r="H130" i="1" s="1"/>
  <c r="I130" i="1" s="1"/>
  <c r="G131" i="1"/>
  <c r="H131" i="1" s="1"/>
  <c r="I131" i="1" s="1"/>
  <c r="G132" i="1"/>
  <c r="H132" i="1" s="1"/>
  <c r="I132" i="1" s="1"/>
  <c r="G133" i="1"/>
  <c r="H133" i="1" s="1"/>
  <c r="I133" i="1" s="1"/>
  <c r="G134" i="1"/>
  <c r="H134" i="1" s="1"/>
  <c r="I134" i="1" s="1"/>
  <c r="G135" i="1"/>
  <c r="H135" i="1" s="1"/>
  <c r="I135" i="1" s="1"/>
  <c r="G136" i="1"/>
  <c r="H136" i="1" s="1"/>
  <c r="I136" i="1" s="1"/>
  <c r="G137" i="1"/>
  <c r="H137" i="1" s="1"/>
  <c r="I137" i="1" s="1"/>
  <c r="G138" i="1"/>
  <c r="H138" i="1" s="1"/>
  <c r="I138" i="1" s="1"/>
  <c r="G139" i="1"/>
  <c r="H139" i="1" s="1"/>
  <c r="I139" i="1" s="1"/>
  <c r="G140" i="1"/>
  <c r="H140" i="1" s="1"/>
  <c r="I140" i="1" s="1"/>
  <c r="G141" i="1"/>
  <c r="H141" i="1" s="1"/>
  <c r="I141" i="1" s="1"/>
  <c r="G142" i="1"/>
  <c r="H142" i="1" s="1"/>
  <c r="I142" i="1" s="1"/>
  <c r="G143" i="1"/>
  <c r="H143" i="1" s="1"/>
  <c r="I143" i="1" s="1"/>
  <c r="G144" i="1"/>
  <c r="H144" i="1" s="1"/>
  <c r="I144" i="1" s="1"/>
  <c r="G145" i="1"/>
  <c r="H145" i="1" s="1"/>
  <c r="I145" i="1" s="1"/>
  <c r="G146" i="1"/>
  <c r="H146" i="1" s="1"/>
  <c r="I146" i="1" s="1"/>
  <c r="G147" i="1"/>
  <c r="H147" i="1" s="1"/>
  <c r="I147" i="1" s="1"/>
  <c r="G148" i="1"/>
  <c r="H148" i="1" s="1"/>
  <c r="I148" i="1" s="1"/>
  <c r="G149" i="1"/>
  <c r="H149" i="1" s="1"/>
  <c r="I149" i="1" s="1"/>
  <c r="G150" i="1"/>
  <c r="H150" i="1" s="1"/>
  <c r="I150" i="1" s="1"/>
  <c r="G151" i="1"/>
  <c r="H151" i="1" s="1"/>
  <c r="I151" i="1" s="1"/>
  <c r="G152" i="1"/>
  <c r="H152" i="1" s="1"/>
  <c r="I152" i="1" s="1"/>
  <c r="G153" i="1"/>
  <c r="H153" i="1" s="1"/>
  <c r="I153" i="1" s="1"/>
  <c r="G154" i="1"/>
  <c r="H154" i="1" s="1"/>
  <c r="I154" i="1" s="1"/>
  <c r="G155" i="1"/>
  <c r="H155" i="1" s="1"/>
  <c r="I155" i="1" s="1"/>
  <c r="G156" i="1"/>
  <c r="H156" i="1" s="1"/>
  <c r="I156" i="1" s="1"/>
  <c r="G157" i="1"/>
  <c r="H157" i="1" s="1"/>
  <c r="I157" i="1" s="1"/>
  <c r="G158" i="1"/>
  <c r="H158" i="1" s="1"/>
  <c r="I158" i="1" s="1"/>
  <c r="G159" i="1"/>
  <c r="H159" i="1" s="1"/>
  <c r="I159" i="1" s="1"/>
  <c r="G160" i="1"/>
  <c r="H160" i="1" s="1"/>
  <c r="I160" i="1" s="1"/>
  <c r="G161" i="1"/>
  <c r="H161" i="1" s="1"/>
  <c r="I161" i="1" s="1"/>
  <c r="G162" i="1"/>
  <c r="H162" i="1" s="1"/>
  <c r="I162" i="1" s="1"/>
  <c r="G163" i="1"/>
  <c r="H163" i="1" s="1"/>
  <c r="I163" i="1" s="1"/>
  <c r="G164" i="1"/>
  <c r="H164" i="1" s="1"/>
  <c r="I164" i="1" s="1"/>
  <c r="G165" i="1"/>
  <c r="H165" i="1" s="1"/>
  <c r="I165" i="1" s="1"/>
  <c r="G166" i="1"/>
  <c r="H166" i="1" s="1"/>
  <c r="I166" i="1" s="1"/>
  <c r="G167" i="1"/>
  <c r="H167" i="1" s="1"/>
  <c r="I167" i="1" s="1"/>
  <c r="G168" i="1"/>
  <c r="H168" i="1" s="1"/>
  <c r="I168" i="1" s="1"/>
  <c r="G169" i="1"/>
  <c r="H169" i="1" s="1"/>
  <c r="I169" i="1" s="1"/>
  <c r="G170" i="1"/>
  <c r="H170" i="1" s="1"/>
  <c r="I170" i="1" s="1"/>
  <c r="G171" i="1"/>
  <c r="H171" i="1" s="1"/>
  <c r="I171" i="1" s="1"/>
  <c r="G172" i="1"/>
  <c r="H172" i="1" s="1"/>
  <c r="I172" i="1" s="1"/>
  <c r="G173" i="1"/>
  <c r="H173" i="1" s="1"/>
  <c r="I173" i="1" s="1"/>
  <c r="G174" i="1"/>
  <c r="H174" i="1" s="1"/>
  <c r="I174" i="1" s="1"/>
  <c r="G175" i="1"/>
  <c r="H175" i="1" s="1"/>
  <c r="I175" i="1" s="1"/>
  <c r="G176" i="1"/>
  <c r="H176" i="1" s="1"/>
  <c r="I176" i="1" s="1"/>
  <c r="G177" i="1"/>
  <c r="H177" i="1" s="1"/>
  <c r="I177" i="1" s="1"/>
  <c r="G178" i="1"/>
  <c r="H178" i="1" s="1"/>
  <c r="I178" i="1" s="1"/>
  <c r="G179" i="1"/>
  <c r="H179" i="1" s="1"/>
  <c r="I179" i="1" s="1"/>
  <c r="G180" i="1"/>
  <c r="H180" i="1" s="1"/>
  <c r="I180" i="1" s="1"/>
  <c r="G181" i="1"/>
  <c r="H181" i="1" s="1"/>
  <c r="I181" i="1" s="1"/>
  <c r="G182" i="1"/>
  <c r="H182" i="1" s="1"/>
  <c r="I182" i="1" s="1"/>
  <c r="G183" i="1"/>
  <c r="H183" i="1" s="1"/>
  <c r="I183" i="1" s="1"/>
  <c r="G184" i="1"/>
  <c r="H184" i="1" s="1"/>
  <c r="I184" i="1" s="1"/>
  <c r="G185" i="1"/>
  <c r="H185" i="1" s="1"/>
  <c r="I185" i="1" s="1"/>
  <c r="G186" i="1"/>
  <c r="H186" i="1" s="1"/>
  <c r="I186" i="1" s="1"/>
  <c r="G187" i="1"/>
  <c r="H187" i="1" s="1"/>
  <c r="I187" i="1" s="1"/>
  <c r="G188" i="1"/>
  <c r="H188" i="1" s="1"/>
  <c r="I188" i="1" s="1"/>
  <c r="G189" i="1"/>
  <c r="H189" i="1" s="1"/>
  <c r="I189" i="1" s="1"/>
  <c r="G190" i="1"/>
  <c r="H190" i="1" s="1"/>
  <c r="I190" i="1" s="1"/>
  <c r="G191" i="1"/>
  <c r="H191" i="1" s="1"/>
  <c r="I191" i="1" s="1"/>
  <c r="G192" i="1"/>
  <c r="H192" i="1" s="1"/>
  <c r="I192" i="1" s="1"/>
  <c r="G193" i="1"/>
  <c r="H193" i="1" s="1"/>
  <c r="I193" i="1" s="1"/>
  <c r="G194" i="1"/>
  <c r="H194" i="1" s="1"/>
  <c r="I194" i="1" s="1"/>
  <c r="G195" i="1"/>
  <c r="H195" i="1" s="1"/>
  <c r="I195" i="1" s="1"/>
  <c r="G196" i="1"/>
  <c r="H196" i="1" s="1"/>
  <c r="I196" i="1" s="1"/>
  <c r="G197" i="1"/>
  <c r="H197" i="1" s="1"/>
  <c r="I197" i="1" s="1"/>
  <c r="G198" i="1"/>
  <c r="H198" i="1" s="1"/>
  <c r="I198" i="1" s="1"/>
  <c r="G199" i="1"/>
  <c r="H199" i="1" s="1"/>
  <c r="I199" i="1" s="1"/>
  <c r="G200" i="1"/>
  <c r="H200" i="1" s="1"/>
  <c r="I200" i="1" s="1"/>
  <c r="G201" i="1"/>
  <c r="H201" i="1" s="1"/>
  <c r="I201" i="1" s="1"/>
  <c r="G202" i="1"/>
  <c r="H202" i="1" s="1"/>
  <c r="I202" i="1" s="1"/>
  <c r="G203" i="1"/>
  <c r="H203" i="1" s="1"/>
  <c r="I203" i="1" s="1"/>
  <c r="G204" i="1"/>
  <c r="H204" i="1" s="1"/>
  <c r="I204" i="1" s="1"/>
  <c r="G205" i="1"/>
  <c r="H205" i="1" s="1"/>
  <c r="I205" i="1" s="1"/>
  <c r="G206" i="1"/>
  <c r="H206" i="1" s="1"/>
  <c r="I206" i="1" s="1"/>
  <c r="G207" i="1"/>
  <c r="H207" i="1" s="1"/>
  <c r="I207" i="1" s="1"/>
  <c r="G208" i="1"/>
  <c r="H208" i="1" s="1"/>
  <c r="I208" i="1" s="1"/>
  <c r="G209" i="1"/>
  <c r="H209" i="1" s="1"/>
  <c r="I209" i="1" s="1"/>
  <c r="G210" i="1"/>
  <c r="H210" i="1" s="1"/>
  <c r="I210" i="1" s="1"/>
  <c r="G211" i="1"/>
  <c r="H211" i="1" s="1"/>
  <c r="I211" i="1" s="1"/>
  <c r="G212" i="1"/>
  <c r="H212" i="1" s="1"/>
  <c r="I212" i="1" s="1"/>
  <c r="G213" i="1"/>
  <c r="H213" i="1" s="1"/>
  <c r="I213" i="1" s="1"/>
  <c r="G214" i="1"/>
  <c r="H214" i="1" s="1"/>
  <c r="I214" i="1" s="1"/>
  <c r="G215" i="1"/>
  <c r="H215" i="1" s="1"/>
  <c r="I215" i="1" s="1"/>
  <c r="G216" i="1"/>
  <c r="H216" i="1" s="1"/>
  <c r="I216" i="1" s="1"/>
  <c r="G217" i="1"/>
  <c r="H217" i="1" s="1"/>
  <c r="I217" i="1" s="1"/>
  <c r="G218" i="1"/>
  <c r="H218" i="1" s="1"/>
  <c r="I218" i="1" s="1"/>
  <c r="G219" i="1"/>
  <c r="H219" i="1" s="1"/>
  <c r="I219" i="1" s="1"/>
  <c r="G220" i="1"/>
  <c r="H220" i="1" s="1"/>
  <c r="I220" i="1" s="1"/>
  <c r="G221" i="1"/>
  <c r="H221" i="1" s="1"/>
  <c r="I221" i="1" s="1"/>
  <c r="G222" i="1"/>
  <c r="H222" i="1" s="1"/>
  <c r="I222" i="1" s="1"/>
  <c r="G223" i="1"/>
  <c r="H223" i="1" s="1"/>
  <c r="I223" i="1" s="1"/>
  <c r="G224" i="1"/>
  <c r="H224" i="1" s="1"/>
  <c r="I224" i="1" s="1"/>
  <c r="G225" i="1"/>
  <c r="H225" i="1" s="1"/>
  <c r="I225" i="1" s="1"/>
  <c r="G226" i="1"/>
  <c r="H226" i="1" s="1"/>
  <c r="I226" i="1" s="1"/>
  <c r="G227" i="1"/>
  <c r="H227" i="1" s="1"/>
  <c r="I227" i="1" s="1"/>
  <c r="G228" i="1"/>
  <c r="H228" i="1" s="1"/>
  <c r="I228" i="1" s="1"/>
  <c r="G229" i="1"/>
  <c r="H229" i="1" s="1"/>
  <c r="I229" i="1" s="1"/>
  <c r="G230" i="1"/>
  <c r="H230" i="1" s="1"/>
  <c r="I230" i="1" s="1"/>
  <c r="G231" i="1"/>
  <c r="H231" i="1" s="1"/>
  <c r="I231" i="1" s="1"/>
  <c r="G232" i="1"/>
  <c r="H232" i="1" s="1"/>
  <c r="I232" i="1" s="1"/>
  <c r="G233" i="1"/>
  <c r="H233" i="1" s="1"/>
  <c r="I233" i="1" s="1"/>
  <c r="G234" i="1"/>
  <c r="H234" i="1" s="1"/>
  <c r="I234" i="1" s="1"/>
  <c r="G235" i="1"/>
  <c r="H235" i="1" s="1"/>
  <c r="I235" i="1" s="1"/>
  <c r="G236" i="1"/>
  <c r="H236" i="1" s="1"/>
  <c r="I236" i="1" s="1"/>
  <c r="G237" i="1"/>
  <c r="H237" i="1" s="1"/>
  <c r="I237" i="1" s="1"/>
  <c r="G238" i="1"/>
  <c r="H238" i="1" s="1"/>
  <c r="I238" i="1" s="1"/>
  <c r="G239" i="1"/>
  <c r="H239" i="1" s="1"/>
  <c r="I239" i="1" s="1"/>
  <c r="G240" i="1"/>
  <c r="H240" i="1" s="1"/>
  <c r="I240" i="1" s="1"/>
  <c r="G241" i="1"/>
  <c r="H241" i="1" s="1"/>
  <c r="I241" i="1" s="1"/>
  <c r="G242" i="1"/>
  <c r="H242" i="1" s="1"/>
  <c r="I242" i="1" s="1"/>
  <c r="G243" i="1"/>
  <c r="H243" i="1" s="1"/>
  <c r="I243" i="1" s="1"/>
  <c r="G244" i="1"/>
  <c r="H244" i="1" s="1"/>
  <c r="I244" i="1" s="1"/>
  <c r="G245" i="1"/>
  <c r="H245" i="1" s="1"/>
  <c r="I245" i="1" s="1"/>
  <c r="G246" i="1"/>
  <c r="H246" i="1" s="1"/>
  <c r="I246" i="1" s="1"/>
  <c r="G247" i="1"/>
  <c r="H247" i="1" s="1"/>
  <c r="I247" i="1" s="1"/>
  <c r="G248" i="1"/>
  <c r="H248" i="1" s="1"/>
  <c r="I248" i="1" s="1"/>
  <c r="G249" i="1"/>
  <c r="H249" i="1" s="1"/>
  <c r="I249" i="1" s="1"/>
  <c r="G250" i="1"/>
  <c r="H250" i="1" s="1"/>
  <c r="I250" i="1" s="1"/>
  <c r="G251" i="1"/>
  <c r="H251" i="1" s="1"/>
  <c r="I251" i="1" s="1"/>
  <c r="G252" i="1"/>
  <c r="H252" i="1" s="1"/>
  <c r="I252" i="1" s="1"/>
  <c r="G253" i="1"/>
  <c r="H253" i="1" s="1"/>
  <c r="I253" i="1" s="1"/>
  <c r="G254" i="1"/>
  <c r="H254" i="1" s="1"/>
  <c r="I254" i="1" s="1"/>
  <c r="G255" i="1"/>
  <c r="H255" i="1" s="1"/>
  <c r="I255" i="1" s="1"/>
  <c r="G256" i="1"/>
  <c r="H256" i="1" s="1"/>
  <c r="I256" i="1" s="1"/>
  <c r="G257" i="1"/>
  <c r="H257" i="1" s="1"/>
  <c r="I257" i="1" s="1"/>
  <c r="G258" i="1"/>
  <c r="H258" i="1" s="1"/>
  <c r="I258" i="1" s="1"/>
  <c r="G259" i="1"/>
  <c r="H259" i="1" s="1"/>
  <c r="I259" i="1" s="1"/>
  <c r="G260" i="1"/>
  <c r="H260" i="1" s="1"/>
  <c r="I260" i="1" s="1"/>
  <c r="G261" i="1"/>
  <c r="H261" i="1" s="1"/>
  <c r="I261" i="1" s="1"/>
  <c r="G262" i="1"/>
  <c r="H262" i="1" s="1"/>
  <c r="I262" i="1" s="1"/>
  <c r="G263" i="1"/>
  <c r="H263" i="1" s="1"/>
  <c r="I263" i="1" s="1"/>
  <c r="G264" i="1"/>
  <c r="H264" i="1" s="1"/>
  <c r="I264" i="1" s="1"/>
  <c r="G265" i="1"/>
  <c r="H265" i="1" s="1"/>
  <c r="I265" i="1" s="1"/>
  <c r="G266" i="1"/>
  <c r="H266" i="1" s="1"/>
  <c r="I266" i="1" s="1"/>
  <c r="G267" i="1"/>
  <c r="H267" i="1" s="1"/>
  <c r="I267" i="1" s="1"/>
  <c r="G268" i="1"/>
  <c r="H268" i="1" s="1"/>
  <c r="I268" i="1" s="1"/>
  <c r="G269" i="1"/>
  <c r="H269" i="1" s="1"/>
  <c r="I269" i="1" s="1"/>
  <c r="G270" i="1"/>
  <c r="H270" i="1" s="1"/>
  <c r="I270" i="1" s="1"/>
  <c r="G271" i="1"/>
  <c r="H271" i="1" s="1"/>
  <c r="I271" i="1" s="1"/>
  <c r="G272" i="1"/>
  <c r="H272" i="1" s="1"/>
  <c r="I272" i="1" s="1"/>
  <c r="G273" i="1"/>
  <c r="H273" i="1" s="1"/>
  <c r="I273" i="1" s="1"/>
  <c r="G274" i="1"/>
  <c r="H274" i="1" s="1"/>
  <c r="I274" i="1" s="1"/>
  <c r="G275" i="1"/>
  <c r="H275" i="1" s="1"/>
  <c r="I275" i="1" s="1"/>
  <c r="G276" i="1"/>
  <c r="H276" i="1" s="1"/>
  <c r="I276" i="1" s="1"/>
  <c r="G277" i="1"/>
  <c r="H277" i="1" s="1"/>
  <c r="I277" i="1" s="1"/>
  <c r="G278" i="1"/>
  <c r="H278" i="1" s="1"/>
  <c r="I278" i="1" s="1"/>
  <c r="G279" i="1"/>
  <c r="H279" i="1" s="1"/>
  <c r="I279" i="1" s="1"/>
  <c r="G280" i="1"/>
  <c r="H280" i="1" s="1"/>
  <c r="I280" i="1" s="1"/>
  <c r="G281" i="1"/>
  <c r="H281" i="1" s="1"/>
  <c r="I281" i="1" s="1"/>
  <c r="G282" i="1"/>
  <c r="H282" i="1" s="1"/>
  <c r="I282" i="1" s="1"/>
  <c r="G283" i="1"/>
  <c r="H283" i="1" s="1"/>
  <c r="I283" i="1" s="1"/>
  <c r="G284" i="1"/>
  <c r="H284" i="1" s="1"/>
  <c r="I284" i="1" s="1"/>
  <c r="G285" i="1"/>
  <c r="H285" i="1" s="1"/>
  <c r="I285" i="1" s="1"/>
  <c r="G286" i="1"/>
  <c r="H286" i="1" s="1"/>
  <c r="I286" i="1" s="1"/>
  <c r="G287" i="1"/>
  <c r="H287" i="1" s="1"/>
  <c r="I287" i="1" s="1"/>
  <c r="G288" i="1"/>
  <c r="H288" i="1" s="1"/>
  <c r="I288" i="1" s="1"/>
  <c r="G289" i="1"/>
  <c r="H289" i="1" s="1"/>
  <c r="I289" i="1" s="1"/>
  <c r="G290" i="1"/>
  <c r="H290" i="1" s="1"/>
  <c r="I290" i="1" s="1"/>
  <c r="G291" i="1"/>
  <c r="H291" i="1" s="1"/>
  <c r="I291" i="1" s="1"/>
  <c r="G292" i="1"/>
  <c r="H292" i="1" s="1"/>
  <c r="I292" i="1" s="1"/>
  <c r="G293" i="1"/>
  <c r="H293" i="1" s="1"/>
  <c r="I293" i="1" s="1"/>
  <c r="G294" i="1"/>
  <c r="H294" i="1" s="1"/>
  <c r="I294" i="1" s="1"/>
  <c r="G295" i="1"/>
  <c r="H295" i="1" s="1"/>
  <c r="I295" i="1" s="1"/>
  <c r="G296" i="1"/>
  <c r="H296" i="1" s="1"/>
  <c r="I296" i="1" s="1"/>
  <c r="G297" i="1"/>
  <c r="H297" i="1" s="1"/>
  <c r="I297" i="1" s="1"/>
  <c r="G298" i="1"/>
  <c r="H298" i="1" s="1"/>
  <c r="I298" i="1" s="1"/>
  <c r="G299" i="1"/>
  <c r="H299" i="1" s="1"/>
  <c r="I299" i="1" s="1"/>
  <c r="G300" i="1"/>
  <c r="H300" i="1" s="1"/>
  <c r="I300" i="1" s="1"/>
  <c r="G301" i="1"/>
  <c r="H301" i="1" s="1"/>
  <c r="I301" i="1" s="1"/>
  <c r="G302" i="1"/>
  <c r="H302" i="1" s="1"/>
  <c r="I302" i="1" s="1"/>
  <c r="G303" i="1"/>
  <c r="H303" i="1" s="1"/>
  <c r="I303" i="1" s="1"/>
  <c r="G304" i="1"/>
  <c r="H304" i="1" s="1"/>
  <c r="I304" i="1" s="1"/>
  <c r="G305" i="1"/>
  <c r="H305" i="1" s="1"/>
  <c r="I305" i="1" s="1"/>
  <c r="G306" i="1"/>
  <c r="H306" i="1" s="1"/>
  <c r="I306" i="1" s="1"/>
  <c r="G307" i="1"/>
  <c r="H307" i="1" s="1"/>
  <c r="I307" i="1" s="1"/>
  <c r="G308" i="1"/>
  <c r="H308" i="1" s="1"/>
  <c r="I308" i="1" s="1"/>
  <c r="G309" i="1"/>
  <c r="H309" i="1" s="1"/>
  <c r="I309" i="1" s="1"/>
  <c r="G310" i="1"/>
  <c r="H310" i="1" s="1"/>
  <c r="I310" i="1" s="1"/>
  <c r="G311" i="1"/>
  <c r="H311" i="1" s="1"/>
  <c r="I311" i="1" s="1"/>
  <c r="G312" i="1"/>
  <c r="H312" i="1" s="1"/>
  <c r="I312" i="1" s="1"/>
  <c r="G313" i="1"/>
  <c r="H313" i="1" s="1"/>
  <c r="I313" i="1" s="1"/>
  <c r="G314" i="1"/>
  <c r="H314" i="1" s="1"/>
  <c r="I314" i="1" s="1"/>
  <c r="G315" i="1"/>
  <c r="H315" i="1" s="1"/>
  <c r="I315" i="1" s="1"/>
  <c r="G316" i="1"/>
  <c r="H316" i="1" s="1"/>
  <c r="I316" i="1" s="1"/>
  <c r="G317" i="1"/>
  <c r="H317" i="1" s="1"/>
  <c r="I317" i="1" s="1"/>
  <c r="G318" i="1"/>
  <c r="H318" i="1" s="1"/>
  <c r="I318" i="1" s="1"/>
  <c r="G319" i="1"/>
  <c r="H319" i="1" s="1"/>
  <c r="I319" i="1" s="1"/>
  <c r="G320" i="1"/>
  <c r="H320" i="1" s="1"/>
  <c r="I320" i="1" s="1"/>
  <c r="G321" i="1"/>
  <c r="H321" i="1" s="1"/>
  <c r="I321" i="1" s="1"/>
  <c r="G322" i="1"/>
  <c r="H322" i="1" s="1"/>
  <c r="I322" i="1" s="1"/>
  <c r="G323" i="1"/>
  <c r="H323" i="1" s="1"/>
  <c r="I323" i="1" s="1"/>
  <c r="G324" i="1"/>
  <c r="H324" i="1" s="1"/>
  <c r="I324" i="1" s="1"/>
  <c r="G325" i="1"/>
  <c r="H325" i="1" s="1"/>
  <c r="I325" i="1" s="1"/>
  <c r="G326" i="1"/>
  <c r="H326" i="1" s="1"/>
  <c r="I326" i="1" s="1"/>
  <c r="G327" i="1"/>
  <c r="H327" i="1" s="1"/>
  <c r="I327" i="1" s="1"/>
  <c r="G328" i="1"/>
  <c r="H328" i="1" s="1"/>
  <c r="I328" i="1" s="1"/>
  <c r="G329" i="1"/>
  <c r="H329" i="1" s="1"/>
  <c r="I329" i="1" s="1"/>
  <c r="G330" i="1"/>
  <c r="H330" i="1" s="1"/>
  <c r="I330" i="1" s="1"/>
  <c r="G331" i="1"/>
  <c r="H331" i="1" s="1"/>
  <c r="I331" i="1" s="1"/>
  <c r="G332" i="1"/>
  <c r="H332" i="1" s="1"/>
  <c r="I332" i="1" s="1"/>
  <c r="G333" i="1"/>
  <c r="H333" i="1" s="1"/>
  <c r="I333" i="1" s="1"/>
  <c r="G334" i="1"/>
  <c r="H334" i="1" s="1"/>
  <c r="I334" i="1" s="1"/>
  <c r="G335" i="1"/>
  <c r="H335" i="1" s="1"/>
  <c r="I335" i="1" s="1"/>
  <c r="G336" i="1"/>
  <c r="H336" i="1" s="1"/>
  <c r="I336" i="1" s="1"/>
  <c r="G337" i="1"/>
  <c r="H337" i="1" s="1"/>
  <c r="I337" i="1" s="1"/>
  <c r="G338" i="1"/>
  <c r="H338" i="1" s="1"/>
  <c r="I338" i="1" s="1"/>
  <c r="G339" i="1"/>
  <c r="H339" i="1" s="1"/>
  <c r="I339" i="1" s="1"/>
  <c r="G340" i="1"/>
  <c r="H340" i="1" s="1"/>
  <c r="I340" i="1" s="1"/>
  <c r="G341" i="1"/>
  <c r="H341" i="1" s="1"/>
  <c r="I341" i="1" s="1"/>
  <c r="G342" i="1"/>
  <c r="H342" i="1" s="1"/>
  <c r="I342" i="1" s="1"/>
  <c r="G343" i="1"/>
  <c r="H343" i="1" s="1"/>
  <c r="I343" i="1" s="1"/>
  <c r="G344" i="1"/>
  <c r="H344" i="1" s="1"/>
  <c r="I344" i="1" s="1"/>
  <c r="G345" i="1"/>
  <c r="H345" i="1" s="1"/>
  <c r="I345" i="1" s="1"/>
  <c r="G346" i="1"/>
  <c r="H346" i="1" s="1"/>
  <c r="I346" i="1" s="1"/>
  <c r="G347" i="1"/>
  <c r="H347" i="1" s="1"/>
  <c r="I347" i="1" s="1"/>
  <c r="G348" i="1"/>
  <c r="H348" i="1" s="1"/>
  <c r="I348" i="1" s="1"/>
  <c r="G349" i="1"/>
  <c r="H349" i="1" s="1"/>
  <c r="I349" i="1" s="1"/>
  <c r="G350" i="1"/>
  <c r="H350" i="1" s="1"/>
  <c r="I350" i="1" s="1"/>
  <c r="G351" i="1"/>
  <c r="H351" i="1" s="1"/>
  <c r="I351" i="1" s="1"/>
  <c r="G352" i="1"/>
  <c r="H352" i="1" s="1"/>
  <c r="I352" i="1" s="1"/>
  <c r="G353" i="1"/>
  <c r="H353" i="1" s="1"/>
  <c r="I353" i="1" s="1"/>
  <c r="G354" i="1"/>
  <c r="H354" i="1" s="1"/>
  <c r="I354" i="1" s="1"/>
  <c r="G355" i="1"/>
  <c r="H355" i="1" s="1"/>
  <c r="I355" i="1" s="1"/>
  <c r="G356" i="1"/>
  <c r="H356" i="1" s="1"/>
  <c r="I356" i="1" s="1"/>
  <c r="G357" i="1"/>
  <c r="H357" i="1" s="1"/>
  <c r="I357" i="1" s="1"/>
  <c r="G358" i="1"/>
  <c r="H358" i="1" s="1"/>
  <c r="I358" i="1" s="1"/>
  <c r="G359" i="1"/>
  <c r="H359" i="1" s="1"/>
  <c r="I359" i="1" s="1"/>
  <c r="G360" i="1"/>
  <c r="H360" i="1" s="1"/>
  <c r="I360" i="1" s="1"/>
  <c r="G361" i="1"/>
  <c r="H361" i="1" s="1"/>
  <c r="I361" i="1" s="1"/>
  <c r="G362" i="1"/>
  <c r="H362" i="1" s="1"/>
  <c r="I362" i="1" s="1"/>
  <c r="G363" i="1"/>
  <c r="H363" i="1" s="1"/>
  <c r="I363" i="1" s="1"/>
  <c r="G364" i="1"/>
  <c r="H364" i="1" s="1"/>
  <c r="I364" i="1" s="1"/>
  <c r="G365" i="1"/>
  <c r="H365" i="1" s="1"/>
  <c r="I365" i="1" s="1"/>
  <c r="G366" i="1"/>
  <c r="H366" i="1" s="1"/>
  <c r="I366" i="1" s="1"/>
  <c r="G367" i="1"/>
  <c r="H367" i="1" s="1"/>
  <c r="I367" i="1" s="1"/>
  <c r="G368" i="1"/>
  <c r="H368" i="1" s="1"/>
  <c r="I368" i="1" s="1"/>
  <c r="G369" i="1"/>
  <c r="H369" i="1" s="1"/>
  <c r="I369" i="1" s="1"/>
  <c r="G370" i="1"/>
  <c r="H370" i="1" s="1"/>
  <c r="I370" i="1" s="1"/>
  <c r="G371" i="1"/>
  <c r="H371" i="1" s="1"/>
  <c r="I371" i="1" s="1"/>
  <c r="G372" i="1"/>
  <c r="H372" i="1" s="1"/>
  <c r="I372" i="1" s="1"/>
  <c r="G373" i="1"/>
  <c r="H373" i="1" s="1"/>
  <c r="I373" i="1" s="1"/>
  <c r="G374" i="1"/>
  <c r="H374" i="1" s="1"/>
  <c r="I374" i="1" s="1"/>
  <c r="G375" i="1"/>
  <c r="H375" i="1" s="1"/>
  <c r="I375" i="1" s="1"/>
  <c r="G376" i="1"/>
  <c r="H376" i="1" s="1"/>
  <c r="I376" i="1" s="1"/>
  <c r="G377" i="1"/>
  <c r="H377" i="1" s="1"/>
  <c r="I377" i="1" s="1"/>
  <c r="G378" i="1"/>
  <c r="H378" i="1" s="1"/>
  <c r="I378" i="1" s="1"/>
  <c r="G379" i="1"/>
  <c r="H379" i="1" s="1"/>
  <c r="I379" i="1" s="1"/>
  <c r="G380" i="1"/>
  <c r="H380" i="1" s="1"/>
  <c r="I380" i="1" s="1"/>
  <c r="G381" i="1"/>
  <c r="H381" i="1" s="1"/>
  <c r="I381" i="1" s="1"/>
  <c r="G382" i="1"/>
  <c r="H382" i="1" s="1"/>
  <c r="I382" i="1" s="1"/>
  <c r="G383" i="1"/>
  <c r="H383" i="1" s="1"/>
  <c r="I383" i="1" s="1"/>
  <c r="G384" i="1"/>
  <c r="H384" i="1" s="1"/>
  <c r="I384" i="1" s="1"/>
  <c r="G385" i="1"/>
  <c r="H385" i="1" s="1"/>
  <c r="I385" i="1" s="1"/>
  <c r="G386" i="1"/>
  <c r="H386" i="1" s="1"/>
  <c r="I386" i="1" s="1"/>
  <c r="G387" i="1"/>
  <c r="H387" i="1" s="1"/>
  <c r="I387" i="1" s="1"/>
  <c r="G388" i="1"/>
  <c r="H388" i="1" s="1"/>
  <c r="I388" i="1" s="1"/>
  <c r="G389" i="1"/>
  <c r="H389" i="1" s="1"/>
  <c r="I389" i="1" s="1"/>
  <c r="G390" i="1"/>
  <c r="H390" i="1" s="1"/>
  <c r="I390" i="1" s="1"/>
  <c r="G391" i="1"/>
  <c r="H391" i="1" s="1"/>
  <c r="I391" i="1" s="1"/>
  <c r="G392" i="1"/>
  <c r="H392" i="1" s="1"/>
  <c r="I392" i="1" s="1"/>
  <c r="G393" i="1"/>
  <c r="H393" i="1" s="1"/>
  <c r="I393" i="1" s="1"/>
  <c r="G394" i="1"/>
  <c r="H394" i="1" s="1"/>
  <c r="I394" i="1" s="1"/>
  <c r="G395" i="1"/>
  <c r="H395" i="1" s="1"/>
  <c r="I395" i="1" s="1"/>
  <c r="G396" i="1"/>
  <c r="H396" i="1" s="1"/>
  <c r="I396" i="1" s="1"/>
  <c r="G397" i="1"/>
  <c r="H397" i="1" s="1"/>
  <c r="I397" i="1" s="1"/>
  <c r="G398" i="1"/>
  <c r="H398" i="1" s="1"/>
  <c r="I398" i="1" s="1"/>
  <c r="G399" i="1"/>
  <c r="H399" i="1" s="1"/>
  <c r="I399" i="1" s="1"/>
  <c r="G400" i="1"/>
  <c r="H400" i="1" s="1"/>
  <c r="I400" i="1" s="1"/>
  <c r="G401" i="1"/>
  <c r="H401" i="1" s="1"/>
  <c r="I401" i="1" s="1"/>
  <c r="G402" i="1"/>
  <c r="H402" i="1" s="1"/>
  <c r="I402" i="1" s="1"/>
  <c r="G403" i="1"/>
  <c r="H403" i="1" s="1"/>
  <c r="I403" i="1" s="1"/>
  <c r="G404" i="1"/>
  <c r="H404" i="1" s="1"/>
  <c r="I404" i="1" s="1"/>
  <c r="G405" i="1"/>
  <c r="H405" i="1" s="1"/>
  <c r="I405" i="1" s="1"/>
  <c r="G406" i="1"/>
  <c r="H406" i="1" s="1"/>
  <c r="I406" i="1" s="1"/>
  <c r="G407" i="1"/>
  <c r="H407" i="1" s="1"/>
  <c r="I407" i="1" s="1"/>
  <c r="G408" i="1"/>
  <c r="H408" i="1" s="1"/>
  <c r="I408" i="1" s="1"/>
  <c r="G409" i="1"/>
  <c r="H409" i="1" s="1"/>
  <c r="I409" i="1" s="1"/>
  <c r="G410" i="1"/>
  <c r="H410" i="1" s="1"/>
  <c r="I410" i="1" s="1"/>
  <c r="G411" i="1"/>
  <c r="H411" i="1" s="1"/>
  <c r="I411" i="1" s="1"/>
  <c r="G412" i="1"/>
  <c r="H412" i="1" s="1"/>
  <c r="I412" i="1" s="1"/>
  <c r="G413" i="1"/>
  <c r="H413" i="1" s="1"/>
  <c r="I413" i="1" s="1"/>
  <c r="G414" i="1"/>
  <c r="H414" i="1" s="1"/>
  <c r="I414" i="1" s="1"/>
  <c r="G415" i="1"/>
  <c r="H415" i="1" s="1"/>
  <c r="I415" i="1" s="1"/>
  <c r="G416" i="1"/>
  <c r="H416" i="1" s="1"/>
  <c r="I416" i="1" s="1"/>
  <c r="G417" i="1"/>
  <c r="H417" i="1" s="1"/>
  <c r="I417" i="1" s="1"/>
  <c r="G418" i="1"/>
  <c r="H418" i="1" s="1"/>
  <c r="I418" i="1" s="1"/>
  <c r="G419" i="1"/>
  <c r="H419" i="1" s="1"/>
  <c r="I419" i="1" s="1"/>
  <c r="G420" i="1"/>
  <c r="H420" i="1" s="1"/>
  <c r="I420" i="1" s="1"/>
  <c r="G421" i="1"/>
  <c r="H421" i="1" s="1"/>
  <c r="I421" i="1" s="1"/>
  <c r="G422" i="1"/>
  <c r="H422" i="1" s="1"/>
  <c r="I422" i="1" s="1"/>
  <c r="G423" i="1"/>
  <c r="H423" i="1" s="1"/>
  <c r="I423" i="1" s="1"/>
  <c r="G424" i="1"/>
  <c r="H424" i="1" s="1"/>
  <c r="I424" i="1" s="1"/>
  <c r="G425" i="1"/>
  <c r="H425" i="1" s="1"/>
  <c r="I425" i="1" s="1"/>
  <c r="G426" i="1"/>
  <c r="H426" i="1" s="1"/>
  <c r="I426" i="1" s="1"/>
  <c r="G427" i="1"/>
  <c r="H427" i="1" s="1"/>
  <c r="I427" i="1" s="1"/>
  <c r="G428" i="1"/>
  <c r="H428" i="1" s="1"/>
  <c r="I428" i="1" s="1"/>
  <c r="G429" i="1"/>
  <c r="H429" i="1" s="1"/>
  <c r="I429" i="1" s="1"/>
  <c r="G430" i="1"/>
  <c r="H430" i="1" s="1"/>
  <c r="I430" i="1" s="1"/>
  <c r="G431" i="1"/>
  <c r="H431" i="1" s="1"/>
  <c r="I431" i="1" s="1"/>
  <c r="G432" i="1"/>
  <c r="H432" i="1" s="1"/>
  <c r="I432" i="1" s="1"/>
  <c r="G433" i="1"/>
  <c r="H433" i="1" s="1"/>
  <c r="I433" i="1" s="1"/>
  <c r="G434" i="1"/>
  <c r="H434" i="1" s="1"/>
  <c r="I434" i="1" s="1"/>
  <c r="G435" i="1"/>
  <c r="H435" i="1" s="1"/>
  <c r="I435" i="1" s="1"/>
  <c r="G436" i="1"/>
  <c r="H436" i="1" s="1"/>
  <c r="I436" i="1" s="1"/>
  <c r="G437" i="1"/>
  <c r="H437" i="1" s="1"/>
  <c r="I437" i="1" s="1"/>
  <c r="G438" i="1"/>
  <c r="H438" i="1" s="1"/>
  <c r="I438" i="1" s="1"/>
  <c r="G439" i="1"/>
  <c r="H439" i="1" s="1"/>
  <c r="I439" i="1" s="1"/>
  <c r="G440" i="1"/>
  <c r="H440" i="1" s="1"/>
  <c r="I440" i="1" s="1"/>
  <c r="G441" i="1"/>
  <c r="H441" i="1" s="1"/>
  <c r="I441" i="1" s="1"/>
  <c r="G442" i="1"/>
  <c r="H442" i="1" s="1"/>
  <c r="I442" i="1" s="1"/>
  <c r="G443" i="1"/>
  <c r="H443" i="1" s="1"/>
  <c r="I443" i="1" s="1"/>
  <c r="G444" i="1"/>
  <c r="H444" i="1" s="1"/>
  <c r="I444" i="1" s="1"/>
  <c r="G445" i="1"/>
  <c r="H445" i="1" s="1"/>
  <c r="I445" i="1" s="1"/>
  <c r="G446" i="1"/>
  <c r="H446" i="1" s="1"/>
  <c r="I446" i="1" s="1"/>
  <c r="G447" i="1"/>
  <c r="H447" i="1" s="1"/>
  <c r="I447" i="1" s="1"/>
  <c r="G448" i="1"/>
  <c r="H448" i="1" s="1"/>
  <c r="I448" i="1" s="1"/>
  <c r="G449" i="1"/>
  <c r="H449" i="1" s="1"/>
  <c r="I449" i="1" s="1"/>
  <c r="G450" i="1"/>
  <c r="H450" i="1" s="1"/>
  <c r="I450" i="1" s="1"/>
  <c r="G451" i="1"/>
  <c r="H451" i="1" s="1"/>
  <c r="I451" i="1" s="1"/>
  <c r="G452" i="1"/>
  <c r="H452" i="1" s="1"/>
  <c r="I452" i="1" s="1"/>
  <c r="G453" i="1"/>
  <c r="H453" i="1" s="1"/>
  <c r="I453" i="1" s="1"/>
  <c r="G454" i="1"/>
  <c r="H454" i="1" s="1"/>
  <c r="I454" i="1" s="1"/>
  <c r="G455" i="1"/>
  <c r="H455" i="1" s="1"/>
  <c r="I455" i="1" s="1"/>
  <c r="G456" i="1"/>
  <c r="H456" i="1" s="1"/>
  <c r="I456" i="1" s="1"/>
  <c r="G457" i="1"/>
  <c r="H457" i="1" s="1"/>
  <c r="I457" i="1" s="1"/>
  <c r="G458" i="1"/>
  <c r="H458" i="1" s="1"/>
  <c r="I458" i="1" s="1"/>
  <c r="G459" i="1"/>
  <c r="H459" i="1" s="1"/>
  <c r="I459" i="1" s="1"/>
  <c r="G460" i="1"/>
  <c r="H460" i="1" s="1"/>
  <c r="I460" i="1" s="1"/>
  <c r="G461" i="1"/>
  <c r="H461" i="1" s="1"/>
  <c r="I461" i="1" s="1"/>
  <c r="G462" i="1"/>
  <c r="H462" i="1" s="1"/>
  <c r="I462" i="1" s="1"/>
  <c r="G463" i="1"/>
  <c r="H463" i="1" s="1"/>
  <c r="I463" i="1" s="1"/>
  <c r="G464" i="1"/>
  <c r="H464" i="1" s="1"/>
  <c r="I464" i="1" s="1"/>
  <c r="G465" i="1"/>
  <c r="H465" i="1" s="1"/>
  <c r="I465" i="1" s="1"/>
  <c r="G466" i="1"/>
  <c r="H466" i="1" s="1"/>
  <c r="I466" i="1" s="1"/>
  <c r="G467" i="1"/>
  <c r="H467" i="1" s="1"/>
  <c r="I467" i="1" s="1"/>
  <c r="G468" i="1"/>
  <c r="H468" i="1" s="1"/>
  <c r="I468" i="1" s="1"/>
  <c r="G469" i="1"/>
  <c r="H469" i="1" s="1"/>
  <c r="I469" i="1" s="1"/>
  <c r="G470" i="1"/>
  <c r="H470" i="1" s="1"/>
  <c r="I470" i="1" s="1"/>
  <c r="G471" i="1"/>
  <c r="H471" i="1" s="1"/>
  <c r="I471" i="1" s="1"/>
  <c r="G472" i="1"/>
  <c r="H472" i="1" s="1"/>
  <c r="I472" i="1" s="1"/>
  <c r="G473" i="1"/>
  <c r="H473" i="1" s="1"/>
  <c r="I473" i="1" s="1"/>
  <c r="G474" i="1"/>
  <c r="H474" i="1" s="1"/>
  <c r="I474" i="1" s="1"/>
  <c r="G475" i="1"/>
  <c r="H475" i="1" s="1"/>
  <c r="I475" i="1" s="1"/>
  <c r="G476" i="1"/>
  <c r="H476" i="1" s="1"/>
  <c r="I476" i="1" s="1"/>
  <c r="G477" i="1"/>
  <c r="H477" i="1" s="1"/>
  <c r="I477" i="1" s="1"/>
  <c r="G478" i="1"/>
  <c r="H478" i="1" s="1"/>
  <c r="I478" i="1" s="1"/>
  <c r="G479" i="1"/>
  <c r="H479" i="1" s="1"/>
  <c r="I479" i="1" s="1"/>
  <c r="G480" i="1"/>
  <c r="H480" i="1" s="1"/>
  <c r="I480" i="1" s="1"/>
  <c r="G481" i="1"/>
  <c r="H481" i="1" s="1"/>
  <c r="I481" i="1" s="1"/>
  <c r="G482" i="1"/>
  <c r="H482" i="1" s="1"/>
  <c r="I482" i="1" s="1"/>
  <c r="G483" i="1"/>
  <c r="H483" i="1" s="1"/>
  <c r="I483" i="1" s="1"/>
  <c r="G484" i="1"/>
  <c r="H484" i="1" s="1"/>
  <c r="I484" i="1" s="1"/>
  <c r="G485" i="1"/>
  <c r="H485" i="1" s="1"/>
  <c r="I485" i="1" s="1"/>
  <c r="G486" i="1"/>
  <c r="H486" i="1" s="1"/>
  <c r="I486" i="1" s="1"/>
  <c r="G487" i="1"/>
  <c r="H487" i="1" s="1"/>
  <c r="I487" i="1" s="1"/>
  <c r="G488" i="1"/>
  <c r="H488" i="1" s="1"/>
  <c r="I488" i="1" s="1"/>
  <c r="G489" i="1"/>
  <c r="H489" i="1" s="1"/>
  <c r="I489" i="1" s="1"/>
  <c r="G490" i="1"/>
  <c r="H490" i="1" s="1"/>
  <c r="I490" i="1" s="1"/>
  <c r="G491" i="1"/>
  <c r="H491" i="1" s="1"/>
  <c r="I491" i="1" s="1"/>
  <c r="G492" i="1"/>
  <c r="H492" i="1" s="1"/>
  <c r="I492" i="1" s="1"/>
  <c r="G493" i="1"/>
  <c r="H493" i="1" s="1"/>
  <c r="I493" i="1" s="1"/>
  <c r="G494" i="1"/>
  <c r="H494" i="1" s="1"/>
  <c r="I494" i="1" s="1"/>
  <c r="G495" i="1"/>
  <c r="H495" i="1" s="1"/>
  <c r="I495" i="1" s="1"/>
  <c r="G496" i="1"/>
  <c r="H496" i="1" s="1"/>
  <c r="I496" i="1" s="1"/>
  <c r="G497" i="1"/>
  <c r="H497" i="1" s="1"/>
  <c r="I497" i="1" s="1"/>
  <c r="G498" i="1"/>
  <c r="H498" i="1" s="1"/>
  <c r="I498" i="1" s="1"/>
  <c r="G499" i="1"/>
  <c r="H499" i="1" s="1"/>
  <c r="I499" i="1" s="1"/>
  <c r="G500" i="1"/>
  <c r="H500" i="1" s="1"/>
  <c r="I500" i="1" s="1"/>
  <c r="G501" i="1"/>
  <c r="H501" i="1" s="1"/>
  <c r="I501" i="1" s="1"/>
  <c r="G502" i="1"/>
  <c r="H502" i="1" s="1"/>
  <c r="I502" i="1" s="1"/>
  <c r="G503" i="1"/>
  <c r="H503" i="1" s="1"/>
  <c r="I503" i="1" s="1"/>
  <c r="G504" i="1"/>
  <c r="H504" i="1" s="1"/>
  <c r="I504" i="1" s="1"/>
  <c r="G505" i="1"/>
  <c r="H505" i="1" s="1"/>
  <c r="I505" i="1" s="1"/>
  <c r="G506" i="1"/>
  <c r="H506" i="1" s="1"/>
  <c r="I506" i="1" s="1"/>
  <c r="G507" i="1"/>
  <c r="H507" i="1" s="1"/>
  <c r="I507" i="1" s="1"/>
  <c r="G508" i="1"/>
  <c r="H508" i="1" s="1"/>
  <c r="I508" i="1" s="1"/>
  <c r="G509" i="1"/>
  <c r="H509" i="1" s="1"/>
  <c r="I509" i="1" s="1"/>
  <c r="G510" i="1"/>
  <c r="H510" i="1" s="1"/>
  <c r="I510" i="1" s="1"/>
  <c r="G511" i="1"/>
  <c r="H511" i="1" s="1"/>
  <c r="I511" i="1" s="1"/>
  <c r="G512" i="1"/>
  <c r="H512" i="1" s="1"/>
  <c r="I512" i="1" s="1"/>
  <c r="G513" i="1"/>
  <c r="H513" i="1" s="1"/>
  <c r="I513" i="1" s="1"/>
  <c r="G514" i="1"/>
  <c r="H514" i="1" s="1"/>
  <c r="I514" i="1" s="1"/>
  <c r="G515" i="1"/>
  <c r="H515" i="1" s="1"/>
  <c r="I515" i="1" s="1"/>
  <c r="G516" i="1"/>
  <c r="H516" i="1" s="1"/>
  <c r="I516" i="1" s="1"/>
  <c r="G517" i="1"/>
  <c r="H517" i="1" s="1"/>
  <c r="I517" i="1" s="1"/>
  <c r="G518" i="1"/>
  <c r="H518" i="1" s="1"/>
  <c r="I518" i="1" s="1"/>
  <c r="G519" i="1"/>
  <c r="H519" i="1" s="1"/>
  <c r="I519" i="1" s="1"/>
  <c r="G520" i="1"/>
  <c r="H520" i="1" s="1"/>
  <c r="I520" i="1" s="1"/>
  <c r="G521" i="1"/>
  <c r="H521" i="1" s="1"/>
  <c r="I521" i="1" s="1"/>
  <c r="G522" i="1"/>
  <c r="H522" i="1" s="1"/>
  <c r="I522" i="1" s="1"/>
  <c r="G523" i="1"/>
  <c r="H523" i="1" s="1"/>
  <c r="I523" i="1" s="1"/>
  <c r="G524" i="1"/>
  <c r="H524" i="1" s="1"/>
  <c r="I524" i="1" s="1"/>
  <c r="G525" i="1"/>
  <c r="H525" i="1" s="1"/>
  <c r="I525" i="1" s="1"/>
  <c r="G526" i="1"/>
  <c r="H526" i="1" s="1"/>
  <c r="I526" i="1" s="1"/>
  <c r="G527" i="1"/>
  <c r="H527" i="1" s="1"/>
  <c r="I527" i="1" s="1"/>
  <c r="G528" i="1"/>
  <c r="H528" i="1" s="1"/>
  <c r="I528" i="1" s="1"/>
  <c r="G529" i="1"/>
  <c r="H529" i="1" s="1"/>
  <c r="I529" i="1" s="1"/>
  <c r="G530" i="1"/>
  <c r="H530" i="1" s="1"/>
  <c r="I530" i="1" s="1"/>
  <c r="G531" i="1"/>
  <c r="H531" i="1" s="1"/>
  <c r="I531" i="1" s="1"/>
  <c r="G532" i="1"/>
  <c r="H532" i="1" s="1"/>
  <c r="I532" i="1" s="1"/>
  <c r="G533" i="1"/>
  <c r="H533" i="1" s="1"/>
  <c r="I533" i="1" s="1"/>
  <c r="G534" i="1"/>
  <c r="H534" i="1" s="1"/>
  <c r="I534" i="1" s="1"/>
  <c r="G535" i="1"/>
  <c r="H535" i="1" s="1"/>
  <c r="I535" i="1" s="1"/>
  <c r="G536" i="1"/>
  <c r="H536" i="1" s="1"/>
  <c r="I536" i="1" s="1"/>
  <c r="G537" i="1"/>
  <c r="H537" i="1" s="1"/>
  <c r="I537" i="1" s="1"/>
  <c r="G538" i="1"/>
  <c r="H538" i="1" s="1"/>
  <c r="I538" i="1" s="1"/>
  <c r="G539" i="1"/>
  <c r="H539" i="1" s="1"/>
  <c r="I539" i="1" s="1"/>
  <c r="G540" i="1"/>
  <c r="H540" i="1" s="1"/>
  <c r="I540" i="1" s="1"/>
  <c r="G541" i="1"/>
  <c r="H541" i="1" s="1"/>
  <c r="I541" i="1" s="1"/>
  <c r="G542" i="1"/>
  <c r="H542" i="1" s="1"/>
  <c r="I542" i="1" s="1"/>
  <c r="G543" i="1"/>
  <c r="H543" i="1" s="1"/>
  <c r="I543" i="1" s="1"/>
  <c r="G544" i="1"/>
  <c r="H544" i="1" s="1"/>
  <c r="I544" i="1" s="1"/>
  <c r="G545" i="1"/>
  <c r="H545" i="1" s="1"/>
  <c r="I545" i="1" s="1"/>
  <c r="G546" i="1"/>
  <c r="H546" i="1" s="1"/>
  <c r="I546" i="1" s="1"/>
  <c r="G547" i="1"/>
  <c r="H547" i="1" s="1"/>
  <c r="I547" i="1" s="1"/>
  <c r="G548" i="1"/>
  <c r="H548" i="1" s="1"/>
  <c r="I548" i="1" s="1"/>
  <c r="G549" i="1"/>
  <c r="H549" i="1" s="1"/>
  <c r="I549" i="1" s="1"/>
  <c r="G550" i="1"/>
  <c r="H550" i="1" s="1"/>
  <c r="I550" i="1" s="1"/>
  <c r="G551" i="1"/>
  <c r="H551" i="1" s="1"/>
  <c r="I551" i="1" s="1"/>
  <c r="G552" i="1"/>
  <c r="H552" i="1" s="1"/>
  <c r="I552" i="1" s="1"/>
  <c r="G553" i="1"/>
  <c r="H553" i="1" s="1"/>
  <c r="I553" i="1" s="1"/>
  <c r="G554" i="1"/>
  <c r="H554" i="1" s="1"/>
  <c r="I554" i="1" s="1"/>
  <c r="G555" i="1"/>
  <c r="H555" i="1" s="1"/>
  <c r="I555" i="1" s="1"/>
  <c r="G556" i="1"/>
  <c r="H556" i="1" s="1"/>
  <c r="I556" i="1" s="1"/>
  <c r="G557" i="1"/>
  <c r="H557" i="1" s="1"/>
  <c r="I557" i="1" s="1"/>
  <c r="G558" i="1"/>
  <c r="H558" i="1" s="1"/>
  <c r="I558" i="1" s="1"/>
  <c r="G559" i="1"/>
  <c r="H559" i="1" s="1"/>
  <c r="I559" i="1" s="1"/>
  <c r="G560" i="1"/>
  <c r="H560" i="1" s="1"/>
  <c r="I560" i="1" s="1"/>
  <c r="G561" i="1"/>
  <c r="H561" i="1" s="1"/>
  <c r="I561" i="1" s="1"/>
  <c r="G562" i="1"/>
  <c r="H562" i="1" s="1"/>
  <c r="I562" i="1" s="1"/>
  <c r="G563" i="1"/>
  <c r="H563" i="1" s="1"/>
  <c r="I563" i="1" s="1"/>
  <c r="G564" i="1"/>
  <c r="H564" i="1" s="1"/>
  <c r="I564" i="1" s="1"/>
  <c r="G565" i="1"/>
  <c r="H565" i="1" s="1"/>
  <c r="I565" i="1" s="1"/>
  <c r="G566" i="1"/>
  <c r="H566" i="1" s="1"/>
  <c r="I566" i="1" s="1"/>
  <c r="G567" i="1"/>
  <c r="H567" i="1" s="1"/>
  <c r="I567" i="1" s="1"/>
  <c r="G568" i="1"/>
  <c r="H568" i="1" s="1"/>
  <c r="I568" i="1" s="1"/>
  <c r="G569" i="1"/>
  <c r="H569" i="1" s="1"/>
  <c r="I569" i="1" s="1"/>
  <c r="G570" i="1"/>
  <c r="H570" i="1" s="1"/>
  <c r="I570" i="1" s="1"/>
  <c r="G571" i="1"/>
  <c r="H571" i="1" s="1"/>
  <c r="I571" i="1" s="1"/>
  <c r="G572" i="1"/>
  <c r="H572" i="1" s="1"/>
  <c r="I572" i="1" s="1"/>
  <c r="G573" i="1"/>
  <c r="H573" i="1" s="1"/>
  <c r="I573" i="1" s="1"/>
  <c r="G574" i="1"/>
  <c r="H574" i="1" s="1"/>
  <c r="I574" i="1" s="1"/>
  <c r="G575" i="1"/>
  <c r="H575" i="1" s="1"/>
  <c r="I575" i="1" s="1"/>
  <c r="G576" i="1"/>
  <c r="H576" i="1" s="1"/>
  <c r="I576" i="1" s="1"/>
  <c r="G577" i="1"/>
  <c r="H577" i="1" s="1"/>
  <c r="I577" i="1" s="1"/>
  <c r="G578" i="1"/>
  <c r="H578" i="1" s="1"/>
  <c r="I578" i="1" s="1"/>
  <c r="G579" i="1"/>
  <c r="H579" i="1" s="1"/>
  <c r="I579" i="1" s="1"/>
  <c r="G580" i="1"/>
  <c r="H580" i="1" s="1"/>
  <c r="I580" i="1" s="1"/>
  <c r="G581" i="1"/>
  <c r="H581" i="1" s="1"/>
  <c r="I581" i="1" s="1"/>
  <c r="G582" i="1"/>
  <c r="H582" i="1" s="1"/>
  <c r="I582" i="1" s="1"/>
  <c r="G583" i="1"/>
  <c r="H583" i="1" s="1"/>
  <c r="I583" i="1" s="1"/>
  <c r="G584" i="1"/>
  <c r="H584" i="1" s="1"/>
  <c r="I584" i="1" s="1"/>
  <c r="G585" i="1"/>
  <c r="H585" i="1" s="1"/>
  <c r="I585" i="1" s="1"/>
  <c r="G586" i="1"/>
  <c r="H586" i="1" s="1"/>
  <c r="I586" i="1" s="1"/>
  <c r="G587" i="1"/>
  <c r="H587" i="1" s="1"/>
  <c r="I587" i="1" s="1"/>
  <c r="G588" i="1"/>
  <c r="H588" i="1" s="1"/>
  <c r="I588" i="1" s="1"/>
  <c r="G589" i="1"/>
  <c r="H589" i="1" s="1"/>
  <c r="I589" i="1" s="1"/>
  <c r="G590" i="1"/>
  <c r="H590" i="1" s="1"/>
  <c r="I590" i="1" s="1"/>
  <c r="G591" i="1"/>
  <c r="H591" i="1" s="1"/>
  <c r="I591" i="1" s="1"/>
  <c r="G592" i="1"/>
  <c r="H592" i="1" s="1"/>
  <c r="I592" i="1" s="1"/>
  <c r="G593" i="1"/>
  <c r="H593" i="1" s="1"/>
  <c r="I593" i="1" s="1"/>
  <c r="G594" i="1"/>
  <c r="H594" i="1" s="1"/>
  <c r="I594" i="1" s="1"/>
  <c r="G595" i="1"/>
  <c r="H595" i="1" s="1"/>
  <c r="I595" i="1" s="1"/>
  <c r="G596" i="1"/>
  <c r="H596" i="1" s="1"/>
  <c r="I596" i="1" s="1"/>
  <c r="G597" i="1"/>
  <c r="H597" i="1" s="1"/>
  <c r="I597" i="1" s="1"/>
  <c r="G598" i="1"/>
  <c r="H598" i="1" s="1"/>
  <c r="I598" i="1" s="1"/>
  <c r="G599" i="1"/>
  <c r="H599" i="1" s="1"/>
  <c r="I599" i="1" s="1"/>
  <c r="G600" i="1"/>
  <c r="H600" i="1" s="1"/>
  <c r="I600" i="1" s="1"/>
  <c r="G601" i="1"/>
  <c r="H601" i="1" s="1"/>
  <c r="I601" i="1" s="1"/>
  <c r="G3" i="1"/>
  <c r="H3" i="1" s="1"/>
  <c r="I3" i="1" s="1"/>
  <c r="G4" i="1"/>
  <c r="H4" i="1" s="1"/>
  <c r="I4" i="1" s="1"/>
  <c r="G5" i="1"/>
  <c r="H5" i="1" s="1"/>
  <c r="I5" i="1" s="1"/>
  <c r="G6" i="1"/>
  <c r="H6" i="1" s="1"/>
  <c r="I6" i="1" s="1"/>
  <c r="G7" i="1"/>
  <c r="H7" i="1" s="1"/>
  <c r="I7" i="1" s="1"/>
  <c r="G8" i="1"/>
  <c r="H8" i="1" s="1"/>
  <c r="I8" i="1" s="1"/>
  <c r="G9" i="1"/>
  <c r="H9" i="1" s="1"/>
  <c r="I9" i="1" s="1"/>
  <c r="G10" i="1"/>
  <c r="H10" i="1" s="1"/>
  <c r="I10" i="1" s="1"/>
  <c r="G11" i="1"/>
  <c r="H11" i="1" s="1"/>
  <c r="I11" i="1" s="1"/>
  <c r="G12" i="1"/>
  <c r="H12" i="1" s="1"/>
  <c r="I12" i="1" s="1"/>
  <c r="G13" i="1"/>
  <c r="H13" i="1" s="1"/>
  <c r="I13" i="1" s="1"/>
  <c r="G14" i="1"/>
  <c r="H14" i="1" s="1"/>
  <c r="I14" i="1" s="1"/>
  <c r="G15" i="1"/>
  <c r="H15" i="1" s="1"/>
  <c r="I15" i="1" s="1"/>
  <c r="G16" i="1"/>
  <c r="H16" i="1" s="1"/>
  <c r="I16" i="1" s="1"/>
  <c r="G2" i="1"/>
  <c r="T29" i="1"/>
  <c r="T30" i="1"/>
  <c r="T31" i="1"/>
  <c r="T28" i="1"/>
  <c r="T24" i="1"/>
  <c r="T25" i="1"/>
  <c r="T26" i="1"/>
  <c r="T23" i="1"/>
  <c r="T19" i="1"/>
  <c r="T20" i="1"/>
  <c r="T21" i="1"/>
  <c r="T18" i="1"/>
  <c r="L603" i="1" l="1"/>
  <c r="L605" i="1" s="1"/>
  <c r="G607" i="1"/>
  <c r="G604" i="1"/>
  <c r="G605" i="1" s="1"/>
  <c r="H2" i="1"/>
  <c r="G603" i="1"/>
  <c r="S10" i="1"/>
  <c r="T17" i="1" s="1"/>
  <c r="T11" i="1"/>
  <c r="T12" i="1"/>
  <c r="T13" i="1"/>
  <c r="T10" i="1"/>
  <c r="T3" i="1"/>
  <c r="T4" i="1"/>
  <c r="T5" i="1"/>
  <c r="T2" i="1"/>
  <c r="S11" i="1"/>
  <c r="T22" i="1" s="1"/>
  <c r="S12" i="1"/>
  <c r="S13" i="1"/>
  <c r="S3" i="1"/>
  <c r="S4" i="1"/>
  <c r="S5" i="1"/>
  <c r="S2" i="1"/>
  <c r="I2" i="1" l="1"/>
  <c r="I603" i="1" s="1"/>
  <c r="I605" i="1" s="1"/>
  <c r="H603" i="1"/>
</calcChain>
</file>

<file path=xl/sharedStrings.xml><?xml version="1.0" encoding="utf-8"?>
<sst xmlns="http://schemas.openxmlformats.org/spreadsheetml/2006/main" count="1249" uniqueCount="22">
  <si>
    <t>Id</t>
  </si>
  <si>
    <t>Period</t>
  </si>
  <si>
    <t>Destination</t>
  </si>
  <si>
    <t>Shipment Volume</t>
  </si>
  <si>
    <t>Rep Time</t>
  </si>
  <si>
    <t>Nov-Jan</t>
  </si>
  <si>
    <t>Rest of World</t>
  </si>
  <si>
    <t>EU</t>
  </si>
  <si>
    <t>UK</t>
  </si>
  <si>
    <t>Middle-East</t>
  </si>
  <si>
    <t>Feb-April</t>
  </si>
  <si>
    <t>Aug-Oct</t>
  </si>
  <si>
    <t>May-Jul</t>
  </si>
  <si>
    <t>Total Shipments</t>
  </si>
  <si>
    <t>Total Shipment Volume</t>
  </si>
  <si>
    <t>Rest Of World</t>
  </si>
  <si>
    <t>Middle East</t>
  </si>
  <si>
    <t>Shipments to UK,EU in Nov-Jan above 3000t</t>
  </si>
  <si>
    <t>Average rep time</t>
  </si>
  <si>
    <t>Shipments to Rest, ME in May-Jul above 3000t</t>
  </si>
  <si>
    <t>Count of valid instances</t>
  </si>
  <si>
    <t>Sum of rep time in valid 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</si>
</sst>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.0_-;\-* #,##0.0_-;_-* &quot;-&quot;??_-;_-@_-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1" applyNumberFormat="1" applyFont="1"/>
    <xf numFmtId="0" fontId="2" fillId="0" borderId="0" xfId="0" applyFont="1"/>
    <xf numFmtId="0" fontId="0" fillId="2" borderId="1" xfId="0" applyFont="1" applyFill="1" applyBorder="1"/>
    <xf numFmtId="0" fontId="0" fillId="3" borderId="1" xfId="0" applyFont="1" applyFill="1" applyBorder="1"/>
    <xf numFmtId="0" fontId="2" fillId="4" borderId="0" xfId="0" applyFont="1" applyFill="1"/>
    <xf numFmtId="0" fontId="0" fillId="2" borderId="0" xfId="0" applyFill="1"/>
    <xf numFmtId="0" fontId="0" fillId="3" borderId="0" xfId="0" applyFont="1" applyFill="1" applyBorder="1"/>
    <xf numFmtId="164" fontId="3" fillId="0" borderId="0" xfId="0" applyNumberFormat="1" applyFont="1"/>
  </cellXfs>
  <cellStyles count="2">
    <cellStyle name="Comma" xfId="1" builtinId="3"/>
    <cellStyle name="Normal" xfId="0" builtinId="0"/>
  </cellStyles>
  <dxfs count="2">
    <dxf>
      <numFmt numFmtId="165" formatCode="0.0"/>
    </dxf>
    <dxf>
      <numFmt numFmtId="164" formatCode="_-* #,##0.0_-;\-* #,##0.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601" totalsRowShown="0">
  <autoFilter ref="A1:E601"/>
  <tableColumns count="5">
    <tableColumn id="1" name="Id"/>
    <tableColumn id="2" name="Period"/>
    <tableColumn id="3" name="Destination"/>
    <tableColumn id="4" name="Shipment Volume" dataDxfId="1"/>
    <tableColumn id="5" name="Rep 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7"/>
  <sheetViews>
    <sheetView tabSelected="1" zoomScale="115" zoomScaleNormal="115" workbookViewId="0">
      <selection activeCell="L2" sqref="L2"/>
    </sheetView>
  </sheetViews>
  <sheetFormatPr defaultRowHeight="14.5" x14ac:dyDescent="0.35"/>
  <cols>
    <col min="2" max="2" width="12.1796875" bestFit="1" customWidth="1"/>
    <col min="3" max="3" width="15.6328125" bestFit="1" customWidth="1"/>
    <col min="4" max="4" width="17.54296875" customWidth="1"/>
    <col min="5" max="5" width="10.1796875" customWidth="1"/>
    <col min="8" max="8" width="15.08984375" bestFit="1" customWidth="1"/>
    <col min="11" max="11" width="19.90625" bestFit="1" customWidth="1"/>
    <col min="18" max="18" width="12.453125" bestFit="1" customWidth="1"/>
    <col min="19" max="19" width="21.08984375" bestFit="1" customWidth="1"/>
    <col min="20" max="20" width="20.63281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17</v>
      </c>
      <c r="L1" t="s">
        <v>19</v>
      </c>
      <c r="R1" s="7" t="s">
        <v>1</v>
      </c>
      <c r="S1" s="4" t="s">
        <v>14</v>
      </c>
      <c r="T1" t="s">
        <v>13</v>
      </c>
    </row>
    <row r="2" spans="1:21" x14ac:dyDescent="0.35">
      <c r="A2">
        <v>1</v>
      </c>
      <c r="B2" t="s">
        <v>5</v>
      </c>
      <c r="C2" t="s">
        <v>6</v>
      </c>
      <c r="D2" s="1">
        <v>3338.1584317830857</v>
      </c>
      <c r="E2" s="2">
        <v>5.2121183660708557</v>
      </c>
      <c r="G2" t="b">
        <f>AND(Table1[[#This Row],[Period]]="Nov-Jan",Table1[[#This Row],[Shipment Volume]]&gt;3000,OR(Table1[[#This Row],[Destination]]="UK",Table1[[#This Row],[Destination]]="EU"))</f>
        <v>0</v>
      </c>
      <c r="H2">
        <f>--(G2)</f>
        <v>0</v>
      </c>
      <c r="I2">
        <f>Table1[[#This Row],[Rep Time]]*H2</f>
        <v>0</v>
      </c>
      <c r="L2" t="b">
        <f>AND(Table1[[#This Row],[Period]]="May-Jul",Table1[[#This Row],[Shipment Volume]]&gt;3000,OR(Table1[[#This Row],[Destination]]="Rest of World",Table1[[#This Row],[Destination]]="Middle-East"))</f>
        <v>0</v>
      </c>
      <c r="R2" s="6" t="s">
        <v>5</v>
      </c>
      <c r="S2" s="3">
        <f>SUMIF(Table1[Period],R2,Table1[Shipment Volume])</f>
        <v>886394.90712173574</v>
      </c>
      <c r="T2">
        <f>COUNTIF(Table1[Period],R2)</f>
        <v>219</v>
      </c>
    </row>
    <row r="3" spans="1:21" x14ac:dyDescent="0.35">
      <c r="A3">
        <v>2</v>
      </c>
      <c r="B3" t="s">
        <v>5</v>
      </c>
      <c r="C3" t="s">
        <v>7</v>
      </c>
      <c r="D3" s="1">
        <v>5393.5368770034984</v>
      </c>
      <c r="E3" s="2">
        <v>4.8104603785573339</v>
      </c>
      <c r="G3" t="b">
        <f>AND(Table1[[#This Row],[Period]]="Nov-Jan",Table1[[#This Row],[Shipment Volume]]&gt;3000,OR(Table1[[#This Row],[Destination]]="UK",Table1[[#This Row],[Destination]]="EU"))</f>
        <v>1</v>
      </c>
      <c r="H3">
        <f>--(G3)</f>
        <v>1</v>
      </c>
      <c r="I3">
        <f>Table1[[#This Row],[Rep Time]]*H3</f>
        <v>4.8104603785573339</v>
      </c>
      <c r="L3" t="b">
        <f>AND(Table1[[#This Row],[Period]]="May-Jul",Table1[[#This Row],[Shipment Volume]]&gt;3000,OR(Table1[[#This Row],[Destination]]="Rest of World",Table1[[#This Row],[Destination]]="Middle-East"))</f>
        <v>0</v>
      </c>
      <c r="R3" s="6" t="s">
        <v>10</v>
      </c>
      <c r="S3" s="3">
        <f>SUMIF(Table1[Period],R3,Table1[Shipment Volume])</f>
        <v>462343.14894542331</v>
      </c>
      <c r="T3">
        <f>COUNTIF(Table1[Period],R3)</f>
        <v>145</v>
      </c>
    </row>
    <row r="4" spans="1:21" x14ac:dyDescent="0.35">
      <c r="A4">
        <v>3</v>
      </c>
      <c r="B4" t="s">
        <v>5</v>
      </c>
      <c r="C4" t="s">
        <v>7</v>
      </c>
      <c r="D4" s="1">
        <v>4266.5456122485921</v>
      </c>
      <c r="E4" s="2">
        <v>2.844073200092613</v>
      </c>
      <c r="G4" t="b">
        <f>AND(Table1[[#This Row],[Period]]="Nov-Jan",Table1[[#This Row],[Shipment Volume]]&gt;3000,OR(Table1[[#This Row],[Destination]]="UK",Table1[[#This Row],[Destination]]="EU"))</f>
        <v>1</v>
      </c>
      <c r="H4">
        <f t="shared" ref="H4:H67" si="0">--(G4)</f>
        <v>1</v>
      </c>
      <c r="I4">
        <f>Table1[[#This Row],[Rep Time]]*H4</f>
        <v>2.844073200092613</v>
      </c>
      <c r="L4" t="b">
        <f>AND(Table1[[#This Row],[Period]]="May-Jul",Table1[[#This Row],[Shipment Volume]]&gt;3000,OR(Table1[[#This Row],[Destination]]="Rest of World",Table1[[#This Row],[Destination]]="Middle-East"))</f>
        <v>0</v>
      </c>
      <c r="R4" s="6" t="s">
        <v>12</v>
      </c>
      <c r="S4" s="3">
        <f>SUMIF(Table1[Period],R4,Table1[Shipment Volume])</f>
        <v>519877.17077195412</v>
      </c>
      <c r="T4">
        <f>COUNTIF(Table1[Period],R4)</f>
        <v>111</v>
      </c>
    </row>
    <row r="5" spans="1:21" x14ac:dyDescent="0.35">
      <c r="A5">
        <v>4</v>
      </c>
      <c r="B5" t="s">
        <v>5</v>
      </c>
      <c r="C5" t="s">
        <v>8</v>
      </c>
      <c r="D5" s="1">
        <v>2964.0832609438803</v>
      </c>
      <c r="E5" s="2">
        <v>6.5512195948156249</v>
      </c>
      <c r="G5" t="b">
        <f>AND(Table1[[#This Row],[Period]]="Nov-Jan",Table1[[#This Row],[Shipment Volume]]&gt;3000,OR(Table1[[#This Row],[Destination]]="UK",Table1[[#This Row],[Destination]]="EU"))</f>
        <v>0</v>
      </c>
      <c r="H5">
        <f t="shared" si="0"/>
        <v>0</v>
      </c>
      <c r="I5">
        <f>Table1[[#This Row],[Rep Time]]*H5</f>
        <v>0</v>
      </c>
      <c r="L5" t="b">
        <f>AND(Table1[[#This Row],[Period]]="May-Jul",Table1[[#This Row],[Shipment Volume]]&gt;3000,OR(Table1[[#This Row],[Destination]]="Rest of World",Table1[[#This Row],[Destination]]="Middle-East"))</f>
        <v>0</v>
      </c>
      <c r="R5" s="6" t="s">
        <v>11</v>
      </c>
      <c r="S5" s="3">
        <f>SUMIF(Table1[Period],R5,Table1[Shipment Volume])</f>
        <v>821715.22646676749</v>
      </c>
      <c r="T5">
        <f>COUNTIF(Table1[Period],R5)</f>
        <v>125</v>
      </c>
    </row>
    <row r="6" spans="1:21" x14ac:dyDescent="0.35">
      <c r="A6">
        <v>5</v>
      </c>
      <c r="B6" t="s">
        <v>5</v>
      </c>
      <c r="C6" t="s">
        <v>6</v>
      </c>
      <c r="D6" s="1">
        <v>4259.9722392915282</v>
      </c>
      <c r="E6" s="2">
        <v>3.2084637453325535</v>
      </c>
      <c r="G6" t="b">
        <f>AND(Table1[[#This Row],[Period]]="Nov-Jan",Table1[[#This Row],[Shipment Volume]]&gt;3000,OR(Table1[[#This Row],[Destination]]="UK",Table1[[#This Row],[Destination]]="EU"))</f>
        <v>0</v>
      </c>
      <c r="H6">
        <f t="shared" si="0"/>
        <v>0</v>
      </c>
      <c r="I6">
        <f>Table1[[#This Row],[Rep Time]]*H6</f>
        <v>0</v>
      </c>
      <c r="L6" t="b">
        <f>AND(Table1[[#This Row],[Period]]="May-Jul",Table1[[#This Row],[Shipment Volume]]&gt;3000,OR(Table1[[#This Row],[Destination]]="Rest of World",Table1[[#This Row],[Destination]]="Middle-East"))</f>
        <v>0</v>
      </c>
    </row>
    <row r="7" spans="1:21" x14ac:dyDescent="0.35">
      <c r="A7">
        <v>6</v>
      </c>
      <c r="B7" t="s">
        <v>5</v>
      </c>
      <c r="C7" t="s">
        <v>6</v>
      </c>
      <c r="D7" s="1">
        <v>3394.4538800860755</v>
      </c>
      <c r="E7" s="2">
        <v>2.8210901427525994</v>
      </c>
      <c r="G7" t="b">
        <f>AND(Table1[[#This Row],[Period]]="Nov-Jan",Table1[[#This Row],[Shipment Volume]]&gt;3000,OR(Table1[[#This Row],[Destination]]="UK",Table1[[#This Row],[Destination]]="EU"))</f>
        <v>0</v>
      </c>
      <c r="H7">
        <f t="shared" si="0"/>
        <v>0</v>
      </c>
      <c r="I7">
        <f>Table1[[#This Row],[Rep Time]]*H7</f>
        <v>0</v>
      </c>
      <c r="L7" t="b">
        <f>AND(Table1[[#This Row],[Period]]="May-Jul",Table1[[#This Row],[Shipment Volume]]&gt;3000,OR(Table1[[#This Row],[Destination]]="Rest of World",Table1[[#This Row],[Destination]]="Middle-East"))</f>
        <v>0</v>
      </c>
    </row>
    <row r="8" spans="1:21" x14ac:dyDescent="0.35">
      <c r="A8">
        <v>7</v>
      </c>
      <c r="B8" t="s">
        <v>5</v>
      </c>
      <c r="C8" t="s">
        <v>7</v>
      </c>
      <c r="D8" s="1">
        <v>3407.3607467726106</v>
      </c>
      <c r="E8" s="2">
        <v>3.6396077334479497</v>
      </c>
      <c r="G8" t="b">
        <f>AND(Table1[[#This Row],[Period]]="Nov-Jan",Table1[[#This Row],[Shipment Volume]]&gt;3000,OR(Table1[[#This Row],[Destination]]="UK",Table1[[#This Row],[Destination]]="EU"))</f>
        <v>1</v>
      </c>
      <c r="H8">
        <f t="shared" si="0"/>
        <v>1</v>
      </c>
      <c r="I8">
        <f>Table1[[#This Row],[Rep Time]]*H8</f>
        <v>3.6396077334479497</v>
      </c>
      <c r="L8" t="b">
        <f>AND(Table1[[#This Row],[Period]]="May-Jul",Table1[[#This Row],[Shipment Volume]]&gt;3000,OR(Table1[[#This Row],[Destination]]="Rest of World",Table1[[#This Row],[Destination]]="Middle-East"))</f>
        <v>0</v>
      </c>
    </row>
    <row r="9" spans="1:21" x14ac:dyDescent="0.35">
      <c r="A9">
        <v>8</v>
      </c>
      <c r="B9" t="s">
        <v>5</v>
      </c>
      <c r="C9" t="s">
        <v>6</v>
      </c>
      <c r="D9" s="1">
        <v>4579.0161594632082</v>
      </c>
      <c r="E9" s="2">
        <v>4.8748686995825352</v>
      </c>
      <c r="G9" t="b">
        <f>AND(Table1[[#This Row],[Period]]="Nov-Jan",Table1[[#This Row],[Shipment Volume]]&gt;3000,OR(Table1[[#This Row],[Destination]]="UK",Table1[[#This Row],[Destination]]="EU"))</f>
        <v>0</v>
      </c>
      <c r="H9">
        <f t="shared" si="0"/>
        <v>0</v>
      </c>
      <c r="I9">
        <f>Table1[[#This Row],[Rep Time]]*H9</f>
        <v>0</v>
      </c>
      <c r="L9" t="b">
        <f>AND(Table1[[#This Row],[Period]]="May-Jul",Table1[[#This Row],[Shipment Volume]]&gt;3000,OR(Table1[[#This Row],[Destination]]="Rest of World",Table1[[#This Row],[Destination]]="Middle-East"))</f>
        <v>0</v>
      </c>
      <c r="R9" s="7" t="s">
        <v>2</v>
      </c>
      <c r="S9" s="4" t="s">
        <v>14</v>
      </c>
      <c r="T9" t="s">
        <v>13</v>
      </c>
    </row>
    <row r="10" spans="1:21" x14ac:dyDescent="0.35">
      <c r="A10">
        <v>9</v>
      </c>
      <c r="B10" t="s">
        <v>5</v>
      </c>
      <c r="C10" t="s">
        <v>8</v>
      </c>
      <c r="D10" s="1">
        <v>1554.5142660848796</v>
      </c>
      <c r="E10" s="2">
        <v>2.9858045317690616</v>
      </c>
      <c r="G10" t="b">
        <f>AND(Table1[[#This Row],[Period]]="Nov-Jan",Table1[[#This Row],[Shipment Volume]]&gt;3000,OR(Table1[[#This Row],[Destination]]="UK",Table1[[#This Row],[Destination]]="EU"))</f>
        <v>0</v>
      </c>
      <c r="H10">
        <f t="shared" si="0"/>
        <v>0</v>
      </c>
      <c r="I10">
        <f>Table1[[#This Row],[Rep Time]]*H10</f>
        <v>0</v>
      </c>
      <c r="L10" t="b">
        <f>AND(Table1[[#This Row],[Period]]="May-Jul",Table1[[#This Row],[Shipment Volume]]&gt;3000,OR(Table1[[#This Row],[Destination]]="Rest of World",Table1[[#This Row],[Destination]]="Middle-East"))</f>
        <v>0</v>
      </c>
      <c r="R10" s="5" t="s">
        <v>8</v>
      </c>
      <c r="S10" s="3">
        <f>SUMIF(Table1[Destination],R10,Table1[Shipment Volume])</f>
        <v>1061660.8877013263</v>
      </c>
      <c r="T10">
        <f>COUNTIF(Table1[Destination],R10)</f>
        <v>232</v>
      </c>
    </row>
    <row r="11" spans="1:21" x14ac:dyDescent="0.35">
      <c r="A11">
        <v>10</v>
      </c>
      <c r="B11" t="s">
        <v>5</v>
      </c>
      <c r="C11" t="s">
        <v>6</v>
      </c>
      <c r="D11" s="1">
        <v>3318.2177604467142</v>
      </c>
      <c r="E11" s="2">
        <v>3.118410048709142</v>
      </c>
      <c r="G11" t="b">
        <f>AND(Table1[[#This Row],[Period]]="Nov-Jan",Table1[[#This Row],[Shipment Volume]]&gt;3000,OR(Table1[[#This Row],[Destination]]="UK",Table1[[#This Row],[Destination]]="EU"))</f>
        <v>0</v>
      </c>
      <c r="H11">
        <f t="shared" si="0"/>
        <v>0</v>
      </c>
      <c r="I11">
        <f>Table1[[#This Row],[Rep Time]]*H11</f>
        <v>0</v>
      </c>
      <c r="L11" t="b">
        <f>AND(Table1[[#This Row],[Period]]="May-Jul",Table1[[#This Row],[Shipment Volume]]&gt;3000,OR(Table1[[#This Row],[Destination]]="Rest of World",Table1[[#This Row],[Destination]]="Middle-East"))</f>
        <v>0</v>
      </c>
      <c r="R11" s="6" t="s">
        <v>7</v>
      </c>
      <c r="S11" s="3">
        <f>SUMIF(Table1[Destination],R11,Table1[Shipment Volume])</f>
        <v>612544.8379932961</v>
      </c>
      <c r="T11">
        <f>COUNTIF(Table1[Destination],R11)</f>
        <v>142</v>
      </c>
    </row>
    <row r="12" spans="1:21" x14ac:dyDescent="0.35">
      <c r="A12">
        <v>11</v>
      </c>
      <c r="B12" t="s">
        <v>5</v>
      </c>
      <c r="C12" t="s">
        <v>6</v>
      </c>
      <c r="D12" s="1">
        <v>4252.6996922824765</v>
      </c>
      <c r="E12" s="2">
        <v>5.8155116231717425</v>
      </c>
      <c r="G12" t="b">
        <f>AND(Table1[[#This Row],[Period]]="Nov-Jan",Table1[[#This Row],[Shipment Volume]]&gt;3000,OR(Table1[[#This Row],[Destination]]="UK",Table1[[#This Row],[Destination]]="EU"))</f>
        <v>0</v>
      </c>
      <c r="H12">
        <f t="shared" si="0"/>
        <v>0</v>
      </c>
      <c r="I12">
        <f>Table1[[#This Row],[Rep Time]]*H12</f>
        <v>0</v>
      </c>
      <c r="L12" t="b">
        <f>AND(Table1[[#This Row],[Period]]="May-Jul",Table1[[#This Row],[Shipment Volume]]&gt;3000,OR(Table1[[#This Row],[Destination]]="Rest of World",Table1[[#This Row],[Destination]]="Middle-East"))</f>
        <v>0</v>
      </c>
      <c r="R12" s="6" t="s">
        <v>6</v>
      </c>
      <c r="S12" s="3">
        <f>SUMIF(Table1[Destination],R12,Table1[Shipment Volume])</f>
        <v>497370.04519579059</v>
      </c>
      <c r="T12">
        <f>COUNTIF(Table1[Destination],R12)</f>
        <v>109</v>
      </c>
    </row>
    <row r="13" spans="1:21" x14ac:dyDescent="0.35">
      <c r="A13">
        <v>12</v>
      </c>
      <c r="B13" t="s">
        <v>5</v>
      </c>
      <c r="C13" t="s">
        <v>7</v>
      </c>
      <c r="D13" s="1">
        <v>4182.6560946938116</v>
      </c>
      <c r="E13" s="2">
        <v>0.93964830169833369</v>
      </c>
      <c r="G13" t="b">
        <f>AND(Table1[[#This Row],[Period]]="Nov-Jan",Table1[[#This Row],[Shipment Volume]]&gt;3000,OR(Table1[[#This Row],[Destination]]="UK",Table1[[#This Row],[Destination]]="EU"))</f>
        <v>1</v>
      </c>
      <c r="H13">
        <f t="shared" si="0"/>
        <v>1</v>
      </c>
      <c r="I13">
        <f>Table1[[#This Row],[Rep Time]]*H13</f>
        <v>0.93964830169833369</v>
      </c>
      <c r="L13" t="b">
        <f>AND(Table1[[#This Row],[Period]]="May-Jul",Table1[[#This Row],[Shipment Volume]]&gt;3000,OR(Table1[[#This Row],[Destination]]="Rest of World",Table1[[#This Row],[Destination]]="Middle-East"))</f>
        <v>0</v>
      </c>
      <c r="R13" s="6" t="s">
        <v>9</v>
      </c>
      <c r="S13" s="3">
        <f>SUMIF(Table1[Destination],R13,Table1[Shipment Volume])</f>
        <v>518754.68241546769</v>
      </c>
      <c r="T13">
        <f>COUNTIF(Table1[Destination],R13)</f>
        <v>117</v>
      </c>
    </row>
    <row r="14" spans="1:21" x14ac:dyDescent="0.35">
      <c r="A14">
        <v>13</v>
      </c>
      <c r="B14" t="s">
        <v>5</v>
      </c>
      <c r="C14" t="s">
        <v>6</v>
      </c>
      <c r="D14" s="1">
        <v>3737.415237177629</v>
      </c>
      <c r="E14" s="2">
        <v>4.3191324981334374</v>
      </c>
      <c r="G14" t="b">
        <f>AND(Table1[[#This Row],[Period]]="Nov-Jan",Table1[[#This Row],[Shipment Volume]]&gt;3000,OR(Table1[[#This Row],[Destination]]="UK",Table1[[#This Row],[Destination]]="EU"))</f>
        <v>0</v>
      </c>
      <c r="H14">
        <f t="shared" si="0"/>
        <v>0</v>
      </c>
      <c r="I14">
        <f>Table1[[#This Row],[Rep Time]]*H14</f>
        <v>0</v>
      </c>
      <c r="L14" t="b">
        <f>AND(Table1[[#This Row],[Period]]="May-Jul",Table1[[#This Row],[Shipment Volume]]&gt;3000,OR(Table1[[#This Row],[Destination]]="Rest of World",Table1[[#This Row],[Destination]]="Middle-East"))</f>
        <v>0</v>
      </c>
    </row>
    <row r="15" spans="1:21" x14ac:dyDescent="0.35">
      <c r="A15">
        <v>14</v>
      </c>
      <c r="B15" t="s">
        <v>5</v>
      </c>
      <c r="C15" t="s">
        <v>8</v>
      </c>
      <c r="D15" s="1">
        <v>4954.6943147142883</v>
      </c>
      <c r="E15" s="2">
        <v>2.4022651306034453</v>
      </c>
      <c r="G15" t="b">
        <f>AND(Table1[[#This Row],[Period]]="Nov-Jan",Table1[[#This Row],[Shipment Volume]]&gt;3000,OR(Table1[[#This Row],[Destination]]="UK",Table1[[#This Row],[Destination]]="EU"))</f>
        <v>1</v>
      </c>
      <c r="H15">
        <f t="shared" si="0"/>
        <v>1</v>
      </c>
      <c r="I15">
        <f>Table1[[#This Row],[Rep Time]]*H15</f>
        <v>2.4022651306034453</v>
      </c>
      <c r="L15" t="b">
        <f>AND(Table1[[#This Row],[Period]]="May-Jul",Table1[[#This Row],[Shipment Volume]]&gt;3000,OR(Table1[[#This Row],[Destination]]="Rest of World",Table1[[#This Row],[Destination]]="Middle-East"))</f>
        <v>0</v>
      </c>
    </row>
    <row r="16" spans="1:21" x14ac:dyDescent="0.35">
      <c r="A16">
        <v>15</v>
      </c>
      <c r="B16" t="s">
        <v>5</v>
      </c>
      <c r="C16" t="s">
        <v>8</v>
      </c>
      <c r="D16" s="1">
        <v>3214.2602422973141</v>
      </c>
      <c r="E16" s="2">
        <v>3.6839260807314407</v>
      </c>
      <c r="G16" t="b">
        <f>AND(Table1[[#This Row],[Period]]="Nov-Jan",Table1[[#This Row],[Shipment Volume]]&gt;3000,OR(Table1[[#This Row],[Destination]]="UK",Table1[[#This Row],[Destination]]="EU"))</f>
        <v>1</v>
      </c>
      <c r="H16">
        <f t="shared" si="0"/>
        <v>1</v>
      </c>
      <c r="I16">
        <f>Table1[[#This Row],[Rep Time]]*H16</f>
        <v>3.6839260807314407</v>
      </c>
      <c r="L16" t="b">
        <f>AND(Table1[[#This Row],[Period]]="May-Jul",Table1[[#This Row],[Shipment Volume]]&gt;3000,OR(Table1[[#This Row],[Destination]]="Rest of World",Table1[[#This Row],[Destination]]="Middle-East"))</f>
        <v>0</v>
      </c>
      <c r="R16" s="9" t="s">
        <v>2</v>
      </c>
      <c r="S16" t="s">
        <v>1</v>
      </c>
      <c r="T16" s="4" t="s">
        <v>14</v>
      </c>
      <c r="U16" t="s">
        <v>13</v>
      </c>
    </row>
    <row r="17" spans="1:20" x14ac:dyDescent="0.35">
      <c r="A17">
        <v>16</v>
      </c>
      <c r="B17" t="s">
        <v>5</v>
      </c>
      <c r="C17" t="s">
        <v>8</v>
      </c>
      <c r="D17" s="1">
        <v>5165.1331988105085</v>
      </c>
      <c r="E17" s="2">
        <v>4.4896506115315225</v>
      </c>
      <c r="G17" t="b">
        <f>AND(Table1[[#This Row],[Period]]="Nov-Jan",Table1[[#This Row],[Shipment Volume]]&gt;3000,OR(Table1[[#This Row],[Destination]]="UK",Table1[[#This Row],[Destination]]="EU"))</f>
        <v>1</v>
      </c>
      <c r="H17">
        <f t="shared" si="0"/>
        <v>1</v>
      </c>
      <c r="I17">
        <f>Table1[[#This Row],[Rep Time]]*H17</f>
        <v>4.4896506115315225</v>
      </c>
      <c r="L17" t="b">
        <f>AND(Table1[[#This Row],[Period]]="May-Jul",Table1[[#This Row],[Shipment Volume]]&gt;3000,OR(Table1[[#This Row],[Destination]]="Rest of World",Table1[[#This Row],[Destination]]="Middle-East"))</f>
        <v>0</v>
      </c>
      <c r="R17" t="s">
        <v>8</v>
      </c>
      <c r="T17" s="10" t="b">
        <f>SUM(T18:T21)=S10</f>
        <v>1</v>
      </c>
    </row>
    <row r="18" spans="1:20" x14ac:dyDescent="0.35">
      <c r="A18">
        <v>17</v>
      </c>
      <c r="B18" t="s">
        <v>5</v>
      </c>
      <c r="C18" t="s">
        <v>8</v>
      </c>
      <c r="D18" s="1">
        <v>3556.2825461092871</v>
      </c>
      <c r="E18" s="2">
        <v>3.5812441834910702</v>
      </c>
      <c r="G18" t="b">
        <f>AND(Table1[[#This Row],[Period]]="Nov-Jan",Table1[[#This Row],[Shipment Volume]]&gt;3000,OR(Table1[[#This Row],[Destination]]="UK",Table1[[#This Row],[Destination]]="EU"))</f>
        <v>1</v>
      </c>
      <c r="H18">
        <f t="shared" si="0"/>
        <v>1</v>
      </c>
      <c r="I18">
        <f>Table1[[#This Row],[Rep Time]]*H18</f>
        <v>3.5812441834910702</v>
      </c>
      <c r="L18" t="b">
        <f>AND(Table1[[#This Row],[Period]]="May-Jul",Table1[[#This Row],[Shipment Volume]]&gt;3000,OR(Table1[[#This Row],[Destination]]="Rest of World",Table1[[#This Row],[Destination]]="Middle-East"))</f>
        <v>0</v>
      </c>
      <c r="S18" s="6" t="s">
        <v>5</v>
      </c>
      <c r="T18" s="3">
        <f>SUMIFS(Table1[Shipment Volume],Table1[Period],S18,Table1[Destination],$R$17)</f>
        <v>346140.51804304472</v>
      </c>
    </row>
    <row r="19" spans="1:20" x14ac:dyDescent="0.35">
      <c r="A19">
        <v>18</v>
      </c>
      <c r="B19" t="s">
        <v>5</v>
      </c>
      <c r="C19" t="s">
        <v>8</v>
      </c>
      <c r="D19" s="1">
        <v>5626.5903468593024</v>
      </c>
      <c r="E19" s="2">
        <v>5.2903833802104696</v>
      </c>
      <c r="G19" t="b">
        <f>AND(Table1[[#This Row],[Period]]="Nov-Jan",Table1[[#This Row],[Shipment Volume]]&gt;3000,OR(Table1[[#This Row],[Destination]]="UK",Table1[[#This Row],[Destination]]="EU"))</f>
        <v>1</v>
      </c>
      <c r="H19">
        <f t="shared" si="0"/>
        <v>1</v>
      </c>
      <c r="I19">
        <f>Table1[[#This Row],[Rep Time]]*H19</f>
        <v>5.2903833802104696</v>
      </c>
      <c r="L19" t="b">
        <f>AND(Table1[[#This Row],[Period]]="May-Jul",Table1[[#This Row],[Shipment Volume]]&gt;3000,OR(Table1[[#This Row],[Destination]]="Rest of World",Table1[[#This Row],[Destination]]="Middle-East"))</f>
        <v>0</v>
      </c>
      <c r="S19" s="6" t="s">
        <v>10</v>
      </c>
      <c r="T19" s="3">
        <f>SUMIFS(Table1[Shipment Volume],Table1[Period],S19,Table1[Destination],$R$17)</f>
        <v>178333.13786237268</v>
      </c>
    </row>
    <row r="20" spans="1:20" x14ac:dyDescent="0.35">
      <c r="A20">
        <v>19</v>
      </c>
      <c r="B20" t="s">
        <v>5</v>
      </c>
      <c r="C20" t="s">
        <v>7</v>
      </c>
      <c r="D20" s="1">
        <v>4615.6847121019382</v>
      </c>
      <c r="E20" s="2">
        <v>5.2036168146929933</v>
      </c>
      <c r="G20" t="b">
        <f>AND(Table1[[#This Row],[Period]]="Nov-Jan",Table1[[#This Row],[Shipment Volume]]&gt;3000,OR(Table1[[#This Row],[Destination]]="UK",Table1[[#This Row],[Destination]]="EU"))</f>
        <v>1</v>
      </c>
      <c r="H20">
        <f t="shared" si="0"/>
        <v>1</v>
      </c>
      <c r="I20">
        <f>Table1[[#This Row],[Rep Time]]*H20</f>
        <v>5.2036168146929933</v>
      </c>
      <c r="L20" t="b">
        <f>AND(Table1[[#This Row],[Period]]="May-Jul",Table1[[#This Row],[Shipment Volume]]&gt;3000,OR(Table1[[#This Row],[Destination]]="Rest of World",Table1[[#This Row],[Destination]]="Middle-East"))</f>
        <v>0</v>
      </c>
      <c r="S20" s="6" t="s">
        <v>12</v>
      </c>
      <c r="T20" s="3">
        <f>SUMIFS(Table1[Shipment Volume],Table1[Period],S20,Table1[Destination],$R$17)</f>
        <v>197577.26872405037</v>
      </c>
    </row>
    <row r="21" spans="1:20" x14ac:dyDescent="0.35">
      <c r="A21">
        <v>20</v>
      </c>
      <c r="B21" t="s">
        <v>5</v>
      </c>
      <c r="C21" t="s">
        <v>7</v>
      </c>
      <c r="D21" s="1">
        <v>4472.9486136056948</v>
      </c>
      <c r="E21" s="2">
        <v>7.8830019216196012</v>
      </c>
      <c r="G21" t="b">
        <f>AND(Table1[[#This Row],[Period]]="Nov-Jan",Table1[[#This Row],[Shipment Volume]]&gt;3000,OR(Table1[[#This Row],[Destination]]="UK",Table1[[#This Row],[Destination]]="EU"))</f>
        <v>1</v>
      </c>
      <c r="H21">
        <f t="shared" si="0"/>
        <v>1</v>
      </c>
      <c r="I21">
        <f>Table1[[#This Row],[Rep Time]]*H21</f>
        <v>7.8830019216196012</v>
      </c>
      <c r="L21" t="b">
        <f>AND(Table1[[#This Row],[Period]]="May-Jul",Table1[[#This Row],[Shipment Volume]]&gt;3000,OR(Table1[[#This Row],[Destination]]="Rest of World",Table1[[#This Row],[Destination]]="Middle-East"))</f>
        <v>0</v>
      </c>
      <c r="S21" s="6" t="s">
        <v>11</v>
      </c>
      <c r="T21" s="3">
        <f>SUMIFS(Table1[Shipment Volume],Table1[Period],S21,Table1[Destination],$R$17)</f>
        <v>339609.96307185851</v>
      </c>
    </row>
    <row r="22" spans="1:20" x14ac:dyDescent="0.35">
      <c r="A22">
        <v>21</v>
      </c>
      <c r="B22" t="s">
        <v>5</v>
      </c>
      <c r="C22" t="s">
        <v>7</v>
      </c>
      <c r="D22" s="1">
        <v>4535.0602805265225</v>
      </c>
      <c r="E22" s="2">
        <v>4.0216799749374017</v>
      </c>
      <c r="G22" t="b">
        <f>AND(Table1[[#This Row],[Period]]="Nov-Jan",Table1[[#This Row],[Shipment Volume]]&gt;3000,OR(Table1[[#This Row],[Destination]]="UK",Table1[[#This Row],[Destination]]="EU"))</f>
        <v>1</v>
      </c>
      <c r="H22">
        <f t="shared" si="0"/>
        <v>1</v>
      </c>
      <c r="I22">
        <f>Table1[[#This Row],[Rep Time]]*H22</f>
        <v>4.0216799749374017</v>
      </c>
      <c r="L22" t="b">
        <f>AND(Table1[[#This Row],[Period]]="May-Jul",Table1[[#This Row],[Shipment Volume]]&gt;3000,OR(Table1[[#This Row],[Destination]]="Rest of World",Table1[[#This Row],[Destination]]="Middle-East"))</f>
        <v>0</v>
      </c>
      <c r="R22" t="s">
        <v>7</v>
      </c>
      <c r="S22" s="8"/>
      <c r="T22" s="10" t="b">
        <f>SUM(T23:T26)=S11</f>
        <v>1</v>
      </c>
    </row>
    <row r="23" spans="1:20" x14ac:dyDescent="0.35">
      <c r="A23">
        <v>22</v>
      </c>
      <c r="B23" t="s">
        <v>5</v>
      </c>
      <c r="C23" t="s">
        <v>6</v>
      </c>
      <c r="D23" s="1">
        <v>2629.5188136864454</v>
      </c>
      <c r="E23" s="2">
        <v>4.4856237811366153</v>
      </c>
      <c r="G23" t="b">
        <f>AND(Table1[[#This Row],[Period]]="Nov-Jan",Table1[[#This Row],[Shipment Volume]]&gt;3000,OR(Table1[[#This Row],[Destination]]="UK",Table1[[#This Row],[Destination]]="EU"))</f>
        <v>0</v>
      </c>
      <c r="H23">
        <f t="shared" si="0"/>
        <v>0</v>
      </c>
      <c r="I23">
        <f>Table1[[#This Row],[Rep Time]]*H23</f>
        <v>0</v>
      </c>
      <c r="L23" t="b">
        <f>AND(Table1[[#This Row],[Period]]="May-Jul",Table1[[#This Row],[Shipment Volume]]&gt;3000,OR(Table1[[#This Row],[Destination]]="Rest of World",Table1[[#This Row],[Destination]]="Middle-East"))</f>
        <v>0</v>
      </c>
      <c r="S23" s="6" t="s">
        <v>5</v>
      </c>
      <c r="T23" s="3">
        <f>SUMIFS(Table1[Shipment Volume],Table1[Period],S23,Table1[Destination],$R$22)</f>
        <v>239332.65461449628</v>
      </c>
    </row>
    <row r="24" spans="1:20" x14ac:dyDescent="0.35">
      <c r="A24">
        <v>23</v>
      </c>
      <c r="B24" t="s">
        <v>5</v>
      </c>
      <c r="C24" t="s">
        <v>8</v>
      </c>
      <c r="D24" s="1">
        <v>3381.2616594368592</v>
      </c>
      <c r="E24" s="2">
        <v>6.4592381872150852</v>
      </c>
      <c r="G24" t="b">
        <f>AND(Table1[[#This Row],[Period]]="Nov-Jan",Table1[[#This Row],[Shipment Volume]]&gt;3000,OR(Table1[[#This Row],[Destination]]="UK",Table1[[#This Row],[Destination]]="EU"))</f>
        <v>1</v>
      </c>
      <c r="H24">
        <f t="shared" si="0"/>
        <v>1</v>
      </c>
      <c r="I24">
        <f>Table1[[#This Row],[Rep Time]]*H24</f>
        <v>6.4592381872150852</v>
      </c>
      <c r="L24" t="b">
        <f>AND(Table1[[#This Row],[Period]]="May-Jul",Table1[[#This Row],[Shipment Volume]]&gt;3000,OR(Table1[[#This Row],[Destination]]="Rest of World",Table1[[#This Row],[Destination]]="Middle-East"))</f>
        <v>0</v>
      </c>
      <c r="S24" s="6" t="s">
        <v>10</v>
      </c>
      <c r="T24" s="3">
        <f>SUMIFS(Table1[Shipment Volume],Table1[Period],S24,Table1[Destination],$R$22)</f>
        <v>112963.62418844365</v>
      </c>
    </row>
    <row r="25" spans="1:20" x14ac:dyDescent="0.35">
      <c r="A25">
        <v>24</v>
      </c>
      <c r="B25" t="s">
        <v>5</v>
      </c>
      <c r="C25" t="s">
        <v>6</v>
      </c>
      <c r="D25" s="1">
        <v>5167.55018098047</v>
      </c>
      <c r="E25" s="2">
        <v>7.6017249180843551</v>
      </c>
      <c r="G25" t="b">
        <f>AND(Table1[[#This Row],[Period]]="Nov-Jan",Table1[[#This Row],[Shipment Volume]]&gt;3000,OR(Table1[[#This Row],[Destination]]="UK",Table1[[#This Row],[Destination]]="EU"))</f>
        <v>0</v>
      </c>
      <c r="H25">
        <f t="shared" si="0"/>
        <v>0</v>
      </c>
      <c r="I25">
        <f>Table1[[#This Row],[Rep Time]]*H25</f>
        <v>0</v>
      </c>
      <c r="L25" t="b">
        <f>AND(Table1[[#This Row],[Period]]="May-Jul",Table1[[#This Row],[Shipment Volume]]&gt;3000,OR(Table1[[#This Row],[Destination]]="Rest of World",Table1[[#This Row],[Destination]]="Middle-East"))</f>
        <v>0</v>
      </c>
      <c r="S25" s="6" t="s">
        <v>12</v>
      </c>
      <c r="T25" s="3">
        <f>SUMIFS(Table1[Shipment Volume],Table1[Period],S25,Table1[Destination],$R$22)</f>
        <v>111636.87971304171</v>
      </c>
    </row>
    <row r="26" spans="1:20" x14ac:dyDescent="0.35">
      <c r="A26">
        <v>25</v>
      </c>
      <c r="B26" t="s">
        <v>5</v>
      </c>
      <c r="C26" t="s">
        <v>9</v>
      </c>
      <c r="D26" s="1">
        <v>2725.9411682316568</v>
      </c>
      <c r="E26" s="2">
        <v>1.8287949481071806</v>
      </c>
      <c r="G26" t="b">
        <f>AND(Table1[[#This Row],[Period]]="Nov-Jan",Table1[[#This Row],[Shipment Volume]]&gt;3000,OR(Table1[[#This Row],[Destination]]="UK",Table1[[#This Row],[Destination]]="EU"))</f>
        <v>0</v>
      </c>
      <c r="H26">
        <f t="shared" si="0"/>
        <v>0</v>
      </c>
      <c r="I26">
        <f>Table1[[#This Row],[Rep Time]]*H26</f>
        <v>0</v>
      </c>
      <c r="L26" t="b">
        <f>AND(Table1[[#This Row],[Period]]="May-Jul",Table1[[#This Row],[Shipment Volume]]&gt;3000,OR(Table1[[#This Row],[Destination]]="Rest of World",Table1[[#This Row],[Destination]]="Middle-East"))</f>
        <v>0</v>
      </c>
      <c r="S26" s="6" t="s">
        <v>11</v>
      </c>
      <c r="T26" s="3">
        <f>SUMIFS(Table1[Shipment Volume],Table1[Period],S26,Table1[Destination],$R$22)</f>
        <v>148611.67947731446</v>
      </c>
    </row>
    <row r="27" spans="1:20" x14ac:dyDescent="0.35">
      <c r="A27">
        <v>26</v>
      </c>
      <c r="B27" t="s">
        <v>5</v>
      </c>
      <c r="C27" t="s">
        <v>7</v>
      </c>
      <c r="D27" s="1">
        <v>3695.0430158904055</v>
      </c>
      <c r="E27" s="2">
        <v>5.9847692405590065</v>
      </c>
      <c r="G27" t="b">
        <f>AND(Table1[[#This Row],[Period]]="Nov-Jan",Table1[[#This Row],[Shipment Volume]]&gt;3000,OR(Table1[[#This Row],[Destination]]="UK",Table1[[#This Row],[Destination]]="EU"))</f>
        <v>1</v>
      </c>
      <c r="H27">
        <f t="shared" si="0"/>
        <v>1</v>
      </c>
      <c r="I27">
        <f>Table1[[#This Row],[Rep Time]]*H27</f>
        <v>5.9847692405590065</v>
      </c>
      <c r="L27" t="b">
        <f>AND(Table1[[#This Row],[Period]]="May-Jul",Table1[[#This Row],[Shipment Volume]]&gt;3000,OR(Table1[[#This Row],[Destination]]="Rest of World",Table1[[#This Row],[Destination]]="Middle-East"))</f>
        <v>0</v>
      </c>
      <c r="R27" t="s">
        <v>15</v>
      </c>
      <c r="S27" s="8"/>
    </row>
    <row r="28" spans="1:20" x14ac:dyDescent="0.35">
      <c r="A28">
        <v>27</v>
      </c>
      <c r="B28" t="s">
        <v>5</v>
      </c>
      <c r="C28" t="s">
        <v>7</v>
      </c>
      <c r="D28" s="1">
        <v>4671.5868039464112</v>
      </c>
      <c r="E28" s="2">
        <v>4.5985820823672761</v>
      </c>
      <c r="G28" t="b">
        <f>AND(Table1[[#This Row],[Period]]="Nov-Jan",Table1[[#This Row],[Shipment Volume]]&gt;3000,OR(Table1[[#This Row],[Destination]]="UK",Table1[[#This Row],[Destination]]="EU"))</f>
        <v>1</v>
      </c>
      <c r="H28">
        <f t="shared" si="0"/>
        <v>1</v>
      </c>
      <c r="I28">
        <f>Table1[[#This Row],[Rep Time]]*H28</f>
        <v>4.5985820823672761</v>
      </c>
      <c r="L28" t="b">
        <f>AND(Table1[[#This Row],[Period]]="May-Jul",Table1[[#This Row],[Shipment Volume]]&gt;3000,OR(Table1[[#This Row],[Destination]]="Rest of World",Table1[[#This Row],[Destination]]="Middle-East"))</f>
        <v>0</v>
      </c>
      <c r="S28" s="6" t="s">
        <v>5</v>
      </c>
      <c r="T28" s="3">
        <f>SUMIFS(Table1[Shipment Volume],Table1[Period],S28,Table1[Destination],$R$27)</f>
        <v>150875.22401676688</v>
      </c>
    </row>
    <row r="29" spans="1:20" x14ac:dyDescent="0.35">
      <c r="A29">
        <v>28</v>
      </c>
      <c r="B29" t="s">
        <v>5</v>
      </c>
      <c r="C29" t="s">
        <v>9</v>
      </c>
      <c r="D29" s="1">
        <v>3002.1842677379027</v>
      </c>
      <c r="E29" s="2">
        <v>3.5951401079243008</v>
      </c>
      <c r="G29" t="b">
        <f>AND(Table1[[#This Row],[Period]]="Nov-Jan",Table1[[#This Row],[Shipment Volume]]&gt;3000,OR(Table1[[#This Row],[Destination]]="UK",Table1[[#This Row],[Destination]]="EU"))</f>
        <v>0</v>
      </c>
      <c r="H29">
        <f t="shared" si="0"/>
        <v>0</v>
      </c>
      <c r="I29">
        <f>Table1[[#This Row],[Rep Time]]*H29</f>
        <v>0</v>
      </c>
      <c r="L29" t="b">
        <f>AND(Table1[[#This Row],[Period]]="May-Jul",Table1[[#This Row],[Shipment Volume]]&gt;3000,OR(Table1[[#This Row],[Destination]]="Rest of World",Table1[[#This Row],[Destination]]="Middle-East"))</f>
        <v>0</v>
      </c>
      <c r="S29" s="6" t="s">
        <v>10</v>
      </c>
      <c r="T29" s="3">
        <f>SUMIFS(Table1[Shipment Volume],Table1[Period],S29,Table1[Destination],$R$27)</f>
        <v>85769.052412582096</v>
      </c>
    </row>
    <row r="30" spans="1:20" x14ac:dyDescent="0.35">
      <c r="A30">
        <v>29</v>
      </c>
      <c r="B30" t="s">
        <v>5</v>
      </c>
      <c r="C30" t="s">
        <v>6</v>
      </c>
      <c r="D30" s="1">
        <v>6427.6232579723001</v>
      </c>
      <c r="E30" s="2">
        <v>6.5792473579614308</v>
      </c>
      <c r="G30" t="b">
        <f>AND(Table1[[#This Row],[Period]]="Nov-Jan",Table1[[#This Row],[Shipment Volume]]&gt;3000,OR(Table1[[#This Row],[Destination]]="UK",Table1[[#This Row],[Destination]]="EU"))</f>
        <v>0</v>
      </c>
      <c r="H30">
        <f t="shared" si="0"/>
        <v>0</v>
      </c>
      <c r="I30">
        <f>Table1[[#This Row],[Rep Time]]*H30</f>
        <v>0</v>
      </c>
      <c r="L30" t="b">
        <f>AND(Table1[[#This Row],[Period]]="May-Jul",Table1[[#This Row],[Shipment Volume]]&gt;3000,OR(Table1[[#This Row],[Destination]]="Rest of World",Table1[[#This Row],[Destination]]="Middle-East"))</f>
        <v>0</v>
      </c>
      <c r="S30" s="6" t="s">
        <v>12</v>
      </c>
      <c r="T30" s="3">
        <f>SUMIFS(Table1[Shipment Volume],Table1[Period],S30,Table1[Destination],$R$27)</f>
        <v>123496.06699576252</v>
      </c>
    </row>
    <row r="31" spans="1:20" x14ac:dyDescent="0.35">
      <c r="A31">
        <v>30</v>
      </c>
      <c r="B31" t="s">
        <v>5</v>
      </c>
      <c r="C31" t="s">
        <v>7</v>
      </c>
      <c r="D31" s="1">
        <v>5359.0261005447246</v>
      </c>
      <c r="E31" s="2">
        <v>6.9996042829935528</v>
      </c>
      <c r="G31" t="b">
        <f>AND(Table1[[#This Row],[Period]]="Nov-Jan",Table1[[#This Row],[Shipment Volume]]&gt;3000,OR(Table1[[#This Row],[Destination]]="UK",Table1[[#This Row],[Destination]]="EU"))</f>
        <v>1</v>
      </c>
      <c r="H31">
        <f t="shared" si="0"/>
        <v>1</v>
      </c>
      <c r="I31">
        <f>Table1[[#This Row],[Rep Time]]*H31</f>
        <v>6.9996042829935528</v>
      </c>
      <c r="L31" t="b">
        <f>AND(Table1[[#This Row],[Period]]="May-Jul",Table1[[#This Row],[Shipment Volume]]&gt;3000,OR(Table1[[#This Row],[Destination]]="Rest of World",Table1[[#This Row],[Destination]]="Middle-East"))</f>
        <v>0</v>
      </c>
      <c r="S31" s="6" t="s">
        <v>11</v>
      </c>
      <c r="T31" s="3">
        <f>SUMIFS(Table1[Shipment Volume],Table1[Period],S31,Table1[Destination],$R$27)</f>
        <v>137229.70177067909</v>
      </c>
    </row>
    <row r="32" spans="1:20" x14ac:dyDescent="0.35">
      <c r="A32">
        <v>31</v>
      </c>
      <c r="B32" t="s">
        <v>5</v>
      </c>
      <c r="C32" t="s">
        <v>9</v>
      </c>
      <c r="D32" s="1">
        <v>3579.7134033637121</v>
      </c>
      <c r="E32" s="2">
        <v>1.581171104156895</v>
      </c>
      <c r="G32" t="b">
        <f>AND(Table1[[#This Row],[Period]]="Nov-Jan",Table1[[#This Row],[Shipment Volume]]&gt;3000,OR(Table1[[#This Row],[Destination]]="UK",Table1[[#This Row],[Destination]]="EU"))</f>
        <v>0</v>
      </c>
      <c r="H32">
        <f t="shared" si="0"/>
        <v>0</v>
      </c>
      <c r="I32">
        <f>Table1[[#This Row],[Rep Time]]*H32</f>
        <v>0</v>
      </c>
      <c r="L32" t="b">
        <f>AND(Table1[[#This Row],[Period]]="May-Jul",Table1[[#This Row],[Shipment Volume]]&gt;3000,OR(Table1[[#This Row],[Destination]]="Rest of World",Table1[[#This Row],[Destination]]="Middle-East"))</f>
        <v>0</v>
      </c>
      <c r="R32" t="s">
        <v>16</v>
      </c>
      <c r="S32" s="8"/>
    </row>
    <row r="33" spans="1:19" x14ac:dyDescent="0.35">
      <c r="A33">
        <v>32</v>
      </c>
      <c r="B33" t="s">
        <v>5</v>
      </c>
      <c r="C33" t="s">
        <v>8</v>
      </c>
      <c r="D33" s="1">
        <v>4690.5906957399566</v>
      </c>
      <c r="E33" s="2">
        <v>1.6114392430695748</v>
      </c>
      <c r="G33" t="b">
        <f>AND(Table1[[#This Row],[Period]]="Nov-Jan",Table1[[#This Row],[Shipment Volume]]&gt;3000,OR(Table1[[#This Row],[Destination]]="UK",Table1[[#This Row],[Destination]]="EU"))</f>
        <v>1</v>
      </c>
      <c r="H33">
        <f t="shared" si="0"/>
        <v>1</v>
      </c>
      <c r="I33">
        <f>Table1[[#This Row],[Rep Time]]*H33</f>
        <v>1.6114392430695748</v>
      </c>
      <c r="L33" t="b">
        <f>AND(Table1[[#This Row],[Period]]="May-Jul",Table1[[#This Row],[Shipment Volume]]&gt;3000,OR(Table1[[#This Row],[Destination]]="Rest of World",Table1[[#This Row],[Destination]]="Middle-East"))</f>
        <v>0</v>
      </c>
      <c r="S33" s="6" t="s">
        <v>5</v>
      </c>
    </row>
    <row r="34" spans="1:19" x14ac:dyDescent="0.35">
      <c r="A34">
        <v>33</v>
      </c>
      <c r="B34" t="s">
        <v>5</v>
      </c>
      <c r="C34" t="s">
        <v>7</v>
      </c>
      <c r="D34" s="1">
        <v>5260.5687516042963</v>
      </c>
      <c r="E34" s="2">
        <v>7.0406717286190768</v>
      </c>
      <c r="G34" t="b">
        <f>AND(Table1[[#This Row],[Period]]="Nov-Jan",Table1[[#This Row],[Shipment Volume]]&gt;3000,OR(Table1[[#This Row],[Destination]]="UK",Table1[[#This Row],[Destination]]="EU"))</f>
        <v>1</v>
      </c>
      <c r="H34">
        <f t="shared" si="0"/>
        <v>1</v>
      </c>
      <c r="I34">
        <f>Table1[[#This Row],[Rep Time]]*H34</f>
        <v>7.0406717286190768</v>
      </c>
      <c r="L34" t="b">
        <f>AND(Table1[[#This Row],[Period]]="May-Jul",Table1[[#This Row],[Shipment Volume]]&gt;3000,OR(Table1[[#This Row],[Destination]]="Rest of World",Table1[[#This Row],[Destination]]="Middle-East"))</f>
        <v>0</v>
      </c>
      <c r="S34" s="6" t="s">
        <v>10</v>
      </c>
    </row>
    <row r="35" spans="1:19" x14ac:dyDescent="0.35">
      <c r="A35">
        <v>34</v>
      </c>
      <c r="B35" t="s">
        <v>5</v>
      </c>
      <c r="C35" t="s">
        <v>8</v>
      </c>
      <c r="D35" s="1">
        <v>4288.8077688112389</v>
      </c>
      <c r="E35" s="2">
        <v>3.7085522566716018</v>
      </c>
      <c r="G35" t="b">
        <f>AND(Table1[[#This Row],[Period]]="Nov-Jan",Table1[[#This Row],[Shipment Volume]]&gt;3000,OR(Table1[[#This Row],[Destination]]="UK",Table1[[#This Row],[Destination]]="EU"))</f>
        <v>1</v>
      </c>
      <c r="H35">
        <f t="shared" si="0"/>
        <v>1</v>
      </c>
      <c r="I35">
        <f>Table1[[#This Row],[Rep Time]]*H35</f>
        <v>3.7085522566716018</v>
      </c>
      <c r="L35" t="b">
        <f>AND(Table1[[#This Row],[Period]]="May-Jul",Table1[[#This Row],[Shipment Volume]]&gt;3000,OR(Table1[[#This Row],[Destination]]="Rest of World",Table1[[#This Row],[Destination]]="Middle-East"))</f>
        <v>0</v>
      </c>
      <c r="S35" s="6" t="s">
        <v>12</v>
      </c>
    </row>
    <row r="36" spans="1:19" x14ac:dyDescent="0.35">
      <c r="A36">
        <v>35</v>
      </c>
      <c r="B36" t="s">
        <v>5</v>
      </c>
      <c r="C36" t="s">
        <v>9</v>
      </c>
      <c r="D36" s="1">
        <v>4309.2077349720057</v>
      </c>
      <c r="E36" s="2">
        <v>3.3975304063999965</v>
      </c>
      <c r="G36" t="b">
        <f>AND(Table1[[#This Row],[Period]]="Nov-Jan",Table1[[#This Row],[Shipment Volume]]&gt;3000,OR(Table1[[#This Row],[Destination]]="UK",Table1[[#This Row],[Destination]]="EU"))</f>
        <v>0</v>
      </c>
      <c r="H36">
        <f t="shared" si="0"/>
        <v>0</v>
      </c>
      <c r="I36">
        <f>Table1[[#This Row],[Rep Time]]*H36</f>
        <v>0</v>
      </c>
      <c r="L36" t="b">
        <f>AND(Table1[[#This Row],[Period]]="May-Jul",Table1[[#This Row],[Shipment Volume]]&gt;3000,OR(Table1[[#This Row],[Destination]]="Rest of World",Table1[[#This Row],[Destination]]="Middle-East"))</f>
        <v>0</v>
      </c>
      <c r="S36" s="6" t="s">
        <v>11</v>
      </c>
    </row>
    <row r="37" spans="1:19" x14ac:dyDescent="0.35">
      <c r="A37">
        <v>36</v>
      </c>
      <c r="B37" t="s">
        <v>5</v>
      </c>
      <c r="C37" t="s">
        <v>7</v>
      </c>
      <c r="D37" s="1">
        <v>4369.0934136102442</v>
      </c>
      <c r="E37" s="2">
        <v>4.3496249273272891</v>
      </c>
      <c r="G37" t="b">
        <f>AND(Table1[[#This Row],[Period]]="Nov-Jan",Table1[[#This Row],[Shipment Volume]]&gt;3000,OR(Table1[[#This Row],[Destination]]="UK",Table1[[#This Row],[Destination]]="EU"))</f>
        <v>1</v>
      </c>
      <c r="H37">
        <f t="shared" si="0"/>
        <v>1</v>
      </c>
      <c r="I37">
        <f>Table1[[#This Row],[Rep Time]]*H37</f>
        <v>4.3496249273272891</v>
      </c>
      <c r="L37" t="b">
        <f>AND(Table1[[#This Row],[Period]]="May-Jul",Table1[[#This Row],[Shipment Volume]]&gt;3000,OR(Table1[[#This Row],[Destination]]="Rest of World",Table1[[#This Row],[Destination]]="Middle-East"))</f>
        <v>0</v>
      </c>
    </row>
    <row r="38" spans="1:19" x14ac:dyDescent="0.35">
      <c r="A38">
        <v>37</v>
      </c>
      <c r="B38" t="s">
        <v>5</v>
      </c>
      <c r="C38" t="s">
        <v>9</v>
      </c>
      <c r="D38" s="1">
        <v>3937.192569632316</v>
      </c>
      <c r="E38" s="2">
        <v>4.8547868637545264</v>
      </c>
      <c r="G38" t="b">
        <f>AND(Table1[[#This Row],[Period]]="Nov-Jan",Table1[[#This Row],[Shipment Volume]]&gt;3000,OR(Table1[[#This Row],[Destination]]="UK",Table1[[#This Row],[Destination]]="EU"))</f>
        <v>0</v>
      </c>
      <c r="H38">
        <f t="shared" si="0"/>
        <v>0</v>
      </c>
      <c r="I38">
        <f>Table1[[#This Row],[Rep Time]]*H38</f>
        <v>0</v>
      </c>
      <c r="L38" t="b">
        <f>AND(Table1[[#This Row],[Period]]="May-Jul",Table1[[#This Row],[Shipment Volume]]&gt;3000,OR(Table1[[#This Row],[Destination]]="Rest of World",Table1[[#This Row],[Destination]]="Middle-East"))</f>
        <v>0</v>
      </c>
    </row>
    <row r="39" spans="1:19" x14ac:dyDescent="0.35">
      <c r="A39">
        <v>38</v>
      </c>
      <c r="B39" t="s">
        <v>5</v>
      </c>
      <c r="C39" t="s">
        <v>8</v>
      </c>
      <c r="D39" s="1">
        <v>2783.2529768638778</v>
      </c>
      <c r="E39" s="2">
        <v>3.5588756132221508</v>
      </c>
      <c r="G39" t="b">
        <f>AND(Table1[[#This Row],[Period]]="Nov-Jan",Table1[[#This Row],[Shipment Volume]]&gt;3000,OR(Table1[[#This Row],[Destination]]="UK",Table1[[#This Row],[Destination]]="EU"))</f>
        <v>0</v>
      </c>
      <c r="H39">
        <f t="shared" si="0"/>
        <v>0</v>
      </c>
      <c r="I39">
        <f>Table1[[#This Row],[Rep Time]]*H39</f>
        <v>0</v>
      </c>
      <c r="L39" t="b">
        <f>AND(Table1[[#This Row],[Period]]="May-Jul",Table1[[#This Row],[Shipment Volume]]&gt;3000,OR(Table1[[#This Row],[Destination]]="Rest of World",Table1[[#This Row],[Destination]]="Middle-East"))</f>
        <v>0</v>
      </c>
    </row>
    <row r="40" spans="1:19" x14ac:dyDescent="0.35">
      <c r="A40">
        <v>39</v>
      </c>
      <c r="B40" t="s">
        <v>5</v>
      </c>
      <c r="C40" t="s">
        <v>6</v>
      </c>
      <c r="D40" s="1">
        <v>4513.8178948982386</v>
      </c>
      <c r="E40" s="2">
        <v>8.3390995513909427</v>
      </c>
      <c r="G40" t="b">
        <f>AND(Table1[[#This Row],[Period]]="Nov-Jan",Table1[[#This Row],[Shipment Volume]]&gt;3000,OR(Table1[[#This Row],[Destination]]="UK",Table1[[#This Row],[Destination]]="EU"))</f>
        <v>0</v>
      </c>
      <c r="H40">
        <f t="shared" si="0"/>
        <v>0</v>
      </c>
      <c r="I40">
        <f>Table1[[#This Row],[Rep Time]]*H40</f>
        <v>0</v>
      </c>
      <c r="L40" t="b">
        <f>AND(Table1[[#This Row],[Period]]="May-Jul",Table1[[#This Row],[Shipment Volume]]&gt;3000,OR(Table1[[#This Row],[Destination]]="Rest of World",Table1[[#This Row],[Destination]]="Middle-East"))</f>
        <v>0</v>
      </c>
    </row>
    <row r="41" spans="1:19" x14ac:dyDescent="0.35">
      <c r="A41">
        <v>40</v>
      </c>
      <c r="B41" t="s">
        <v>5</v>
      </c>
      <c r="C41" t="s">
        <v>7</v>
      </c>
      <c r="D41" s="1">
        <v>5429.1572369984351</v>
      </c>
      <c r="E41" s="2">
        <v>10.178348099939539</v>
      </c>
      <c r="G41" t="b">
        <f>AND(Table1[[#This Row],[Period]]="Nov-Jan",Table1[[#This Row],[Shipment Volume]]&gt;3000,OR(Table1[[#This Row],[Destination]]="UK",Table1[[#This Row],[Destination]]="EU"))</f>
        <v>1</v>
      </c>
      <c r="H41">
        <f t="shared" si="0"/>
        <v>1</v>
      </c>
      <c r="I41">
        <f>Table1[[#This Row],[Rep Time]]*H41</f>
        <v>10.178348099939539</v>
      </c>
      <c r="L41" t="b">
        <f>AND(Table1[[#This Row],[Period]]="May-Jul",Table1[[#This Row],[Shipment Volume]]&gt;3000,OR(Table1[[#This Row],[Destination]]="Rest of World",Table1[[#This Row],[Destination]]="Middle-East"))</f>
        <v>0</v>
      </c>
    </row>
    <row r="42" spans="1:19" x14ac:dyDescent="0.35">
      <c r="A42">
        <v>41</v>
      </c>
      <c r="B42" t="s">
        <v>5</v>
      </c>
      <c r="C42" t="s">
        <v>8</v>
      </c>
      <c r="D42" s="1">
        <v>3397.4847711797338</v>
      </c>
      <c r="E42" s="2">
        <v>1.6700774774648977</v>
      </c>
      <c r="G42" t="b">
        <f>AND(Table1[[#This Row],[Period]]="Nov-Jan",Table1[[#This Row],[Shipment Volume]]&gt;3000,OR(Table1[[#This Row],[Destination]]="UK",Table1[[#This Row],[Destination]]="EU"))</f>
        <v>1</v>
      </c>
      <c r="H42">
        <f t="shared" si="0"/>
        <v>1</v>
      </c>
      <c r="I42">
        <f>Table1[[#This Row],[Rep Time]]*H42</f>
        <v>1.6700774774648977</v>
      </c>
      <c r="L42" t="b">
        <f>AND(Table1[[#This Row],[Period]]="May-Jul",Table1[[#This Row],[Shipment Volume]]&gt;3000,OR(Table1[[#This Row],[Destination]]="Rest of World",Table1[[#This Row],[Destination]]="Middle-East"))</f>
        <v>0</v>
      </c>
    </row>
    <row r="43" spans="1:19" x14ac:dyDescent="0.35">
      <c r="A43">
        <v>42</v>
      </c>
      <c r="B43" t="s">
        <v>5</v>
      </c>
      <c r="C43" t="s">
        <v>8</v>
      </c>
      <c r="D43" s="1">
        <v>5096.2776286760345</v>
      </c>
      <c r="E43" s="2">
        <v>10.047563739485303</v>
      </c>
      <c r="G43" t="b">
        <f>AND(Table1[[#This Row],[Period]]="Nov-Jan",Table1[[#This Row],[Shipment Volume]]&gt;3000,OR(Table1[[#This Row],[Destination]]="UK",Table1[[#This Row],[Destination]]="EU"))</f>
        <v>1</v>
      </c>
      <c r="H43">
        <f t="shared" si="0"/>
        <v>1</v>
      </c>
      <c r="I43">
        <f>Table1[[#This Row],[Rep Time]]*H43</f>
        <v>10.047563739485303</v>
      </c>
      <c r="L43" t="b">
        <f>AND(Table1[[#This Row],[Period]]="May-Jul",Table1[[#This Row],[Shipment Volume]]&gt;3000,OR(Table1[[#This Row],[Destination]]="Rest of World",Table1[[#This Row],[Destination]]="Middle-East"))</f>
        <v>0</v>
      </c>
    </row>
    <row r="44" spans="1:19" x14ac:dyDescent="0.35">
      <c r="A44">
        <v>43</v>
      </c>
      <c r="B44" t="s">
        <v>5</v>
      </c>
      <c r="C44" t="s">
        <v>8</v>
      </c>
      <c r="D44" s="1">
        <v>3425.9519553452265</v>
      </c>
      <c r="E44" s="2">
        <v>4.5632617203635526</v>
      </c>
      <c r="G44" t="b">
        <f>AND(Table1[[#This Row],[Period]]="Nov-Jan",Table1[[#This Row],[Shipment Volume]]&gt;3000,OR(Table1[[#This Row],[Destination]]="UK",Table1[[#This Row],[Destination]]="EU"))</f>
        <v>1</v>
      </c>
      <c r="H44">
        <f t="shared" si="0"/>
        <v>1</v>
      </c>
      <c r="I44">
        <f>Table1[[#This Row],[Rep Time]]*H44</f>
        <v>4.5632617203635526</v>
      </c>
      <c r="L44" t="b">
        <f>AND(Table1[[#This Row],[Period]]="May-Jul",Table1[[#This Row],[Shipment Volume]]&gt;3000,OR(Table1[[#This Row],[Destination]]="Rest of World",Table1[[#This Row],[Destination]]="Middle-East"))</f>
        <v>0</v>
      </c>
    </row>
    <row r="45" spans="1:19" x14ac:dyDescent="0.35">
      <c r="A45">
        <v>44</v>
      </c>
      <c r="B45" t="s">
        <v>5</v>
      </c>
      <c r="C45" t="s">
        <v>8</v>
      </c>
      <c r="D45" s="1">
        <v>4378.3634383580647</v>
      </c>
      <c r="E45" s="2">
        <v>2.7814150707743632</v>
      </c>
      <c r="G45" t="b">
        <f>AND(Table1[[#This Row],[Period]]="Nov-Jan",Table1[[#This Row],[Shipment Volume]]&gt;3000,OR(Table1[[#This Row],[Destination]]="UK",Table1[[#This Row],[Destination]]="EU"))</f>
        <v>1</v>
      </c>
      <c r="H45">
        <f t="shared" si="0"/>
        <v>1</v>
      </c>
      <c r="I45">
        <f>Table1[[#This Row],[Rep Time]]*H45</f>
        <v>2.7814150707743632</v>
      </c>
      <c r="L45" t="b">
        <f>AND(Table1[[#This Row],[Period]]="May-Jul",Table1[[#This Row],[Shipment Volume]]&gt;3000,OR(Table1[[#This Row],[Destination]]="Rest of World",Table1[[#This Row],[Destination]]="Middle-East"))</f>
        <v>0</v>
      </c>
    </row>
    <row r="46" spans="1:19" x14ac:dyDescent="0.35">
      <c r="A46">
        <v>45</v>
      </c>
      <c r="B46" t="s">
        <v>5</v>
      </c>
      <c r="C46" t="s">
        <v>9</v>
      </c>
      <c r="D46" s="1">
        <v>4856.9145393266808</v>
      </c>
      <c r="E46" s="2">
        <v>7.7915841098656795</v>
      </c>
      <c r="G46" t="b">
        <f>AND(Table1[[#This Row],[Period]]="Nov-Jan",Table1[[#This Row],[Shipment Volume]]&gt;3000,OR(Table1[[#This Row],[Destination]]="UK",Table1[[#This Row],[Destination]]="EU"))</f>
        <v>0</v>
      </c>
      <c r="H46">
        <f t="shared" si="0"/>
        <v>0</v>
      </c>
      <c r="I46">
        <f>Table1[[#This Row],[Rep Time]]*H46</f>
        <v>0</v>
      </c>
      <c r="L46" t="b">
        <f>AND(Table1[[#This Row],[Period]]="May-Jul",Table1[[#This Row],[Shipment Volume]]&gt;3000,OR(Table1[[#This Row],[Destination]]="Rest of World",Table1[[#This Row],[Destination]]="Middle-East"))</f>
        <v>0</v>
      </c>
    </row>
    <row r="47" spans="1:19" x14ac:dyDescent="0.35">
      <c r="A47">
        <v>46</v>
      </c>
      <c r="B47" t="s">
        <v>5</v>
      </c>
      <c r="C47" t="s">
        <v>7</v>
      </c>
      <c r="D47" s="1">
        <v>3190.9214713814436</v>
      </c>
      <c r="E47" s="2">
        <v>4.1914330968344</v>
      </c>
      <c r="G47" t="b">
        <f>AND(Table1[[#This Row],[Period]]="Nov-Jan",Table1[[#This Row],[Shipment Volume]]&gt;3000,OR(Table1[[#This Row],[Destination]]="UK",Table1[[#This Row],[Destination]]="EU"))</f>
        <v>1</v>
      </c>
      <c r="H47">
        <f t="shared" si="0"/>
        <v>1</v>
      </c>
      <c r="I47">
        <f>Table1[[#This Row],[Rep Time]]*H47</f>
        <v>4.1914330968344</v>
      </c>
      <c r="L47" t="b">
        <f>AND(Table1[[#This Row],[Period]]="May-Jul",Table1[[#This Row],[Shipment Volume]]&gt;3000,OR(Table1[[#This Row],[Destination]]="Rest of World",Table1[[#This Row],[Destination]]="Middle-East"))</f>
        <v>0</v>
      </c>
    </row>
    <row r="48" spans="1:19" x14ac:dyDescent="0.35">
      <c r="A48">
        <v>47</v>
      </c>
      <c r="B48" t="s">
        <v>5</v>
      </c>
      <c r="C48" t="s">
        <v>6</v>
      </c>
      <c r="D48" s="1">
        <v>3075.7532941643149</v>
      </c>
      <c r="E48" s="2">
        <v>3.7028772330568169</v>
      </c>
      <c r="G48" t="b">
        <f>AND(Table1[[#This Row],[Period]]="Nov-Jan",Table1[[#This Row],[Shipment Volume]]&gt;3000,OR(Table1[[#This Row],[Destination]]="UK",Table1[[#This Row],[Destination]]="EU"))</f>
        <v>0</v>
      </c>
      <c r="H48">
        <f t="shared" si="0"/>
        <v>0</v>
      </c>
      <c r="I48">
        <f>Table1[[#This Row],[Rep Time]]*H48</f>
        <v>0</v>
      </c>
      <c r="L48" t="b">
        <f>AND(Table1[[#This Row],[Period]]="May-Jul",Table1[[#This Row],[Shipment Volume]]&gt;3000,OR(Table1[[#This Row],[Destination]]="Rest of World",Table1[[#This Row],[Destination]]="Middle-East"))</f>
        <v>0</v>
      </c>
    </row>
    <row r="49" spans="1:12" x14ac:dyDescent="0.35">
      <c r="A49">
        <v>48</v>
      </c>
      <c r="B49" t="s">
        <v>5</v>
      </c>
      <c r="C49" t="s">
        <v>8</v>
      </c>
      <c r="D49" s="1">
        <v>4167.8972694207914</v>
      </c>
      <c r="E49" s="2">
        <v>6.7095627490429264</v>
      </c>
      <c r="G49" t="b">
        <f>AND(Table1[[#This Row],[Period]]="Nov-Jan",Table1[[#This Row],[Shipment Volume]]&gt;3000,OR(Table1[[#This Row],[Destination]]="UK",Table1[[#This Row],[Destination]]="EU"))</f>
        <v>1</v>
      </c>
      <c r="H49">
        <f t="shared" si="0"/>
        <v>1</v>
      </c>
      <c r="I49">
        <f>Table1[[#This Row],[Rep Time]]*H49</f>
        <v>6.7095627490429264</v>
      </c>
      <c r="L49" t="b">
        <f>AND(Table1[[#This Row],[Period]]="May-Jul",Table1[[#This Row],[Shipment Volume]]&gt;3000,OR(Table1[[#This Row],[Destination]]="Rest of World",Table1[[#This Row],[Destination]]="Middle-East"))</f>
        <v>0</v>
      </c>
    </row>
    <row r="50" spans="1:12" x14ac:dyDescent="0.35">
      <c r="A50">
        <v>49</v>
      </c>
      <c r="B50" t="s">
        <v>5</v>
      </c>
      <c r="C50" t="s">
        <v>7</v>
      </c>
      <c r="D50" s="1">
        <v>5259.3818610184826</v>
      </c>
      <c r="E50" s="2">
        <v>3.5805709629103109</v>
      </c>
      <c r="G50" t="b">
        <f>AND(Table1[[#This Row],[Period]]="Nov-Jan",Table1[[#This Row],[Shipment Volume]]&gt;3000,OR(Table1[[#This Row],[Destination]]="UK",Table1[[#This Row],[Destination]]="EU"))</f>
        <v>1</v>
      </c>
      <c r="H50">
        <f t="shared" si="0"/>
        <v>1</v>
      </c>
      <c r="I50">
        <f>Table1[[#This Row],[Rep Time]]*H50</f>
        <v>3.5805709629103109</v>
      </c>
      <c r="L50" t="b">
        <f>AND(Table1[[#This Row],[Period]]="May-Jul",Table1[[#This Row],[Shipment Volume]]&gt;3000,OR(Table1[[#This Row],[Destination]]="Rest of World",Table1[[#This Row],[Destination]]="Middle-East"))</f>
        <v>0</v>
      </c>
    </row>
    <row r="51" spans="1:12" x14ac:dyDescent="0.35">
      <c r="A51">
        <v>50</v>
      </c>
      <c r="B51" t="s">
        <v>5</v>
      </c>
      <c r="C51" t="s">
        <v>8</v>
      </c>
      <c r="D51" s="1">
        <v>3220.5994203686714</v>
      </c>
      <c r="E51" s="2">
        <v>3.4514358957719233</v>
      </c>
      <c r="G51" t="b">
        <f>AND(Table1[[#This Row],[Period]]="Nov-Jan",Table1[[#This Row],[Shipment Volume]]&gt;3000,OR(Table1[[#This Row],[Destination]]="UK",Table1[[#This Row],[Destination]]="EU"))</f>
        <v>1</v>
      </c>
      <c r="H51">
        <f t="shared" si="0"/>
        <v>1</v>
      </c>
      <c r="I51">
        <f>Table1[[#This Row],[Rep Time]]*H51</f>
        <v>3.4514358957719233</v>
      </c>
      <c r="L51" t="b">
        <f>AND(Table1[[#This Row],[Period]]="May-Jul",Table1[[#This Row],[Shipment Volume]]&gt;3000,OR(Table1[[#This Row],[Destination]]="Rest of World",Table1[[#This Row],[Destination]]="Middle-East"))</f>
        <v>0</v>
      </c>
    </row>
    <row r="52" spans="1:12" x14ac:dyDescent="0.35">
      <c r="A52">
        <v>51</v>
      </c>
      <c r="B52" t="s">
        <v>5</v>
      </c>
      <c r="C52" t="s">
        <v>7</v>
      </c>
      <c r="D52" s="1">
        <v>3884.8068116785726</v>
      </c>
      <c r="E52" s="2">
        <v>4.6891776763466115</v>
      </c>
      <c r="G52" t="b">
        <f>AND(Table1[[#This Row],[Period]]="Nov-Jan",Table1[[#This Row],[Shipment Volume]]&gt;3000,OR(Table1[[#This Row],[Destination]]="UK",Table1[[#This Row],[Destination]]="EU"))</f>
        <v>1</v>
      </c>
      <c r="H52">
        <f t="shared" si="0"/>
        <v>1</v>
      </c>
      <c r="I52">
        <f>Table1[[#This Row],[Rep Time]]*H52</f>
        <v>4.6891776763466115</v>
      </c>
      <c r="L52" t="b">
        <f>AND(Table1[[#This Row],[Period]]="May-Jul",Table1[[#This Row],[Shipment Volume]]&gt;3000,OR(Table1[[#This Row],[Destination]]="Rest of World",Table1[[#This Row],[Destination]]="Middle-East"))</f>
        <v>0</v>
      </c>
    </row>
    <row r="53" spans="1:12" x14ac:dyDescent="0.35">
      <c r="A53">
        <v>52</v>
      </c>
      <c r="B53" t="s">
        <v>5</v>
      </c>
      <c r="C53" t="s">
        <v>9</v>
      </c>
      <c r="D53" s="1">
        <v>4595.1937964709941</v>
      </c>
      <c r="E53" s="2">
        <v>5.5491461490507685</v>
      </c>
      <c r="G53" t="b">
        <f>AND(Table1[[#This Row],[Period]]="Nov-Jan",Table1[[#This Row],[Shipment Volume]]&gt;3000,OR(Table1[[#This Row],[Destination]]="UK",Table1[[#This Row],[Destination]]="EU"))</f>
        <v>0</v>
      </c>
      <c r="H53">
        <f t="shared" si="0"/>
        <v>0</v>
      </c>
      <c r="I53">
        <f>Table1[[#This Row],[Rep Time]]*H53</f>
        <v>0</v>
      </c>
      <c r="L53" t="b">
        <f>AND(Table1[[#This Row],[Period]]="May-Jul",Table1[[#This Row],[Shipment Volume]]&gt;3000,OR(Table1[[#This Row],[Destination]]="Rest of World",Table1[[#This Row],[Destination]]="Middle-East"))</f>
        <v>0</v>
      </c>
    </row>
    <row r="54" spans="1:12" x14ac:dyDescent="0.35">
      <c r="A54">
        <v>53</v>
      </c>
      <c r="B54" t="s">
        <v>5</v>
      </c>
      <c r="C54" t="s">
        <v>6</v>
      </c>
      <c r="D54" s="1">
        <v>4259.0229541965527</v>
      </c>
      <c r="E54" s="2">
        <v>3.3936481269232655</v>
      </c>
      <c r="G54" t="b">
        <f>AND(Table1[[#This Row],[Period]]="Nov-Jan",Table1[[#This Row],[Shipment Volume]]&gt;3000,OR(Table1[[#This Row],[Destination]]="UK",Table1[[#This Row],[Destination]]="EU"))</f>
        <v>0</v>
      </c>
      <c r="H54">
        <f t="shared" si="0"/>
        <v>0</v>
      </c>
      <c r="I54">
        <f>Table1[[#This Row],[Rep Time]]*H54</f>
        <v>0</v>
      </c>
      <c r="L54" t="b">
        <f>AND(Table1[[#This Row],[Period]]="May-Jul",Table1[[#This Row],[Shipment Volume]]&gt;3000,OR(Table1[[#This Row],[Destination]]="Rest of World",Table1[[#This Row],[Destination]]="Middle-East"))</f>
        <v>0</v>
      </c>
    </row>
    <row r="55" spans="1:12" x14ac:dyDescent="0.35">
      <c r="A55">
        <v>54</v>
      </c>
      <c r="B55" t="s">
        <v>5</v>
      </c>
      <c r="C55" t="s">
        <v>7</v>
      </c>
      <c r="D55" s="1">
        <v>2089.2152962042019</v>
      </c>
      <c r="E55" s="2">
        <v>3.6812061678219896</v>
      </c>
      <c r="G55" t="b">
        <f>AND(Table1[[#This Row],[Period]]="Nov-Jan",Table1[[#This Row],[Shipment Volume]]&gt;3000,OR(Table1[[#This Row],[Destination]]="UK",Table1[[#This Row],[Destination]]="EU"))</f>
        <v>0</v>
      </c>
      <c r="H55">
        <f t="shared" si="0"/>
        <v>0</v>
      </c>
      <c r="I55">
        <f>Table1[[#This Row],[Rep Time]]*H55</f>
        <v>0</v>
      </c>
      <c r="L55" t="b">
        <f>AND(Table1[[#This Row],[Period]]="May-Jul",Table1[[#This Row],[Shipment Volume]]&gt;3000,OR(Table1[[#This Row],[Destination]]="Rest of World",Table1[[#This Row],[Destination]]="Middle-East"))</f>
        <v>0</v>
      </c>
    </row>
    <row r="56" spans="1:12" x14ac:dyDescent="0.35">
      <c r="A56">
        <v>55</v>
      </c>
      <c r="B56" t="s">
        <v>5</v>
      </c>
      <c r="C56" t="s">
        <v>8</v>
      </c>
      <c r="D56" s="1">
        <v>4645.2683010138571</v>
      </c>
      <c r="E56" s="2">
        <v>2.5694821912519963</v>
      </c>
      <c r="G56" t="b">
        <f>AND(Table1[[#This Row],[Period]]="Nov-Jan",Table1[[#This Row],[Shipment Volume]]&gt;3000,OR(Table1[[#This Row],[Destination]]="UK",Table1[[#This Row],[Destination]]="EU"))</f>
        <v>1</v>
      </c>
      <c r="H56">
        <f t="shared" si="0"/>
        <v>1</v>
      </c>
      <c r="I56">
        <f>Table1[[#This Row],[Rep Time]]*H56</f>
        <v>2.5694821912519963</v>
      </c>
      <c r="L56" t="b">
        <f>AND(Table1[[#This Row],[Period]]="May-Jul",Table1[[#This Row],[Shipment Volume]]&gt;3000,OR(Table1[[#This Row],[Destination]]="Rest of World",Table1[[#This Row],[Destination]]="Middle-East"))</f>
        <v>0</v>
      </c>
    </row>
    <row r="57" spans="1:12" x14ac:dyDescent="0.35">
      <c r="A57">
        <v>56</v>
      </c>
      <c r="B57" t="s">
        <v>5</v>
      </c>
      <c r="C57" t="s">
        <v>6</v>
      </c>
      <c r="D57" s="1">
        <v>4358.30566957884</v>
      </c>
      <c r="E57" s="2">
        <v>6.1706598711214946</v>
      </c>
      <c r="G57" t="b">
        <f>AND(Table1[[#This Row],[Period]]="Nov-Jan",Table1[[#This Row],[Shipment Volume]]&gt;3000,OR(Table1[[#This Row],[Destination]]="UK",Table1[[#This Row],[Destination]]="EU"))</f>
        <v>0</v>
      </c>
      <c r="H57">
        <f t="shared" si="0"/>
        <v>0</v>
      </c>
      <c r="I57">
        <f>Table1[[#This Row],[Rep Time]]*H57</f>
        <v>0</v>
      </c>
      <c r="L57" t="b">
        <f>AND(Table1[[#This Row],[Period]]="May-Jul",Table1[[#This Row],[Shipment Volume]]&gt;3000,OR(Table1[[#This Row],[Destination]]="Rest of World",Table1[[#This Row],[Destination]]="Middle-East"))</f>
        <v>0</v>
      </c>
    </row>
    <row r="58" spans="1:12" x14ac:dyDescent="0.35">
      <c r="A58">
        <v>57</v>
      </c>
      <c r="B58" t="s">
        <v>5</v>
      </c>
      <c r="C58" t="s">
        <v>6</v>
      </c>
      <c r="D58" s="1">
        <v>3452.3636814847123</v>
      </c>
      <c r="E58" s="2">
        <v>1.1963251782970716</v>
      </c>
      <c r="G58" t="b">
        <f>AND(Table1[[#This Row],[Period]]="Nov-Jan",Table1[[#This Row],[Shipment Volume]]&gt;3000,OR(Table1[[#This Row],[Destination]]="UK",Table1[[#This Row],[Destination]]="EU"))</f>
        <v>0</v>
      </c>
      <c r="H58">
        <f t="shared" si="0"/>
        <v>0</v>
      </c>
      <c r="I58">
        <f>Table1[[#This Row],[Rep Time]]*H58</f>
        <v>0</v>
      </c>
      <c r="L58" t="b">
        <f>AND(Table1[[#This Row],[Period]]="May-Jul",Table1[[#This Row],[Shipment Volume]]&gt;3000,OR(Table1[[#This Row],[Destination]]="Rest of World",Table1[[#This Row],[Destination]]="Middle-East"))</f>
        <v>0</v>
      </c>
    </row>
    <row r="59" spans="1:12" x14ac:dyDescent="0.35">
      <c r="A59">
        <v>58</v>
      </c>
      <c r="B59" t="s">
        <v>5</v>
      </c>
      <c r="C59" t="s">
        <v>7</v>
      </c>
      <c r="D59" s="1">
        <v>4468.7603905040305</v>
      </c>
      <c r="E59" s="2">
        <v>6.9251301030043333</v>
      </c>
      <c r="G59" t="b">
        <f>AND(Table1[[#This Row],[Period]]="Nov-Jan",Table1[[#This Row],[Shipment Volume]]&gt;3000,OR(Table1[[#This Row],[Destination]]="UK",Table1[[#This Row],[Destination]]="EU"))</f>
        <v>1</v>
      </c>
      <c r="H59">
        <f t="shared" si="0"/>
        <v>1</v>
      </c>
      <c r="I59">
        <f>Table1[[#This Row],[Rep Time]]*H59</f>
        <v>6.9251301030043333</v>
      </c>
      <c r="L59" t="b">
        <f>AND(Table1[[#This Row],[Period]]="May-Jul",Table1[[#This Row],[Shipment Volume]]&gt;3000,OR(Table1[[#This Row],[Destination]]="Rest of World",Table1[[#This Row],[Destination]]="Middle-East"))</f>
        <v>0</v>
      </c>
    </row>
    <row r="60" spans="1:12" x14ac:dyDescent="0.35">
      <c r="A60">
        <v>59</v>
      </c>
      <c r="B60" t="s">
        <v>5</v>
      </c>
      <c r="C60" t="s">
        <v>8</v>
      </c>
      <c r="D60" s="1">
        <v>5929.6385289635509</v>
      </c>
      <c r="E60" s="2">
        <v>1.4605881505508338</v>
      </c>
      <c r="G60" t="b">
        <f>AND(Table1[[#This Row],[Period]]="Nov-Jan",Table1[[#This Row],[Shipment Volume]]&gt;3000,OR(Table1[[#This Row],[Destination]]="UK",Table1[[#This Row],[Destination]]="EU"))</f>
        <v>1</v>
      </c>
      <c r="H60">
        <f t="shared" si="0"/>
        <v>1</v>
      </c>
      <c r="I60">
        <f>Table1[[#This Row],[Rep Time]]*H60</f>
        <v>1.4605881505508338</v>
      </c>
      <c r="L60" t="b">
        <f>AND(Table1[[#This Row],[Period]]="May-Jul",Table1[[#This Row],[Shipment Volume]]&gt;3000,OR(Table1[[#This Row],[Destination]]="Rest of World",Table1[[#This Row],[Destination]]="Middle-East"))</f>
        <v>0</v>
      </c>
    </row>
    <row r="61" spans="1:12" x14ac:dyDescent="0.35">
      <c r="A61">
        <v>60</v>
      </c>
      <c r="B61" t="s">
        <v>5</v>
      </c>
      <c r="C61" t="s">
        <v>9</v>
      </c>
      <c r="D61" s="1">
        <v>3562.0987647271249</v>
      </c>
      <c r="E61" s="2">
        <v>3.1994375332338079</v>
      </c>
      <c r="G61" t="b">
        <f>AND(Table1[[#This Row],[Period]]="Nov-Jan",Table1[[#This Row],[Shipment Volume]]&gt;3000,OR(Table1[[#This Row],[Destination]]="UK",Table1[[#This Row],[Destination]]="EU"))</f>
        <v>0</v>
      </c>
      <c r="H61">
        <f t="shared" si="0"/>
        <v>0</v>
      </c>
      <c r="I61">
        <f>Table1[[#This Row],[Rep Time]]*H61</f>
        <v>0</v>
      </c>
      <c r="L61" t="b">
        <f>AND(Table1[[#This Row],[Period]]="May-Jul",Table1[[#This Row],[Shipment Volume]]&gt;3000,OR(Table1[[#This Row],[Destination]]="Rest of World",Table1[[#This Row],[Destination]]="Middle-East"))</f>
        <v>0</v>
      </c>
    </row>
    <row r="62" spans="1:12" x14ac:dyDescent="0.35">
      <c r="A62">
        <v>61</v>
      </c>
      <c r="B62" t="s">
        <v>5</v>
      </c>
      <c r="C62" t="s">
        <v>8</v>
      </c>
      <c r="D62" s="1">
        <v>2548.1736075598747</v>
      </c>
      <c r="E62" s="2">
        <v>3.9552830208640497</v>
      </c>
      <c r="G62" t="b">
        <f>AND(Table1[[#This Row],[Period]]="Nov-Jan",Table1[[#This Row],[Shipment Volume]]&gt;3000,OR(Table1[[#This Row],[Destination]]="UK",Table1[[#This Row],[Destination]]="EU"))</f>
        <v>0</v>
      </c>
      <c r="H62">
        <f t="shared" si="0"/>
        <v>0</v>
      </c>
      <c r="I62">
        <f>Table1[[#This Row],[Rep Time]]*H62</f>
        <v>0</v>
      </c>
      <c r="L62" t="b">
        <f>AND(Table1[[#This Row],[Period]]="May-Jul",Table1[[#This Row],[Shipment Volume]]&gt;3000,OR(Table1[[#This Row],[Destination]]="Rest of World",Table1[[#This Row],[Destination]]="Middle-East"))</f>
        <v>0</v>
      </c>
    </row>
    <row r="63" spans="1:12" x14ac:dyDescent="0.35">
      <c r="A63">
        <v>62</v>
      </c>
      <c r="B63" t="s">
        <v>5</v>
      </c>
      <c r="C63" t="s">
        <v>9</v>
      </c>
      <c r="D63" s="1">
        <v>5116.5934665768873</v>
      </c>
      <c r="E63" s="2">
        <v>1.2635612577574424</v>
      </c>
      <c r="G63" t="b">
        <f>AND(Table1[[#This Row],[Period]]="Nov-Jan",Table1[[#This Row],[Shipment Volume]]&gt;3000,OR(Table1[[#This Row],[Destination]]="UK",Table1[[#This Row],[Destination]]="EU"))</f>
        <v>0</v>
      </c>
      <c r="H63">
        <f t="shared" si="0"/>
        <v>0</v>
      </c>
      <c r="I63">
        <f>Table1[[#This Row],[Rep Time]]*H63</f>
        <v>0</v>
      </c>
      <c r="L63" t="b">
        <f>AND(Table1[[#This Row],[Period]]="May-Jul",Table1[[#This Row],[Shipment Volume]]&gt;3000,OR(Table1[[#This Row],[Destination]]="Rest of World",Table1[[#This Row],[Destination]]="Middle-East"))</f>
        <v>0</v>
      </c>
    </row>
    <row r="64" spans="1:12" x14ac:dyDescent="0.35">
      <c r="A64">
        <v>63</v>
      </c>
      <c r="B64" t="s">
        <v>5</v>
      </c>
      <c r="C64" t="s">
        <v>6</v>
      </c>
      <c r="D64" s="1">
        <v>5091.8233783741016</v>
      </c>
      <c r="E64" s="2">
        <v>1.7939532552947894</v>
      </c>
      <c r="G64" t="b">
        <f>AND(Table1[[#This Row],[Period]]="Nov-Jan",Table1[[#This Row],[Shipment Volume]]&gt;3000,OR(Table1[[#This Row],[Destination]]="UK",Table1[[#This Row],[Destination]]="EU"))</f>
        <v>0</v>
      </c>
      <c r="H64">
        <f t="shared" si="0"/>
        <v>0</v>
      </c>
      <c r="I64">
        <f>Table1[[#This Row],[Rep Time]]*H64</f>
        <v>0</v>
      </c>
      <c r="L64" t="b">
        <f>AND(Table1[[#This Row],[Period]]="May-Jul",Table1[[#This Row],[Shipment Volume]]&gt;3000,OR(Table1[[#This Row],[Destination]]="Rest of World",Table1[[#This Row],[Destination]]="Middle-East"))</f>
        <v>0</v>
      </c>
    </row>
    <row r="65" spans="1:12" x14ac:dyDescent="0.35">
      <c r="A65">
        <v>64</v>
      </c>
      <c r="B65" t="s">
        <v>5</v>
      </c>
      <c r="C65" t="s">
        <v>9</v>
      </c>
      <c r="D65" s="1">
        <v>3523.2838045922108</v>
      </c>
      <c r="E65" s="2">
        <v>1.3550211631142524</v>
      </c>
      <c r="G65" t="b">
        <f>AND(Table1[[#This Row],[Period]]="Nov-Jan",Table1[[#This Row],[Shipment Volume]]&gt;3000,OR(Table1[[#This Row],[Destination]]="UK",Table1[[#This Row],[Destination]]="EU"))</f>
        <v>0</v>
      </c>
      <c r="H65">
        <f t="shared" si="0"/>
        <v>0</v>
      </c>
      <c r="I65">
        <f>Table1[[#This Row],[Rep Time]]*H65</f>
        <v>0</v>
      </c>
      <c r="L65" t="b">
        <f>AND(Table1[[#This Row],[Period]]="May-Jul",Table1[[#This Row],[Shipment Volume]]&gt;3000,OR(Table1[[#This Row],[Destination]]="Rest of World",Table1[[#This Row],[Destination]]="Middle-East"))</f>
        <v>0</v>
      </c>
    </row>
    <row r="66" spans="1:12" x14ac:dyDescent="0.35">
      <c r="A66">
        <v>65</v>
      </c>
      <c r="B66" t="s">
        <v>5</v>
      </c>
      <c r="C66" t="s">
        <v>8</v>
      </c>
      <c r="D66" s="1">
        <v>5472.3218555445783</v>
      </c>
      <c r="E66" s="2">
        <v>3.3665951723799328</v>
      </c>
      <c r="G66" t="b">
        <f>AND(Table1[[#This Row],[Period]]="Nov-Jan",Table1[[#This Row],[Shipment Volume]]&gt;3000,OR(Table1[[#This Row],[Destination]]="UK",Table1[[#This Row],[Destination]]="EU"))</f>
        <v>1</v>
      </c>
      <c r="H66">
        <f t="shared" si="0"/>
        <v>1</v>
      </c>
      <c r="I66">
        <f>Table1[[#This Row],[Rep Time]]*H66</f>
        <v>3.3665951723799328</v>
      </c>
      <c r="L66" t="b">
        <f>AND(Table1[[#This Row],[Period]]="May-Jul",Table1[[#This Row],[Shipment Volume]]&gt;3000,OR(Table1[[#This Row],[Destination]]="Rest of World",Table1[[#This Row],[Destination]]="Middle-East"))</f>
        <v>0</v>
      </c>
    </row>
    <row r="67" spans="1:12" x14ac:dyDescent="0.35">
      <c r="A67">
        <v>66</v>
      </c>
      <c r="B67" t="s">
        <v>5</v>
      </c>
      <c r="C67" t="s">
        <v>8</v>
      </c>
      <c r="D67" s="1">
        <v>5841.4630176266655</v>
      </c>
      <c r="E67" s="2">
        <v>3.1912625733695701</v>
      </c>
      <c r="G67" t="b">
        <f>AND(Table1[[#This Row],[Period]]="Nov-Jan",Table1[[#This Row],[Shipment Volume]]&gt;3000,OR(Table1[[#This Row],[Destination]]="UK",Table1[[#This Row],[Destination]]="EU"))</f>
        <v>1</v>
      </c>
      <c r="H67">
        <f t="shared" si="0"/>
        <v>1</v>
      </c>
      <c r="I67">
        <f>Table1[[#This Row],[Rep Time]]*H67</f>
        <v>3.1912625733695701</v>
      </c>
      <c r="L67" t="b">
        <f>AND(Table1[[#This Row],[Period]]="May-Jul",Table1[[#This Row],[Shipment Volume]]&gt;3000,OR(Table1[[#This Row],[Destination]]="Rest of World",Table1[[#This Row],[Destination]]="Middle-East"))</f>
        <v>0</v>
      </c>
    </row>
    <row r="68" spans="1:12" x14ac:dyDescent="0.35">
      <c r="A68">
        <v>67</v>
      </c>
      <c r="B68" t="s">
        <v>5</v>
      </c>
      <c r="C68" t="s">
        <v>8</v>
      </c>
      <c r="D68" s="1">
        <v>2259.2544256476685</v>
      </c>
      <c r="E68" s="2">
        <v>2.4216231357228746</v>
      </c>
      <c r="G68" t="b">
        <f>AND(Table1[[#This Row],[Period]]="Nov-Jan",Table1[[#This Row],[Shipment Volume]]&gt;3000,OR(Table1[[#This Row],[Destination]]="UK",Table1[[#This Row],[Destination]]="EU"))</f>
        <v>0</v>
      </c>
      <c r="H68">
        <f t="shared" ref="H68:H131" si="1">--(G68)</f>
        <v>0</v>
      </c>
      <c r="I68">
        <f>Table1[[#This Row],[Rep Time]]*H68</f>
        <v>0</v>
      </c>
      <c r="L68" t="b">
        <f>AND(Table1[[#This Row],[Period]]="May-Jul",Table1[[#This Row],[Shipment Volume]]&gt;3000,OR(Table1[[#This Row],[Destination]]="Rest of World",Table1[[#This Row],[Destination]]="Middle-East"))</f>
        <v>0</v>
      </c>
    </row>
    <row r="69" spans="1:12" x14ac:dyDescent="0.35">
      <c r="A69">
        <v>68</v>
      </c>
      <c r="B69" t="s">
        <v>5</v>
      </c>
      <c r="C69" t="s">
        <v>9</v>
      </c>
      <c r="D69" s="1">
        <v>3303.5703482746612</v>
      </c>
      <c r="E69" s="2">
        <v>3.6362993852921166</v>
      </c>
      <c r="G69" t="b">
        <f>AND(Table1[[#This Row],[Period]]="Nov-Jan",Table1[[#This Row],[Shipment Volume]]&gt;3000,OR(Table1[[#This Row],[Destination]]="UK",Table1[[#This Row],[Destination]]="EU"))</f>
        <v>0</v>
      </c>
      <c r="H69">
        <f t="shared" si="1"/>
        <v>0</v>
      </c>
      <c r="I69">
        <f>Table1[[#This Row],[Rep Time]]*H69</f>
        <v>0</v>
      </c>
      <c r="L69" t="b">
        <f>AND(Table1[[#This Row],[Period]]="May-Jul",Table1[[#This Row],[Shipment Volume]]&gt;3000,OR(Table1[[#This Row],[Destination]]="Rest of World",Table1[[#This Row],[Destination]]="Middle-East"))</f>
        <v>0</v>
      </c>
    </row>
    <row r="70" spans="1:12" x14ac:dyDescent="0.35">
      <c r="A70">
        <v>69</v>
      </c>
      <c r="B70" t="s">
        <v>5</v>
      </c>
      <c r="C70" t="s">
        <v>7</v>
      </c>
      <c r="D70" s="1">
        <v>3919.4756128417794</v>
      </c>
      <c r="E70" s="2">
        <v>1.7343197722253549</v>
      </c>
      <c r="G70" t="b">
        <f>AND(Table1[[#This Row],[Period]]="Nov-Jan",Table1[[#This Row],[Shipment Volume]]&gt;3000,OR(Table1[[#This Row],[Destination]]="UK",Table1[[#This Row],[Destination]]="EU"))</f>
        <v>1</v>
      </c>
      <c r="H70">
        <f t="shared" si="1"/>
        <v>1</v>
      </c>
      <c r="I70">
        <f>Table1[[#This Row],[Rep Time]]*H70</f>
        <v>1.7343197722253549</v>
      </c>
      <c r="L70" t="b">
        <f>AND(Table1[[#This Row],[Period]]="May-Jul",Table1[[#This Row],[Shipment Volume]]&gt;3000,OR(Table1[[#This Row],[Destination]]="Rest of World",Table1[[#This Row],[Destination]]="Middle-East"))</f>
        <v>0</v>
      </c>
    </row>
    <row r="71" spans="1:12" x14ac:dyDescent="0.35">
      <c r="A71">
        <v>70</v>
      </c>
      <c r="B71" t="s">
        <v>5</v>
      </c>
      <c r="C71" t="s">
        <v>8</v>
      </c>
      <c r="D71" s="1">
        <v>5419.2437447491102</v>
      </c>
      <c r="E71" s="2">
        <v>4.6120153862317892</v>
      </c>
      <c r="G71" t="b">
        <f>AND(Table1[[#This Row],[Period]]="Nov-Jan",Table1[[#This Row],[Shipment Volume]]&gt;3000,OR(Table1[[#This Row],[Destination]]="UK",Table1[[#This Row],[Destination]]="EU"))</f>
        <v>1</v>
      </c>
      <c r="H71">
        <f t="shared" si="1"/>
        <v>1</v>
      </c>
      <c r="I71">
        <f>Table1[[#This Row],[Rep Time]]*H71</f>
        <v>4.6120153862317892</v>
      </c>
      <c r="L71" t="b">
        <f>AND(Table1[[#This Row],[Period]]="May-Jul",Table1[[#This Row],[Shipment Volume]]&gt;3000,OR(Table1[[#This Row],[Destination]]="Rest of World",Table1[[#This Row],[Destination]]="Middle-East"))</f>
        <v>0</v>
      </c>
    </row>
    <row r="72" spans="1:12" x14ac:dyDescent="0.35">
      <c r="A72">
        <v>71</v>
      </c>
      <c r="B72" t="s">
        <v>5</v>
      </c>
      <c r="C72" t="s">
        <v>8</v>
      </c>
      <c r="D72" s="1">
        <v>3829.6971170930192</v>
      </c>
      <c r="E72" s="2">
        <v>3.248665585957613</v>
      </c>
      <c r="G72" t="b">
        <f>AND(Table1[[#This Row],[Period]]="Nov-Jan",Table1[[#This Row],[Shipment Volume]]&gt;3000,OR(Table1[[#This Row],[Destination]]="UK",Table1[[#This Row],[Destination]]="EU"))</f>
        <v>1</v>
      </c>
      <c r="H72">
        <f t="shared" si="1"/>
        <v>1</v>
      </c>
      <c r="I72">
        <f>Table1[[#This Row],[Rep Time]]*H72</f>
        <v>3.248665585957613</v>
      </c>
      <c r="L72" t="b">
        <f>AND(Table1[[#This Row],[Period]]="May-Jul",Table1[[#This Row],[Shipment Volume]]&gt;3000,OR(Table1[[#This Row],[Destination]]="Rest of World",Table1[[#This Row],[Destination]]="Middle-East"))</f>
        <v>0</v>
      </c>
    </row>
    <row r="73" spans="1:12" x14ac:dyDescent="0.35">
      <c r="A73">
        <v>72</v>
      </c>
      <c r="B73" t="s">
        <v>5</v>
      </c>
      <c r="C73" t="s">
        <v>6</v>
      </c>
      <c r="D73" s="1">
        <v>4822.4151315516792</v>
      </c>
      <c r="E73" s="2">
        <v>5.5453722737218998</v>
      </c>
      <c r="G73" t="b">
        <f>AND(Table1[[#This Row],[Period]]="Nov-Jan",Table1[[#This Row],[Shipment Volume]]&gt;3000,OR(Table1[[#This Row],[Destination]]="UK",Table1[[#This Row],[Destination]]="EU"))</f>
        <v>0</v>
      </c>
      <c r="H73">
        <f t="shared" si="1"/>
        <v>0</v>
      </c>
      <c r="I73">
        <f>Table1[[#This Row],[Rep Time]]*H73</f>
        <v>0</v>
      </c>
      <c r="L73" t="b">
        <f>AND(Table1[[#This Row],[Period]]="May-Jul",Table1[[#This Row],[Shipment Volume]]&gt;3000,OR(Table1[[#This Row],[Destination]]="Rest of World",Table1[[#This Row],[Destination]]="Middle-East"))</f>
        <v>0</v>
      </c>
    </row>
    <row r="74" spans="1:12" x14ac:dyDescent="0.35">
      <c r="A74">
        <v>73</v>
      </c>
      <c r="B74" t="s">
        <v>5</v>
      </c>
      <c r="C74" t="s">
        <v>9</v>
      </c>
      <c r="D74" s="1">
        <v>3844.6594418055611</v>
      </c>
      <c r="E74" s="2">
        <v>7.4154693354818209</v>
      </c>
      <c r="G74" t="b">
        <f>AND(Table1[[#This Row],[Period]]="Nov-Jan",Table1[[#This Row],[Shipment Volume]]&gt;3000,OR(Table1[[#This Row],[Destination]]="UK",Table1[[#This Row],[Destination]]="EU"))</f>
        <v>0</v>
      </c>
      <c r="H74">
        <f t="shared" si="1"/>
        <v>0</v>
      </c>
      <c r="I74">
        <f>Table1[[#This Row],[Rep Time]]*H74</f>
        <v>0</v>
      </c>
      <c r="L74" t="b">
        <f>AND(Table1[[#This Row],[Period]]="May-Jul",Table1[[#This Row],[Shipment Volume]]&gt;3000,OR(Table1[[#This Row],[Destination]]="Rest of World",Table1[[#This Row],[Destination]]="Middle-East"))</f>
        <v>0</v>
      </c>
    </row>
    <row r="75" spans="1:12" x14ac:dyDescent="0.35">
      <c r="A75">
        <v>74</v>
      </c>
      <c r="B75" t="s">
        <v>5</v>
      </c>
      <c r="C75" t="s">
        <v>8</v>
      </c>
      <c r="D75" s="1">
        <v>2788.05056141573</v>
      </c>
      <c r="E75" s="2">
        <v>2.2923146764551556</v>
      </c>
      <c r="G75" t="b">
        <f>AND(Table1[[#This Row],[Period]]="Nov-Jan",Table1[[#This Row],[Shipment Volume]]&gt;3000,OR(Table1[[#This Row],[Destination]]="UK",Table1[[#This Row],[Destination]]="EU"))</f>
        <v>0</v>
      </c>
      <c r="H75">
        <f t="shared" si="1"/>
        <v>0</v>
      </c>
      <c r="I75">
        <f>Table1[[#This Row],[Rep Time]]*H75</f>
        <v>0</v>
      </c>
      <c r="L75" t="b">
        <f>AND(Table1[[#This Row],[Period]]="May-Jul",Table1[[#This Row],[Shipment Volume]]&gt;3000,OR(Table1[[#This Row],[Destination]]="Rest of World",Table1[[#This Row],[Destination]]="Middle-East"))</f>
        <v>0</v>
      </c>
    </row>
    <row r="76" spans="1:12" x14ac:dyDescent="0.35">
      <c r="A76">
        <v>75</v>
      </c>
      <c r="B76" t="s">
        <v>5</v>
      </c>
      <c r="C76" t="s">
        <v>8</v>
      </c>
      <c r="D76" s="1">
        <v>3987.0328792894725</v>
      </c>
      <c r="E76" s="2">
        <v>6.6520161612952631</v>
      </c>
      <c r="G76" t="b">
        <f>AND(Table1[[#This Row],[Period]]="Nov-Jan",Table1[[#This Row],[Shipment Volume]]&gt;3000,OR(Table1[[#This Row],[Destination]]="UK",Table1[[#This Row],[Destination]]="EU"))</f>
        <v>1</v>
      </c>
      <c r="H76">
        <f t="shared" si="1"/>
        <v>1</v>
      </c>
      <c r="I76">
        <f>Table1[[#This Row],[Rep Time]]*H76</f>
        <v>6.6520161612952631</v>
      </c>
      <c r="L76" t="b">
        <f>AND(Table1[[#This Row],[Period]]="May-Jul",Table1[[#This Row],[Shipment Volume]]&gt;3000,OR(Table1[[#This Row],[Destination]]="Rest of World",Table1[[#This Row],[Destination]]="Middle-East"))</f>
        <v>0</v>
      </c>
    </row>
    <row r="77" spans="1:12" x14ac:dyDescent="0.35">
      <c r="A77">
        <v>76</v>
      </c>
      <c r="B77" t="s">
        <v>5</v>
      </c>
      <c r="C77" t="s">
        <v>9</v>
      </c>
      <c r="D77" s="1">
        <v>2125.4495651228353</v>
      </c>
      <c r="E77" s="2">
        <v>1.4387065786853548</v>
      </c>
      <c r="G77" t="b">
        <f>AND(Table1[[#This Row],[Period]]="Nov-Jan",Table1[[#This Row],[Shipment Volume]]&gt;3000,OR(Table1[[#This Row],[Destination]]="UK",Table1[[#This Row],[Destination]]="EU"))</f>
        <v>0</v>
      </c>
      <c r="H77">
        <f t="shared" si="1"/>
        <v>0</v>
      </c>
      <c r="I77">
        <f>Table1[[#This Row],[Rep Time]]*H77</f>
        <v>0</v>
      </c>
      <c r="L77" t="b">
        <f>AND(Table1[[#This Row],[Period]]="May-Jul",Table1[[#This Row],[Shipment Volume]]&gt;3000,OR(Table1[[#This Row],[Destination]]="Rest of World",Table1[[#This Row],[Destination]]="Middle-East"))</f>
        <v>0</v>
      </c>
    </row>
    <row r="78" spans="1:12" x14ac:dyDescent="0.35">
      <c r="A78">
        <v>77</v>
      </c>
      <c r="B78" t="s">
        <v>5</v>
      </c>
      <c r="C78" t="s">
        <v>9</v>
      </c>
      <c r="D78" s="1">
        <v>3808.2353158679325</v>
      </c>
      <c r="E78" s="2">
        <v>2.2597598283594782</v>
      </c>
      <c r="G78" t="b">
        <f>AND(Table1[[#This Row],[Period]]="Nov-Jan",Table1[[#This Row],[Shipment Volume]]&gt;3000,OR(Table1[[#This Row],[Destination]]="UK",Table1[[#This Row],[Destination]]="EU"))</f>
        <v>0</v>
      </c>
      <c r="H78">
        <f t="shared" si="1"/>
        <v>0</v>
      </c>
      <c r="I78">
        <f>Table1[[#This Row],[Rep Time]]*H78</f>
        <v>0</v>
      </c>
      <c r="L78" t="b">
        <f>AND(Table1[[#This Row],[Period]]="May-Jul",Table1[[#This Row],[Shipment Volume]]&gt;3000,OR(Table1[[#This Row],[Destination]]="Rest of World",Table1[[#This Row],[Destination]]="Middle-East"))</f>
        <v>0</v>
      </c>
    </row>
    <row r="79" spans="1:12" x14ac:dyDescent="0.35">
      <c r="A79">
        <v>78</v>
      </c>
      <c r="B79" t="s">
        <v>5</v>
      </c>
      <c r="C79" t="s">
        <v>6</v>
      </c>
      <c r="D79" s="1">
        <v>3597.8612332692137</v>
      </c>
      <c r="E79" s="2">
        <v>3.2149646596913448</v>
      </c>
      <c r="G79" t="b">
        <f>AND(Table1[[#This Row],[Period]]="Nov-Jan",Table1[[#This Row],[Shipment Volume]]&gt;3000,OR(Table1[[#This Row],[Destination]]="UK",Table1[[#This Row],[Destination]]="EU"))</f>
        <v>0</v>
      </c>
      <c r="H79">
        <f t="shared" si="1"/>
        <v>0</v>
      </c>
      <c r="I79">
        <f>Table1[[#This Row],[Rep Time]]*H79</f>
        <v>0</v>
      </c>
      <c r="L79" t="b">
        <f>AND(Table1[[#This Row],[Period]]="May-Jul",Table1[[#This Row],[Shipment Volume]]&gt;3000,OR(Table1[[#This Row],[Destination]]="Rest of World",Table1[[#This Row],[Destination]]="Middle-East"))</f>
        <v>0</v>
      </c>
    </row>
    <row r="80" spans="1:12" x14ac:dyDescent="0.35">
      <c r="A80">
        <v>79</v>
      </c>
      <c r="B80" t="s">
        <v>5</v>
      </c>
      <c r="C80" t="s">
        <v>7</v>
      </c>
      <c r="D80" s="1">
        <v>6905.8719519525766</v>
      </c>
      <c r="E80" s="2">
        <v>10.126913688130662</v>
      </c>
      <c r="G80" t="b">
        <f>AND(Table1[[#This Row],[Period]]="Nov-Jan",Table1[[#This Row],[Shipment Volume]]&gt;3000,OR(Table1[[#This Row],[Destination]]="UK",Table1[[#This Row],[Destination]]="EU"))</f>
        <v>1</v>
      </c>
      <c r="H80">
        <f t="shared" si="1"/>
        <v>1</v>
      </c>
      <c r="I80">
        <f>Table1[[#This Row],[Rep Time]]*H80</f>
        <v>10.126913688130662</v>
      </c>
      <c r="L80" t="b">
        <f>AND(Table1[[#This Row],[Period]]="May-Jul",Table1[[#This Row],[Shipment Volume]]&gt;3000,OR(Table1[[#This Row],[Destination]]="Rest of World",Table1[[#This Row],[Destination]]="Middle-East"))</f>
        <v>0</v>
      </c>
    </row>
    <row r="81" spans="1:12" x14ac:dyDescent="0.35">
      <c r="A81">
        <v>80</v>
      </c>
      <c r="B81" t="s">
        <v>5</v>
      </c>
      <c r="C81" t="s">
        <v>7</v>
      </c>
      <c r="D81" s="1">
        <v>3030.3581398620736</v>
      </c>
      <c r="E81" s="2">
        <v>2.3443334472080268</v>
      </c>
      <c r="G81" t="b">
        <f>AND(Table1[[#This Row],[Period]]="Nov-Jan",Table1[[#This Row],[Shipment Volume]]&gt;3000,OR(Table1[[#This Row],[Destination]]="UK",Table1[[#This Row],[Destination]]="EU"))</f>
        <v>1</v>
      </c>
      <c r="H81">
        <f t="shared" si="1"/>
        <v>1</v>
      </c>
      <c r="I81">
        <f>Table1[[#This Row],[Rep Time]]*H81</f>
        <v>2.3443334472080268</v>
      </c>
      <c r="L81" t="b">
        <f>AND(Table1[[#This Row],[Period]]="May-Jul",Table1[[#This Row],[Shipment Volume]]&gt;3000,OR(Table1[[#This Row],[Destination]]="Rest of World",Table1[[#This Row],[Destination]]="Middle-East"))</f>
        <v>0</v>
      </c>
    </row>
    <row r="82" spans="1:12" x14ac:dyDescent="0.35">
      <c r="A82">
        <v>81</v>
      </c>
      <c r="B82" t="s">
        <v>5</v>
      </c>
      <c r="C82" t="s">
        <v>8</v>
      </c>
      <c r="D82" s="1">
        <v>5361.920567433117</v>
      </c>
      <c r="E82" s="2">
        <v>4.605797791667551</v>
      </c>
      <c r="G82" t="b">
        <f>AND(Table1[[#This Row],[Period]]="Nov-Jan",Table1[[#This Row],[Shipment Volume]]&gt;3000,OR(Table1[[#This Row],[Destination]]="UK",Table1[[#This Row],[Destination]]="EU"))</f>
        <v>1</v>
      </c>
      <c r="H82">
        <f t="shared" si="1"/>
        <v>1</v>
      </c>
      <c r="I82">
        <f>Table1[[#This Row],[Rep Time]]*H82</f>
        <v>4.605797791667551</v>
      </c>
      <c r="L82" t="b">
        <f>AND(Table1[[#This Row],[Period]]="May-Jul",Table1[[#This Row],[Shipment Volume]]&gt;3000,OR(Table1[[#This Row],[Destination]]="Rest of World",Table1[[#This Row],[Destination]]="Middle-East"))</f>
        <v>0</v>
      </c>
    </row>
    <row r="83" spans="1:12" x14ac:dyDescent="0.35">
      <c r="A83">
        <v>82</v>
      </c>
      <c r="B83" t="s">
        <v>5</v>
      </c>
      <c r="C83" t="s">
        <v>8</v>
      </c>
      <c r="D83" s="1">
        <v>3967.2149897378404</v>
      </c>
      <c r="E83" s="2">
        <v>4.8579391482479828</v>
      </c>
      <c r="G83" t="b">
        <f>AND(Table1[[#This Row],[Period]]="Nov-Jan",Table1[[#This Row],[Shipment Volume]]&gt;3000,OR(Table1[[#This Row],[Destination]]="UK",Table1[[#This Row],[Destination]]="EU"))</f>
        <v>1</v>
      </c>
      <c r="H83">
        <f t="shared" si="1"/>
        <v>1</v>
      </c>
      <c r="I83">
        <f>Table1[[#This Row],[Rep Time]]*H83</f>
        <v>4.8579391482479828</v>
      </c>
      <c r="L83" t="b">
        <f>AND(Table1[[#This Row],[Period]]="May-Jul",Table1[[#This Row],[Shipment Volume]]&gt;3000,OR(Table1[[#This Row],[Destination]]="Rest of World",Table1[[#This Row],[Destination]]="Middle-East"))</f>
        <v>0</v>
      </c>
    </row>
    <row r="84" spans="1:12" x14ac:dyDescent="0.35">
      <c r="A84">
        <v>83</v>
      </c>
      <c r="B84" t="s">
        <v>5</v>
      </c>
      <c r="C84" t="s">
        <v>6</v>
      </c>
      <c r="D84" s="1">
        <v>3086.7195265309419</v>
      </c>
      <c r="E84" s="2">
        <v>0.38002218679760064</v>
      </c>
      <c r="G84" t="b">
        <f>AND(Table1[[#This Row],[Period]]="Nov-Jan",Table1[[#This Row],[Shipment Volume]]&gt;3000,OR(Table1[[#This Row],[Destination]]="UK",Table1[[#This Row],[Destination]]="EU"))</f>
        <v>0</v>
      </c>
      <c r="H84">
        <f t="shared" si="1"/>
        <v>0</v>
      </c>
      <c r="I84">
        <f>Table1[[#This Row],[Rep Time]]*H84</f>
        <v>0</v>
      </c>
      <c r="L84" t="b">
        <f>AND(Table1[[#This Row],[Period]]="May-Jul",Table1[[#This Row],[Shipment Volume]]&gt;3000,OR(Table1[[#This Row],[Destination]]="Rest of World",Table1[[#This Row],[Destination]]="Middle-East"))</f>
        <v>0</v>
      </c>
    </row>
    <row r="85" spans="1:12" x14ac:dyDescent="0.35">
      <c r="A85">
        <v>84</v>
      </c>
      <c r="B85" t="s">
        <v>5</v>
      </c>
      <c r="C85" t="s">
        <v>9</v>
      </c>
      <c r="D85" s="1">
        <v>4602.5152288202662</v>
      </c>
      <c r="E85" s="2">
        <v>6.4236760826921939</v>
      </c>
      <c r="G85" t="b">
        <f>AND(Table1[[#This Row],[Period]]="Nov-Jan",Table1[[#This Row],[Shipment Volume]]&gt;3000,OR(Table1[[#This Row],[Destination]]="UK",Table1[[#This Row],[Destination]]="EU"))</f>
        <v>0</v>
      </c>
      <c r="H85">
        <f t="shared" si="1"/>
        <v>0</v>
      </c>
      <c r="I85">
        <f>Table1[[#This Row],[Rep Time]]*H85</f>
        <v>0</v>
      </c>
      <c r="L85" t="b">
        <f>AND(Table1[[#This Row],[Period]]="May-Jul",Table1[[#This Row],[Shipment Volume]]&gt;3000,OR(Table1[[#This Row],[Destination]]="Rest of World",Table1[[#This Row],[Destination]]="Middle-East"))</f>
        <v>0</v>
      </c>
    </row>
    <row r="86" spans="1:12" x14ac:dyDescent="0.35">
      <c r="A86">
        <v>85</v>
      </c>
      <c r="B86" t="s">
        <v>5</v>
      </c>
      <c r="C86" t="s">
        <v>7</v>
      </c>
      <c r="D86" s="1">
        <v>4222.7170625701547</v>
      </c>
      <c r="E86" s="2">
        <v>6.3033193536818768</v>
      </c>
      <c r="G86" t="b">
        <f>AND(Table1[[#This Row],[Period]]="Nov-Jan",Table1[[#This Row],[Shipment Volume]]&gt;3000,OR(Table1[[#This Row],[Destination]]="UK",Table1[[#This Row],[Destination]]="EU"))</f>
        <v>1</v>
      </c>
      <c r="H86">
        <f t="shared" si="1"/>
        <v>1</v>
      </c>
      <c r="I86">
        <f>Table1[[#This Row],[Rep Time]]*H86</f>
        <v>6.3033193536818768</v>
      </c>
      <c r="L86" t="b">
        <f>AND(Table1[[#This Row],[Period]]="May-Jul",Table1[[#This Row],[Shipment Volume]]&gt;3000,OR(Table1[[#This Row],[Destination]]="Rest of World",Table1[[#This Row],[Destination]]="Middle-East"))</f>
        <v>0</v>
      </c>
    </row>
    <row r="87" spans="1:12" x14ac:dyDescent="0.35">
      <c r="A87">
        <v>86</v>
      </c>
      <c r="B87" t="s">
        <v>5</v>
      </c>
      <c r="C87" t="s">
        <v>8</v>
      </c>
      <c r="D87" s="1">
        <v>2443.6817612731829</v>
      </c>
      <c r="E87" s="2">
        <v>1.7120935182388208</v>
      </c>
      <c r="G87" t="b">
        <f>AND(Table1[[#This Row],[Period]]="Nov-Jan",Table1[[#This Row],[Shipment Volume]]&gt;3000,OR(Table1[[#This Row],[Destination]]="UK",Table1[[#This Row],[Destination]]="EU"))</f>
        <v>0</v>
      </c>
      <c r="H87">
        <f t="shared" si="1"/>
        <v>0</v>
      </c>
      <c r="I87">
        <f>Table1[[#This Row],[Rep Time]]*H87</f>
        <v>0</v>
      </c>
      <c r="L87" t="b">
        <f>AND(Table1[[#This Row],[Period]]="May-Jul",Table1[[#This Row],[Shipment Volume]]&gt;3000,OR(Table1[[#This Row],[Destination]]="Rest of World",Table1[[#This Row],[Destination]]="Middle-East"))</f>
        <v>0</v>
      </c>
    </row>
    <row r="88" spans="1:12" x14ac:dyDescent="0.35">
      <c r="A88">
        <v>87</v>
      </c>
      <c r="B88" t="s">
        <v>5</v>
      </c>
      <c r="C88" t="s">
        <v>8</v>
      </c>
      <c r="D88" s="1">
        <v>4279.6480202960083</v>
      </c>
      <c r="E88" s="2">
        <v>4.3537334127998371</v>
      </c>
      <c r="G88" t="b">
        <f>AND(Table1[[#This Row],[Period]]="Nov-Jan",Table1[[#This Row],[Shipment Volume]]&gt;3000,OR(Table1[[#This Row],[Destination]]="UK",Table1[[#This Row],[Destination]]="EU"))</f>
        <v>1</v>
      </c>
      <c r="H88">
        <f t="shared" si="1"/>
        <v>1</v>
      </c>
      <c r="I88">
        <f>Table1[[#This Row],[Rep Time]]*H88</f>
        <v>4.3537334127998371</v>
      </c>
      <c r="L88" t="b">
        <f>AND(Table1[[#This Row],[Period]]="May-Jul",Table1[[#This Row],[Shipment Volume]]&gt;3000,OR(Table1[[#This Row],[Destination]]="Rest of World",Table1[[#This Row],[Destination]]="Middle-East"))</f>
        <v>0</v>
      </c>
    </row>
    <row r="89" spans="1:12" x14ac:dyDescent="0.35">
      <c r="A89">
        <v>88</v>
      </c>
      <c r="B89" t="s">
        <v>5</v>
      </c>
      <c r="C89" t="s">
        <v>6</v>
      </c>
      <c r="D89" s="1">
        <v>4977.013314695796</v>
      </c>
      <c r="E89" s="2">
        <v>2.0816964271565799</v>
      </c>
      <c r="G89" t="b">
        <f>AND(Table1[[#This Row],[Period]]="Nov-Jan",Table1[[#This Row],[Shipment Volume]]&gt;3000,OR(Table1[[#This Row],[Destination]]="UK",Table1[[#This Row],[Destination]]="EU"))</f>
        <v>0</v>
      </c>
      <c r="H89">
        <f t="shared" si="1"/>
        <v>0</v>
      </c>
      <c r="I89">
        <f>Table1[[#This Row],[Rep Time]]*H89</f>
        <v>0</v>
      </c>
      <c r="L89" t="b">
        <f>AND(Table1[[#This Row],[Period]]="May-Jul",Table1[[#This Row],[Shipment Volume]]&gt;3000,OR(Table1[[#This Row],[Destination]]="Rest of World",Table1[[#This Row],[Destination]]="Middle-East"))</f>
        <v>0</v>
      </c>
    </row>
    <row r="90" spans="1:12" x14ac:dyDescent="0.35">
      <c r="A90">
        <v>89</v>
      </c>
      <c r="B90" t="s">
        <v>5</v>
      </c>
      <c r="C90" t="s">
        <v>9</v>
      </c>
      <c r="D90" s="1">
        <v>3190.7088769949041</v>
      </c>
      <c r="E90" s="2">
        <v>1.9535605052166181</v>
      </c>
      <c r="G90" t="b">
        <f>AND(Table1[[#This Row],[Period]]="Nov-Jan",Table1[[#This Row],[Shipment Volume]]&gt;3000,OR(Table1[[#This Row],[Destination]]="UK",Table1[[#This Row],[Destination]]="EU"))</f>
        <v>0</v>
      </c>
      <c r="H90">
        <f t="shared" si="1"/>
        <v>0</v>
      </c>
      <c r="I90">
        <f>Table1[[#This Row],[Rep Time]]*H90</f>
        <v>0</v>
      </c>
      <c r="L90" t="b">
        <f>AND(Table1[[#This Row],[Period]]="May-Jul",Table1[[#This Row],[Shipment Volume]]&gt;3000,OR(Table1[[#This Row],[Destination]]="Rest of World",Table1[[#This Row],[Destination]]="Middle-East"))</f>
        <v>0</v>
      </c>
    </row>
    <row r="91" spans="1:12" x14ac:dyDescent="0.35">
      <c r="A91">
        <v>90</v>
      </c>
      <c r="B91" t="s">
        <v>5</v>
      </c>
      <c r="C91" t="s">
        <v>8</v>
      </c>
      <c r="D91" s="1">
        <v>4651.1186256830115</v>
      </c>
      <c r="E91" s="2">
        <v>6.6390489445946121</v>
      </c>
      <c r="G91" t="b">
        <f>AND(Table1[[#This Row],[Period]]="Nov-Jan",Table1[[#This Row],[Shipment Volume]]&gt;3000,OR(Table1[[#This Row],[Destination]]="UK",Table1[[#This Row],[Destination]]="EU"))</f>
        <v>1</v>
      </c>
      <c r="H91">
        <f t="shared" si="1"/>
        <v>1</v>
      </c>
      <c r="I91">
        <f>Table1[[#This Row],[Rep Time]]*H91</f>
        <v>6.6390489445946121</v>
      </c>
      <c r="L91" t="b">
        <f>AND(Table1[[#This Row],[Period]]="May-Jul",Table1[[#This Row],[Shipment Volume]]&gt;3000,OR(Table1[[#This Row],[Destination]]="Rest of World",Table1[[#This Row],[Destination]]="Middle-East"))</f>
        <v>0</v>
      </c>
    </row>
    <row r="92" spans="1:12" x14ac:dyDescent="0.35">
      <c r="A92">
        <v>91</v>
      </c>
      <c r="B92" t="s">
        <v>5</v>
      </c>
      <c r="C92" t="s">
        <v>7</v>
      </c>
      <c r="D92" s="1">
        <v>3534.8230186209548</v>
      </c>
      <c r="E92" s="2">
        <v>4.1871629658463929</v>
      </c>
      <c r="G92" t="b">
        <f>AND(Table1[[#This Row],[Period]]="Nov-Jan",Table1[[#This Row],[Shipment Volume]]&gt;3000,OR(Table1[[#This Row],[Destination]]="UK",Table1[[#This Row],[Destination]]="EU"))</f>
        <v>1</v>
      </c>
      <c r="H92">
        <f t="shared" si="1"/>
        <v>1</v>
      </c>
      <c r="I92">
        <f>Table1[[#This Row],[Rep Time]]*H92</f>
        <v>4.1871629658463929</v>
      </c>
      <c r="L92" t="b">
        <f>AND(Table1[[#This Row],[Period]]="May-Jul",Table1[[#This Row],[Shipment Volume]]&gt;3000,OR(Table1[[#This Row],[Destination]]="Rest of World",Table1[[#This Row],[Destination]]="Middle-East"))</f>
        <v>0</v>
      </c>
    </row>
    <row r="93" spans="1:12" x14ac:dyDescent="0.35">
      <c r="A93">
        <v>92</v>
      </c>
      <c r="B93" t="s">
        <v>5</v>
      </c>
      <c r="C93" t="s">
        <v>7</v>
      </c>
      <c r="D93" s="1">
        <v>5760.213308443781</v>
      </c>
      <c r="E93" s="2">
        <v>1.1583609996642061</v>
      </c>
      <c r="G93" t="b">
        <f>AND(Table1[[#This Row],[Period]]="Nov-Jan",Table1[[#This Row],[Shipment Volume]]&gt;3000,OR(Table1[[#This Row],[Destination]]="UK",Table1[[#This Row],[Destination]]="EU"))</f>
        <v>1</v>
      </c>
      <c r="H93">
        <f t="shared" si="1"/>
        <v>1</v>
      </c>
      <c r="I93">
        <f>Table1[[#This Row],[Rep Time]]*H93</f>
        <v>1.1583609996642061</v>
      </c>
      <c r="L93" t="b">
        <f>AND(Table1[[#This Row],[Period]]="May-Jul",Table1[[#This Row],[Shipment Volume]]&gt;3000,OR(Table1[[#This Row],[Destination]]="Rest of World",Table1[[#This Row],[Destination]]="Middle-East"))</f>
        <v>0</v>
      </c>
    </row>
    <row r="94" spans="1:12" x14ac:dyDescent="0.35">
      <c r="A94">
        <v>93</v>
      </c>
      <c r="B94" t="s">
        <v>5</v>
      </c>
      <c r="C94" t="s">
        <v>9</v>
      </c>
      <c r="D94" s="1">
        <v>4629.8932930803858</v>
      </c>
      <c r="E94" s="2">
        <v>1.8061198652176167</v>
      </c>
      <c r="G94" t="b">
        <f>AND(Table1[[#This Row],[Period]]="Nov-Jan",Table1[[#This Row],[Shipment Volume]]&gt;3000,OR(Table1[[#This Row],[Destination]]="UK",Table1[[#This Row],[Destination]]="EU"))</f>
        <v>0</v>
      </c>
      <c r="H94">
        <f t="shared" si="1"/>
        <v>0</v>
      </c>
      <c r="I94">
        <f>Table1[[#This Row],[Rep Time]]*H94</f>
        <v>0</v>
      </c>
      <c r="L94" t="b">
        <f>AND(Table1[[#This Row],[Period]]="May-Jul",Table1[[#This Row],[Shipment Volume]]&gt;3000,OR(Table1[[#This Row],[Destination]]="Rest of World",Table1[[#This Row],[Destination]]="Middle-East"))</f>
        <v>0</v>
      </c>
    </row>
    <row r="95" spans="1:12" x14ac:dyDescent="0.35">
      <c r="A95">
        <v>94</v>
      </c>
      <c r="B95" t="s">
        <v>5</v>
      </c>
      <c r="C95" t="s">
        <v>8</v>
      </c>
      <c r="D95" s="1">
        <v>4396.3396011386067</v>
      </c>
      <c r="E95" s="2">
        <v>3.5727543639359047</v>
      </c>
      <c r="G95" t="b">
        <f>AND(Table1[[#This Row],[Period]]="Nov-Jan",Table1[[#This Row],[Shipment Volume]]&gt;3000,OR(Table1[[#This Row],[Destination]]="UK",Table1[[#This Row],[Destination]]="EU"))</f>
        <v>1</v>
      </c>
      <c r="H95">
        <f t="shared" si="1"/>
        <v>1</v>
      </c>
      <c r="I95">
        <f>Table1[[#This Row],[Rep Time]]*H95</f>
        <v>3.5727543639359047</v>
      </c>
      <c r="L95" t="b">
        <f>AND(Table1[[#This Row],[Period]]="May-Jul",Table1[[#This Row],[Shipment Volume]]&gt;3000,OR(Table1[[#This Row],[Destination]]="Rest of World",Table1[[#This Row],[Destination]]="Middle-East"))</f>
        <v>0</v>
      </c>
    </row>
    <row r="96" spans="1:12" x14ac:dyDescent="0.35">
      <c r="A96">
        <v>95</v>
      </c>
      <c r="B96" t="s">
        <v>5</v>
      </c>
      <c r="C96" t="s">
        <v>9</v>
      </c>
      <c r="D96" s="1">
        <v>3575.2796166925691</v>
      </c>
      <c r="E96" s="2">
        <v>5.5604167778234919</v>
      </c>
      <c r="G96" t="b">
        <f>AND(Table1[[#This Row],[Period]]="Nov-Jan",Table1[[#This Row],[Shipment Volume]]&gt;3000,OR(Table1[[#This Row],[Destination]]="UK",Table1[[#This Row],[Destination]]="EU"))</f>
        <v>0</v>
      </c>
      <c r="H96">
        <f t="shared" si="1"/>
        <v>0</v>
      </c>
      <c r="I96">
        <f>Table1[[#This Row],[Rep Time]]*H96</f>
        <v>0</v>
      </c>
      <c r="L96" t="b">
        <f>AND(Table1[[#This Row],[Period]]="May-Jul",Table1[[#This Row],[Shipment Volume]]&gt;3000,OR(Table1[[#This Row],[Destination]]="Rest of World",Table1[[#This Row],[Destination]]="Middle-East"))</f>
        <v>0</v>
      </c>
    </row>
    <row r="97" spans="1:12" x14ac:dyDescent="0.35">
      <c r="A97">
        <v>96</v>
      </c>
      <c r="B97" t="s">
        <v>5</v>
      </c>
      <c r="C97" t="s">
        <v>8</v>
      </c>
      <c r="D97" s="1">
        <v>3485.2214513230138</v>
      </c>
      <c r="E97" s="2">
        <v>2.6149951071705875</v>
      </c>
      <c r="G97" t="b">
        <f>AND(Table1[[#This Row],[Period]]="Nov-Jan",Table1[[#This Row],[Shipment Volume]]&gt;3000,OR(Table1[[#This Row],[Destination]]="UK",Table1[[#This Row],[Destination]]="EU"))</f>
        <v>1</v>
      </c>
      <c r="H97">
        <f t="shared" si="1"/>
        <v>1</v>
      </c>
      <c r="I97">
        <f>Table1[[#This Row],[Rep Time]]*H97</f>
        <v>2.6149951071705875</v>
      </c>
      <c r="L97" t="b">
        <f>AND(Table1[[#This Row],[Period]]="May-Jul",Table1[[#This Row],[Shipment Volume]]&gt;3000,OR(Table1[[#This Row],[Destination]]="Rest of World",Table1[[#This Row],[Destination]]="Middle-East"))</f>
        <v>0</v>
      </c>
    </row>
    <row r="98" spans="1:12" x14ac:dyDescent="0.35">
      <c r="A98">
        <v>97</v>
      </c>
      <c r="B98" t="s">
        <v>5</v>
      </c>
      <c r="C98" t="s">
        <v>8</v>
      </c>
      <c r="D98" s="1">
        <v>4026.1275090451818</v>
      </c>
      <c r="E98" s="2">
        <v>3.9954054967011969</v>
      </c>
      <c r="G98" t="b">
        <f>AND(Table1[[#This Row],[Period]]="Nov-Jan",Table1[[#This Row],[Shipment Volume]]&gt;3000,OR(Table1[[#This Row],[Destination]]="UK",Table1[[#This Row],[Destination]]="EU"))</f>
        <v>1</v>
      </c>
      <c r="H98">
        <f t="shared" si="1"/>
        <v>1</v>
      </c>
      <c r="I98">
        <f>Table1[[#This Row],[Rep Time]]*H98</f>
        <v>3.9954054967011969</v>
      </c>
      <c r="L98" t="b">
        <f>AND(Table1[[#This Row],[Period]]="May-Jul",Table1[[#This Row],[Shipment Volume]]&gt;3000,OR(Table1[[#This Row],[Destination]]="Rest of World",Table1[[#This Row],[Destination]]="Middle-East"))</f>
        <v>0</v>
      </c>
    </row>
    <row r="99" spans="1:12" x14ac:dyDescent="0.35">
      <c r="A99">
        <v>98</v>
      </c>
      <c r="B99" t="s">
        <v>5</v>
      </c>
      <c r="C99" t="s">
        <v>8</v>
      </c>
      <c r="D99" s="1">
        <v>2960.2815730904695</v>
      </c>
      <c r="E99" s="2">
        <v>3.0219517709261896</v>
      </c>
      <c r="G99" t="b">
        <f>AND(Table1[[#This Row],[Period]]="Nov-Jan",Table1[[#This Row],[Shipment Volume]]&gt;3000,OR(Table1[[#This Row],[Destination]]="UK",Table1[[#This Row],[Destination]]="EU"))</f>
        <v>0</v>
      </c>
      <c r="H99">
        <f t="shared" si="1"/>
        <v>0</v>
      </c>
      <c r="I99">
        <f>Table1[[#This Row],[Rep Time]]*H99</f>
        <v>0</v>
      </c>
      <c r="L99" t="b">
        <f>AND(Table1[[#This Row],[Period]]="May-Jul",Table1[[#This Row],[Shipment Volume]]&gt;3000,OR(Table1[[#This Row],[Destination]]="Rest of World",Table1[[#This Row],[Destination]]="Middle-East"))</f>
        <v>0</v>
      </c>
    </row>
    <row r="100" spans="1:12" x14ac:dyDescent="0.35">
      <c r="A100">
        <v>99</v>
      </c>
      <c r="B100" t="s">
        <v>5</v>
      </c>
      <c r="C100" t="s">
        <v>8</v>
      </c>
      <c r="D100" s="1">
        <v>3655.9336068457924</v>
      </c>
      <c r="E100" s="2">
        <v>3.1613029911264934</v>
      </c>
      <c r="G100" t="b">
        <f>AND(Table1[[#This Row],[Period]]="Nov-Jan",Table1[[#This Row],[Shipment Volume]]&gt;3000,OR(Table1[[#This Row],[Destination]]="UK",Table1[[#This Row],[Destination]]="EU"))</f>
        <v>1</v>
      </c>
      <c r="H100">
        <f t="shared" si="1"/>
        <v>1</v>
      </c>
      <c r="I100">
        <f>Table1[[#This Row],[Rep Time]]*H100</f>
        <v>3.1613029911264934</v>
      </c>
      <c r="L100" t="b">
        <f>AND(Table1[[#This Row],[Period]]="May-Jul",Table1[[#This Row],[Shipment Volume]]&gt;3000,OR(Table1[[#This Row],[Destination]]="Rest of World",Table1[[#This Row],[Destination]]="Middle-East"))</f>
        <v>0</v>
      </c>
    </row>
    <row r="101" spans="1:12" x14ac:dyDescent="0.35">
      <c r="A101">
        <v>100</v>
      </c>
      <c r="B101" t="s">
        <v>5</v>
      </c>
      <c r="C101" t="s">
        <v>7</v>
      </c>
      <c r="D101" s="1">
        <v>2756.0204317560419</v>
      </c>
      <c r="E101" s="2">
        <v>5.0187218629628276</v>
      </c>
      <c r="G101" t="b">
        <f>AND(Table1[[#This Row],[Period]]="Nov-Jan",Table1[[#This Row],[Shipment Volume]]&gt;3000,OR(Table1[[#This Row],[Destination]]="UK",Table1[[#This Row],[Destination]]="EU"))</f>
        <v>0</v>
      </c>
      <c r="H101">
        <f t="shared" si="1"/>
        <v>0</v>
      </c>
      <c r="I101">
        <f>Table1[[#This Row],[Rep Time]]*H101</f>
        <v>0</v>
      </c>
      <c r="L101" t="b">
        <f>AND(Table1[[#This Row],[Period]]="May-Jul",Table1[[#This Row],[Shipment Volume]]&gt;3000,OR(Table1[[#This Row],[Destination]]="Rest of World",Table1[[#This Row],[Destination]]="Middle-East"))</f>
        <v>0</v>
      </c>
    </row>
    <row r="102" spans="1:12" x14ac:dyDescent="0.35">
      <c r="A102">
        <v>101</v>
      </c>
      <c r="B102" t="s">
        <v>5</v>
      </c>
      <c r="C102" t="s">
        <v>8</v>
      </c>
      <c r="D102" s="1">
        <v>3197.4834756547352</v>
      </c>
      <c r="E102" s="2">
        <v>2.1813317196203621</v>
      </c>
      <c r="G102" t="b">
        <f>AND(Table1[[#This Row],[Period]]="Nov-Jan",Table1[[#This Row],[Shipment Volume]]&gt;3000,OR(Table1[[#This Row],[Destination]]="UK",Table1[[#This Row],[Destination]]="EU"))</f>
        <v>1</v>
      </c>
      <c r="H102">
        <f t="shared" si="1"/>
        <v>1</v>
      </c>
      <c r="I102">
        <f>Table1[[#This Row],[Rep Time]]*H102</f>
        <v>2.1813317196203621</v>
      </c>
      <c r="L102" t="b">
        <f>AND(Table1[[#This Row],[Period]]="May-Jul",Table1[[#This Row],[Shipment Volume]]&gt;3000,OR(Table1[[#This Row],[Destination]]="Rest of World",Table1[[#This Row],[Destination]]="Middle-East"))</f>
        <v>0</v>
      </c>
    </row>
    <row r="103" spans="1:12" x14ac:dyDescent="0.35">
      <c r="A103">
        <v>102</v>
      </c>
      <c r="B103" t="s">
        <v>5</v>
      </c>
      <c r="C103" t="s">
        <v>7</v>
      </c>
      <c r="D103" s="1">
        <v>3184.0036273060832</v>
      </c>
      <c r="E103" s="2">
        <v>3.0902365084801469</v>
      </c>
      <c r="G103" t="b">
        <f>AND(Table1[[#This Row],[Period]]="Nov-Jan",Table1[[#This Row],[Shipment Volume]]&gt;3000,OR(Table1[[#This Row],[Destination]]="UK",Table1[[#This Row],[Destination]]="EU"))</f>
        <v>1</v>
      </c>
      <c r="H103">
        <f t="shared" si="1"/>
        <v>1</v>
      </c>
      <c r="I103">
        <f>Table1[[#This Row],[Rep Time]]*H103</f>
        <v>3.0902365084801469</v>
      </c>
      <c r="L103" t="b">
        <f>AND(Table1[[#This Row],[Period]]="May-Jul",Table1[[#This Row],[Shipment Volume]]&gt;3000,OR(Table1[[#This Row],[Destination]]="Rest of World",Table1[[#This Row],[Destination]]="Middle-East"))</f>
        <v>0</v>
      </c>
    </row>
    <row r="104" spans="1:12" x14ac:dyDescent="0.35">
      <c r="A104">
        <v>103</v>
      </c>
      <c r="B104" t="s">
        <v>5</v>
      </c>
      <c r="C104" t="s">
        <v>9</v>
      </c>
      <c r="D104" s="1">
        <v>4972.5840754981618</v>
      </c>
      <c r="E104" s="2">
        <v>5.5392016642717641</v>
      </c>
      <c r="G104" t="b">
        <f>AND(Table1[[#This Row],[Period]]="Nov-Jan",Table1[[#This Row],[Shipment Volume]]&gt;3000,OR(Table1[[#This Row],[Destination]]="UK",Table1[[#This Row],[Destination]]="EU"))</f>
        <v>0</v>
      </c>
      <c r="H104">
        <f t="shared" si="1"/>
        <v>0</v>
      </c>
      <c r="I104">
        <f>Table1[[#This Row],[Rep Time]]*H104</f>
        <v>0</v>
      </c>
      <c r="L104" t="b">
        <f>AND(Table1[[#This Row],[Period]]="May-Jul",Table1[[#This Row],[Shipment Volume]]&gt;3000,OR(Table1[[#This Row],[Destination]]="Rest of World",Table1[[#This Row],[Destination]]="Middle-East"))</f>
        <v>0</v>
      </c>
    </row>
    <row r="105" spans="1:12" x14ac:dyDescent="0.35">
      <c r="A105">
        <v>104</v>
      </c>
      <c r="B105" t="s">
        <v>5</v>
      </c>
      <c r="C105" t="s">
        <v>8</v>
      </c>
      <c r="D105" s="1">
        <v>3412.2777025040705</v>
      </c>
      <c r="E105" s="2">
        <v>5.2922304192790053</v>
      </c>
      <c r="G105" t="b">
        <f>AND(Table1[[#This Row],[Period]]="Nov-Jan",Table1[[#This Row],[Shipment Volume]]&gt;3000,OR(Table1[[#This Row],[Destination]]="UK",Table1[[#This Row],[Destination]]="EU"))</f>
        <v>1</v>
      </c>
      <c r="H105">
        <f t="shared" si="1"/>
        <v>1</v>
      </c>
      <c r="I105">
        <f>Table1[[#This Row],[Rep Time]]*H105</f>
        <v>5.2922304192790053</v>
      </c>
      <c r="L105" t="b">
        <f>AND(Table1[[#This Row],[Period]]="May-Jul",Table1[[#This Row],[Shipment Volume]]&gt;3000,OR(Table1[[#This Row],[Destination]]="Rest of World",Table1[[#This Row],[Destination]]="Middle-East"))</f>
        <v>0</v>
      </c>
    </row>
    <row r="106" spans="1:12" x14ac:dyDescent="0.35">
      <c r="A106">
        <v>105</v>
      </c>
      <c r="B106" t="s">
        <v>5</v>
      </c>
      <c r="C106" t="s">
        <v>7</v>
      </c>
      <c r="D106" s="1">
        <v>5142.657310992945</v>
      </c>
      <c r="E106" s="2">
        <v>4.6303176017487679</v>
      </c>
      <c r="G106" t="b">
        <f>AND(Table1[[#This Row],[Period]]="Nov-Jan",Table1[[#This Row],[Shipment Volume]]&gt;3000,OR(Table1[[#This Row],[Destination]]="UK",Table1[[#This Row],[Destination]]="EU"))</f>
        <v>1</v>
      </c>
      <c r="H106">
        <f t="shared" si="1"/>
        <v>1</v>
      </c>
      <c r="I106">
        <f>Table1[[#This Row],[Rep Time]]*H106</f>
        <v>4.6303176017487679</v>
      </c>
      <c r="L106" t="b">
        <f>AND(Table1[[#This Row],[Period]]="May-Jul",Table1[[#This Row],[Shipment Volume]]&gt;3000,OR(Table1[[#This Row],[Destination]]="Rest of World",Table1[[#This Row],[Destination]]="Middle-East"))</f>
        <v>0</v>
      </c>
    </row>
    <row r="107" spans="1:12" x14ac:dyDescent="0.35">
      <c r="A107">
        <v>106</v>
      </c>
      <c r="B107" t="s">
        <v>5</v>
      </c>
      <c r="C107" t="s">
        <v>6</v>
      </c>
      <c r="D107" s="1">
        <v>4090.8903530216776</v>
      </c>
      <c r="E107" s="2">
        <v>2.1378689793415342</v>
      </c>
      <c r="G107" t="b">
        <f>AND(Table1[[#This Row],[Period]]="Nov-Jan",Table1[[#This Row],[Shipment Volume]]&gt;3000,OR(Table1[[#This Row],[Destination]]="UK",Table1[[#This Row],[Destination]]="EU"))</f>
        <v>0</v>
      </c>
      <c r="H107">
        <f t="shared" si="1"/>
        <v>0</v>
      </c>
      <c r="I107">
        <f>Table1[[#This Row],[Rep Time]]*H107</f>
        <v>0</v>
      </c>
      <c r="L107" t="b">
        <f>AND(Table1[[#This Row],[Period]]="May-Jul",Table1[[#This Row],[Shipment Volume]]&gt;3000,OR(Table1[[#This Row],[Destination]]="Rest of World",Table1[[#This Row],[Destination]]="Middle-East"))</f>
        <v>0</v>
      </c>
    </row>
    <row r="108" spans="1:12" x14ac:dyDescent="0.35">
      <c r="A108">
        <v>107</v>
      </c>
      <c r="B108" t="s">
        <v>5</v>
      </c>
      <c r="C108" t="s">
        <v>6</v>
      </c>
      <c r="D108" s="1">
        <v>3377.5509210536256</v>
      </c>
      <c r="E108" s="2">
        <v>5.6596929402947875</v>
      </c>
      <c r="G108" t="b">
        <f>AND(Table1[[#This Row],[Period]]="Nov-Jan",Table1[[#This Row],[Shipment Volume]]&gt;3000,OR(Table1[[#This Row],[Destination]]="UK",Table1[[#This Row],[Destination]]="EU"))</f>
        <v>0</v>
      </c>
      <c r="H108">
        <f t="shared" si="1"/>
        <v>0</v>
      </c>
      <c r="I108">
        <f>Table1[[#This Row],[Rep Time]]*H108</f>
        <v>0</v>
      </c>
      <c r="L108" t="b">
        <f>AND(Table1[[#This Row],[Period]]="May-Jul",Table1[[#This Row],[Shipment Volume]]&gt;3000,OR(Table1[[#This Row],[Destination]]="Rest of World",Table1[[#This Row],[Destination]]="Middle-East"))</f>
        <v>0</v>
      </c>
    </row>
    <row r="109" spans="1:12" x14ac:dyDescent="0.35">
      <c r="A109">
        <v>108</v>
      </c>
      <c r="B109" t="s">
        <v>5</v>
      </c>
      <c r="C109" t="s">
        <v>9</v>
      </c>
      <c r="D109" s="1">
        <v>6033.5846784291789</v>
      </c>
      <c r="E109" s="2">
        <v>6.4529884603830343</v>
      </c>
      <c r="G109" t="b">
        <f>AND(Table1[[#This Row],[Period]]="Nov-Jan",Table1[[#This Row],[Shipment Volume]]&gt;3000,OR(Table1[[#This Row],[Destination]]="UK",Table1[[#This Row],[Destination]]="EU"))</f>
        <v>0</v>
      </c>
      <c r="H109">
        <f t="shared" si="1"/>
        <v>0</v>
      </c>
      <c r="I109">
        <f>Table1[[#This Row],[Rep Time]]*H109</f>
        <v>0</v>
      </c>
      <c r="L109" t="b">
        <f>AND(Table1[[#This Row],[Period]]="May-Jul",Table1[[#This Row],[Shipment Volume]]&gt;3000,OR(Table1[[#This Row],[Destination]]="Rest of World",Table1[[#This Row],[Destination]]="Middle-East"))</f>
        <v>0</v>
      </c>
    </row>
    <row r="110" spans="1:12" x14ac:dyDescent="0.35">
      <c r="A110">
        <v>109</v>
      </c>
      <c r="B110" t="s">
        <v>5</v>
      </c>
      <c r="C110" t="s">
        <v>6</v>
      </c>
      <c r="D110" s="1">
        <v>4334.6667654113844</v>
      </c>
      <c r="E110" s="2">
        <v>3.8250728418219908</v>
      </c>
      <c r="G110" t="b">
        <f>AND(Table1[[#This Row],[Period]]="Nov-Jan",Table1[[#This Row],[Shipment Volume]]&gt;3000,OR(Table1[[#This Row],[Destination]]="UK",Table1[[#This Row],[Destination]]="EU"))</f>
        <v>0</v>
      </c>
      <c r="H110">
        <f t="shared" si="1"/>
        <v>0</v>
      </c>
      <c r="I110">
        <f>Table1[[#This Row],[Rep Time]]*H110</f>
        <v>0</v>
      </c>
      <c r="L110" t="b">
        <f>AND(Table1[[#This Row],[Period]]="May-Jul",Table1[[#This Row],[Shipment Volume]]&gt;3000,OR(Table1[[#This Row],[Destination]]="Rest of World",Table1[[#This Row],[Destination]]="Middle-East"))</f>
        <v>0</v>
      </c>
    </row>
    <row r="111" spans="1:12" x14ac:dyDescent="0.35">
      <c r="A111">
        <v>110</v>
      </c>
      <c r="B111" t="s">
        <v>5</v>
      </c>
      <c r="C111" t="s">
        <v>7</v>
      </c>
      <c r="D111" s="1">
        <v>5213.5456017858814</v>
      </c>
      <c r="E111" s="2">
        <v>0.88487859007880409</v>
      </c>
      <c r="G111" t="b">
        <f>AND(Table1[[#This Row],[Period]]="Nov-Jan",Table1[[#This Row],[Shipment Volume]]&gt;3000,OR(Table1[[#This Row],[Destination]]="UK",Table1[[#This Row],[Destination]]="EU"))</f>
        <v>1</v>
      </c>
      <c r="H111">
        <f t="shared" si="1"/>
        <v>1</v>
      </c>
      <c r="I111">
        <f>Table1[[#This Row],[Rep Time]]*H111</f>
        <v>0.88487859007880409</v>
      </c>
      <c r="L111" t="b">
        <f>AND(Table1[[#This Row],[Period]]="May-Jul",Table1[[#This Row],[Shipment Volume]]&gt;3000,OR(Table1[[#This Row],[Destination]]="Rest of World",Table1[[#This Row],[Destination]]="Middle-East"))</f>
        <v>0</v>
      </c>
    </row>
    <row r="112" spans="1:12" x14ac:dyDescent="0.35">
      <c r="A112">
        <v>111</v>
      </c>
      <c r="B112" t="s">
        <v>5</v>
      </c>
      <c r="C112" t="s">
        <v>8</v>
      </c>
      <c r="D112" s="1">
        <v>3433.8713804609142</v>
      </c>
      <c r="E112" s="2">
        <v>2.8304342062985421</v>
      </c>
      <c r="G112" t="b">
        <f>AND(Table1[[#This Row],[Period]]="Nov-Jan",Table1[[#This Row],[Shipment Volume]]&gt;3000,OR(Table1[[#This Row],[Destination]]="UK",Table1[[#This Row],[Destination]]="EU"))</f>
        <v>1</v>
      </c>
      <c r="H112">
        <f t="shared" si="1"/>
        <v>1</v>
      </c>
      <c r="I112">
        <f>Table1[[#This Row],[Rep Time]]*H112</f>
        <v>2.8304342062985421</v>
      </c>
      <c r="L112" t="b">
        <f>AND(Table1[[#This Row],[Period]]="May-Jul",Table1[[#This Row],[Shipment Volume]]&gt;3000,OR(Table1[[#This Row],[Destination]]="Rest of World",Table1[[#This Row],[Destination]]="Middle-East"))</f>
        <v>0</v>
      </c>
    </row>
    <row r="113" spans="1:12" x14ac:dyDescent="0.35">
      <c r="A113">
        <v>112</v>
      </c>
      <c r="B113" t="s">
        <v>5</v>
      </c>
      <c r="C113" t="s">
        <v>9</v>
      </c>
      <c r="D113" s="1">
        <v>3677.6864463754464</v>
      </c>
      <c r="E113" s="2">
        <v>3.5314481111658429</v>
      </c>
      <c r="G113" t="b">
        <f>AND(Table1[[#This Row],[Period]]="Nov-Jan",Table1[[#This Row],[Shipment Volume]]&gt;3000,OR(Table1[[#This Row],[Destination]]="UK",Table1[[#This Row],[Destination]]="EU"))</f>
        <v>0</v>
      </c>
      <c r="H113">
        <f t="shared" si="1"/>
        <v>0</v>
      </c>
      <c r="I113">
        <f>Table1[[#This Row],[Rep Time]]*H113</f>
        <v>0</v>
      </c>
      <c r="L113" t="b">
        <f>AND(Table1[[#This Row],[Period]]="May-Jul",Table1[[#This Row],[Shipment Volume]]&gt;3000,OR(Table1[[#This Row],[Destination]]="Rest of World",Table1[[#This Row],[Destination]]="Middle-East"))</f>
        <v>0</v>
      </c>
    </row>
    <row r="114" spans="1:12" x14ac:dyDescent="0.35">
      <c r="A114">
        <v>113</v>
      </c>
      <c r="B114" t="s">
        <v>5</v>
      </c>
      <c r="C114" t="s">
        <v>9</v>
      </c>
      <c r="D114" s="1">
        <v>4140.4919203196187</v>
      </c>
      <c r="E114" s="2">
        <v>1.8953202693592548</v>
      </c>
      <c r="G114" t="b">
        <f>AND(Table1[[#This Row],[Period]]="Nov-Jan",Table1[[#This Row],[Shipment Volume]]&gt;3000,OR(Table1[[#This Row],[Destination]]="UK",Table1[[#This Row],[Destination]]="EU"))</f>
        <v>0</v>
      </c>
      <c r="H114">
        <f t="shared" si="1"/>
        <v>0</v>
      </c>
      <c r="I114">
        <f>Table1[[#This Row],[Rep Time]]*H114</f>
        <v>0</v>
      </c>
      <c r="L114" t="b">
        <f>AND(Table1[[#This Row],[Period]]="May-Jul",Table1[[#This Row],[Shipment Volume]]&gt;3000,OR(Table1[[#This Row],[Destination]]="Rest of World",Table1[[#This Row],[Destination]]="Middle-East"))</f>
        <v>0</v>
      </c>
    </row>
    <row r="115" spans="1:12" x14ac:dyDescent="0.35">
      <c r="A115">
        <v>114</v>
      </c>
      <c r="B115" t="s">
        <v>5</v>
      </c>
      <c r="C115" t="s">
        <v>7</v>
      </c>
      <c r="D115" s="1">
        <v>3382.0938470889814</v>
      </c>
      <c r="E115" s="2">
        <v>3.6399392482382917</v>
      </c>
      <c r="G115" t="b">
        <f>AND(Table1[[#This Row],[Period]]="Nov-Jan",Table1[[#This Row],[Shipment Volume]]&gt;3000,OR(Table1[[#This Row],[Destination]]="UK",Table1[[#This Row],[Destination]]="EU"))</f>
        <v>1</v>
      </c>
      <c r="H115">
        <f t="shared" si="1"/>
        <v>1</v>
      </c>
      <c r="I115">
        <f>Table1[[#This Row],[Rep Time]]*H115</f>
        <v>3.6399392482382917</v>
      </c>
      <c r="L115" t="b">
        <f>AND(Table1[[#This Row],[Period]]="May-Jul",Table1[[#This Row],[Shipment Volume]]&gt;3000,OR(Table1[[#This Row],[Destination]]="Rest of World",Table1[[#This Row],[Destination]]="Middle-East"))</f>
        <v>0</v>
      </c>
    </row>
    <row r="116" spans="1:12" x14ac:dyDescent="0.35">
      <c r="A116">
        <v>115</v>
      </c>
      <c r="B116" t="s">
        <v>5</v>
      </c>
      <c r="C116" t="s">
        <v>7</v>
      </c>
      <c r="D116" s="1">
        <v>3486.0945662367158</v>
      </c>
      <c r="E116" s="2">
        <v>6.355917454845895</v>
      </c>
      <c r="G116" t="b">
        <f>AND(Table1[[#This Row],[Period]]="Nov-Jan",Table1[[#This Row],[Shipment Volume]]&gt;3000,OR(Table1[[#This Row],[Destination]]="UK",Table1[[#This Row],[Destination]]="EU"))</f>
        <v>1</v>
      </c>
      <c r="H116">
        <f t="shared" si="1"/>
        <v>1</v>
      </c>
      <c r="I116">
        <f>Table1[[#This Row],[Rep Time]]*H116</f>
        <v>6.355917454845895</v>
      </c>
      <c r="L116" t="b">
        <f>AND(Table1[[#This Row],[Period]]="May-Jul",Table1[[#This Row],[Shipment Volume]]&gt;3000,OR(Table1[[#This Row],[Destination]]="Rest of World",Table1[[#This Row],[Destination]]="Middle-East"))</f>
        <v>0</v>
      </c>
    </row>
    <row r="117" spans="1:12" x14ac:dyDescent="0.35">
      <c r="A117">
        <v>116</v>
      </c>
      <c r="B117" t="s">
        <v>5</v>
      </c>
      <c r="C117" t="s">
        <v>8</v>
      </c>
      <c r="D117" s="1">
        <v>4405.2094482176472</v>
      </c>
      <c r="E117" s="2">
        <v>5.5506219061783879</v>
      </c>
      <c r="G117" t="b">
        <f>AND(Table1[[#This Row],[Period]]="Nov-Jan",Table1[[#This Row],[Shipment Volume]]&gt;3000,OR(Table1[[#This Row],[Destination]]="UK",Table1[[#This Row],[Destination]]="EU"))</f>
        <v>1</v>
      </c>
      <c r="H117">
        <f t="shared" si="1"/>
        <v>1</v>
      </c>
      <c r="I117">
        <f>Table1[[#This Row],[Rep Time]]*H117</f>
        <v>5.5506219061783879</v>
      </c>
      <c r="L117" t="b">
        <f>AND(Table1[[#This Row],[Period]]="May-Jul",Table1[[#This Row],[Shipment Volume]]&gt;3000,OR(Table1[[#This Row],[Destination]]="Rest of World",Table1[[#This Row],[Destination]]="Middle-East"))</f>
        <v>0</v>
      </c>
    </row>
    <row r="118" spans="1:12" x14ac:dyDescent="0.35">
      <c r="A118">
        <v>117</v>
      </c>
      <c r="B118" t="s">
        <v>5</v>
      </c>
      <c r="C118" t="s">
        <v>7</v>
      </c>
      <c r="D118" s="1">
        <v>2921.1346473894082</v>
      </c>
      <c r="E118" s="2">
        <v>0.76673760427441862</v>
      </c>
      <c r="G118" t="b">
        <f>AND(Table1[[#This Row],[Period]]="Nov-Jan",Table1[[#This Row],[Shipment Volume]]&gt;3000,OR(Table1[[#This Row],[Destination]]="UK",Table1[[#This Row],[Destination]]="EU"))</f>
        <v>0</v>
      </c>
      <c r="H118">
        <f t="shared" si="1"/>
        <v>0</v>
      </c>
      <c r="I118">
        <f>Table1[[#This Row],[Rep Time]]*H118</f>
        <v>0</v>
      </c>
      <c r="L118" t="b">
        <f>AND(Table1[[#This Row],[Period]]="May-Jul",Table1[[#This Row],[Shipment Volume]]&gt;3000,OR(Table1[[#This Row],[Destination]]="Rest of World",Table1[[#This Row],[Destination]]="Middle-East"))</f>
        <v>0</v>
      </c>
    </row>
    <row r="119" spans="1:12" x14ac:dyDescent="0.35">
      <c r="A119">
        <v>118</v>
      </c>
      <c r="B119" t="s">
        <v>5</v>
      </c>
      <c r="C119" t="s">
        <v>7</v>
      </c>
      <c r="D119" s="1">
        <v>4638.030996924499</v>
      </c>
      <c r="E119" s="2">
        <v>8.1671366332611424</v>
      </c>
      <c r="G119" t="b">
        <f>AND(Table1[[#This Row],[Period]]="Nov-Jan",Table1[[#This Row],[Shipment Volume]]&gt;3000,OR(Table1[[#This Row],[Destination]]="UK",Table1[[#This Row],[Destination]]="EU"))</f>
        <v>1</v>
      </c>
      <c r="H119">
        <f t="shared" si="1"/>
        <v>1</v>
      </c>
      <c r="I119">
        <f>Table1[[#This Row],[Rep Time]]*H119</f>
        <v>8.1671366332611424</v>
      </c>
      <c r="L119" t="b">
        <f>AND(Table1[[#This Row],[Period]]="May-Jul",Table1[[#This Row],[Shipment Volume]]&gt;3000,OR(Table1[[#This Row],[Destination]]="Rest of World",Table1[[#This Row],[Destination]]="Middle-East"))</f>
        <v>0</v>
      </c>
    </row>
    <row r="120" spans="1:12" x14ac:dyDescent="0.35">
      <c r="A120">
        <v>119</v>
      </c>
      <c r="B120" t="s">
        <v>5</v>
      </c>
      <c r="C120" t="s">
        <v>7</v>
      </c>
      <c r="D120" s="1">
        <v>6866.5090212598443</v>
      </c>
      <c r="E120" s="2">
        <v>8.0955433710407441</v>
      </c>
      <c r="G120" t="b">
        <f>AND(Table1[[#This Row],[Period]]="Nov-Jan",Table1[[#This Row],[Shipment Volume]]&gt;3000,OR(Table1[[#This Row],[Destination]]="UK",Table1[[#This Row],[Destination]]="EU"))</f>
        <v>1</v>
      </c>
      <c r="H120">
        <f t="shared" si="1"/>
        <v>1</v>
      </c>
      <c r="I120">
        <f>Table1[[#This Row],[Rep Time]]*H120</f>
        <v>8.0955433710407441</v>
      </c>
      <c r="L120" t="b">
        <f>AND(Table1[[#This Row],[Period]]="May-Jul",Table1[[#This Row],[Shipment Volume]]&gt;3000,OR(Table1[[#This Row],[Destination]]="Rest of World",Table1[[#This Row],[Destination]]="Middle-East"))</f>
        <v>0</v>
      </c>
    </row>
    <row r="121" spans="1:12" x14ac:dyDescent="0.35">
      <c r="A121">
        <v>120</v>
      </c>
      <c r="B121" t="s">
        <v>5</v>
      </c>
      <c r="C121" t="s">
        <v>7</v>
      </c>
      <c r="D121" s="1">
        <v>1133.4909787401557</v>
      </c>
      <c r="E121" s="2">
        <v>0.42031542998550375</v>
      </c>
      <c r="G121" t="b">
        <f>AND(Table1[[#This Row],[Period]]="Nov-Jan",Table1[[#This Row],[Shipment Volume]]&gt;3000,OR(Table1[[#This Row],[Destination]]="UK",Table1[[#This Row],[Destination]]="EU"))</f>
        <v>0</v>
      </c>
      <c r="H121">
        <f t="shared" si="1"/>
        <v>0</v>
      </c>
      <c r="I121">
        <f>Table1[[#This Row],[Rep Time]]*H121</f>
        <v>0</v>
      </c>
      <c r="L121" t="b">
        <f>AND(Table1[[#This Row],[Period]]="May-Jul",Table1[[#This Row],[Shipment Volume]]&gt;3000,OR(Table1[[#This Row],[Destination]]="Rest of World",Table1[[#This Row],[Destination]]="Middle-East"))</f>
        <v>0</v>
      </c>
    </row>
    <row r="122" spans="1:12" x14ac:dyDescent="0.35">
      <c r="A122">
        <v>121</v>
      </c>
      <c r="B122" t="s">
        <v>5</v>
      </c>
      <c r="C122" t="s">
        <v>8</v>
      </c>
      <c r="D122" s="1">
        <v>4128.9890860789455</v>
      </c>
      <c r="E122" s="2">
        <v>8.6683505546401349</v>
      </c>
      <c r="G122" t="b">
        <f>AND(Table1[[#This Row],[Period]]="Nov-Jan",Table1[[#This Row],[Shipment Volume]]&gt;3000,OR(Table1[[#This Row],[Destination]]="UK",Table1[[#This Row],[Destination]]="EU"))</f>
        <v>1</v>
      </c>
      <c r="H122">
        <f t="shared" si="1"/>
        <v>1</v>
      </c>
      <c r="I122">
        <f>Table1[[#This Row],[Rep Time]]*H122</f>
        <v>8.6683505546401349</v>
      </c>
      <c r="L122" t="b">
        <f>AND(Table1[[#This Row],[Period]]="May-Jul",Table1[[#This Row],[Shipment Volume]]&gt;3000,OR(Table1[[#This Row],[Destination]]="Rest of World",Table1[[#This Row],[Destination]]="Middle-East"))</f>
        <v>0</v>
      </c>
    </row>
    <row r="123" spans="1:12" x14ac:dyDescent="0.35">
      <c r="A123">
        <v>122</v>
      </c>
      <c r="B123" t="s">
        <v>5</v>
      </c>
      <c r="C123" t="s">
        <v>8</v>
      </c>
      <c r="D123" s="1">
        <v>4171.7774011922302</v>
      </c>
      <c r="E123" s="2">
        <v>6.0414594741205274</v>
      </c>
      <c r="G123" t="b">
        <f>AND(Table1[[#This Row],[Period]]="Nov-Jan",Table1[[#This Row],[Shipment Volume]]&gt;3000,OR(Table1[[#This Row],[Destination]]="UK",Table1[[#This Row],[Destination]]="EU"))</f>
        <v>1</v>
      </c>
      <c r="H123">
        <f t="shared" si="1"/>
        <v>1</v>
      </c>
      <c r="I123">
        <f>Table1[[#This Row],[Rep Time]]*H123</f>
        <v>6.0414594741205274</v>
      </c>
      <c r="L123" t="b">
        <f>AND(Table1[[#This Row],[Period]]="May-Jul",Table1[[#This Row],[Shipment Volume]]&gt;3000,OR(Table1[[#This Row],[Destination]]="Rest of World",Table1[[#This Row],[Destination]]="Middle-East"))</f>
        <v>0</v>
      </c>
    </row>
    <row r="124" spans="1:12" x14ac:dyDescent="0.35">
      <c r="A124">
        <v>123</v>
      </c>
      <c r="B124" t="s">
        <v>5</v>
      </c>
      <c r="C124" t="s">
        <v>8</v>
      </c>
      <c r="D124" s="1">
        <v>2940.777459210949</v>
      </c>
      <c r="E124" s="2">
        <v>3.3104870484011419</v>
      </c>
      <c r="G124" t="b">
        <f>AND(Table1[[#This Row],[Period]]="Nov-Jan",Table1[[#This Row],[Shipment Volume]]&gt;3000,OR(Table1[[#This Row],[Destination]]="UK",Table1[[#This Row],[Destination]]="EU"))</f>
        <v>0</v>
      </c>
      <c r="H124">
        <f t="shared" si="1"/>
        <v>0</v>
      </c>
      <c r="I124">
        <f>Table1[[#This Row],[Rep Time]]*H124</f>
        <v>0</v>
      </c>
      <c r="L124" t="b">
        <f>AND(Table1[[#This Row],[Period]]="May-Jul",Table1[[#This Row],[Shipment Volume]]&gt;3000,OR(Table1[[#This Row],[Destination]]="Rest of World",Table1[[#This Row],[Destination]]="Middle-East"))</f>
        <v>0</v>
      </c>
    </row>
    <row r="125" spans="1:12" x14ac:dyDescent="0.35">
      <c r="A125">
        <v>124</v>
      </c>
      <c r="B125" t="s">
        <v>5</v>
      </c>
      <c r="C125" t="s">
        <v>7</v>
      </c>
      <c r="D125" s="1">
        <v>3421.4363141509239</v>
      </c>
      <c r="E125" s="2">
        <v>2.2963690161553503</v>
      </c>
      <c r="G125" t="b">
        <f>AND(Table1[[#This Row],[Period]]="Nov-Jan",Table1[[#This Row],[Shipment Volume]]&gt;3000,OR(Table1[[#This Row],[Destination]]="UK",Table1[[#This Row],[Destination]]="EU"))</f>
        <v>1</v>
      </c>
      <c r="H125">
        <f t="shared" si="1"/>
        <v>1</v>
      </c>
      <c r="I125">
        <f>Table1[[#This Row],[Rep Time]]*H125</f>
        <v>2.2963690161553503</v>
      </c>
      <c r="L125" t="b">
        <f>AND(Table1[[#This Row],[Period]]="May-Jul",Table1[[#This Row],[Shipment Volume]]&gt;3000,OR(Table1[[#This Row],[Destination]]="Rest of World",Table1[[#This Row],[Destination]]="Middle-East"))</f>
        <v>0</v>
      </c>
    </row>
    <row r="126" spans="1:12" x14ac:dyDescent="0.35">
      <c r="A126">
        <v>125</v>
      </c>
      <c r="B126" t="s">
        <v>5</v>
      </c>
      <c r="C126" t="s">
        <v>7</v>
      </c>
      <c r="D126" s="1">
        <v>5326.0591913422104</v>
      </c>
      <c r="E126" s="2">
        <v>9.4233636109064083</v>
      </c>
      <c r="G126" t="b">
        <f>AND(Table1[[#This Row],[Period]]="Nov-Jan",Table1[[#This Row],[Shipment Volume]]&gt;3000,OR(Table1[[#This Row],[Destination]]="UK",Table1[[#This Row],[Destination]]="EU"))</f>
        <v>1</v>
      </c>
      <c r="H126">
        <f t="shared" si="1"/>
        <v>1</v>
      </c>
      <c r="I126">
        <f>Table1[[#This Row],[Rep Time]]*H126</f>
        <v>9.4233636109064083</v>
      </c>
      <c r="L126" t="b">
        <f>AND(Table1[[#This Row],[Period]]="May-Jul",Table1[[#This Row],[Shipment Volume]]&gt;3000,OR(Table1[[#This Row],[Destination]]="Rest of World",Table1[[#This Row],[Destination]]="Middle-East"))</f>
        <v>0</v>
      </c>
    </row>
    <row r="127" spans="1:12" x14ac:dyDescent="0.35">
      <c r="A127">
        <v>126</v>
      </c>
      <c r="B127" t="s">
        <v>5</v>
      </c>
      <c r="C127" t="s">
        <v>8</v>
      </c>
      <c r="D127" s="1">
        <v>4062.7312601864105</v>
      </c>
      <c r="E127" s="2">
        <v>5.8214559058023276</v>
      </c>
      <c r="G127" t="b">
        <f>AND(Table1[[#This Row],[Period]]="Nov-Jan",Table1[[#This Row],[Shipment Volume]]&gt;3000,OR(Table1[[#This Row],[Destination]]="UK",Table1[[#This Row],[Destination]]="EU"))</f>
        <v>1</v>
      </c>
      <c r="H127">
        <f t="shared" si="1"/>
        <v>1</v>
      </c>
      <c r="I127">
        <f>Table1[[#This Row],[Rep Time]]*H127</f>
        <v>5.8214559058023276</v>
      </c>
      <c r="L127" t="b">
        <f>AND(Table1[[#This Row],[Period]]="May-Jul",Table1[[#This Row],[Shipment Volume]]&gt;3000,OR(Table1[[#This Row],[Destination]]="Rest of World",Table1[[#This Row],[Destination]]="Middle-East"))</f>
        <v>0</v>
      </c>
    </row>
    <row r="128" spans="1:12" x14ac:dyDescent="0.35">
      <c r="A128">
        <v>127</v>
      </c>
      <c r="B128" t="s">
        <v>5</v>
      </c>
      <c r="C128" t="s">
        <v>8</v>
      </c>
      <c r="D128" s="1">
        <v>5614.9260773090646</v>
      </c>
      <c r="E128" s="2">
        <v>4.1011047779175795</v>
      </c>
      <c r="G128" t="b">
        <f>AND(Table1[[#This Row],[Period]]="Nov-Jan",Table1[[#This Row],[Shipment Volume]]&gt;3000,OR(Table1[[#This Row],[Destination]]="UK",Table1[[#This Row],[Destination]]="EU"))</f>
        <v>1</v>
      </c>
      <c r="H128">
        <f t="shared" si="1"/>
        <v>1</v>
      </c>
      <c r="I128">
        <f>Table1[[#This Row],[Rep Time]]*H128</f>
        <v>4.1011047779175795</v>
      </c>
      <c r="L128" t="b">
        <f>AND(Table1[[#This Row],[Period]]="May-Jul",Table1[[#This Row],[Shipment Volume]]&gt;3000,OR(Table1[[#This Row],[Destination]]="Rest of World",Table1[[#This Row],[Destination]]="Middle-East"))</f>
        <v>0</v>
      </c>
    </row>
    <row r="129" spans="1:12" x14ac:dyDescent="0.35">
      <c r="A129">
        <v>128</v>
      </c>
      <c r="B129" t="s">
        <v>5</v>
      </c>
      <c r="C129" t="s">
        <v>7</v>
      </c>
      <c r="D129" s="1">
        <v>4161.7706857359735</v>
      </c>
      <c r="E129" s="2">
        <v>4.6561129383746032</v>
      </c>
      <c r="G129" t="b">
        <f>AND(Table1[[#This Row],[Period]]="Nov-Jan",Table1[[#This Row],[Shipment Volume]]&gt;3000,OR(Table1[[#This Row],[Destination]]="UK",Table1[[#This Row],[Destination]]="EU"))</f>
        <v>1</v>
      </c>
      <c r="H129">
        <f t="shared" si="1"/>
        <v>1</v>
      </c>
      <c r="I129">
        <f>Table1[[#This Row],[Rep Time]]*H129</f>
        <v>4.6561129383746032</v>
      </c>
      <c r="L129" t="b">
        <f>AND(Table1[[#This Row],[Period]]="May-Jul",Table1[[#This Row],[Shipment Volume]]&gt;3000,OR(Table1[[#This Row],[Destination]]="Rest of World",Table1[[#This Row],[Destination]]="Middle-East"))</f>
        <v>0</v>
      </c>
    </row>
    <row r="130" spans="1:12" x14ac:dyDescent="0.35">
      <c r="A130">
        <v>129</v>
      </c>
      <c r="B130" t="s">
        <v>5</v>
      </c>
      <c r="C130" t="s">
        <v>8</v>
      </c>
      <c r="D130" s="1">
        <v>4751.8156053265557</v>
      </c>
      <c r="E130" s="2">
        <v>7.0984346245629304</v>
      </c>
      <c r="G130" t="b">
        <f>AND(Table1[[#This Row],[Period]]="Nov-Jan",Table1[[#This Row],[Shipment Volume]]&gt;3000,OR(Table1[[#This Row],[Destination]]="UK",Table1[[#This Row],[Destination]]="EU"))</f>
        <v>1</v>
      </c>
      <c r="H130">
        <f t="shared" si="1"/>
        <v>1</v>
      </c>
      <c r="I130">
        <f>Table1[[#This Row],[Rep Time]]*H130</f>
        <v>7.0984346245629304</v>
      </c>
      <c r="L130" t="b">
        <f>AND(Table1[[#This Row],[Period]]="May-Jul",Table1[[#This Row],[Shipment Volume]]&gt;3000,OR(Table1[[#This Row],[Destination]]="Rest of World",Table1[[#This Row],[Destination]]="Middle-East"))</f>
        <v>0</v>
      </c>
    </row>
    <row r="131" spans="1:12" x14ac:dyDescent="0.35">
      <c r="A131">
        <v>130</v>
      </c>
      <c r="B131" t="s">
        <v>5</v>
      </c>
      <c r="C131" t="s">
        <v>7</v>
      </c>
      <c r="D131" s="1">
        <v>4159.2911758052651</v>
      </c>
      <c r="E131" s="2">
        <v>6.364330542803871</v>
      </c>
      <c r="G131" t="b">
        <f>AND(Table1[[#This Row],[Period]]="Nov-Jan",Table1[[#This Row],[Shipment Volume]]&gt;3000,OR(Table1[[#This Row],[Destination]]="UK",Table1[[#This Row],[Destination]]="EU"))</f>
        <v>1</v>
      </c>
      <c r="H131">
        <f t="shared" si="1"/>
        <v>1</v>
      </c>
      <c r="I131">
        <f>Table1[[#This Row],[Rep Time]]*H131</f>
        <v>6.364330542803871</v>
      </c>
      <c r="L131" t="b">
        <f>AND(Table1[[#This Row],[Period]]="May-Jul",Table1[[#This Row],[Shipment Volume]]&gt;3000,OR(Table1[[#This Row],[Destination]]="Rest of World",Table1[[#This Row],[Destination]]="Middle-East"))</f>
        <v>0</v>
      </c>
    </row>
    <row r="132" spans="1:12" x14ac:dyDescent="0.35">
      <c r="A132">
        <v>131</v>
      </c>
      <c r="B132" t="s">
        <v>5</v>
      </c>
      <c r="C132" t="s">
        <v>6</v>
      </c>
      <c r="D132" s="1">
        <v>4048.6340923089301</v>
      </c>
      <c r="E132" s="2">
        <v>3.2228107655501206</v>
      </c>
      <c r="G132" t="b">
        <f>AND(Table1[[#This Row],[Period]]="Nov-Jan",Table1[[#This Row],[Shipment Volume]]&gt;3000,OR(Table1[[#This Row],[Destination]]="UK",Table1[[#This Row],[Destination]]="EU"))</f>
        <v>0</v>
      </c>
      <c r="H132">
        <f t="shared" ref="H132:H195" si="2">--(G132)</f>
        <v>0</v>
      </c>
      <c r="I132">
        <f>Table1[[#This Row],[Rep Time]]*H132</f>
        <v>0</v>
      </c>
      <c r="L132" t="b">
        <f>AND(Table1[[#This Row],[Period]]="May-Jul",Table1[[#This Row],[Shipment Volume]]&gt;3000,OR(Table1[[#This Row],[Destination]]="Rest of World",Table1[[#This Row],[Destination]]="Middle-East"))</f>
        <v>0</v>
      </c>
    </row>
    <row r="133" spans="1:12" x14ac:dyDescent="0.35">
      <c r="A133">
        <v>132</v>
      </c>
      <c r="B133" t="s">
        <v>5</v>
      </c>
      <c r="C133" t="s">
        <v>9</v>
      </c>
      <c r="D133" s="1">
        <v>4891.4412319427356</v>
      </c>
      <c r="E133" s="2">
        <v>4.1528503144707312</v>
      </c>
      <c r="G133" t="b">
        <f>AND(Table1[[#This Row],[Period]]="Nov-Jan",Table1[[#This Row],[Shipment Volume]]&gt;3000,OR(Table1[[#This Row],[Destination]]="UK",Table1[[#This Row],[Destination]]="EU"))</f>
        <v>0</v>
      </c>
      <c r="H133">
        <f t="shared" si="2"/>
        <v>0</v>
      </c>
      <c r="I133">
        <f>Table1[[#This Row],[Rep Time]]*H133</f>
        <v>0</v>
      </c>
      <c r="L133" t="b">
        <f>AND(Table1[[#This Row],[Period]]="May-Jul",Table1[[#This Row],[Shipment Volume]]&gt;3000,OR(Table1[[#This Row],[Destination]]="Rest of World",Table1[[#This Row],[Destination]]="Middle-East"))</f>
        <v>0</v>
      </c>
    </row>
    <row r="134" spans="1:12" x14ac:dyDescent="0.35">
      <c r="A134">
        <v>133</v>
      </c>
      <c r="B134" t="s">
        <v>5</v>
      </c>
      <c r="C134" t="s">
        <v>9</v>
      </c>
      <c r="D134" s="1">
        <v>2063.4220264619216</v>
      </c>
      <c r="E134" s="2">
        <v>0.91962834123113502</v>
      </c>
      <c r="G134" t="b">
        <f>AND(Table1[[#This Row],[Period]]="Nov-Jan",Table1[[#This Row],[Shipment Volume]]&gt;3000,OR(Table1[[#This Row],[Destination]]="UK",Table1[[#This Row],[Destination]]="EU"))</f>
        <v>0</v>
      </c>
      <c r="H134">
        <f t="shared" si="2"/>
        <v>0</v>
      </c>
      <c r="I134">
        <f>Table1[[#This Row],[Rep Time]]*H134</f>
        <v>0</v>
      </c>
      <c r="L134" t="b">
        <f>AND(Table1[[#This Row],[Period]]="May-Jul",Table1[[#This Row],[Shipment Volume]]&gt;3000,OR(Table1[[#This Row],[Destination]]="Rest of World",Table1[[#This Row],[Destination]]="Middle-East"))</f>
        <v>0</v>
      </c>
    </row>
    <row r="135" spans="1:12" x14ac:dyDescent="0.35">
      <c r="A135">
        <v>134</v>
      </c>
      <c r="B135" t="s">
        <v>5</v>
      </c>
      <c r="C135" t="s">
        <v>7</v>
      </c>
      <c r="D135" s="1">
        <v>3356.0504663037136</v>
      </c>
      <c r="E135" s="2">
        <v>4.1800921673254567</v>
      </c>
      <c r="G135" t="b">
        <f>AND(Table1[[#This Row],[Period]]="Nov-Jan",Table1[[#This Row],[Shipment Volume]]&gt;3000,OR(Table1[[#This Row],[Destination]]="UK",Table1[[#This Row],[Destination]]="EU"))</f>
        <v>1</v>
      </c>
      <c r="H135">
        <f t="shared" si="2"/>
        <v>1</v>
      </c>
      <c r="I135">
        <f>Table1[[#This Row],[Rep Time]]*H135</f>
        <v>4.1800921673254567</v>
      </c>
      <c r="L135" t="b">
        <f>AND(Table1[[#This Row],[Period]]="May-Jul",Table1[[#This Row],[Shipment Volume]]&gt;3000,OR(Table1[[#This Row],[Destination]]="Rest of World",Table1[[#This Row],[Destination]]="Middle-East"))</f>
        <v>0</v>
      </c>
    </row>
    <row r="136" spans="1:12" x14ac:dyDescent="0.35">
      <c r="A136">
        <v>135</v>
      </c>
      <c r="B136" t="s">
        <v>5</v>
      </c>
      <c r="C136" t="s">
        <v>6</v>
      </c>
      <c r="D136" s="1">
        <v>5406.7882148083299</v>
      </c>
      <c r="E136" s="2">
        <v>3.8838400585197532</v>
      </c>
      <c r="G136" t="b">
        <f>AND(Table1[[#This Row],[Period]]="Nov-Jan",Table1[[#This Row],[Shipment Volume]]&gt;3000,OR(Table1[[#This Row],[Destination]]="UK",Table1[[#This Row],[Destination]]="EU"))</f>
        <v>0</v>
      </c>
      <c r="H136">
        <f t="shared" si="2"/>
        <v>0</v>
      </c>
      <c r="I136">
        <f>Table1[[#This Row],[Rep Time]]*H136</f>
        <v>0</v>
      </c>
      <c r="L136" t="b">
        <f>AND(Table1[[#This Row],[Period]]="May-Jul",Table1[[#This Row],[Shipment Volume]]&gt;3000,OR(Table1[[#This Row],[Destination]]="Rest of World",Table1[[#This Row],[Destination]]="Middle-East"))</f>
        <v>0</v>
      </c>
    </row>
    <row r="137" spans="1:12" x14ac:dyDescent="0.35">
      <c r="A137">
        <v>136</v>
      </c>
      <c r="B137" t="s">
        <v>5</v>
      </c>
      <c r="C137" t="s">
        <v>7</v>
      </c>
      <c r="D137" s="1">
        <v>3922.7748048724607</v>
      </c>
      <c r="E137" s="2">
        <v>5.0243778611433818</v>
      </c>
      <c r="G137" t="b">
        <f>AND(Table1[[#This Row],[Period]]="Nov-Jan",Table1[[#This Row],[Shipment Volume]]&gt;3000,OR(Table1[[#This Row],[Destination]]="UK",Table1[[#This Row],[Destination]]="EU"))</f>
        <v>1</v>
      </c>
      <c r="H137">
        <f t="shared" si="2"/>
        <v>1</v>
      </c>
      <c r="I137">
        <f>Table1[[#This Row],[Rep Time]]*H137</f>
        <v>5.0243778611433818</v>
      </c>
      <c r="L137" t="b">
        <f>AND(Table1[[#This Row],[Period]]="May-Jul",Table1[[#This Row],[Shipment Volume]]&gt;3000,OR(Table1[[#This Row],[Destination]]="Rest of World",Table1[[#This Row],[Destination]]="Middle-East"))</f>
        <v>0</v>
      </c>
    </row>
    <row r="138" spans="1:12" x14ac:dyDescent="0.35">
      <c r="A138">
        <v>137</v>
      </c>
      <c r="B138" t="s">
        <v>5</v>
      </c>
      <c r="C138" t="s">
        <v>6</v>
      </c>
      <c r="D138" s="1">
        <v>3690.8729826827766</v>
      </c>
      <c r="E138" s="2">
        <v>1.2803002059714992</v>
      </c>
      <c r="G138" t="b">
        <f>AND(Table1[[#This Row],[Period]]="Nov-Jan",Table1[[#This Row],[Shipment Volume]]&gt;3000,OR(Table1[[#This Row],[Destination]]="UK",Table1[[#This Row],[Destination]]="EU"))</f>
        <v>0</v>
      </c>
      <c r="H138">
        <f t="shared" si="2"/>
        <v>0</v>
      </c>
      <c r="I138">
        <f>Table1[[#This Row],[Rep Time]]*H138</f>
        <v>0</v>
      </c>
      <c r="L138" t="b">
        <f>AND(Table1[[#This Row],[Period]]="May-Jul",Table1[[#This Row],[Shipment Volume]]&gt;3000,OR(Table1[[#This Row],[Destination]]="Rest of World",Table1[[#This Row],[Destination]]="Middle-East"))</f>
        <v>0</v>
      </c>
    </row>
    <row r="139" spans="1:12" x14ac:dyDescent="0.35">
      <c r="A139">
        <v>138</v>
      </c>
      <c r="B139" t="s">
        <v>5</v>
      </c>
      <c r="C139" t="s">
        <v>8</v>
      </c>
      <c r="D139" s="1">
        <v>3942.6336216856726</v>
      </c>
      <c r="E139" s="2">
        <v>2.884377583355711</v>
      </c>
      <c r="G139" t="b">
        <f>AND(Table1[[#This Row],[Period]]="Nov-Jan",Table1[[#This Row],[Shipment Volume]]&gt;3000,OR(Table1[[#This Row],[Destination]]="UK",Table1[[#This Row],[Destination]]="EU"))</f>
        <v>1</v>
      </c>
      <c r="H139">
        <f t="shared" si="2"/>
        <v>1</v>
      </c>
      <c r="I139">
        <f>Table1[[#This Row],[Rep Time]]*H139</f>
        <v>2.884377583355711</v>
      </c>
      <c r="L139" t="b">
        <f>AND(Table1[[#This Row],[Period]]="May-Jul",Table1[[#This Row],[Shipment Volume]]&gt;3000,OR(Table1[[#This Row],[Destination]]="Rest of World",Table1[[#This Row],[Destination]]="Middle-East"))</f>
        <v>0</v>
      </c>
    </row>
    <row r="140" spans="1:12" x14ac:dyDescent="0.35">
      <c r="A140">
        <v>139</v>
      </c>
      <c r="B140" t="s">
        <v>5</v>
      </c>
      <c r="C140" t="s">
        <v>8</v>
      </c>
      <c r="D140" s="1">
        <v>3575.6149928638479</v>
      </c>
      <c r="E140" s="2">
        <v>4.2321171416070955</v>
      </c>
      <c r="G140" t="b">
        <f>AND(Table1[[#This Row],[Period]]="Nov-Jan",Table1[[#This Row],[Shipment Volume]]&gt;3000,OR(Table1[[#This Row],[Destination]]="UK",Table1[[#This Row],[Destination]]="EU"))</f>
        <v>1</v>
      </c>
      <c r="H140">
        <f t="shared" si="2"/>
        <v>1</v>
      </c>
      <c r="I140">
        <f>Table1[[#This Row],[Rep Time]]*H140</f>
        <v>4.2321171416070955</v>
      </c>
      <c r="L140" t="b">
        <f>AND(Table1[[#This Row],[Period]]="May-Jul",Table1[[#This Row],[Shipment Volume]]&gt;3000,OR(Table1[[#This Row],[Destination]]="Rest of World",Table1[[#This Row],[Destination]]="Middle-East"))</f>
        <v>0</v>
      </c>
    </row>
    <row r="141" spans="1:12" x14ac:dyDescent="0.35">
      <c r="A141">
        <v>140</v>
      </c>
      <c r="B141" t="s">
        <v>5</v>
      </c>
      <c r="C141" t="s">
        <v>8</v>
      </c>
      <c r="D141" s="1">
        <v>4153.3283011667663</v>
      </c>
      <c r="E141" s="2">
        <v>5.5918964438734227</v>
      </c>
      <c r="G141" t="b">
        <f>AND(Table1[[#This Row],[Period]]="Nov-Jan",Table1[[#This Row],[Shipment Volume]]&gt;3000,OR(Table1[[#This Row],[Destination]]="UK",Table1[[#This Row],[Destination]]="EU"))</f>
        <v>1</v>
      </c>
      <c r="H141">
        <f t="shared" si="2"/>
        <v>1</v>
      </c>
      <c r="I141">
        <f>Table1[[#This Row],[Rep Time]]*H141</f>
        <v>5.5918964438734227</v>
      </c>
      <c r="L141" t="b">
        <f>AND(Table1[[#This Row],[Period]]="May-Jul",Table1[[#This Row],[Shipment Volume]]&gt;3000,OR(Table1[[#This Row],[Destination]]="Rest of World",Table1[[#This Row],[Destination]]="Middle-East"))</f>
        <v>0</v>
      </c>
    </row>
    <row r="142" spans="1:12" x14ac:dyDescent="0.35">
      <c r="A142">
        <v>141</v>
      </c>
      <c r="B142" t="s">
        <v>5</v>
      </c>
      <c r="C142" t="s">
        <v>7</v>
      </c>
      <c r="D142" s="1">
        <v>5141.0406841605436</v>
      </c>
      <c r="E142" s="2">
        <v>0.56359904858975995</v>
      </c>
      <c r="G142" t="b">
        <f>AND(Table1[[#This Row],[Period]]="Nov-Jan",Table1[[#This Row],[Shipment Volume]]&gt;3000,OR(Table1[[#This Row],[Destination]]="UK",Table1[[#This Row],[Destination]]="EU"))</f>
        <v>1</v>
      </c>
      <c r="H142">
        <f t="shared" si="2"/>
        <v>1</v>
      </c>
      <c r="I142">
        <f>Table1[[#This Row],[Rep Time]]*H142</f>
        <v>0.56359904858975995</v>
      </c>
      <c r="L142" t="b">
        <f>AND(Table1[[#This Row],[Period]]="May-Jul",Table1[[#This Row],[Shipment Volume]]&gt;3000,OR(Table1[[#This Row],[Destination]]="Rest of World",Table1[[#This Row],[Destination]]="Middle-East"))</f>
        <v>0</v>
      </c>
    </row>
    <row r="143" spans="1:12" x14ac:dyDescent="0.35">
      <c r="A143">
        <v>142</v>
      </c>
      <c r="B143" t="s">
        <v>5</v>
      </c>
      <c r="C143" t="s">
        <v>9</v>
      </c>
      <c r="D143" s="1">
        <v>3628.7760950508527</v>
      </c>
      <c r="E143" s="2">
        <v>3.7402310661663489</v>
      </c>
      <c r="G143" t="b">
        <f>AND(Table1[[#This Row],[Period]]="Nov-Jan",Table1[[#This Row],[Shipment Volume]]&gt;3000,OR(Table1[[#This Row],[Destination]]="UK",Table1[[#This Row],[Destination]]="EU"))</f>
        <v>0</v>
      </c>
      <c r="H143">
        <f t="shared" si="2"/>
        <v>0</v>
      </c>
      <c r="I143">
        <f>Table1[[#This Row],[Rep Time]]*H143</f>
        <v>0</v>
      </c>
      <c r="L143" t="b">
        <f>AND(Table1[[#This Row],[Period]]="May-Jul",Table1[[#This Row],[Shipment Volume]]&gt;3000,OR(Table1[[#This Row],[Destination]]="Rest of World",Table1[[#This Row],[Destination]]="Middle-East"))</f>
        <v>0</v>
      </c>
    </row>
    <row r="144" spans="1:12" x14ac:dyDescent="0.35">
      <c r="A144">
        <v>143</v>
      </c>
      <c r="B144" t="s">
        <v>5</v>
      </c>
      <c r="C144" t="s">
        <v>7</v>
      </c>
      <c r="D144" s="1">
        <v>4357.1631168597378</v>
      </c>
      <c r="E144" s="2">
        <v>5.1265761905530258</v>
      </c>
      <c r="G144" t="b">
        <f>AND(Table1[[#This Row],[Period]]="Nov-Jan",Table1[[#This Row],[Shipment Volume]]&gt;3000,OR(Table1[[#This Row],[Destination]]="UK",Table1[[#This Row],[Destination]]="EU"))</f>
        <v>1</v>
      </c>
      <c r="H144">
        <f t="shared" si="2"/>
        <v>1</v>
      </c>
      <c r="I144">
        <f>Table1[[#This Row],[Rep Time]]*H144</f>
        <v>5.1265761905530258</v>
      </c>
      <c r="L144" t="b">
        <f>AND(Table1[[#This Row],[Period]]="May-Jul",Table1[[#This Row],[Shipment Volume]]&gt;3000,OR(Table1[[#This Row],[Destination]]="Rest of World",Table1[[#This Row],[Destination]]="Middle-East"))</f>
        <v>0</v>
      </c>
    </row>
    <row r="145" spans="1:12" x14ac:dyDescent="0.35">
      <c r="A145">
        <v>144</v>
      </c>
      <c r="B145" t="s">
        <v>5</v>
      </c>
      <c r="C145" t="s">
        <v>8</v>
      </c>
      <c r="D145" s="1">
        <v>3338.7291397084482</v>
      </c>
      <c r="E145" s="2">
        <v>1.5619754262537464</v>
      </c>
      <c r="G145" t="b">
        <f>AND(Table1[[#This Row],[Period]]="Nov-Jan",Table1[[#This Row],[Shipment Volume]]&gt;3000,OR(Table1[[#This Row],[Destination]]="UK",Table1[[#This Row],[Destination]]="EU"))</f>
        <v>1</v>
      </c>
      <c r="H145">
        <f t="shared" si="2"/>
        <v>1</v>
      </c>
      <c r="I145">
        <f>Table1[[#This Row],[Rep Time]]*H145</f>
        <v>1.5619754262537464</v>
      </c>
      <c r="L145" t="b">
        <f>AND(Table1[[#This Row],[Period]]="May-Jul",Table1[[#This Row],[Shipment Volume]]&gt;3000,OR(Table1[[#This Row],[Destination]]="Rest of World",Table1[[#This Row],[Destination]]="Middle-East"))</f>
        <v>0</v>
      </c>
    </row>
    <row r="146" spans="1:12" x14ac:dyDescent="0.35">
      <c r="A146">
        <v>145</v>
      </c>
      <c r="B146" t="s">
        <v>5</v>
      </c>
      <c r="C146" t="s">
        <v>8</v>
      </c>
      <c r="D146" s="1">
        <v>4764.3564003956271</v>
      </c>
      <c r="E146" s="2">
        <v>4.4851765175481066</v>
      </c>
      <c r="G146" t="b">
        <f>AND(Table1[[#This Row],[Period]]="Nov-Jan",Table1[[#This Row],[Shipment Volume]]&gt;3000,OR(Table1[[#This Row],[Destination]]="UK",Table1[[#This Row],[Destination]]="EU"))</f>
        <v>1</v>
      </c>
      <c r="H146">
        <f t="shared" si="2"/>
        <v>1</v>
      </c>
      <c r="I146">
        <f>Table1[[#This Row],[Rep Time]]*H146</f>
        <v>4.4851765175481066</v>
      </c>
      <c r="L146" t="b">
        <f>AND(Table1[[#This Row],[Period]]="May-Jul",Table1[[#This Row],[Shipment Volume]]&gt;3000,OR(Table1[[#This Row],[Destination]]="Rest of World",Table1[[#This Row],[Destination]]="Middle-East"))</f>
        <v>0</v>
      </c>
    </row>
    <row r="147" spans="1:12" x14ac:dyDescent="0.35">
      <c r="A147">
        <v>146</v>
      </c>
      <c r="B147" t="s">
        <v>5</v>
      </c>
      <c r="C147" t="s">
        <v>9</v>
      </c>
      <c r="D147" s="1">
        <v>4740.0944923574571</v>
      </c>
      <c r="E147" s="2">
        <v>2.5275349028232488</v>
      </c>
      <c r="G147" t="b">
        <f>AND(Table1[[#This Row],[Period]]="Nov-Jan",Table1[[#This Row],[Shipment Volume]]&gt;3000,OR(Table1[[#This Row],[Destination]]="UK",Table1[[#This Row],[Destination]]="EU"))</f>
        <v>0</v>
      </c>
      <c r="H147">
        <f t="shared" si="2"/>
        <v>0</v>
      </c>
      <c r="I147">
        <f>Table1[[#This Row],[Rep Time]]*H147</f>
        <v>0</v>
      </c>
      <c r="L147" t="b">
        <f>AND(Table1[[#This Row],[Period]]="May-Jul",Table1[[#This Row],[Shipment Volume]]&gt;3000,OR(Table1[[#This Row],[Destination]]="Rest of World",Table1[[#This Row],[Destination]]="Middle-East"))</f>
        <v>0</v>
      </c>
    </row>
    <row r="148" spans="1:12" x14ac:dyDescent="0.35">
      <c r="A148">
        <v>147</v>
      </c>
      <c r="B148" t="s">
        <v>5</v>
      </c>
      <c r="C148" t="s">
        <v>8</v>
      </c>
      <c r="D148" s="1">
        <v>3636.8774191068951</v>
      </c>
      <c r="E148" s="2">
        <v>3.8691910508880021</v>
      </c>
      <c r="G148" t="b">
        <f>AND(Table1[[#This Row],[Period]]="Nov-Jan",Table1[[#This Row],[Shipment Volume]]&gt;3000,OR(Table1[[#This Row],[Destination]]="UK",Table1[[#This Row],[Destination]]="EU"))</f>
        <v>1</v>
      </c>
      <c r="H148">
        <f t="shared" si="2"/>
        <v>1</v>
      </c>
      <c r="I148">
        <f>Table1[[#This Row],[Rep Time]]*H148</f>
        <v>3.8691910508880021</v>
      </c>
      <c r="L148" t="b">
        <f>AND(Table1[[#This Row],[Period]]="May-Jul",Table1[[#This Row],[Shipment Volume]]&gt;3000,OR(Table1[[#This Row],[Destination]]="Rest of World",Table1[[#This Row],[Destination]]="Middle-East"))</f>
        <v>0</v>
      </c>
    </row>
    <row r="149" spans="1:12" x14ac:dyDescent="0.35">
      <c r="A149">
        <v>148</v>
      </c>
      <c r="B149" t="s">
        <v>5</v>
      </c>
      <c r="C149" t="s">
        <v>8</v>
      </c>
      <c r="D149" s="1">
        <v>5317.084752372466</v>
      </c>
      <c r="E149" s="2">
        <v>4.3140305858895802</v>
      </c>
      <c r="G149" t="b">
        <f>AND(Table1[[#This Row],[Period]]="Nov-Jan",Table1[[#This Row],[Shipment Volume]]&gt;3000,OR(Table1[[#This Row],[Destination]]="UK",Table1[[#This Row],[Destination]]="EU"))</f>
        <v>1</v>
      </c>
      <c r="H149">
        <f t="shared" si="2"/>
        <v>1</v>
      </c>
      <c r="I149">
        <f>Table1[[#This Row],[Rep Time]]*H149</f>
        <v>4.3140305858895802</v>
      </c>
      <c r="L149" t="b">
        <f>AND(Table1[[#This Row],[Period]]="May-Jul",Table1[[#This Row],[Shipment Volume]]&gt;3000,OR(Table1[[#This Row],[Destination]]="Rest of World",Table1[[#This Row],[Destination]]="Middle-East"))</f>
        <v>0</v>
      </c>
    </row>
    <row r="150" spans="1:12" x14ac:dyDescent="0.35">
      <c r="A150">
        <v>149</v>
      </c>
      <c r="B150" t="s">
        <v>5</v>
      </c>
      <c r="C150" t="s">
        <v>8</v>
      </c>
      <c r="D150" s="1">
        <v>3443.1857430754462</v>
      </c>
      <c r="E150" s="2">
        <v>4.1480879735206564</v>
      </c>
      <c r="G150" t="b">
        <f>AND(Table1[[#This Row],[Period]]="Nov-Jan",Table1[[#This Row],[Shipment Volume]]&gt;3000,OR(Table1[[#This Row],[Destination]]="UK",Table1[[#This Row],[Destination]]="EU"))</f>
        <v>1</v>
      </c>
      <c r="H150">
        <f t="shared" si="2"/>
        <v>1</v>
      </c>
      <c r="I150">
        <f>Table1[[#This Row],[Rep Time]]*H150</f>
        <v>4.1480879735206564</v>
      </c>
      <c r="L150" t="b">
        <f>AND(Table1[[#This Row],[Period]]="May-Jul",Table1[[#This Row],[Shipment Volume]]&gt;3000,OR(Table1[[#This Row],[Destination]]="Rest of World",Table1[[#This Row],[Destination]]="Middle-East"))</f>
        <v>0</v>
      </c>
    </row>
    <row r="151" spans="1:12" x14ac:dyDescent="0.35">
      <c r="A151">
        <v>150</v>
      </c>
      <c r="B151" t="s">
        <v>5</v>
      </c>
      <c r="C151" t="s">
        <v>9</v>
      </c>
      <c r="D151" s="1">
        <v>2886.8239597650245</v>
      </c>
      <c r="E151" s="2">
        <v>3.4528189325151026</v>
      </c>
      <c r="G151" t="b">
        <f>AND(Table1[[#This Row],[Period]]="Nov-Jan",Table1[[#This Row],[Shipment Volume]]&gt;3000,OR(Table1[[#This Row],[Destination]]="UK",Table1[[#This Row],[Destination]]="EU"))</f>
        <v>0</v>
      </c>
      <c r="H151">
        <f t="shared" si="2"/>
        <v>0</v>
      </c>
      <c r="I151">
        <f>Table1[[#This Row],[Rep Time]]*H151</f>
        <v>0</v>
      </c>
      <c r="L151" t="b">
        <f>AND(Table1[[#This Row],[Period]]="May-Jul",Table1[[#This Row],[Shipment Volume]]&gt;3000,OR(Table1[[#This Row],[Destination]]="Rest of World",Table1[[#This Row],[Destination]]="Middle-East"))</f>
        <v>0</v>
      </c>
    </row>
    <row r="152" spans="1:12" x14ac:dyDescent="0.35">
      <c r="A152">
        <v>151</v>
      </c>
      <c r="B152" t="s">
        <v>5</v>
      </c>
      <c r="C152" t="s">
        <v>6</v>
      </c>
      <c r="D152" s="1">
        <v>3930.3690856322646</v>
      </c>
      <c r="E152" s="2">
        <v>0.94402616347213497</v>
      </c>
      <c r="G152" t="b">
        <f>AND(Table1[[#This Row],[Period]]="Nov-Jan",Table1[[#This Row],[Shipment Volume]]&gt;3000,OR(Table1[[#This Row],[Destination]]="UK",Table1[[#This Row],[Destination]]="EU"))</f>
        <v>0</v>
      </c>
      <c r="H152">
        <f t="shared" si="2"/>
        <v>0</v>
      </c>
      <c r="I152">
        <f>Table1[[#This Row],[Rep Time]]*H152</f>
        <v>0</v>
      </c>
      <c r="L152" t="b">
        <f>AND(Table1[[#This Row],[Period]]="May-Jul",Table1[[#This Row],[Shipment Volume]]&gt;3000,OR(Table1[[#This Row],[Destination]]="Rest of World",Table1[[#This Row],[Destination]]="Middle-East"))</f>
        <v>0</v>
      </c>
    </row>
    <row r="153" spans="1:12" x14ac:dyDescent="0.35">
      <c r="A153">
        <v>152</v>
      </c>
      <c r="B153" t="s">
        <v>5</v>
      </c>
      <c r="C153" t="s">
        <v>9</v>
      </c>
      <c r="D153" s="1">
        <v>2716.0617820336483</v>
      </c>
      <c r="E153" s="2">
        <v>4.523922058610184</v>
      </c>
      <c r="G153" t="b">
        <f>AND(Table1[[#This Row],[Period]]="Nov-Jan",Table1[[#This Row],[Shipment Volume]]&gt;3000,OR(Table1[[#This Row],[Destination]]="UK",Table1[[#This Row],[Destination]]="EU"))</f>
        <v>0</v>
      </c>
      <c r="H153">
        <f t="shared" si="2"/>
        <v>0</v>
      </c>
      <c r="I153">
        <f>Table1[[#This Row],[Rep Time]]*H153</f>
        <v>0</v>
      </c>
      <c r="L153" t="b">
        <f>AND(Table1[[#This Row],[Period]]="May-Jul",Table1[[#This Row],[Shipment Volume]]&gt;3000,OR(Table1[[#This Row],[Destination]]="Rest of World",Table1[[#This Row],[Destination]]="Middle-East"))</f>
        <v>0</v>
      </c>
    </row>
    <row r="154" spans="1:12" x14ac:dyDescent="0.35">
      <c r="A154">
        <v>153</v>
      </c>
      <c r="B154" t="s">
        <v>5</v>
      </c>
      <c r="C154" t="s">
        <v>6</v>
      </c>
      <c r="D154" s="1">
        <v>4514.3419912201352</v>
      </c>
      <c r="E154" s="2">
        <v>6.034775386533668</v>
      </c>
      <c r="G154" t="b">
        <f>AND(Table1[[#This Row],[Period]]="Nov-Jan",Table1[[#This Row],[Shipment Volume]]&gt;3000,OR(Table1[[#This Row],[Destination]]="UK",Table1[[#This Row],[Destination]]="EU"))</f>
        <v>0</v>
      </c>
      <c r="H154">
        <f t="shared" si="2"/>
        <v>0</v>
      </c>
      <c r="I154">
        <f>Table1[[#This Row],[Rep Time]]*H154</f>
        <v>0</v>
      </c>
      <c r="L154" t="b">
        <f>AND(Table1[[#This Row],[Period]]="May-Jul",Table1[[#This Row],[Shipment Volume]]&gt;3000,OR(Table1[[#This Row],[Destination]]="Rest of World",Table1[[#This Row],[Destination]]="Middle-East"))</f>
        <v>0</v>
      </c>
    </row>
    <row r="155" spans="1:12" x14ac:dyDescent="0.35">
      <c r="A155">
        <v>154</v>
      </c>
      <c r="B155" t="s">
        <v>5</v>
      </c>
      <c r="C155" t="s">
        <v>8</v>
      </c>
      <c r="D155" s="1">
        <v>3859.8173078789841</v>
      </c>
      <c r="E155" s="2">
        <v>6.7492698586551185</v>
      </c>
      <c r="G155" t="b">
        <f>AND(Table1[[#This Row],[Period]]="Nov-Jan",Table1[[#This Row],[Shipment Volume]]&gt;3000,OR(Table1[[#This Row],[Destination]]="UK",Table1[[#This Row],[Destination]]="EU"))</f>
        <v>1</v>
      </c>
      <c r="H155">
        <f t="shared" si="2"/>
        <v>1</v>
      </c>
      <c r="I155">
        <f>Table1[[#This Row],[Rep Time]]*H155</f>
        <v>6.7492698586551185</v>
      </c>
      <c r="L155" t="b">
        <f>AND(Table1[[#This Row],[Period]]="May-Jul",Table1[[#This Row],[Shipment Volume]]&gt;3000,OR(Table1[[#This Row],[Destination]]="Rest of World",Table1[[#This Row],[Destination]]="Middle-East"))</f>
        <v>0</v>
      </c>
    </row>
    <row r="156" spans="1:12" x14ac:dyDescent="0.35">
      <c r="A156">
        <v>155</v>
      </c>
      <c r="B156" t="s">
        <v>5</v>
      </c>
      <c r="C156" t="s">
        <v>6</v>
      </c>
      <c r="D156" s="1">
        <v>4956.385974859586</v>
      </c>
      <c r="E156" s="2">
        <v>6.5538512734836356</v>
      </c>
      <c r="G156" t="b">
        <f>AND(Table1[[#This Row],[Period]]="Nov-Jan",Table1[[#This Row],[Shipment Volume]]&gt;3000,OR(Table1[[#This Row],[Destination]]="UK",Table1[[#This Row],[Destination]]="EU"))</f>
        <v>0</v>
      </c>
      <c r="H156">
        <f t="shared" si="2"/>
        <v>0</v>
      </c>
      <c r="I156">
        <f>Table1[[#This Row],[Rep Time]]*H156</f>
        <v>0</v>
      </c>
      <c r="L156" t="b">
        <f>AND(Table1[[#This Row],[Period]]="May-Jul",Table1[[#This Row],[Shipment Volume]]&gt;3000,OR(Table1[[#This Row],[Destination]]="Rest of World",Table1[[#This Row],[Destination]]="Middle-East"))</f>
        <v>0</v>
      </c>
    </row>
    <row r="157" spans="1:12" x14ac:dyDescent="0.35">
      <c r="A157">
        <v>156</v>
      </c>
      <c r="B157" t="s">
        <v>5</v>
      </c>
      <c r="C157" t="s">
        <v>8</v>
      </c>
      <c r="D157" s="1">
        <v>5423.4456102713011</v>
      </c>
      <c r="E157" s="2">
        <v>3.5022676622979541</v>
      </c>
      <c r="G157" t="b">
        <f>AND(Table1[[#This Row],[Period]]="Nov-Jan",Table1[[#This Row],[Shipment Volume]]&gt;3000,OR(Table1[[#This Row],[Destination]]="UK",Table1[[#This Row],[Destination]]="EU"))</f>
        <v>1</v>
      </c>
      <c r="H157">
        <f t="shared" si="2"/>
        <v>1</v>
      </c>
      <c r="I157">
        <f>Table1[[#This Row],[Rep Time]]*H157</f>
        <v>3.5022676622979541</v>
      </c>
      <c r="L157" t="b">
        <f>AND(Table1[[#This Row],[Period]]="May-Jul",Table1[[#This Row],[Shipment Volume]]&gt;3000,OR(Table1[[#This Row],[Destination]]="Rest of World",Table1[[#This Row],[Destination]]="Middle-East"))</f>
        <v>0</v>
      </c>
    </row>
    <row r="158" spans="1:12" x14ac:dyDescent="0.35">
      <c r="A158">
        <v>157</v>
      </c>
      <c r="B158" t="s">
        <v>5</v>
      </c>
      <c r="C158" t="s">
        <v>8</v>
      </c>
      <c r="D158" s="1">
        <v>3616.454715578584</v>
      </c>
      <c r="E158" s="2">
        <v>3.0117410379502716</v>
      </c>
      <c r="G158" t="b">
        <f>AND(Table1[[#This Row],[Period]]="Nov-Jan",Table1[[#This Row],[Shipment Volume]]&gt;3000,OR(Table1[[#This Row],[Destination]]="UK",Table1[[#This Row],[Destination]]="EU"))</f>
        <v>1</v>
      </c>
      <c r="H158">
        <f t="shared" si="2"/>
        <v>1</v>
      </c>
      <c r="I158">
        <f>Table1[[#This Row],[Rep Time]]*H158</f>
        <v>3.0117410379502716</v>
      </c>
      <c r="L158" t="b">
        <f>AND(Table1[[#This Row],[Period]]="May-Jul",Table1[[#This Row],[Shipment Volume]]&gt;3000,OR(Table1[[#This Row],[Destination]]="Rest of World",Table1[[#This Row],[Destination]]="Middle-East"))</f>
        <v>0</v>
      </c>
    </row>
    <row r="159" spans="1:12" x14ac:dyDescent="0.35">
      <c r="A159">
        <v>158</v>
      </c>
      <c r="B159" t="s">
        <v>5</v>
      </c>
      <c r="C159" t="s">
        <v>6</v>
      </c>
      <c r="D159" s="1">
        <v>5829.0938896825537</v>
      </c>
      <c r="E159" s="2">
        <v>4.3771638661716121</v>
      </c>
      <c r="G159" t="b">
        <f>AND(Table1[[#This Row],[Period]]="Nov-Jan",Table1[[#This Row],[Shipment Volume]]&gt;3000,OR(Table1[[#This Row],[Destination]]="UK",Table1[[#This Row],[Destination]]="EU"))</f>
        <v>0</v>
      </c>
      <c r="H159">
        <f t="shared" si="2"/>
        <v>0</v>
      </c>
      <c r="I159">
        <f>Table1[[#This Row],[Rep Time]]*H159</f>
        <v>0</v>
      </c>
      <c r="L159" t="b">
        <f>AND(Table1[[#This Row],[Period]]="May-Jul",Table1[[#This Row],[Shipment Volume]]&gt;3000,OR(Table1[[#This Row],[Destination]]="Rest of World",Table1[[#This Row],[Destination]]="Middle-East"))</f>
        <v>0</v>
      </c>
    </row>
    <row r="160" spans="1:12" x14ac:dyDescent="0.35">
      <c r="A160">
        <v>159</v>
      </c>
      <c r="B160" t="s">
        <v>5</v>
      </c>
      <c r="C160" t="s">
        <v>9</v>
      </c>
      <c r="D160" s="1">
        <v>3739.4729689403903</v>
      </c>
      <c r="E160" s="2">
        <v>1.9138676278418436</v>
      </c>
      <c r="G160" t="b">
        <f>AND(Table1[[#This Row],[Period]]="Nov-Jan",Table1[[#This Row],[Shipment Volume]]&gt;3000,OR(Table1[[#This Row],[Destination]]="UK",Table1[[#This Row],[Destination]]="EU"))</f>
        <v>0</v>
      </c>
      <c r="H160">
        <f t="shared" si="2"/>
        <v>0</v>
      </c>
      <c r="I160">
        <f>Table1[[#This Row],[Rep Time]]*H160</f>
        <v>0</v>
      </c>
      <c r="L160" t="b">
        <f>AND(Table1[[#This Row],[Period]]="May-Jul",Table1[[#This Row],[Shipment Volume]]&gt;3000,OR(Table1[[#This Row],[Destination]]="Rest of World",Table1[[#This Row],[Destination]]="Middle-East"))</f>
        <v>0</v>
      </c>
    </row>
    <row r="161" spans="1:12" x14ac:dyDescent="0.35">
      <c r="A161">
        <v>160</v>
      </c>
      <c r="B161" t="s">
        <v>5</v>
      </c>
      <c r="C161" t="s">
        <v>7</v>
      </c>
      <c r="D161" s="1">
        <v>3536.7818428348983</v>
      </c>
      <c r="E161" s="2">
        <v>1.0232888189208387</v>
      </c>
      <c r="G161" t="b">
        <f>AND(Table1[[#This Row],[Period]]="Nov-Jan",Table1[[#This Row],[Shipment Volume]]&gt;3000,OR(Table1[[#This Row],[Destination]]="UK",Table1[[#This Row],[Destination]]="EU"))</f>
        <v>1</v>
      </c>
      <c r="H161">
        <f t="shared" si="2"/>
        <v>1</v>
      </c>
      <c r="I161">
        <f>Table1[[#This Row],[Rep Time]]*H161</f>
        <v>1.0232888189208387</v>
      </c>
      <c r="L161" t="b">
        <f>AND(Table1[[#This Row],[Period]]="May-Jul",Table1[[#This Row],[Shipment Volume]]&gt;3000,OR(Table1[[#This Row],[Destination]]="Rest of World",Table1[[#This Row],[Destination]]="Middle-East"))</f>
        <v>0</v>
      </c>
    </row>
    <row r="162" spans="1:12" x14ac:dyDescent="0.35">
      <c r="A162">
        <v>161</v>
      </c>
      <c r="B162" t="s">
        <v>5</v>
      </c>
      <c r="C162" t="s">
        <v>8</v>
      </c>
      <c r="D162" s="1">
        <v>3487.4042386072688</v>
      </c>
      <c r="E162" s="2">
        <v>7.0281208634206145</v>
      </c>
      <c r="G162" t="b">
        <f>AND(Table1[[#This Row],[Period]]="Nov-Jan",Table1[[#This Row],[Shipment Volume]]&gt;3000,OR(Table1[[#This Row],[Destination]]="UK",Table1[[#This Row],[Destination]]="EU"))</f>
        <v>1</v>
      </c>
      <c r="H162">
        <f t="shared" si="2"/>
        <v>1</v>
      </c>
      <c r="I162">
        <f>Table1[[#This Row],[Rep Time]]*H162</f>
        <v>7.0281208634206145</v>
      </c>
      <c r="L162" t="b">
        <f>AND(Table1[[#This Row],[Period]]="May-Jul",Table1[[#This Row],[Shipment Volume]]&gt;3000,OR(Table1[[#This Row],[Destination]]="Rest of World",Table1[[#This Row],[Destination]]="Middle-East"))</f>
        <v>0</v>
      </c>
    </row>
    <row r="163" spans="1:12" x14ac:dyDescent="0.35">
      <c r="A163">
        <v>162</v>
      </c>
      <c r="B163" t="s">
        <v>5</v>
      </c>
      <c r="C163" t="s">
        <v>6</v>
      </c>
      <c r="D163" s="1">
        <v>4353.0897174641723</v>
      </c>
      <c r="E163" s="2">
        <v>3.2074860080872112</v>
      </c>
      <c r="G163" t="b">
        <f>AND(Table1[[#This Row],[Period]]="Nov-Jan",Table1[[#This Row],[Shipment Volume]]&gt;3000,OR(Table1[[#This Row],[Destination]]="UK",Table1[[#This Row],[Destination]]="EU"))</f>
        <v>0</v>
      </c>
      <c r="H163">
        <f t="shared" si="2"/>
        <v>0</v>
      </c>
      <c r="I163">
        <f>Table1[[#This Row],[Rep Time]]*H163</f>
        <v>0</v>
      </c>
      <c r="L163" t="b">
        <f>AND(Table1[[#This Row],[Period]]="May-Jul",Table1[[#This Row],[Shipment Volume]]&gt;3000,OR(Table1[[#This Row],[Destination]]="Rest of World",Table1[[#This Row],[Destination]]="Middle-East"))</f>
        <v>0</v>
      </c>
    </row>
    <row r="164" spans="1:12" x14ac:dyDescent="0.35">
      <c r="A164">
        <v>163</v>
      </c>
      <c r="B164" t="s">
        <v>5</v>
      </c>
      <c r="C164" t="s">
        <v>7</v>
      </c>
      <c r="D164" s="1">
        <v>3742.7960352069931</v>
      </c>
      <c r="E164" s="2">
        <v>2.0471095023058994</v>
      </c>
      <c r="G164" t="b">
        <f>AND(Table1[[#This Row],[Period]]="Nov-Jan",Table1[[#This Row],[Shipment Volume]]&gt;3000,OR(Table1[[#This Row],[Destination]]="UK",Table1[[#This Row],[Destination]]="EU"))</f>
        <v>1</v>
      </c>
      <c r="H164">
        <f t="shared" si="2"/>
        <v>1</v>
      </c>
      <c r="I164">
        <f>Table1[[#This Row],[Rep Time]]*H164</f>
        <v>2.0471095023058994</v>
      </c>
      <c r="L164" t="b">
        <f>AND(Table1[[#This Row],[Period]]="May-Jul",Table1[[#This Row],[Shipment Volume]]&gt;3000,OR(Table1[[#This Row],[Destination]]="Rest of World",Table1[[#This Row],[Destination]]="Middle-East"))</f>
        <v>0</v>
      </c>
    </row>
    <row r="165" spans="1:12" x14ac:dyDescent="0.35">
      <c r="A165">
        <v>164</v>
      </c>
      <c r="B165" t="s">
        <v>5</v>
      </c>
      <c r="C165" t="s">
        <v>9</v>
      </c>
      <c r="D165" s="1">
        <v>3730.6781551742461</v>
      </c>
      <c r="E165" s="2">
        <v>3.0226032688837789</v>
      </c>
      <c r="G165" t="b">
        <f>AND(Table1[[#This Row],[Period]]="Nov-Jan",Table1[[#This Row],[Shipment Volume]]&gt;3000,OR(Table1[[#This Row],[Destination]]="UK",Table1[[#This Row],[Destination]]="EU"))</f>
        <v>0</v>
      </c>
      <c r="H165">
        <f t="shared" si="2"/>
        <v>0</v>
      </c>
      <c r="I165">
        <f>Table1[[#This Row],[Rep Time]]*H165</f>
        <v>0</v>
      </c>
      <c r="L165" t="b">
        <f>AND(Table1[[#This Row],[Period]]="May-Jul",Table1[[#This Row],[Shipment Volume]]&gt;3000,OR(Table1[[#This Row],[Destination]]="Rest of World",Table1[[#This Row],[Destination]]="Middle-East"))</f>
        <v>0</v>
      </c>
    </row>
    <row r="166" spans="1:12" x14ac:dyDescent="0.35">
      <c r="A166">
        <v>165</v>
      </c>
      <c r="B166" t="s">
        <v>5</v>
      </c>
      <c r="C166" t="s">
        <v>9</v>
      </c>
      <c r="D166" s="1">
        <v>4524.848928762367</v>
      </c>
      <c r="E166" s="2">
        <v>2.7322874581131571</v>
      </c>
      <c r="G166" t="b">
        <f>AND(Table1[[#This Row],[Period]]="Nov-Jan",Table1[[#This Row],[Shipment Volume]]&gt;3000,OR(Table1[[#This Row],[Destination]]="UK",Table1[[#This Row],[Destination]]="EU"))</f>
        <v>0</v>
      </c>
      <c r="H166">
        <f t="shared" si="2"/>
        <v>0</v>
      </c>
      <c r="I166">
        <f>Table1[[#This Row],[Rep Time]]*H166</f>
        <v>0</v>
      </c>
      <c r="L166" t="b">
        <f>AND(Table1[[#This Row],[Period]]="May-Jul",Table1[[#This Row],[Shipment Volume]]&gt;3000,OR(Table1[[#This Row],[Destination]]="Rest of World",Table1[[#This Row],[Destination]]="Middle-East"))</f>
        <v>0</v>
      </c>
    </row>
    <row r="167" spans="1:12" x14ac:dyDescent="0.35">
      <c r="A167">
        <v>166</v>
      </c>
      <c r="B167" t="s">
        <v>5</v>
      </c>
      <c r="C167" t="s">
        <v>6</v>
      </c>
      <c r="D167" s="1">
        <v>3758.815647510346</v>
      </c>
      <c r="E167" s="2">
        <v>4.7918935798813536</v>
      </c>
      <c r="G167" t="b">
        <f>AND(Table1[[#This Row],[Period]]="Nov-Jan",Table1[[#This Row],[Shipment Volume]]&gt;3000,OR(Table1[[#This Row],[Destination]]="UK",Table1[[#This Row],[Destination]]="EU"))</f>
        <v>0</v>
      </c>
      <c r="H167">
        <f t="shared" si="2"/>
        <v>0</v>
      </c>
      <c r="I167">
        <f>Table1[[#This Row],[Rep Time]]*H167</f>
        <v>0</v>
      </c>
      <c r="L167" t="b">
        <f>AND(Table1[[#This Row],[Period]]="May-Jul",Table1[[#This Row],[Shipment Volume]]&gt;3000,OR(Table1[[#This Row],[Destination]]="Rest of World",Table1[[#This Row],[Destination]]="Middle-East"))</f>
        <v>0</v>
      </c>
    </row>
    <row r="168" spans="1:12" x14ac:dyDescent="0.35">
      <c r="A168">
        <v>167</v>
      </c>
      <c r="B168" t="s">
        <v>5</v>
      </c>
      <c r="C168" t="s">
        <v>8</v>
      </c>
      <c r="D168" s="1">
        <v>5148.8509699120186</v>
      </c>
      <c r="E168" s="2">
        <v>5.9357985087754077</v>
      </c>
      <c r="G168" t="b">
        <f>AND(Table1[[#This Row],[Period]]="Nov-Jan",Table1[[#This Row],[Shipment Volume]]&gt;3000,OR(Table1[[#This Row],[Destination]]="UK",Table1[[#This Row],[Destination]]="EU"))</f>
        <v>1</v>
      </c>
      <c r="H168">
        <f t="shared" si="2"/>
        <v>1</v>
      </c>
      <c r="I168">
        <f>Table1[[#This Row],[Rep Time]]*H168</f>
        <v>5.9357985087754077</v>
      </c>
      <c r="L168" t="b">
        <f>AND(Table1[[#This Row],[Period]]="May-Jul",Table1[[#This Row],[Shipment Volume]]&gt;3000,OR(Table1[[#This Row],[Destination]]="Rest of World",Table1[[#This Row],[Destination]]="Middle-East"))</f>
        <v>0</v>
      </c>
    </row>
    <row r="169" spans="1:12" x14ac:dyDescent="0.35">
      <c r="A169">
        <v>168</v>
      </c>
      <c r="B169" t="s">
        <v>5</v>
      </c>
      <c r="C169" t="s">
        <v>7</v>
      </c>
      <c r="D169" s="1">
        <v>3758.421154183452</v>
      </c>
      <c r="E169" s="2">
        <v>3.1065069112482004</v>
      </c>
      <c r="G169" t="b">
        <f>AND(Table1[[#This Row],[Period]]="Nov-Jan",Table1[[#This Row],[Shipment Volume]]&gt;3000,OR(Table1[[#This Row],[Destination]]="UK",Table1[[#This Row],[Destination]]="EU"))</f>
        <v>1</v>
      </c>
      <c r="H169">
        <f t="shared" si="2"/>
        <v>1</v>
      </c>
      <c r="I169">
        <f>Table1[[#This Row],[Rep Time]]*H169</f>
        <v>3.1065069112482004</v>
      </c>
      <c r="L169" t="b">
        <f>AND(Table1[[#This Row],[Period]]="May-Jul",Table1[[#This Row],[Shipment Volume]]&gt;3000,OR(Table1[[#This Row],[Destination]]="Rest of World",Table1[[#This Row],[Destination]]="Middle-East"))</f>
        <v>0</v>
      </c>
    </row>
    <row r="170" spans="1:12" x14ac:dyDescent="0.35">
      <c r="A170">
        <v>169</v>
      </c>
      <c r="B170" t="s">
        <v>5</v>
      </c>
      <c r="C170" t="s">
        <v>9</v>
      </c>
      <c r="D170" s="1">
        <v>3842.4141267605592</v>
      </c>
      <c r="E170" s="2">
        <v>2.1777787624143383</v>
      </c>
      <c r="G170" t="b">
        <f>AND(Table1[[#This Row],[Period]]="Nov-Jan",Table1[[#This Row],[Shipment Volume]]&gt;3000,OR(Table1[[#This Row],[Destination]]="UK",Table1[[#This Row],[Destination]]="EU"))</f>
        <v>0</v>
      </c>
      <c r="H170">
        <f t="shared" si="2"/>
        <v>0</v>
      </c>
      <c r="I170">
        <f>Table1[[#This Row],[Rep Time]]*H170</f>
        <v>0</v>
      </c>
      <c r="L170" t="b">
        <f>AND(Table1[[#This Row],[Period]]="May-Jul",Table1[[#This Row],[Shipment Volume]]&gt;3000,OR(Table1[[#This Row],[Destination]]="Rest of World",Table1[[#This Row],[Destination]]="Middle-East"))</f>
        <v>0</v>
      </c>
    </row>
    <row r="171" spans="1:12" x14ac:dyDescent="0.35">
      <c r="A171">
        <v>170</v>
      </c>
      <c r="B171" t="s">
        <v>5</v>
      </c>
      <c r="C171" t="s">
        <v>6</v>
      </c>
      <c r="D171" s="1">
        <v>3215.3016137308441</v>
      </c>
      <c r="E171" s="2">
        <v>2.131768126148331</v>
      </c>
      <c r="G171" t="b">
        <f>AND(Table1[[#This Row],[Period]]="Nov-Jan",Table1[[#This Row],[Shipment Volume]]&gt;3000,OR(Table1[[#This Row],[Destination]]="UK",Table1[[#This Row],[Destination]]="EU"))</f>
        <v>0</v>
      </c>
      <c r="H171">
        <f t="shared" si="2"/>
        <v>0</v>
      </c>
      <c r="I171">
        <f>Table1[[#This Row],[Rep Time]]*H171</f>
        <v>0</v>
      </c>
      <c r="L171" t="b">
        <f>AND(Table1[[#This Row],[Period]]="May-Jul",Table1[[#This Row],[Shipment Volume]]&gt;3000,OR(Table1[[#This Row],[Destination]]="Rest of World",Table1[[#This Row],[Destination]]="Middle-East"))</f>
        <v>0</v>
      </c>
    </row>
    <row r="172" spans="1:12" x14ac:dyDescent="0.35">
      <c r="A172">
        <v>171</v>
      </c>
      <c r="B172" t="s">
        <v>5</v>
      </c>
      <c r="C172" t="s">
        <v>8</v>
      </c>
      <c r="D172" s="1">
        <v>5892.5857148133218</v>
      </c>
      <c r="E172" s="2">
        <v>2.0147546531371465</v>
      </c>
      <c r="G172" t="b">
        <f>AND(Table1[[#This Row],[Period]]="Nov-Jan",Table1[[#This Row],[Shipment Volume]]&gt;3000,OR(Table1[[#This Row],[Destination]]="UK",Table1[[#This Row],[Destination]]="EU"))</f>
        <v>1</v>
      </c>
      <c r="H172">
        <f t="shared" si="2"/>
        <v>1</v>
      </c>
      <c r="I172">
        <f>Table1[[#This Row],[Rep Time]]*H172</f>
        <v>2.0147546531371465</v>
      </c>
      <c r="L172" t="b">
        <f>AND(Table1[[#This Row],[Period]]="May-Jul",Table1[[#This Row],[Shipment Volume]]&gt;3000,OR(Table1[[#This Row],[Destination]]="Rest of World",Table1[[#This Row],[Destination]]="Middle-East"))</f>
        <v>0</v>
      </c>
    </row>
    <row r="173" spans="1:12" x14ac:dyDescent="0.35">
      <c r="A173">
        <v>172</v>
      </c>
      <c r="B173" t="s">
        <v>5</v>
      </c>
      <c r="C173" t="s">
        <v>9</v>
      </c>
      <c r="D173" s="1">
        <v>3570.8390088111628</v>
      </c>
      <c r="E173" s="2">
        <v>5.2068229529141323</v>
      </c>
      <c r="G173" t="b">
        <f>AND(Table1[[#This Row],[Period]]="Nov-Jan",Table1[[#This Row],[Shipment Volume]]&gt;3000,OR(Table1[[#This Row],[Destination]]="UK",Table1[[#This Row],[Destination]]="EU"))</f>
        <v>0</v>
      </c>
      <c r="H173">
        <f t="shared" si="2"/>
        <v>0</v>
      </c>
      <c r="I173">
        <f>Table1[[#This Row],[Rep Time]]*H173</f>
        <v>0</v>
      </c>
      <c r="L173" t="b">
        <f>AND(Table1[[#This Row],[Period]]="May-Jul",Table1[[#This Row],[Shipment Volume]]&gt;3000,OR(Table1[[#This Row],[Destination]]="Rest of World",Table1[[#This Row],[Destination]]="Middle-East"))</f>
        <v>0</v>
      </c>
    </row>
    <row r="174" spans="1:12" x14ac:dyDescent="0.35">
      <c r="A174">
        <v>173</v>
      </c>
      <c r="B174" t="s">
        <v>5</v>
      </c>
      <c r="C174" t="s">
        <v>7</v>
      </c>
      <c r="D174" s="1">
        <v>4422.7115368848899</v>
      </c>
      <c r="E174" s="2">
        <v>6.6739363957581412</v>
      </c>
      <c r="G174" t="b">
        <f>AND(Table1[[#This Row],[Period]]="Nov-Jan",Table1[[#This Row],[Shipment Volume]]&gt;3000,OR(Table1[[#This Row],[Destination]]="UK",Table1[[#This Row],[Destination]]="EU"))</f>
        <v>1</v>
      </c>
      <c r="H174">
        <f t="shared" si="2"/>
        <v>1</v>
      </c>
      <c r="I174">
        <f>Table1[[#This Row],[Rep Time]]*H174</f>
        <v>6.6739363957581412</v>
      </c>
      <c r="L174" t="b">
        <f>AND(Table1[[#This Row],[Period]]="May-Jul",Table1[[#This Row],[Shipment Volume]]&gt;3000,OR(Table1[[#This Row],[Destination]]="Rest of World",Table1[[#This Row],[Destination]]="Middle-East"))</f>
        <v>0</v>
      </c>
    </row>
    <row r="175" spans="1:12" x14ac:dyDescent="0.35">
      <c r="A175">
        <v>174</v>
      </c>
      <c r="B175" t="s">
        <v>5</v>
      </c>
      <c r="C175" t="s">
        <v>7</v>
      </c>
      <c r="D175" s="1">
        <v>2480.6163411121815</v>
      </c>
      <c r="E175" s="2">
        <v>2.6368715208436728</v>
      </c>
      <c r="G175" t="b">
        <f>AND(Table1[[#This Row],[Period]]="Nov-Jan",Table1[[#This Row],[Shipment Volume]]&gt;3000,OR(Table1[[#This Row],[Destination]]="UK",Table1[[#This Row],[Destination]]="EU"))</f>
        <v>0</v>
      </c>
      <c r="H175">
        <f t="shared" si="2"/>
        <v>0</v>
      </c>
      <c r="I175">
        <f>Table1[[#This Row],[Rep Time]]*H175</f>
        <v>0</v>
      </c>
      <c r="L175" t="b">
        <f>AND(Table1[[#This Row],[Period]]="May-Jul",Table1[[#This Row],[Shipment Volume]]&gt;3000,OR(Table1[[#This Row],[Destination]]="Rest of World",Table1[[#This Row],[Destination]]="Middle-East"))</f>
        <v>0</v>
      </c>
    </row>
    <row r="176" spans="1:12" x14ac:dyDescent="0.35">
      <c r="A176">
        <v>175</v>
      </c>
      <c r="B176" t="s">
        <v>5</v>
      </c>
      <c r="C176" t="s">
        <v>9</v>
      </c>
      <c r="D176" s="1">
        <v>2230.7144819060341</v>
      </c>
      <c r="E176" s="2">
        <v>3.3607511420759186</v>
      </c>
      <c r="G176" t="b">
        <f>AND(Table1[[#This Row],[Period]]="Nov-Jan",Table1[[#This Row],[Shipment Volume]]&gt;3000,OR(Table1[[#This Row],[Destination]]="UK",Table1[[#This Row],[Destination]]="EU"))</f>
        <v>0</v>
      </c>
      <c r="H176">
        <f t="shared" si="2"/>
        <v>0</v>
      </c>
      <c r="I176">
        <f>Table1[[#This Row],[Rep Time]]*H176</f>
        <v>0</v>
      </c>
      <c r="L176" t="b">
        <f>AND(Table1[[#This Row],[Period]]="May-Jul",Table1[[#This Row],[Shipment Volume]]&gt;3000,OR(Table1[[#This Row],[Destination]]="Rest of World",Table1[[#This Row],[Destination]]="Middle-East"))</f>
        <v>0</v>
      </c>
    </row>
    <row r="177" spans="1:12" x14ac:dyDescent="0.35">
      <c r="A177">
        <v>176</v>
      </c>
      <c r="B177" t="s">
        <v>5</v>
      </c>
      <c r="C177" t="s">
        <v>8</v>
      </c>
      <c r="D177" s="1">
        <v>2985.560978326248</v>
      </c>
      <c r="E177" s="2">
        <v>6.4680540863509854</v>
      </c>
      <c r="G177" t="b">
        <f>AND(Table1[[#This Row],[Period]]="Nov-Jan",Table1[[#This Row],[Shipment Volume]]&gt;3000,OR(Table1[[#This Row],[Destination]]="UK",Table1[[#This Row],[Destination]]="EU"))</f>
        <v>0</v>
      </c>
      <c r="H177">
        <f t="shared" si="2"/>
        <v>0</v>
      </c>
      <c r="I177">
        <f>Table1[[#This Row],[Rep Time]]*H177</f>
        <v>0</v>
      </c>
      <c r="L177" t="b">
        <f>AND(Table1[[#This Row],[Period]]="May-Jul",Table1[[#This Row],[Shipment Volume]]&gt;3000,OR(Table1[[#This Row],[Destination]]="Rest of World",Table1[[#This Row],[Destination]]="Middle-East"))</f>
        <v>0</v>
      </c>
    </row>
    <row r="178" spans="1:12" x14ac:dyDescent="0.35">
      <c r="A178">
        <v>177</v>
      </c>
      <c r="B178" t="s">
        <v>5</v>
      </c>
      <c r="C178" t="s">
        <v>9</v>
      </c>
      <c r="D178" s="1">
        <v>2741.1229085410014</v>
      </c>
      <c r="E178" s="2">
        <v>3.4324513515942514</v>
      </c>
      <c r="G178" t="b">
        <f>AND(Table1[[#This Row],[Period]]="Nov-Jan",Table1[[#This Row],[Shipment Volume]]&gt;3000,OR(Table1[[#This Row],[Destination]]="UK",Table1[[#This Row],[Destination]]="EU"))</f>
        <v>0</v>
      </c>
      <c r="H178">
        <f t="shared" si="2"/>
        <v>0</v>
      </c>
      <c r="I178">
        <f>Table1[[#This Row],[Rep Time]]*H178</f>
        <v>0</v>
      </c>
      <c r="L178" t="b">
        <f>AND(Table1[[#This Row],[Period]]="May-Jul",Table1[[#This Row],[Shipment Volume]]&gt;3000,OR(Table1[[#This Row],[Destination]]="Rest of World",Table1[[#This Row],[Destination]]="Middle-East"))</f>
        <v>0</v>
      </c>
    </row>
    <row r="179" spans="1:12" x14ac:dyDescent="0.35">
      <c r="A179">
        <v>178</v>
      </c>
      <c r="B179" t="s">
        <v>5</v>
      </c>
      <c r="C179" t="s">
        <v>7</v>
      </c>
      <c r="D179" s="1">
        <v>3365.7161212468054</v>
      </c>
      <c r="E179" s="2">
        <v>3.7452696845027225</v>
      </c>
      <c r="G179" t="b">
        <f>AND(Table1[[#This Row],[Period]]="Nov-Jan",Table1[[#This Row],[Shipment Volume]]&gt;3000,OR(Table1[[#This Row],[Destination]]="UK",Table1[[#This Row],[Destination]]="EU"))</f>
        <v>1</v>
      </c>
      <c r="H179">
        <f t="shared" si="2"/>
        <v>1</v>
      </c>
      <c r="I179">
        <f>Table1[[#This Row],[Rep Time]]*H179</f>
        <v>3.7452696845027225</v>
      </c>
      <c r="L179" t="b">
        <f>AND(Table1[[#This Row],[Period]]="May-Jul",Table1[[#This Row],[Shipment Volume]]&gt;3000,OR(Table1[[#This Row],[Destination]]="Rest of World",Table1[[#This Row],[Destination]]="Middle-East"))</f>
        <v>0</v>
      </c>
    </row>
    <row r="180" spans="1:12" x14ac:dyDescent="0.35">
      <c r="A180">
        <v>179</v>
      </c>
      <c r="B180" t="s">
        <v>5</v>
      </c>
      <c r="C180" t="s">
        <v>8</v>
      </c>
      <c r="D180" s="1">
        <v>4447.8579285205342</v>
      </c>
      <c r="E180" s="2">
        <v>6.5616603334443937</v>
      </c>
      <c r="G180" t="b">
        <f>AND(Table1[[#This Row],[Period]]="Nov-Jan",Table1[[#This Row],[Shipment Volume]]&gt;3000,OR(Table1[[#This Row],[Destination]]="UK",Table1[[#This Row],[Destination]]="EU"))</f>
        <v>1</v>
      </c>
      <c r="H180">
        <f t="shared" si="2"/>
        <v>1</v>
      </c>
      <c r="I180">
        <f>Table1[[#This Row],[Rep Time]]*H180</f>
        <v>6.5616603334443937</v>
      </c>
      <c r="L180" t="b">
        <f>AND(Table1[[#This Row],[Period]]="May-Jul",Table1[[#This Row],[Shipment Volume]]&gt;3000,OR(Table1[[#This Row],[Destination]]="Rest of World",Table1[[#This Row],[Destination]]="Middle-East"))</f>
        <v>0</v>
      </c>
    </row>
    <row r="181" spans="1:12" x14ac:dyDescent="0.35">
      <c r="A181">
        <v>180</v>
      </c>
      <c r="B181" t="s">
        <v>5</v>
      </c>
      <c r="C181" t="s">
        <v>7</v>
      </c>
      <c r="D181" s="1">
        <v>3366.5574038459454</v>
      </c>
      <c r="E181" s="2">
        <v>4.0049717996161229</v>
      </c>
      <c r="G181" t="b">
        <f>AND(Table1[[#This Row],[Period]]="Nov-Jan",Table1[[#This Row],[Shipment Volume]]&gt;3000,OR(Table1[[#This Row],[Destination]]="UK",Table1[[#This Row],[Destination]]="EU"))</f>
        <v>1</v>
      </c>
      <c r="H181">
        <f t="shared" si="2"/>
        <v>1</v>
      </c>
      <c r="I181">
        <f>Table1[[#This Row],[Rep Time]]*H181</f>
        <v>4.0049717996161229</v>
      </c>
      <c r="L181" t="b">
        <f>AND(Table1[[#This Row],[Period]]="May-Jul",Table1[[#This Row],[Shipment Volume]]&gt;3000,OR(Table1[[#This Row],[Destination]]="Rest of World",Table1[[#This Row],[Destination]]="Middle-East"))</f>
        <v>0</v>
      </c>
    </row>
    <row r="182" spans="1:12" x14ac:dyDescent="0.35">
      <c r="A182">
        <v>181</v>
      </c>
      <c r="B182" t="s">
        <v>5</v>
      </c>
      <c r="C182" t="s">
        <v>8</v>
      </c>
      <c r="D182" s="1">
        <v>5032.5220500817522</v>
      </c>
      <c r="E182" s="2">
        <v>9.1067735708558271</v>
      </c>
      <c r="G182" t="b">
        <f>AND(Table1[[#This Row],[Period]]="Nov-Jan",Table1[[#This Row],[Shipment Volume]]&gt;3000,OR(Table1[[#This Row],[Destination]]="UK",Table1[[#This Row],[Destination]]="EU"))</f>
        <v>1</v>
      </c>
      <c r="H182">
        <f t="shared" si="2"/>
        <v>1</v>
      </c>
      <c r="I182">
        <f>Table1[[#This Row],[Rep Time]]*H182</f>
        <v>9.1067735708558271</v>
      </c>
      <c r="L182" t="b">
        <f>AND(Table1[[#This Row],[Period]]="May-Jul",Table1[[#This Row],[Shipment Volume]]&gt;3000,OR(Table1[[#This Row],[Destination]]="Rest of World",Table1[[#This Row],[Destination]]="Middle-East"))</f>
        <v>0</v>
      </c>
    </row>
    <row r="183" spans="1:12" x14ac:dyDescent="0.35">
      <c r="A183">
        <v>182</v>
      </c>
      <c r="B183" t="s">
        <v>5</v>
      </c>
      <c r="C183" t="s">
        <v>8</v>
      </c>
      <c r="D183" s="1">
        <v>4131.6118414251832</v>
      </c>
      <c r="E183" s="2">
        <v>3.4606124823861215</v>
      </c>
      <c r="G183" t="b">
        <f>AND(Table1[[#This Row],[Period]]="Nov-Jan",Table1[[#This Row],[Shipment Volume]]&gt;3000,OR(Table1[[#This Row],[Destination]]="UK",Table1[[#This Row],[Destination]]="EU"))</f>
        <v>1</v>
      </c>
      <c r="H183">
        <f t="shared" si="2"/>
        <v>1</v>
      </c>
      <c r="I183">
        <f>Table1[[#This Row],[Rep Time]]*H183</f>
        <v>3.4606124823861215</v>
      </c>
      <c r="L183" t="b">
        <f>AND(Table1[[#This Row],[Period]]="May-Jul",Table1[[#This Row],[Shipment Volume]]&gt;3000,OR(Table1[[#This Row],[Destination]]="Rest of World",Table1[[#This Row],[Destination]]="Middle-East"))</f>
        <v>0</v>
      </c>
    </row>
    <row r="184" spans="1:12" x14ac:dyDescent="0.35">
      <c r="A184">
        <v>183</v>
      </c>
      <c r="B184" t="s">
        <v>5</v>
      </c>
      <c r="C184" t="s">
        <v>8</v>
      </c>
      <c r="D184" s="1">
        <v>4035.5407792085316</v>
      </c>
      <c r="E184" s="2">
        <v>4.9576814578815851</v>
      </c>
      <c r="G184" t="b">
        <f>AND(Table1[[#This Row],[Period]]="Nov-Jan",Table1[[#This Row],[Shipment Volume]]&gt;3000,OR(Table1[[#This Row],[Destination]]="UK",Table1[[#This Row],[Destination]]="EU"))</f>
        <v>1</v>
      </c>
      <c r="H184">
        <f t="shared" si="2"/>
        <v>1</v>
      </c>
      <c r="I184">
        <f>Table1[[#This Row],[Rep Time]]*H184</f>
        <v>4.9576814578815851</v>
      </c>
      <c r="L184" t="b">
        <f>AND(Table1[[#This Row],[Period]]="May-Jul",Table1[[#This Row],[Shipment Volume]]&gt;3000,OR(Table1[[#This Row],[Destination]]="Rest of World",Table1[[#This Row],[Destination]]="Middle-East"))</f>
        <v>0</v>
      </c>
    </row>
    <row r="185" spans="1:12" x14ac:dyDescent="0.35">
      <c r="A185">
        <v>184</v>
      </c>
      <c r="B185" t="s">
        <v>5</v>
      </c>
      <c r="C185" t="s">
        <v>8</v>
      </c>
      <c r="D185" s="1">
        <v>4733.7712304433808</v>
      </c>
      <c r="E185" s="2">
        <v>0.98746899357649098</v>
      </c>
      <c r="G185" t="b">
        <f>AND(Table1[[#This Row],[Period]]="Nov-Jan",Table1[[#This Row],[Shipment Volume]]&gt;3000,OR(Table1[[#This Row],[Destination]]="UK",Table1[[#This Row],[Destination]]="EU"))</f>
        <v>1</v>
      </c>
      <c r="H185">
        <f t="shared" si="2"/>
        <v>1</v>
      </c>
      <c r="I185">
        <f>Table1[[#This Row],[Rep Time]]*H185</f>
        <v>0.98746899357649098</v>
      </c>
      <c r="L185" t="b">
        <f>AND(Table1[[#This Row],[Period]]="May-Jul",Table1[[#This Row],[Shipment Volume]]&gt;3000,OR(Table1[[#This Row],[Destination]]="Rest of World",Table1[[#This Row],[Destination]]="Middle-East"))</f>
        <v>0</v>
      </c>
    </row>
    <row r="186" spans="1:12" x14ac:dyDescent="0.35">
      <c r="A186">
        <v>185</v>
      </c>
      <c r="B186" t="s">
        <v>5</v>
      </c>
      <c r="C186" t="s">
        <v>8</v>
      </c>
      <c r="D186" s="1">
        <v>4045.8771864941809</v>
      </c>
      <c r="E186" s="2">
        <v>1.488961361724058</v>
      </c>
      <c r="G186" t="b">
        <f>AND(Table1[[#This Row],[Period]]="Nov-Jan",Table1[[#This Row],[Shipment Volume]]&gt;3000,OR(Table1[[#This Row],[Destination]]="UK",Table1[[#This Row],[Destination]]="EU"))</f>
        <v>1</v>
      </c>
      <c r="H186">
        <f t="shared" si="2"/>
        <v>1</v>
      </c>
      <c r="I186">
        <f>Table1[[#This Row],[Rep Time]]*H186</f>
        <v>1.488961361724058</v>
      </c>
      <c r="L186" t="b">
        <f>AND(Table1[[#This Row],[Period]]="May-Jul",Table1[[#This Row],[Shipment Volume]]&gt;3000,OR(Table1[[#This Row],[Destination]]="Rest of World",Table1[[#This Row],[Destination]]="Middle-East"))</f>
        <v>0</v>
      </c>
    </row>
    <row r="187" spans="1:12" x14ac:dyDescent="0.35">
      <c r="A187">
        <v>186</v>
      </c>
      <c r="B187" t="s">
        <v>5</v>
      </c>
      <c r="C187" t="s">
        <v>7</v>
      </c>
      <c r="D187" s="1">
        <v>4069.1716195433401</v>
      </c>
      <c r="E187" s="2">
        <v>1.0827846721065235</v>
      </c>
      <c r="G187" t="b">
        <f>AND(Table1[[#This Row],[Period]]="Nov-Jan",Table1[[#This Row],[Shipment Volume]]&gt;3000,OR(Table1[[#This Row],[Destination]]="UK",Table1[[#This Row],[Destination]]="EU"))</f>
        <v>1</v>
      </c>
      <c r="H187">
        <f t="shared" si="2"/>
        <v>1</v>
      </c>
      <c r="I187">
        <f>Table1[[#This Row],[Rep Time]]*H187</f>
        <v>1.0827846721065235</v>
      </c>
      <c r="L187" t="b">
        <f>AND(Table1[[#This Row],[Period]]="May-Jul",Table1[[#This Row],[Shipment Volume]]&gt;3000,OR(Table1[[#This Row],[Destination]]="Rest of World",Table1[[#This Row],[Destination]]="Middle-East"))</f>
        <v>0</v>
      </c>
    </row>
    <row r="188" spans="1:12" x14ac:dyDescent="0.35">
      <c r="A188">
        <v>187</v>
      </c>
      <c r="B188" t="s">
        <v>5</v>
      </c>
      <c r="C188" t="s">
        <v>8</v>
      </c>
      <c r="D188" s="1">
        <v>4265.356447926024</v>
      </c>
      <c r="E188" s="2">
        <v>4.1810685423858436</v>
      </c>
      <c r="G188" t="b">
        <f>AND(Table1[[#This Row],[Period]]="Nov-Jan",Table1[[#This Row],[Shipment Volume]]&gt;3000,OR(Table1[[#This Row],[Destination]]="UK",Table1[[#This Row],[Destination]]="EU"))</f>
        <v>1</v>
      </c>
      <c r="H188">
        <f t="shared" si="2"/>
        <v>1</v>
      </c>
      <c r="I188">
        <f>Table1[[#This Row],[Rep Time]]*H188</f>
        <v>4.1810685423858436</v>
      </c>
      <c r="L188" t="b">
        <f>AND(Table1[[#This Row],[Period]]="May-Jul",Table1[[#This Row],[Shipment Volume]]&gt;3000,OR(Table1[[#This Row],[Destination]]="Rest of World",Table1[[#This Row],[Destination]]="Middle-East"))</f>
        <v>0</v>
      </c>
    </row>
    <row r="189" spans="1:12" x14ac:dyDescent="0.35">
      <c r="A189">
        <v>188</v>
      </c>
      <c r="B189" t="s">
        <v>5</v>
      </c>
      <c r="C189" t="s">
        <v>8</v>
      </c>
      <c r="D189" s="1">
        <v>4268.6863354028901</v>
      </c>
      <c r="E189" s="2">
        <v>5.8094833354982107</v>
      </c>
      <c r="G189" t="b">
        <f>AND(Table1[[#This Row],[Period]]="Nov-Jan",Table1[[#This Row],[Shipment Volume]]&gt;3000,OR(Table1[[#This Row],[Destination]]="UK",Table1[[#This Row],[Destination]]="EU"))</f>
        <v>1</v>
      </c>
      <c r="H189">
        <f t="shared" si="2"/>
        <v>1</v>
      </c>
      <c r="I189">
        <f>Table1[[#This Row],[Rep Time]]*H189</f>
        <v>5.8094833354982107</v>
      </c>
      <c r="L189" t="b">
        <f>AND(Table1[[#This Row],[Period]]="May-Jul",Table1[[#This Row],[Shipment Volume]]&gt;3000,OR(Table1[[#This Row],[Destination]]="Rest of World",Table1[[#This Row],[Destination]]="Middle-East"))</f>
        <v>0</v>
      </c>
    </row>
    <row r="190" spans="1:12" x14ac:dyDescent="0.35">
      <c r="A190">
        <v>189</v>
      </c>
      <c r="B190" t="s">
        <v>5</v>
      </c>
      <c r="C190" t="s">
        <v>7</v>
      </c>
      <c r="D190" s="1">
        <v>4127.6009697903646</v>
      </c>
      <c r="E190" s="2">
        <v>7.1963713252160515</v>
      </c>
      <c r="G190" t="b">
        <f>AND(Table1[[#This Row],[Period]]="Nov-Jan",Table1[[#This Row],[Shipment Volume]]&gt;3000,OR(Table1[[#This Row],[Destination]]="UK",Table1[[#This Row],[Destination]]="EU"))</f>
        <v>1</v>
      </c>
      <c r="H190">
        <f t="shared" si="2"/>
        <v>1</v>
      </c>
      <c r="I190">
        <f>Table1[[#This Row],[Rep Time]]*H190</f>
        <v>7.1963713252160515</v>
      </c>
      <c r="L190" t="b">
        <f>AND(Table1[[#This Row],[Period]]="May-Jul",Table1[[#This Row],[Shipment Volume]]&gt;3000,OR(Table1[[#This Row],[Destination]]="Rest of World",Table1[[#This Row],[Destination]]="Middle-East"))</f>
        <v>0</v>
      </c>
    </row>
    <row r="191" spans="1:12" x14ac:dyDescent="0.35">
      <c r="A191">
        <v>190</v>
      </c>
      <c r="B191" t="s">
        <v>5</v>
      </c>
      <c r="C191" t="s">
        <v>6</v>
      </c>
      <c r="D191" s="1">
        <v>3781.6723862342769</v>
      </c>
      <c r="E191" s="2">
        <v>2.1711767844233378</v>
      </c>
      <c r="G191" t="b">
        <f>AND(Table1[[#This Row],[Period]]="Nov-Jan",Table1[[#This Row],[Shipment Volume]]&gt;3000,OR(Table1[[#This Row],[Destination]]="UK",Table1[[#This Row],[Destination]]="EU"))</f>
        <v>0</v>
      </c>
      <c r="H191">
        <f t="shared" si="2"/>
        <v>0</v>
      </c>
      <c r="I191">
        <f>Table1[[#This Row],[Rep Time]]*H191</f>
        <v>0</v>
      </c>
      <c r="L191" t="b">
        <f>AND(Table1[[#This Row],[Period]]="May-Jul",Table1[[#This Row],[Shipment Volume]]&gt;3000,OR(Table1[[#This Row],[Destination]]="Rest of World",Table1[[#This Row],[Destination]]="Middle-East"))</f>
        <v>0</v>
      </c>
    </row>
    <row r="192" spans="1:12" x14ac:dyDescent="0.35">
      <c r="A192">
        <v>191</v>
      </c>
      <c r="B192" t="s">
        <v>5</v>
      </c>
      <c r="C192" t="s">
        <v>6</v>
      </c>
      <c r="D192" s="1">
        <v>5522.3031368805096</v>
      </c>
      <c r="E192" s="2">
        <v>1.3637527278521282</v>
      </c>
      <c r="G192" t="b">
        <f>AND(Table1[[#This Row],[Period]]="Nov-Jan",Table1[[#This Row],[Shipment Volume]]&gt;3000,OR(Table1[[#This Row],[Destination]]="UK",Table1[[#This Row],[Destination]]="EU"))</f>
        <v>0</v>
      </c>
      <c r="H192">
        <f t="shared" si="2"/>
        <v>0</v>
      </c>
      <c r="I192">
        <f>Table1[[#This Row],[Rep Time]]*H192</f>
        <v>0</v>
      </c>
      <c r="L192" t="b">
        <f>AND(Table1[[#This Row],[Period]]="May-Jul",Table1[[#This Row],[Shipment Volume]]&gt;3000,OR(Table1[[#This Row],[Destination]]="Rest of World",Table1[[#This Row],[Destination]]="Middle-East"))</f>
        <v>0</v>
      </c>
    </row>
    <row r="193" spans="1:12" x14ac:dyDescent="0.35">
      <c r="A193">
        <v>192</v>
      </c>
      <c r="B193" t="s">
        <v>5</v>
      </c>
      <c r="C193" t="s">
        <v>7</v>
      </c>
      <c r="D193" s="1">
        <v>1936.483850935474</v>
      </c>
      <c r="E193" s="2">
        <v>1.8315084269250335</v>
      </c>
      <c r="G193" t="b">
        <f>AND(Table1[[#This Row],[Period]]="Nov-Jan",Table1[[#This Row],[Shipment Volume]]&gt;3000,OR(Table1[[#This Row],[Destination]]="UK",Table1[[#This Row],[Destination]]="EU"))</f>
        <v>0</v>
      </c>
      <c r="H193">
        <f t="shared" si="2"/>
        <v>0</v>
      </c>
      <c r="I193">
        <f>Table1[[#This Row],[Rep Time]]*H193</f>
        <v>0</v>
      </c>
      <c r="L193" t="b">
        <f>AND(Table1[[#This Row],[Period]]="May-Jul",Table1[[#This Row],[Shipment Volume]]&gt;3000,OR(Table1[[#This Row],[Destination]]="Rest of World",Table1[[#This Row],[Destination]]="Middle-East"))</f>
        <v>0</v>
      </c>
    </row>
    <row r="194" spans="1:12" x14ac:dyDescent="0.35">
      <c r="A194">
        <v>193</v>
      </c>
      <c r="B194" t="s">
        <v>5</v>
      </c>
      <c r="C194" t="s">
        <v>9</v>
      </c>
      <c r="D194" s="1">
        <v>2657.9223332228139</v>
      </c>
      <c r="E194" s="2">
        <v>2.8526411870599055</v>
      </c>
      <c r="G194" t="b">
        <f>AND(Table1[[#This Row],[Period]]="Nov-Jan",Table1[[#This Row],[Shipment Volume]]&gt;3000,OR(Table1[[#This Row],[Destination]]="UK",Table1[[#This Row],[Destination]]="EU"))</f>
        <v>0</v>
      </c>
      <c r="H194">
        <f t="shared" si="2"/>
        <v>0</v>
      </c>
      <c r="I194">
        <f>Table1[[#This Row],[Rep Time]]*H194</f>
        <v>0</v>
      </c>
      <c r="L194" t="b">
        <f>AND(Table1[[#This Row],[Period]]="May-Jul",Table1[[#This Row],[Shipment Volume]]&gt;3000,OR(Table1[[#This Row],[Destination]]="Rest of World",Table1[[#This Row],[Destination]]="Middle-East"))</f>
        <v>0</v>
      </c>
    </row>
    <row r="195" spans="1:12" x14ac:dyDescent="0.35">
      <c r="A195">
        <v>194</v>
      </c>
      <c r="B195" t="s">
        <v>5</v>
      </c>
      <c r="C195" t="s">
        <v>8</v>
      </c>
      <c r="D195" s="1">
        <v>4626.4463081606664</v>
      </c>
      <c r="E195" s="2">
        <v>1.8995805781555766</v>
      </c>
      <c r="G195" t="b">
        <f>AND(Table1[[#This Row],[Period]]="Nov-Jan",Table1[[#This Row],[Shipment Volume]]&gt;3000,OR(Table1[[#This Row],[Destination]]="UK",Table1[[#This Row],[Destination]]="EU"))</f>
        <v>1</v>
      </c>
      <c r="H195">
        <f t="shared" si="2"/>
        <v>1</v>
      </c>
      <c r="I195">
        <f>Table1[[#This Row],[Rep Time]]*H195</f>
        <v>1.8995805781555766</v>
      </c>
      <c r="L195" t="b">
        <f>AND(Table1[[#This Row],[Period]]="May-Jul",Table1[[#This Row],[Shipment Volume]]&gt;3000,OR(Table1[[#This Row],[Destination]]="Rest of World",Table1[[#This Row],[Destination]]="Middle-East"))</f>
        <v>0</v>
      </c>
    </row>
    <row r="196" spans="1:12" x14ac:dyDescent="0.35">
      <c r="A196">
        <v>195</v>
      </c>
      <c r="B196" t="s">
        <v>5</v>
      </c>
      <c r="C196" t="s">
        <v>8</v>
      </c>
      <c r="D196" s="1">
        <v>3747.5379132083617</v>
      </c>
      <c r="E196" s="2">
        <v>2.5034715868203179</v>
      </c>
      <c r="G196" t="b">
        <f>AND(Table1[[#This Row],[Period]]="Nov-Jan",Table1[[#This Row],[Shipment Volume]]&gt;3000,OR(Table1[[#This Row],[Destination]]="UK",Table1[[#This Row],[Destination]]="EU"))</f>
        <v>1</v>
      </c>
      <c r="H196">
        <f t="shared" ref="H196:H259" si="3">--(G196)</f>
        <v>1</v>
      </c>
      <c r="I196">
        <f>Table1[[#This Row],[Rep Time]]*H196</f>
        <v>2.5034715868203179</v>
      </c>
      <c r="L196" t="b">
        <f>AND(Table1[[#This Row],[Period]]="May-Jul",Table1[[#This Row],[Shipment Volume]]&gt;3000,OR(Table1[[#This Row],[Destination]]="Rest of World",Table1[[#This Row],[Destination]]="Middle-East"))</f>
        <v>0</v>
      </c>
    </row>
    <row r="197" spans="1:12" x14ac:dyDescent="0.35">
      <c r="A197">
        <v>196</v>
      </c>
      <c r="B197" t="s">
        <v>5</v>
      </c>
      <c r="C197" t="s">
        <v>8</v>
      </c>
      <c r="D197" s="1">
        <v>5117.7371561643668</v>
      </c>
      <c r="E197" s="2">
        <v>5.7276467481296987</v>
      </c>
      <c r="G197" t="b">
        <f>AND(Table1[[#This Row],[Period]]="Nov-Jan",Table1[[#This Row],[Shipment Volume]]&gt;3000,OR(Table1[[#This Row],[Destination]]="UK",Table1[[#This Row],[Destination]]="EU"))</f>
        <v>1</v>
      </c>
      <c r="H197">
        <f t="shared" si="3"/>
        <v>1</v>
      </c>
      <c r="I197">
        <f>Table1[[#This Row],[Rep Time]]*H197</f>
        <v>5.7276467481296987</v>
      </c>
      <c r="L197" t="b">
        <f>AND(Table1[[#This Row],[Period]]="May-Jul",Table1[[#This Row],[Shipment Volume]]&gt;3000,OR(Table1[[#This Row],[Destination]]="Rest of World",Table1[[#This Row],[Destination]]="Middle-East"))</f>
        <v>0</v>
      </c>
    </row>
    <row r="198" spans="1:12" x14ac:dyDescent="0.35">
      <c r="A198">
        <v>197</v>
      </c>
      <c r="B198" t="s">
        <v>5</v>
      </c>
      <c r="C198" t="s">
        <v>7</v>
      </c>
      <c r="D198" s="1">
        <v>4541.957660971093</v>
      </c>
      <c r="E198" s="2">
        <v>3.4316270251162972</v>
      </c>
      <c r="G198" t="b">
        <f>AND(Table1[[#This Row],[Period]]="Nov-Jan",Table1[[#This Row],[Shipment Volume]]&gt;3000,OR(Table1[[#This Row],[Destination]]="UK",Table1[[#This Row],[Destination]]="EU"))</f>
        <v>1</v>
      </c>
      <c r="H198">
        <f t="shared" si="3"/>
        <v>1</v>
      </c>
      <c r="I198">
        <f>Table1[[#This Row],[Rep Time]]*H198</f>
        <v>3.4316270251162972</v>
      </c>
      <c r="L198" t="b">
        <f>AND(Table1[[#This Row],[Period]]="May-Jul",Table1[[#This Row],[Shipment Volume]]&gt;3000,OR(Table1[[#This Row],[Destination]]="Rest of World",Table1[[#This Row],[Destination]]="Middle-East"))</f>
        <v>0</v>
      </c>
    </row>
    <row r="199" spans="1:12" x14ac:dyDescent="0.35">
      <c r="A199">
        <v>198</v>
      </c>
      <c r="B199" t="s">
        <v>5</v>
      </c>
      <c r="C199" t="s">
        <v>8</v>
      </c>
      <c r="D199" s="1">
        <v>4446.9279701879714</v>
      </c>
      <c r="E199" s="2">
        <v>4.5080826942860064</v>
      </c>
      <c r="G199" t="b">
        <f>AND(Table1[[#This Row],[Period]]="Nov-Jan",Table1[[#This Row],[Shipment Volume]]&gt;3000,OR(Table1[[#This Row],[Destination]]="UK",Table1[[#This Row],[Destination]]="EU"))</f>
        <v>1</v>
      </c>
      <c r="H199">
        <f t="shared" si="3"/>
        <v>1</v>
      </c>
      <c r="I199">
        <f>Table1[[#This Row],[Rep Time]]*H199</f>
        <v>4.5080826942860064</v>
      </c>
      <c r="L199" t="b">
        <f>AND(Table1[[#This Row],[Period]]="May-Jul",Table1[[#This Row],[Shipment Volume]]&gt;3000,OR(Table1[[#This Row],[Destination]]="Rest of World",Table1[[#This Row],[Destination]]="Middle-East"))</f>
        <v>0</v>
      </c>
    </row>
    <row r="200" spans="1:12" x14ac:dyDescent="0.35">
      <c r="A200">
        <v>199</v>
      </c>
      <c r="B200" t="s">
        <v>5</v>
      </c>
      <c r="C200" t="s">
        <v>8</v>
      </c>
      <c r="D200" s="1">
        <v>3371.5982782305218</v>
      </c>
      <c r="E200" s="2">
        <v>3.6075271674537439</v>
      </c>
      <c r="G200" t="b">
        <f>AND(Table1[[#This Row],[Period]]="Nov-Jan",Table1[[#This Row],[Shipment Volume]]&gt;3000,OR(Table1[[#This Row],[Destination]]="UK",Table1[[#This Row],[Destination]]="EU"))</f>
        <v>1</v>
      </c>
      <c r="H200">
        <f t="shared" si="3"/>
        <v>1</v>
      </c>
      <c r="I200">
        <f>Table1[[#This Row],[Rep Time]]*H200</f>
        <v>3.6075271674537439</v>
      </c>
      <c r="L200" t="b">
        <f>AND(Table1[[#This Row],[Period]]="May-Jul",Table1[[#This Row],[Shipment Volume]]&gt;3000,OR(Table1[[#This Row],[Destination]]="Rest of World",Table1[[#This Row],[Destination]]="Middle-East"))</f>
        <v>0</v>
      </c>
    </row>
    <row r="201" spans="1:12" x14ac:dyDescent="0.35">
      <c r="A201">
        <v>200</v>
      </c>
      <c r="B201" t="s">
        <v>5</v>
      </c>
      <c r="C201" t="s">
        <v>9</v>
      </c>
      <c r="D201" s="1">
        <v>5259.0453479788266</v>
      </c>
      <c r="E201" s="2">
        <v>2.12439211321229</v>
      </c>
      <c r="G201" t="b">
        <f>AND(Table1[[#This Row],[Period]]="Nov-Jan",Table1[[#This Row],[Shipment Volume]]&gt;3000,OR(Table1[[#This Row],[Destination]]="UK",Table1[[#This Row],[Destination]]="EU"))</f>
        <v>0</v>
      </c>
      <c r="H201">
        <f t="shared" si="3"/>
        <v>0</v>
      </c>
      <c r="I201">
        <f>Table1[[#This Row],[Rep Time]]*H201</f>
        <v>0</v>
      </c>
      <c r="L201" t="b">
        <f>AND(Table1[[#This Row],[Period]]="May-Jul",Table1[[#This Row],[Shipment Volume]]&gt;3000,OR(Table1[[#This Row],[Destination]]="Rest of World",Table1[[#This Row],[Destination]]="Middle-East"))</f>
        <v>0</v>
      </c>
    </row>
    <row r="202" spans="1:12" x14ac:dyDescent="0.35">
      <c r="A202">
        <v>201</v>
      </c>
      <c r="B202" t="s">
        <v>5</v>
      </c>
      <c r="C202" t="s">
        <v>9</v>
      </c>
      <c r="D202" s="1">
        <v>3177.2619978291914</v>
      </c>
      <c r="E202" s="2">
        <v>1.66844333424702</v>
      </c>
      <c r="G202" t="b">
        <f>AND(Table1[[#This Row],[Period]]="Nov-Jan",Table1[[#This Row],[Shipment Volume]]&gt;3000,OR(Table1[[#This Row],[Destination]]="UK",Table1[[#This Row],[Destination]]="EU"))</f>
        <v>0</v>
      </c>
      <c r="H202">
        <f t="shared" si="3"/>
        <v>0</v>
      </c>
      <c r="I202">
        <f>Table1[[#This Row],[Rep Time]]*H202</f>
        <v>0</v>
      </c>
      <c r="L202" t="b">
        <f>AND(Table1[[#This Row],[Period]]="May-Jul",Table1[[#This Row],[Shipment Volume]]&gt;3000,OR(Table1[[#This Row],[Destination]]="Rest of World",Table1[[#This Row],[Destination]]="Middle-East"))</f>
        <v>0</v>
      </c>
    </row>
    <row r="203" spans="1:12" x14ac:dyDescent="0.35">
      <c r="A203">
        <v>202</v>
      </c>
      <c r="B203" t="s">
        <v>5</v>
      </c>
      <c r="C203" t="s">
        <v>8</v>
      </c>
      <c r="D203" s="1">
        <v>5611.551851965487</v>
      </c>
      <c r="E203" s="2">
        <v>9.0326803007997842</v>
      </c>
      <c r="G203" t="b">
        <f>AND(Table1[[#This Row],[Period]]="Nov-Jan",Table1[[#This Row],[Shipment Volume]]&gt;3000,OR(Table1[[#This Row],[Destination]]="UK",Table1[[#This Row],[Destination]]="EU"))</f>
        <v>1</v>
      </c>
      <c r="H203">
        <f t="shared" si="3"/>
        <v>1</v>
      </c>
      <c r="I203">
        <f>Table1[[#This Row],[Rep Time]]*H203</f>
        <v>9.0326803007997842</v>
      </c>
      <c r="L203" t="b">
        <f>AND(Table1[[#This Row],[Period]]="May-Jul",Table1[[#This Row],[Shipment Volume]]&gt;3000,OR(Table1[[#This Row],[Destination]]="Rest of World",Table1[[#This Row],[Destination]]="Middle-East"))</f>
        <v>0</v>
      </c>
    </row>
    <row r="204" spans="1:12" x14ac:dyDescent="0.35">
      <c r="A204">
        <v>203</v>
      </c>
      <c r="B204" t="s">
        <v>5</v>
      </c>
      <c r="C204" t="s">
        <v>7</v>
      </c>
      <c r="D204" s="1">
        <v>3793.722054164391</v>
      </c>
      <c r="E204" s="2">
        <v>5.178756684134866</v>
      </c>
      <c r="G204" t="b">
        <f>AND(Table1[[#This Row],[Period]]="Nov-Jan",Table1[[#This Row],[Shipment Volume]]&gt;3000,OR(Table1[[#This Row],[Destination]]="UK",Table1[[#This Row],[Destination]]="EU"))</f>
        <v>1</v>
      </c>
      <c r="H204">
        <f t="shared" si="3"/>
        <v>1</v>
      </c>
      <c r="I204">
        <f>Table1[[#This Row],[Rep Time]]*H204</f>
        <v>5.178756684134866</v>
      </c>
      <c r="L204" t="b">
        <f>AND(Table1[[#This Row],[Period]]="May-Jul",Table1[[#This Row],[Shipment Volume]]&gt;3000,OR(Table1[[#This Row],[Destination]]="Rest of World",Table1[[#This Row],[Destination]]="Middle-East"))</f>
        <v>0</v>
      </c>
    </row>
    <row r="205" spans="1:12" x14ac:dyDescent="0.35">
      <c r="A205">
        <v>204</v>
      </c>
      <c r="B205" t="s">
        <v>5</v>
      </c>
      <c r="C205" t="s">
        <v>7</v>
      </c>
      <c r="D205" s="1">
        <v>2631.278685934376</v>
      </c>
      <c r="E205" s="2">
        <v>1.9907548687701688</v>
      </c>
      <c r="G205" t="b">
        <f>AND(Table1[[#This Row],[Period]]="Nov-Jan",Table1[[#This Row],[Shipment Volume]]&gt;3000,OR(Table1[[#This Row],[Destination]]="UK",Table1[[#This Row],[Destination]]="EU"))</f>
        <v>0</v>
      </c>
      <c r="H205">
        <f t="shared" si="3"/>
        <v>0</v>
      </c>
      <c r="I205">
        <f>Table1[[#This Row],[Rep Time]]*H205</f>
        <v>0</v>
      </c>
      <c r="L205" t="b">
        <f>AND(Table1[[#This Row],[Period]]="May-Jul",Table1[[#This Row],[Shipment Volume]]&gt;3000,OR(Table1[[#This Row],[Destination]]="Rest of World",Table1[[#This Row],[Destination]]="Middle-East"))</f>
        <v>0</v>
      </c>
    </row>
    <row r="206" spans="1:12" x14ac:dyDescent="0.35">
      <c r="A206">
        <v>205</v>
      </c>
      <c r="B206" t="s">
        <v>5</v>
      </c>
      <c r="C206" t="s">
        <v>9</v>
      </c>
      <c r="D206" s="1">
        <v>2683.8270160660613</v>
      </c>
      <c r="E206" s="2">
        <v>2.022177287466596</v>
      </c>
      <c r="G206" t="b">
        <f>AND(Table1[[#This Row],[Period]]="Nov-Jan",Table1[[#This Row],[Shipment Volume]]&gt;3000,OR(Table1[[#This Row],[Destination]]="UK",Table1[[#This Row],[Destination]]="EU"))</f>
        <v>0</v>
      </c>
      <c r="H206">
        <f t="shared" si="3"/>
        <v>0</v>
      </c>
      <c r="I206">
        <f>Table1[[#This Row],[Rep Time]]*H206</f>
        <v>0</v>
      </c>
      <c r="L206" t="b">
        <f>AND(Table1[[#This Row],[Period]]="May-Jul",Table1[[#This Row],[Shipment Volume]]&gt;3000,OR(Table1[[#This Row],[Destination]]="Rest of World",Table1[[#This Row],[Destination]]="Middle-East"))</f>
        <v>0</v>
      </c>
    </row>
    <row r="207" spans="1:12" x14ac:dyDescent="0.35">
      <c r="A207">
        <v>206</v>
      </c>
      <c r="B207" t="s">
        <v>5</v>
      </c>
      <c r="C207" t="s">
        <v>9</v>
      </c>
      <c r="D207" s="1">
        <v>3848.761262910557</v>
      </c>
      <c r="E207" s="2">
        <v>4.4214422187861731</v>
      </c>
      <c r="G207" t="b">
        <f>AND(Table1[[#This Row],[Period]]="Nov-Jan",Table1[[#This Row],[Shipment Volume]]&gt;3000,OR(Table1[[#This Row],[Destination]]="UK",Table1[[#This Row],[Destination]]="EU"))</f>
        <v>0</v>
      </c>
      <c r="H207">
        <f t="shared" si="3"/>
        <v>0</v>
      </c>
      <c r="I207">
        <f>Table1[[#This Row],[Rep Time]]*H207</f>
        <v>0</v>
      </c>
      <c r="L207" t="b">
        <f>AND(Table1[[#This Row],[Period]]="May-Jul",Table1[[#This Row],[Shipment Volume]]&gt;3000,OR(Table1[[#This Row],[Destination]]="Rest of World",Table1[[#This Row],[Destination]]="Middle-East"))</f>
        <v>0</v>
      </c>
    </row>
    <row r="208" spans="1:12" x14ac:dyDescent="0.35">
      <c r="A208">
        <v>207</v>
      </c>
      <c r="B208" t="s">
        <v>5</v>
      </c>
      <c r="C208" t="s">
        <v>6</v>
      </c>
      <c r="D208" s="1">
        <v>3724.7255123511422</v>
      </c>
      <c r="E208" s="2">
        <v>5.3183500005240392</v>
      </c>
      <c r="G208" t="b">
        <f>AND(Table1[[#This Row],[Period]]="Nov-Jan",Table1[[#This Row],[Shipment Volume]]&gt;3000,OR(Table1[[#This Row],[Destination]]="UK",Table1[[#This Row],[Destination]]="EU"))</f>
        <v>0</v>
      </c>
      <c r="H208">
        <f t="shared" si="3"/>
        <v>0</v>
      </c>
      <c r="I208">
        <f>Table1[[#This Row],[Rep Time]]*H208</f>
        <v>0</v>
      </c>
      <c r="L208" t="b">
        <f>AND(Table1[[#This Row],[Period]]="May-Jul",Table1[[#This Row],[Shipment Volume]]&gt;3000,OR(Table1[[#This Row],[Destination]]="Rest of World",Table1[[#This Row],[Destination]]="Middle-East"))</f>
        <v>0</v>
      </c>
    </row>
    <row r="209" spans="1:12" x14ac:dyDescent="0.35">
      <c r="A209">
        <v>208</v>
      </c>
      <c r="B209" t="s">
        <v>5</v>
      </c>
      <c r="C209" t="s">
        <v>8</v>
      </c>
      <c r="D209" s="1">
        <v>4045.7998794445302</v>
      </c>
      <c r="E209" s="2">
        <v>1.7780739164220734</v>
      </c>
      <c r="G209" t="b">
        <f>AND(Table1[[#This Row],[Period]]="Nov-Jan",Table1[[#This Row],[Shipment Volume]]&gt;3000,OR(Table1[[#This Row],[Destination]]="UK",Table1[[#This Row],[Destination]]="EU"))</f>
        <v>1</v>
      </c>
      <c r="H209">
        <f t="shared" si="3"/>
        <v>1</v>
      </c>
      <c r="I209">
        <f>Table1[[#This Row],[Rep Time]]*H209</f>
        <v>1.7780739164220734</v>
      </c>
      <c r="L209" t="b">
        <f>AND(Table1[[#This Row],[Period]]="May-Jul",Table1[[#This Row],[Shipment Volume]]&gt;3000,OR(Table1[[#This Row],[Destination]]="Rest of World",Table1[[#This Row],[Destination]]="Middle-East"))</f>
        <v>0</v>
      </c>
    </row>
    <row r="210" spans="1:12" x14ac:dyDescent="0.35">
      <c r="A210">
        <v>209</v>
      </c>
      <c r="B210" t="s">
        <v>5</v>
      </c>
      <c r="C210" t="s">
        <v>8</v>
      </c>
      <c r="D210" s="1">
        <v>2737.0574672240764</v>
      </c>
      <c r="E210" s="2">
        <v>3.1182390979971419</v>
      </c>
      <c r="G210" t="b">
        <f>AND(Table1[[#This Row],[Period]]="Nov-Jan",Table1[[#This Row],[Shipment Volume]]&gt;3000,OR(Table1[[#This Row],[Destination]]="UK",Table1[[#This Row],[Destination]]="EU"))</f>
        <v>0</v>
      </c>
      <c r="H210">
        <f t="shared" si="3"/>
        <v>0</v>
      </c>
      <c r="I210">
        <f>Table1[[#This Row],[Rep Time]]*H210</f>
        <v>0</v>
      </c>
      <c r="L210" t="b">
        <f>AND(Table1[[#This Row],[Period]]="May-Jul",Table1[[#This Row],[Shipment Volume]]&gt;3000,OR(Table1[[#This Row],[Destination]]="Rest of World",Table1[[#This Row],[Destination]]="Middle-East"))</f>
        <v>0</v>
      </c>
    </row>
    <row r="211" spans="1:12" x14ac:dyDescent="0.35">
      <c r="A211">
        <v>210</v>
      </c>
      <c r="B211" t="s">
        <v>5</v>
      </c>
      <c r="C211" t="s">
        <v>8</v>
      </c>
      <c r="D211" s="1">
        <v>4868.2354746269993</v>
      </c>
      <c r="E211" s="2">
        <v>9.7288482109386436</v>
      </c>
      <c r="G211" t="b">
        <f>AND(Table1[[#This Row],[Period]]="Nov-Jan",Table1[[#This Row],[Shipment Volume]]&gt;3000,OR(Table1[[#This Row],[Destination]]="UK",Table1[[#This Row],[Destination]]="EU"))</f>
        <v>1</v>
      </c>
      <c r="H211">
        <f t="shared" si="3"/>
        <v>1</v>
      </c>
      <c r="I211">
        <f>Table1[[#This Row],[Rep Time]]*H211</f>
        <v>9.7288482109386436</v>
      </c>
      <c r="L211" t="b">
        <f>AND(Table1[[#This Row],[Period]]="May-Jul",Table1[[#This Row],[Shipment Volume]]&gt;3000,OR(Table1[[#This Row],[Destination]]="Rest of World",Table1[[#This Row],[Destination]]="Middle-East"))</f>
        <v>0</v>
      </c>
    </row>
    <row r="212" spans="1:12" x14ac:dyDescent="0.35">
      <c r="A212">
        <v>211</v>
      </c>
      <c r="B212" t="s">
        <v>5</v>
      </c>
      <c r="C212" t="s">
        <v>8</v>
      </c>
      <c r="D212" s="1">
        <v>2282.11912245024</v>
      </c>
      <c r="E212" s="2">
        <v>0.91275835081201351</v>
      </c>
      <c r="G212" t="b">
        <f>AND(Table1[[#This Row],[Period]]="Nov-Jan",Table1[[#This Row],[Shipment Volume]]&gt;3000,OR(Table1[[#This Row],[Destination]]="UK",Table1[[#This Row],[Destination]]="EU"))</f>
        <v>0</v>
      </c>
      <c r="H212">
        <f t="shared" si="3"/>
        <v>0</v>
      </c>
      <c r="I212">
        <f>Table1[[#This Row],[Rep Time]]*H212</f>
        <v>0</v>
      </c>
      <c r="L212" t="b">
        <f>AND(Table1[[#This Row],[Period]]="May-Jul",Table1[[#This Row],[Shipment Volume]]&gt;3000,OR(Table1[[#This Row],[Destination]]="Rest of World",Table1[[#This Row],[Destination]]="Middle-East"))</f>
        <v>0</v>
      </c>
    </row>
    <row r="213" spans="1:12" x14ac:dyDescent="0.35">
      <c r="A213">
        <v>212</v>
      </c>
      <c r="B213" t="s">
        <v>5</v>
      </c>
      <c r="C213" t="s">
        <v>8</v>
      </c>
      <c r="D213" s="1">
        <v>3380.8910403458867</v>
      </c>
      <c r="E213" s="2">
        <v>4.2316646699249771</v>
      </c>
      <c r="G213" t="b">
        <f>AND(Table1[[#This Row],[Period]]="Nov-Jan",Table1[[#This Row],[Shipment Volume]]&gt;3000,OR(Table1[[#This Row],[Destination]]="UK",Table1[[#This Row],[Destination]]="EU"))</f>
        <v>1</v>
      </c>
      <c r="H213">
        <f t="shared" si="3"/>
        <v>1</v>
      </c>
      <c r="I213">
        <f>Table1[[#This Row],[Rep Time]]*H213</f>
        <v>4.2316646699249771</v>
      </c>
      <c r="L213" t="b">
        <f>AND(Table1[[#This Row],[Period]]="May-Jul",Table1[[#This Row],[Shipment Volume]]&gt;3000,OR(Table1[[#This Row],[Destination]]="Rest of World",Table1[[#This Row],[Destination]]="Middle-East"))</f>
        <v>0</v>
      </c>
    </row>
    <row r="214" spans="1:12" x14ac:dyDescent="0.35">
      <c r="A214">
        <v>213</v>
      </c>
      <c r="B214" t="s">
        <v>5</v>
      </c>
      <c r="C214" t="s">
        <v>7</v>
      </c>
      <c r="D214" s="1">
        <v>3053.5980032291263</v>
      </c>
      <c r="E214" s="2">
        <v>3.5152918618730999</v>
      </c>
      <c r="G214" t="b">
        <f>AND(Table1[[#This Row],[Period]]="Nov-Jan",Table1[[#This Row],[Shipment Volume]]&gt;3000,OR(Table1[[#This Row],[Destination]]="UK",Table1[[#This Row],[Destination]]="EU"))</f>
        <v>1</v>
      </c>
      <c r="H214">
        <f t="shared" si="3"/>
        <v>1</v>
      </c>
      <c r="I214">
        <f>Table1[[#This Row],[Rep Time]]*H214</f>
        <v>3.5152918618730999</v>
      </c>
      <c r="L214" t="b">
        <f>AND(Table1[[#This Row],[Period]]="May-Jul",Table1[[#This Row],[Shipment Volume]]&gt;3000,OR(Table1[[#This Row],[Destination]]="Rest of World",Table1[[#This Row],[Destination]]="Middle-East"))</f>
        <v>0</v>
      </c>
    </row>
    <row r="215" spans="1:12" x14ac:dyDescent="0.35">
      <c r="A215">
        <v>214</v>
      </c>
      <c r="B215" t="s">
        <v>5</v>
      </c>
      <c r="C215" t="s">
        <v>7</v>
      </c>
      <c r="D215" s="1">
        <v>4356.7561179806944</v>
      </c>
      <c r="E215" s="2">
        <v>2.9650458087109932</v>
      </c>
      <c r="G215" t="b">
        <f>AND(Table1[[#This Row],[Period]]="Nov-Jan",Table1[[#This Row],[Shipment Volume]]&gt;3000,OR(Table1[[#This Row],[Destination]]="UK",Table1[[#This Row],[Destination]]="EU"))</f>
        <v>1</v>
      </c>
      <c r="H215">
        <f t="shared" si="3"/>
        <v>1</v>
      </c>
      <c r="I215">
        <f>Table1[[#This Row],[Rep Time]]*H215</f>
        <v>2.9650458087109932</v>
      </c>
      <c r="L215" t="b">
        <f>AND(Table1[[#This Row],[Period]]="May-Jul",Table1[[#This Row],[Shipment Volume]]&gt;3000,OR(Table1[[#This Row],[Destination]]="Rest of World",Table1[[#This Row],[Destination]]="Middle-East"))</f>
        <v>0</v>
      </c>
    </row>
    <row r="216" spans="1:12" x14ac:dyDescent="0.35">
      <c r="A216">
        <v>215</v>
      </c>
      <c r="B216" t="s">
        <v>5</v>
      </c>
      <c r="C216" t="s">
        <v>8</v>
      </c>
      <c r="D216" s="1">
        <v>5503.5629985504784</v>
      </c>
      <c r="E216" s="2">
        <v>9.5095713975992187</v>
      </c>
      <c r="G216" t="b">
        <f>AND(Table1[[#This Row],[Period]]="Nov-Jan",Table1[[#This Row],[Shipment Volume]]&gt;3000,OR(Table1[[#This Row],[Destination]]="UK",Table1[[#This Row],[Destination]]="EU"))</f>
        <v>1</v>
      </c>
      <c r="H216">
        <f t="shared" si="3"/>
        <v>1</v>
      </c>
      <c r="I216">
        <f>Table1[[#This Row],[Rep Time]]*H216</f>
        <v>9.5095713975992187</v>
      </c>
      <c r="L216" t="b">
        <f>AND(Table1[[#This Row],[Period]]="May-Jul",Table1[[#This Row],[Shipment Volume]]&gt;3000,OR(Table1[[#This Row],[Destination]]="Rest of World",Table1[[#This Row],[Destination]]="Middle-East"))</f>
        <v>0</v>
      </c>
    </row>
    <row r="217" spans="1:12" x14ac:dyDescent="0.35">
      <c r="A217">
        <v>216</v>
      </c>
      <c r="B217" t="s">
        <v>5</v>
      </c>
      <c r="C217" t="s">
        <v>7</v>
      </c>
      <c r="D217" s="1">
        <v>3826.9026946218219</v>
      </c>
      <c r="E217" s="2">
        <v>4.6811074186505941</v>
      </c>
      <c r="G217" t="b">
        <f>AND(Table1[[#This Row],[Period]]="Nov-Jan",Table1[[#This Row],[Shipment Volume]]&gt;3000,OR(Table1[[#This Row],[Destination]]="UK",Table1[[#This Row],[Destination]]="EU"))</f>
        <v>1</v>
      </c>
      <c r="H217">
        <f t="shared" si="3"/>
        <v>1</v>
      </c>
      <c r="I217">
        <f>Table1[[#This Row],[Rep Time]]*H217</f>
        <v>4.6811074186505941</v>
      </c>
      <c r="L217" t="b">
        <f>AND(Table1[[#This Row],[Period]]="May-Jul",Table1[[#This Row],[Shipment Volume]]&gt;3000,OR(Table1[[#This Row],[Destination]]="Rest of World",Table1[[#This Row],[Destination]]="Middle-East"))</f>
        <v>0</v>
      </c>
    </row>
    <row r="218" spans="1:12" x14ac:dyDescent="0.35">
      <c r="A218">
        <v>217</v>
      </c>
      <c r="B218" t="s">
        <v>5</v>
      </c>
      <c r="C218" t="s">
        <v>8</v>
      </c>
      <c r="D218" s="1">
        <v>5243.8135854608845</v>
      </c>
      <c r="E218" s="2">
        <v>5.4996465054155896</v>
      </c>
      <c r="G218" t="b">
        <f>AND(Table1[[#This Row],[Period]]="Nov-Jan",Table1[[#This Row],[Shipment Volume]]&gt;3000,OR(Table1[[#This Row],[Destination]]="UK",Table1[[#This Row],[Destination]]="EU"))</f>
        <v>1</v>
      </c>
      <c r="H218">
        <f t="shared" si="3"/>
        <v>1</v>
      </c>
      <c r="I218">
        <f>Table1[[#This Row],[Rep Time]]*H218</f>
        <v>5.4996465054155896</v>
      </c>
      <c r="L218" t="b">
        <f>AND(Table1[[#This Row],[Period]]="May-Jul",Table1[[#This Row],[Shipment Volume]]&gt;3000,OR(Table1[[#This Row],[Destination]]="Rest of World",Table1[[#This Row],[Destination]]="Middle-East"))</f>
        <v>0</v>
      </c>
    </row>
    <row r="219" spans="1:12" x14ac:dyDescent="0.35">
      <c r="A219">
        <v>218</v>
      </c>
      <c r="B219" t="s">
        <v>5</v>
      </c>
      <c r="C219" t="s">
        <v>7</v>
      </c>
      <c r="D219" s="1">
        <v>3827.6018686738098</v>
      </c>
      <c r="E219" s="2">
        <v>4.3844454733185181</v>
      </c>
      <c r="G219" t="b">
        <f>AND(Table1[[#This Row],[Period]]="Nov-Jan",Table1[[#This Row],[Shipment Volume]]&gt;3000,OR(Table1[[#This Row],[Destination]]="UK",Table1[[#This Row],[Destination]]="EU"))</f>
        <v>1</v>
      </c>
      <c r="H219">
        <f t="shared" si="3"/>
        <v>1</v>
      </c>
      <c r="I219">
        <f>Table1[[#This Row],[Rep Time]]*H219</f>
        <v>4.3844454733185181</v>
      </c>
      <c r="L219" t="b">
        <f>AND(Table1[[#This Row],[Period]]="May-Jul",Table1[[#This Row],[Shipment Volume]]&gt;3000,OR(Table1[[#This Row],[Destination]]="Rest of World",Table1[[#This Row],[Destination]]="Middle-East"))</f>
        <v>0</v>
      </c>
    </row>
    <row r="220" spans="1:12" x14ac:dyDescent="0.35">
      <c r="A220">
        <v>219</v>
      </c>
      <c r="B220" t="s">
        <v>5</v>
      </c>
      <c r="C220" t="s">
        <v>8</v>
      </c>
      <c r="D220" s="1">
        <v>5676.5488908276893</v>
      </c>
      <c r="E220" s="2">
        <v>5.0997231436704613</v>
      </c>
      <c r="G220" t="b">
        <f>AND(Table1[[#This Row],[Period]]="Nov-Jan",Table1[[#This Row],[Shipment Volume]]&gt;3000,OR(Table1[[#This Row],[Destination]]="UK",Table1[[#This Row],[Destination]]="EU"))</f>
        <v>1</v>
      </c>
      <c r="H220">
        <f t="shared" si="3"/>
        <v>1</v>
      </c>
      <c r="I220">
        <f>Table1[[#This Row],[Rep Time]]*H220</f>
        <v>5.0997231436704613</v>
      </c>
      <c r="L220" t="b">
        <f>AND(Table1[[#This Row],[Period]]="May-Jul",Table1[[#This Row],[Shipment Volume]]&gt;3000,OR(Table1[[#This Row],[Destination]]="Rest of World",Table1[[#This Row],[Destination]]="Middle-East"))</f>
        <v>0</v>
      </c>
    </row>
    <row r="221" spans="1:12" x14ac:dyDescent="0.35">
      <c r="A221">
        <v>220</v>
      </c>
      <c r="B221" t="s">
        <v>10</v>
      </c>
      <c r="C221" t="s">
        <v>9</v>
      </c>
      <c r="D221" s="1">
        <v>3115.6652847887017</v>
      </c>
      <c r="E221" s="2">
        <v>4.1490804338471134</v>
      </c>
      <c r="G221" t="b">
        <f>AND(Table1[[#This Row],[Period]]="Nov-Jan",Table1[[#This Row],[Shipment Volume]]&gt;3000,OR(Table1[[#This Row],[Destination]]="UK",Table1[[#This Row],[Destination]]="EU"))</f>
        <v>0</v>
      </c>
      <c r="H221">
        <f t="shared" si="3"/>
        <v>0</v>
      </c>
      <c r="I221">
        <f>Table1[[#This Row],[Rep Time]]*H221</f>
        <v>0</v>
      </c>
      <c r="L221" t="b">
        <f>AND(Table1[[#This Row],[Period]]="May-Jul",Table1[[#This Row],[Shipment Volume]]&gt;3000,OR(Table1[[#This Row],[Destination]]="Rest of World",Table1[[#This Row],[Destination]]="Middle-East"))</f>
        <v>0</v>
      </c>
    </row>
    <row r="222" spans="1:12" x14ac:dyDescent="0.35">
      <c r="A222">
        <v>221</v>
      </c>
      <c r="B222" t="s">
        <v>10</v>
      </c>
      <c r="C222" t="s">
        <v>6</v>
      </c>
      <c r="D222" s="1">
        <v>2325.7627698360011</v>
      </c>
      <c r="E222" s="2">
        <v>2.7212493110278162</v>
      </c>
      <c r="G222" t="b">
        <f>AND(Table1[[#This Row],[Period]]="Nov-Jan",Table1[[#This Row],[Shipment Volume]]&gt;3000,OR(Table1[[#This Row],[Destination]]="UK",Table1[[#This Row],[Destination]]="EU"))</f>
        <v>0</v>
      </c>
      <c r="H222">
        <f t="shared" si="3"/>
        <v>0</v>
      </c>
      <c r="I222">
        <f>Table1[[#This Row],[Rep Time]]*H222</f>
        <v>0</v>
      </c>
      <c r="L222" t="b">
        <f>AND(Table1[[#This Row],[Period]]="May-Jul",Table1[[#This Row],[Shipment Volume]]&gt;3000,OR(Table1[[#This Row],[Destination]]="Rest of World",Table1[[#This Row],[Destination]]="Middle-East"))</f>
        <v>0</v>
      </c>
    </row>
    <row r="223" spans="1:12" x14ac:dyDescent="0.35">
      <c r="A223">
        <v>222</v>
      </c>
      <c r="B223" t="s">
        <v>10</v>
      </c>
      <c r="C223" t="s">
        <v>6</v>
      </c>
      <c r="D223" s="1">
        <v>2374.4007274974138</v>
      </c>
      <c r="E223" s="2">
        <v>4.3681420143347278</v>
      </c>
      <c r="G223" t="b">
        <f>AND(Table1[[#This Row],[Period]]="Nov-Jan",Table1[[#This Row],[Shipment Volume]]&gt;3000,OR(Table1[[#This Row],[Destination]]="UK",Table1[[#This Row],[Destination]]="EU"))</f>
        <v>0</v>
      </c>
      <c r="H223">
        <f t="shared" si="3"/>
        <v>0</v>
      </c>
      <c r="I223">
        <f>Table1[[#This Row],[Rep Time]]*H223</f>
        <v>0</v>
      </c>
      <c r="L223" t="b">
        <f>AND(Table1[[#This Row],[Period]]="May-Jul",Table1[[#This Row],[Shipment Volume]]&gt;3000,OR(Table1[[#This Row],[Destination]]="Rest of World",Table1[[#This Row],[Destination]]="Middle-East"))</f>
        <v>0</v>
      </c>
    </row>
    <row r="224" spans="1:12" x14ac:dyDescent="0.35">
      <c r="A224">
        <v>223</v>
      </c>
      <c r="B224" t="s">
        <v>10</v>
      </c>
      <c r="C224" t="s">
        <v>9</v>
      </c>
      <c r="D224" s="1">
        <v>2654.5742083573714</v>
      </c>
      <c r="E224" s="2">
        <v>1.7746024254130182</v>
      </c>
      <c r="G224" t="b">
        <f>AND(Table1[[#This Row],[Period]]="Nov-Jan",Table1[[#This Row],[Shipment Volume]]&gt;3000,OR(Table1[[#This Row],[Destination]]="UK",Table1[[#This Row],[Destination]]="EU"))</f>
        <v>0</v>
      </c>
      <c r="H224">
        <f t="shared" si="3"/>
        <v>0</v>
      </c>
      <c r="I224">
        <f>Table1[[#This Row],[Rep Time]]*H224</f>
        <v>0</v>
      </c>
      <c r="L224" t="b">
        <f>AND(Table1[[#This Row],[Period]]="May-Jul",Table1[[#This Row],[Shipment Volume]]&gt;3000,OR(Table1[[#This Row],[Destination]]="Rest of World",Table1[[#This Row],[Destination]]="Middle-East"))</f>
        <v>0</v>
      </c>
    </row>
    <row r="225" spans="1:12" x14ac:dyDescent="0.35">
      <c r="A225">
        <v>224</v>
      </c>
      <c r="B225" t="s">
        <v>10</v>
      </c>
      <c r="C225" t="s">
        <v>9</v>
      </c>
      <c r="D225" s="1">
        <v>3115.4806573642418</v>
      </c>
      <c r="E225" s="2">
        <v>1.9308667303969633</v>
      </c>
      <c r="G225" t="b">
        <f>AND(Table1[[#This Row],[Period]]="Nov-Jan",Table1[[#This Row],[Shipment Volume]]&gt;3000,OR(Table1[[#This Row],[Destination]]="UK",Table1[[#This Row],[Destination]]="EU"))</f>
        <v>0</v>
      </c>
      <c r="H225">
        <f t="shared" si="3"/>
        <v>0</v>
      </c>
      <c r="I225">
        <f>Table1[[#This Row],[Rep Time]]*H225</f>
        <v>0</v>
      </c>
      <c r="L225" t="b">
        <f>AND(Table1[[#This Row],[Period]]="May-Jul",Table1[[#This Row],[Shipment Volume]]&gt;3000,OR(Table1[[#This Row],[Destination]]="Rest of World",Table1[[#This Row],[Destination]]="Middle-East"))</f>
        <v>0</v>
      </c>
    </row>
    <row r="226" spans="1:12" x14ac:dyDescent="0.35">
      <c r="A226">
        <v>225</v>
      </c>
      <c r="B226" t="s">
        <v>10</v>
      </c>
      <c r="C226" t="s">
        <v>8</v>
      </c>
      <c r="D226" s="1">
        <v>1407.1894919499757</v>
      </c>
      <c r="E226" s="2">
        <v>0.91113084569820058</v>
      </c>
      <c r="G226" t="b">
        <f>AND(Table1[[#This Row],[Period]]="Nov-Jan",Table1[[#This Row],[Shipment Volume]]&gt;3000,OR(Table1[[#This Row],[Destination]]="UK",Table1[[#This Row],[Destination]]="EU"))</f>
        <v>0</v>
      </c>
      <c r="H226">
        <f t="shared" si="3"/>
        <v>0</v>
      </c>
      <c r="I226">
        <f>Table1[[#This Row],[Rep Time]]*H226</f>
        <v>0</v>
      </c>
      <c r="L226" t="b">
        <f>AND(Table1[[#This Row],[Period]]="May-Jul",Table1[[#This Row],[Shipment Volume]]&gt;3000,OR(Table1[[#This Row],[Destination]]="Rest of World",Table1[[#This Row],[Destination]]="Middle-East"))</f>
        <v>0</v>
      </c>
    </row>
    <row r="227" spans="1:12" x14ac:dyDescent="0.35">
      <c r="A227">
        <v>226</v>
      </c>
      <c r="B227" t="s">
        <v>10</v>
      </c>
      <c r="C227" t="s">
        <v>8</v>
      </c>
      <c r="D227" s="1">
        <v>3135.7642082031816</v>
      </c>
      <c r="E227" s="2">
        <v>3.206614047690425</v>
      </c>
      <c r="G227" t="b">
        <f>AND(Table1[[#This Row],[Period]]="Nov-Jan",Table1[[#This Row],[Shipment Volume]]&gt;3000,OR(Table1[[#This Row],[Destination]]="UK",Table1[[#This Row],[Destination]]="EU"))</f>
        <v>0</v>
      </c>
      <c r="H227">
        <f t="shared" si="3"/>
        <v>0</v>
      </c>
      <c r="I227">
        <f>Table1[[#This Row],[Rep Time]]*H227</f>
        <v>0</v>
      </c>
      <c r="L227" t="b">
        <f>AND(Table1[[#This Row],[Period]]="May-Jul",Table1[[#This Row],[Shipment Volume]]&gt;3000,OR(Table1[[#This Row],[Destination]]="Rest of World",Table1[[#This Row],[Destination]]="Middle-East"))</f>
        <v>0</v>
      </c>
    </row>
    <row r="228" spans="1:12" x14ac:dyDescent="0.35">
      <c r="A228">
        <v>227</v>
      </c>
      <c r="B228" t="s">
        <v>10</v>
      </c>
      <c r="C228" t="s">
        <v>7</v>
      </c>
      <c r="D228" s="1">
        <v>3968.8868208788335</v>
      </c>
      <c r="E228" s="2">
        <v>3.263674619537976</v>
      </c>
      <c r="G228" t="b">
        <f>AND(Table1[[#This Row],[Period]]="Nov-Jan",Table1[[#This Row],[Shipment Volume]]&gt;3000,OR(Table1[[#This Row],[Destination]]="UK",Table1[[#This Row],[Destination]]="EU"))</f>
        <v>0</v>
      </c>
      <c r="H228">
        <f t="shared" si="3"/>
        <v>0</v>
      </c>
      <c r="I228">
        <f>Table1[[#This Row],[Rep Time]]*H228</f>
        <v>0</v>
      </c>
      <c r="L228" t="b">
        <f>AND(Table1[[#This Row],[Period]]="May-Jul",Table1[[#This Row],[Shipment Volume]]&gt;3000,OR(Table1[[#This Row],[Destination]]="Rest of World",Table1[[#This Row],[Destination]]="Middle-East"))</f>
        <v>0</v>
      </c>
    </row>
    <row r="229" spans="1:12" x14ac:dyDescent="0.35">
      <c r="A229">
        <v>228</v>
      </c>
      <c r="B229" t="s">
        <v>10</v>
      </c>
      <c r="C229" t="s">
        <v>7</v>
      </c>
      <c r="D229" s="1">
        <v>2566.7315720813349</v>
      </c>
      <c r="E229" s="2">
        <v>2.6236420273526875</v>
      </c>
      <c r="G229" t="b">
        <f>AND(Table1[[#This Row],[Period]]="Nov-Jan",Table1[[#This Row],[Shipment Volume]]&gt;3000,OR(Table1[[#This Row],[Destination]]="UK",Table1[[#This Row],[Destination]]="EU"))</f>
        <v>0</v>
      </c>
      <c r="H229">
        <f t="shared" si="3"/>
        <v>0</v>
      </c>
      <c r="I229">
        <f>Table1[[#This Row],[Rep Time]]*H229</f>
        <v>0</v>
      </c>
      <c r="L229" t="b">
        <f>AND(Table1[[#This Row],[Period]]="May-Jul",Table1[[#This Row],[Shipment Volume]]&gt;3000,OR(Table1[[#This Row],[Destination]]="Rest of World",Table1[[#This Row],[Destination]]="Middle-East"))</f>
        <v>0</v>
      </c>
    </row>
    <row r="230" spans="1:12" x14ac:dyDescent="0.35">
      <c r="A230">
        <v>229</v>
      </c>
      <c r="B230" t="s">
        <v>10</v>
      </c>
      <c r="C230" t="s">
        <v>7</v>
      </c>
      <c r="D230" s="1">
        <v>3863.9584171352908</v>
      </c>
      <c r="E230" s="2">
        <v>4.1310567698051788</v>
      </c>
      <c r="G230" t="b">
        <f>AND(Table1[[#This Row],[Period]]="Nov-Jan",Table1[[#This Row],[Shipment Volume]]&gt;3000,OR(Table1[[#This Row],[Destination]]="UK",Table1[[#This Row],[Destination]]="EU"))</f>
        <v>0</v>
      </c>
      <c r="H230">
        <f t="shared" si="3"/>
        <v>0</v>
      </c>
      <c r="I230">
        <f>Table1[[#This Row],[Rep Time]]*H230</f>
        <v>0</v>
      </c>
      <c r="L230" t="b">
        <f>AND(Table1[[#This Row],[Period]]="May-Jul",Table1[[#This Row],[Shipment Volume]]&gt;3000,OR(Table1[[#This Row],[Destination]]="Rest of World",Table1[[#This Row],[Destination]]="Middle-East"))</f>
        <v>0</v>
      </c>
    </row>
    <row r="231" spans="1:12" x14ac:dyDescent="0.35">
      <c r="A231">
        <v>230</v>
      </c>
      <c r="B231" t="s">
        <v>10</v>
      </c>
      <c r="C231" t="s">
        <v>8</v>
      </c>
      <c r="D231" s="1">
        <v>2916.1594365024939</v>
      </c>
      <c r="E231" s="2">
        <v>3.7388717196230452</v>
      </c>
      <c r="G231" t="b">
        <f>AND(Table1[[#This Row],[Period]]="Nov-Jan",Table1[[#This Row],[Shipment Volume]]&gt;3000,OR(Table1[[#This Row],[Destination]]="UK",Table1[[#This Row],[Destination]]="EU"))</f>
        <v>0</v>
      </c>
      <c r="H231">
        <f t="shared" si="3"/>
        <v>0</v>
      </c>
      <c r="I231">
        <f>Table1[[#This Row],[Rep Time]]*H231</f>
        <v>0</v>
      </c>
      <c r="L231" t="b">
        <f>AND(Table1[[#This Row],[Period]]="May-Jul",Table1[[#This Row],[Shipment Volume]]&gt;3000,OR(Table1[[#This Row],[Destination]]="Rest of World",Table1[[#This Row],[Destination]]="Middle-East"))</f>
        <v>0</v>
      </c>
    </row>
    <row r="232" spans="1:12" x14ac:dyDescent="0.35">
      <c r="A232">
        <v>231</v>
      </c>
      <c r="B232" t="s">
        <v>10</v>
      </c>
      <c r="C232" t="s">
        <v>7</v>
      </c>
      <c r="D232" s="1">
        <v>3491.8059180956334</v>
      </c>
      <c r="E232" s="2">
        <v>2.5143567235290272</v>
      </c>
      <c r="G232" t="b">
        <f>AND(Table1[[#This Row],[Period]]="Nov-Jan",Table1[[#This Row],[Shipment Volume]]&gt;3000,OR(Table1[[#This Row],[Destination]]="UK",Table1[[#This Row],[Destination]]="EU"))</f>
        <v>0</v>
      </c>
      <c r="H232">
        <f t="shared" si="3"/>
        <v>0</v>
      </c>
      <c r="I232">
        <f>Table1[[#This Row],[Rep Time]]*H232</f>
        <v>0</v>
      </c>
      <c r="L232" t="b">
        <f>AND(Table1[[#This Row],[Period]]="May-Jul",Table1[[#This Row],[Shipment Volume]]&gt;3000,OR(Table1[[#This Row],[Destination]]="Rest of World",Table1[[#This Row],[Destination]]="Middle-East"))</f>
        <v>0</v>
      </c>
    </row>
    <row r="233" spans="1:12" x14ac:dyDescent="0.35">
      <c r="A233">
        <v>232</v>
      </c>
      <c r="B233" t="s">
        <v>10</v>
      </c>
      <c r="C233" t="s">
        <v>6</v>
      </c>
      <c r="D233" s="1">
        <v>2724.3560988456011</v>
      </c>
      <c r="E233" s="2">
        <v>1.0990204567808108</v>
      </c>
      <c r="G233" t="b">
        <f>AND(Table1[[#This Row],[Period]]="Nov-Jan",Table1[[#This Row],[Shipment Volume]]&gt;3000,OR(Table1[[#This Row],[Destination]]="UK",Table1[[#This Row],[Destination]]="EU"))</f>
        <v>0</v>
      </c>
      <c r="H233">
        <f t="shared" si="3"/>
        <v>0</v>
      </c>
      <c r="I233">
        <f>Table1[[#This Row],[Rep Time]]*H233</f>
        <v>0</v>
      </c>
      <c r="L233" t="b">
        <f>AND(Table1[[#This Row],[Period]]="May-Jul",Table1[[#This Row],[Shipment Volume]]&gt;3000,OR(Table1[[#This Row],[Destination]]="Rest of World",Table1[[#This Row],[Destination]]="Middle-East"))</f>
        <v>0</v>
      </c>
    </row>
    <row r="234" spans="1:12" x14ac:dyDescent="0.35">
      <c r="A234">
        <v>233</v>
      </c>
      <c r="B234" t="s">
        <v>10</v>
      </c>
      <c r="C234" t="s">
        <v>8</v>
      </c>
      <c r="D234" s="1">
        <v>4827.3552319034934</v>
      </c>
      <c r="E234" s="2">
        <v>8.6923842662780956E-2</v>
      </c>
      <c r="G234" t="b">
        <f>AND(Table1[[#This Row],[Period]]="Nov-Jan",Table1[[#This Row],[Shipment Volume]]&gt;3000,OR(Table1[[#This Row],[Destination]]="UK",Table1[[#This Row],[Destination]]="EU"))</f>
        <v>0</v>
      </c>
      <c r="H234">
        <f t="shared" si="3"/>
        <v>0</v>
      </c>
      <c r="I234">
        <f>Table1[[#This Row],[Rep Time]]*H234</f>
        <v>0</v>
      </c>
      <c r="L234" t="b">
        <f>AND(Table1[[#This Row],[Period]]="May-Jul",Table1[[#This Row],[Shipment Volume]]&gt;3000,OR(Table1[[#This Row],[Destination]]="Rest of World",Table1[[#This Row],[Destination]]="Middle-East"))</f>
        <v>0</v>
      </c>
    </row>
    <row r="235" spans="1:12" x14ac:dyDescent="0.35">
      <c r="A235">
        <v>234</v>
      </c>
      <c r="B235" t="s">
        <v>10</v>
      </c>
      <c r="C235" t="s">
        <v>7</v>
      </c>
      <c r="D235" s="1">
        <v>3222.4936229642481</v>
      </c>
      <c r="E235" s="2">
        <v>4.0229319112167437</v>
      </c>
      <c r="G235" t="b">
        <f>AND(Table1[[#This Row],[Period]]="Nov-Jan",Table1[[#This Row],[Shipment Volume]]&gt;3000,OR(Table1[[#This Row],[Destination]]="UK",Table1[[#This Row],[Destination]]="EU"))</f>
        <v>0</v>
      </c>
      <c r="H235">
        <f t="shared" si="3"/>
        <v>0</v>
      </c>
      <c r="I235">
        <f>Table1[[#This Row],[Rep Time]]*H235</f>
        <v>0</v>
      </c>
      <c r="L235" t="b">
        <f>AND(Table1[[#This Row],[Period]]="May-Jul",Table1[[#This Row],[Shipment Volume]]&gt;3000,OR(Table1[[#This Row],[Destination]]="Rest of World",Table1[[#This Row],[Destination]]="Middle-East"))</f>
        <v>0</v>
      </c>
    </row>
    <row r="236" spans="1:12" x14ac:dyDescent="0.35">
      <c r="A236">
        <v>235</v>
      </c>
      <c r="B236" t="s">
        <v>10</v>
      </c>
      <c r="C236" t="s">
        <v>8</v>
      </c>
      <c r="D236" s="1">
        <v>4426.8865248188376</v>
      </c>
      <c r="E236" s="2">
        <v>1.8432498039135641</v>
      </c>
      <c r="G236" t="b">
        <f>AND(Table1[[#This Row],[Period]]="Nov-Jan",Table1[[#This Row],[Shipment Volume]]&gt;3000,OR(Table1[[#This Row],[Destination]]="UK",Table1[[#This Row],[Destination]]="EU"))</f>
        <v>0</v>
      </c>
      <c r="H236">
        <f t="shared" si="3"/>
        <v>0</v>
      </c>
      <c r="I236">
        <f>Table1[[#This Row],[Rep Time]]*H236</f>
        <v>0</v>
      </c>
      <c r="L236" t="b">
        <f>AND(Table1[[#This Row],[Period]]="May-Jul",Table1[[#This Row],[Shipment Volume]]&gt;3000,OR(Table1[[#This Row],[Destination]]="Rest of World",Table1[[#This Row],[Destination]]="Middle-East"))</f>
        <v>0</v>
      </c>
    </row>
    <row r="237" spans="1:12" x14ac:dyDescent="0.35">
      <c r="A237">
        <v>236</v>
      </c>
      <c r="B237" t="s">
        <v>10</v>
      </c>
      <c r="C237" t="s">
        <v>7</v>
      </c>
      <c r="D237" s="1">
        <v>2980.7335603283718</v>
      </c>
      <c r="E237" s="2">
        <v>0.53879443240840752</v>
      </c>
      <c r="G237" t="b">
        <f>AND(Table1[[#This Row],[Period]]="Nov-Jan",Table1[[#This Row],[Shipment Volume]]&gt;3000,OR(Table1[[#This Row],[Destination]]="UK",Table1[[#This Row],[Destination]]="EU"))</f>
        <v>0</v>
      </c>
      <c r="H237">
        <f t="shared" si="3"/>
        <v>0</v>
      </c>
      <c r="I237">
        <f>Table1[[#This Row],[Rep Time]]*H237</f>
        <v>0</v>
      </c>
      <c r="L237" t="b">
        <f>AND(Table1[[#This Row],[Period]]="May-Jul",Table1[[#This Row],[Shipment Volume]]&gt;3000,OR(Table1[[#This Row],[Destination]]="Rest of World",Table1[[#This Row],[Destination]]="Middle-East"))</f>
        <v>0</v>
      </c>
    </row>
    <row r="238" spans="1:12" x14ac:dyDescent="0.35">
      <c r="A238">
        <v>237</v>
      </c>
      <c r="B238" t="s">
        <v>10</v>
      </c>
      <c r="C238" t="s">
        <v>7</v>
      </c>
      <c r="D238" s="1">
        <v>2980.224243295379</v>
      </c>
      <c r="E238" s="2">
        <v>1.9777702159103983</v>
      </c>
      <c r="G238" t="b">
        <f>AND(Table1[[#This Row],[Period]]="Nov-Jan",Table1[[#This Row],[Shipment Volume]]&gt;3000,OR(Table1[[#This Row],[Destination]]="UK",Table1[[#This Row],[Destination]]="EU"))</f>
        <v>0</v>
      </c>
      <c r="H238">
        <f t="shared" si="3"/>
        <v>0</v>
      </c>
      <c r="I238">
        <f>Table1[[#This Row],[Rep Time]]*H238</f>
        <v>0</v>
      </c>
      <c r="L238" t="b">
        <f>AND(Table1[[#This Row],[Period]]="May-Jul",Table1[[#This Row],[Shipment Volume]]&gt;3000,OR(Table1[[#This Row],[Destination]]="Rest of World",Table1[[#This Row],[Destination]]="Middle-East"))</f>
        <v>0</v>
      </c>
    </row>
    <row r="239" spans="1:12" x14ac:dyDescent="0.35">
      <c r="A239">
        <v>238</v>
      </c>
      <c r="B239" t="s">
        <v>10</v>
      </c>
      <c r="C239" t="s">
        <v>7</v>
      </c>
      <c r="D239" s="1">
        <v>2721.9441188964993</v>
      </c>
      <c r="E239" s="2">
        <v>2.457139138437276</v>
      </c>
      <c r="G239" t="b">
        <f>AND(Table1[[#This Row],[Period]]="Nov-Jan",Table1[[#This Row],[Shipment Volume]]&gt;3000,OR(Table1[[#This Row],[Destination]]="UK",Table1[[#This Row],[Destination]]="EU"))</f>
        <v>0</v>
      </c>
      <c r="H239">
        <f t="shared" si="3"/>
        <v>0</v>
      </c>
      <c r="I239">
        <f>Table1[[#This Row],[Rep Time]]*H239</f>
        <v>0</v>
      </c>
      <c r="L239" t="b">
        <f>AND(Table1[[#This Row],[Period]]="May-Jul",Table1[[#This Row],[Shipment Volume]]&gt;3000,OR(Table1[[#This Row],[Destination]]="Rest of World",Table1[[#This Row],[Destination]]="Middle-East"))</f>
        <v>0</v>
      </c>
    </row>
    <row r="240" spans="1:12" x14ac:dyDescent="0.35">
      <c r="A240">
        <v>239</v>
      </c>
      <c r="B240" t="s">
        <v>10</v>
      </c>
      <c r="C240" t="s">
        <v>9</v>
      </c>
      <c r="D240" s="1">
        <v>3541.3842932786793</v>
      </c>
      <c r="E240" s="2">
        <v>1.824877857875854</v>
      </c>
      <c r="G240" t="b">
        <f>AND(Table1[[#This Row],[Period]]="Nov-Jan",Table1[[#This Row],[Shipment Volume]]&gt;3000,OR(Table1[[#This Row],[Destination]]="UK",Table1[[#This Row],[Destination]]="EU"))</f>
        <v>0</v>
      </c>
      <c r="H240">
        <f t="shared" si="3"/>
        <v>0</v>
      </c>
      <c r="I240">
        <f>Table1[[#This Row],[Rep Time]]*H240</f>
        <v>0</v>
      </c>
      <c r="L240" t="b">
        <f>AND(Table1[[#This Row],[Period]]="May-Jul",Table1[[#This Row],[Shipment Volume]]&gt;3000,OR(Table1[[#This Row],[Destination]]="Rest of World",Table1[[#This Row],[Destination]]="Middle-East"))</f>
        <v>0</v>
      </c>
    </row>
    <row r="241" spans="1:12" x14ac:dyDescent="0.35">
      <c r="A241">
        <v>240</v>
      </c>
      <c r="B241" t="s">
        <v>10</v>
      </c>
      <c r="C241" t="s">
        <v>6</v>
      </c>
      <c r="D241" s="1">
        <v>3583.2938091363758</v>
      </c>
      <c r="E241" s="2">
        <v>3.4648581574783042</v>
      </c>
      <c r="G241" t="b">
        <f>AND(Table1[[#This Row],[Period]]="Nov-Jan",Table1[[#This Row],[Shipment Volume]]&gt;3000,OR(Table1[[#This Row],[Destination]]="UK",Table1[[#This Row],[Destination]]="EU"))</f>
        <v>0</v>
      </c>
      <c r="H241">
        <f t="shared" si="3"/>
        <v>0</v>
      </c>
      <c r="I241">
        <f>Table1[[#This Row],[Rep Time]]*H241</f>
        <v>0</v>
      </c>
      <c r="L241" t="b">
        <f>AND(Table1[[#This Row],[Period]]="May-Jul",Table1[[#This Row],[Shipment Volume]]&gt;3000,OR(Table1[[#This Row],[Destination]]="Rest of World",Table1[[#This Row],[Destination]]="Middle-East"))</f>
        <v>0</v>
      </c>
    </row>
    <row r="242" spans="1:12" x14ac:dyDescent="0.35">
      <c r="A242">
        <v>241</v>
      </c>
      <c r="B242" t="s">
        <v>10</v>
      </c>
      <c r="C242" t="s">
        <v>8</v>
      </c>
      <c r="D242" s="1">
        <v>2915.0516719557345</v>
      </c>
      <c r="E242" s="2">
        <v>2.0657088489952464</v>
      </c>
      <c r="G242" t="b">
        <f>AND(Table1[[#This Row],[Period]]="Nov-Jan",Table1[[#This Row],[Shipment Volume]]&gt;3000,OR(Table1[[#This Row],[Destination]]="UK",Table1[[#This Row],[Destination]]="EU"))</f>
        <v>0</v>
      </c>
      <c r="H242">
        <f t="shared" si="3"/>
        <v>0</v>
      </c>
      <c r="I242">
        <f>Table1[[#This Row],[Rep Time]]*H242</f>
        <v>0</v>
      </c>
      <c r="L242" t="b">
        <f>AND(Table1[[#This Row],[Period]]="May-Jul",Table1[[#This Row],[Shipment Volume]]&gt;3000,OR(Table1[[#This Row],[Destination]]="Rest of World",Table1[[#This Row],[Destination]]="Middle-East"))</f>
        <v>0</v>
      </c>
    </row>
    <row r="243" spans="1:12" x14ac:dyDescent="0.35">
      <c r="A243">
        <v>242</v>
      </c>
      <c r="B243" t="s">
        <v>10</v>
      </c>
      <c r="C243" t="s">
        <v>8</v>
      </c>
      <c r="D243" s="1">
        <v>4579.1504898108542</v>
      </c>
      <c r="E243" s="2">
        <v>8.2215877514675633</v>
      </c>
      <c r="G243" t="b">
        <f>AND(Table1[[#This Row],[Period]]="Nov-Jan",Table1[[#This Row],[Shipment Volume]]&gt;3000,OR(Table1[[#This Row],[Destination]]="UK",Table1[[#This Row],[Destination]]="EU"))</f>
        <v>0</v>
      </c>
      <c r="H243">
        <f t="shared" si="3"/>
        <v>0</v>
      </c>
      <c r="I243">
        <f>Table1[[#This Row],[Rep Time]]*H243</f>
        <v>0</v>
      </c>
      <c r="L243" t="b">
        <f>AND(Table1[[#This Row],[Period]]="May-Jul",Table1[[#This Row],[Shipment Volume]]&gt;3000,OR(Table1[[#This Row],[Destination]]="Rest of World",Table1[[#This Row],[Destination]]="Middle-East"))</f>
        <v>0</v>
      </c>
    </row>
    <row r="244" spans="1:12" x14ac:dyDescent="0.35">
      <c r="A244">
        <v>243</v>
      </c>
      <c r="B244" t="s">
        <v>10</v>
      </c>
      <c r="C244" t="s">
        <v>8</v>
      </c>
      <c r="D244" s="1">
        <v>2846.1065165931359</v>
      </c>
      <c r="E244" s="2">
        <v>7.0281174858710713</v>
      </c>
      <c r="G244" t="b">
        <f>AND(Table1[[#This Row],[Period]]="Nov-Jan",Table1[[#This Row],[Shipment Volume]]&gt;3000,OR(Table1[[#This Row],[Destination]]="UK",Table1[[#This Row],[Destination]]="EU"))</f>
        <v>0</v>
      </c>
      <c r="H244">
        <f t="shared" si="3"/>
        <v>0</v>
      </c>
      <c r="I244">
        <f>Table1[[#This Row],[Rep Time]]*H244</f>
        <v>0</v>
      </c>
      <c r="L244" t="b">
        <f>AND(Table1[[#This Row],[Period]]="May-Jul",Table1[[#This Row],[Shipment Volume]]&gt;3000,OR(Table1[[#This Row],[Destination]]="Rest of World",Table1[[#This Row],[Destination]]="Middle-East"))</f>
        <v>0</v>
      </c>
    </row>
    <row r="245" spans="1:12" x14ac:dyDescent="0.35">
      <c r="A245">
        <v>244</v>
      </c>
      <c r="B245" t="s">
        <v>10</v>
      </c>
      <c r="C245" t="s">
        <v>7</v>
      </c>
      <c r="D245" s="1">
        <v>3472.0735210459679</v>
      </c>
      <c r="E245" s="2">
        <v>5.2060669622122528</v>
      </c>
      <c r="G245" t="b">
        <f>AND(Table1[[#This Row],[Period]]="Nov-Jan",Table1[[#This Row],[Shipment Volume]]&gt;3000,OR(Table1[[#This Row],[Destination]]="UK",Table1[[#This Row],[Destination]]="EU"))</f>
        <v>0</v>
      </c>
      <c r="H245">
        <f t="shared" si="3"/>
        <v>0</v>
      </c>
      <c r="I245">
        <f>Table1[[#This Row],[Rep Time]]*H245</f>
        <v>0</v>
      </c>
      <c r="L245" t="b">
        <f>AND(Table1[[#This Row],[Period]]="May-Jul",Table1[[#This Row],[Shipment Volume]]&gt;3000,OR(Table1[[#This Row],[Destination]]="Rest of World",Table1[[#This Row],[Destination]]="Middle-East"))</f>
        <v>0</v>
      </c>
    </row>
    <row r="246" spans="1:12" x14ac:dyDescent="0.35">
      <c r="A246">
        <v>245</v>
      </c>
      <c r="B246" t="s">
        <v>10</v>
      </c>
      <c r="C246" t="s">
        <v>9</v>
      </c>
      <c r="D246" s="1">
        <v>3642.9530235938728</v>
      </c>
      <c r="E246" s="2">
        <v>4.9658577925230958</v>
      </c>
      <c r="G246" t="b">
        <f>AND(Table1[[#This Row],[Period]]="Nov-Jan",Table1[[#This Row],[Shipment Volume]]&gt;3000,OR(Table1[[#This Row],[Destination]]="UK",Table1[[#This Row],[Destination]]="EU"))</f>
        <v>0</v>
      </c>
      <c r="H246">
        <f t="shared" si="3"/>
        <v>0</v>
      </c>
      <c r="I246">
        <f>Table1[[#This Row],[Rep Time]]*H246</f>
        <v>0</v>
      </c>
      <c r="L246" t="b">
        <f>AND(Table1[[#This Row],[Period]]="May-Jul",Table1[[#This Row],[Shipment Volume]]&gt;3000,OR(Table1[[#This Row],[Destination]]="Rest of World",Table1[[#This Row],[Destination]]="Middle-East"))</f>
        <v>0</v>
      </c>
    </row>
    <row r="247" spans="1:12" x14ac:dyDescent="0.35">
      <c r="A247">
        <v>246</v>
      </c>
      <c r="B247" t="s">
        <v>10</v>
      </c>
      <c r="C247" t="s">
        <v>8</v>
      </c>
      <c r="D247" s="1">
        <v>3264.7269189357758</v>
      </c>
      <c r="E247" s="2">
        <v>2.5076122396588842</v>
      </c>
      <c r="G247" t="b">
        <f>AND(Table1[[#This Row],[Period]]="Nov-Jan",Table1[[#This Row],[Shipment Volume]]&gt;3000,OR(Table1[[#This Row],[Destination]]="UK",Table1[[#This Row],[Destination]]="EU"))</f>
        <v>0</v>
      </c>
      <c r="H247">
        <f t="shared" si="3"/>
        <v>0</v>
      </c>
      <c r="I247">
        <f>Table1[[#This Row],[Rep Time]]*H247</f>
        <v>0</v>
      </c>
      <c r="L247" t="b">
        <f>AND(Table1[[#This Row],[Period]]="May-Jul",Table1[[#This Row],[Shipment Volume]]&gt;3000,OR(Table1[[#This Row],[Destination]]="Rest of World",Table1[[#This Row],[Destination]]="Middle-East"))</f>
        <v>0</v>
      </c>
    </row>
    <row r="248" spans="1:12" x14ac:dyDescent="0.35">
      <c r="A248">
        <v>247</v>
      </c>
      <c r="B248" t="s">
        <v>10</v>
      </c>
      <c r="C248" t="s">
        <v>7</v>
      </c>
      <c r="D248" s="1">
        <v>3824.2680683499202</v>
      </c>
      <c r="E248" s="2">
        <v>2.1286170172439491</v>
      </c>
      <c r="G248" t="b">
        <f>AND(Table1[[#This Row],[Period]]="Nov-Jan",Table1[[#This Row],[Shipment Volume]]&gt;3000,OR(Table1[[#This Row],[Destination]]="UK",Table1[[#This Row],[Destination]]="EU"))</f>
        <v>0</v>
      </c>
      <c r="H248">
        <f t="shared" si="3"/>
        <v>0</v>
      </c>
      <c r="I248">
        <f>Table1[[#This Row],[Rep Time]]*H248</f>
        <v>0</v>
      </c>
      <c r="L248" t="b">
        <f>AND(Table1[[#This Row],[Period]]="May-Jul",Table1[[#This Row],[Shipment Volume]]&gt;3000,OR(Table1[[#This Row],[Destination]]="Rest of World",Table1[[#This Row],[Destination]]="Middle-East"))</f>
        <v>0</v>
      </c>
    </row>
    <row r="249" spans="1:12" x14ac:dyDescent="0.35">
      <c r="A249">
        <v>248</v>
      </c>
      <c r="B249" t="s">
        <v>10</v>
      </c>
      <c r="C249" t="s">
        <v>6</v>
      </c>
      <c r="D249" s="1">
        <v>3320.0005499413237</v>
      </c>
      <c r="E249" s="2">
        <v>3.6930965751113378</v>
      </c>
      <c r="G249" t="b">
        <f>AND(Table1[[#This Row],[Period]]="Nov-Jan",Table1[[#This Row],[Shipment Volume]]&gt;3000,OR(Table1[[#This Row],[Destination]]="UK",Table1[[#This Row],[Destination]]="EU"))</f>
        <v>0</v>
      </c>
      <c r="H249">
        <f t="shared" si="3"/>
        <v>0</v>
      </c>
      <c r="I249">
        <f>Table1[[#This Row],[Rep Time]]*H249</f>
        <v>0</v>
      </c>
      <c r="L249" t="b">
        <f>AND(Table1[[#This Row],[Period]]="May-Jul",Table1[[#This Row],[Shipment Volume]]&gt;3000,OR(Table1[[#This Row],[Destination]]="Rest of World",Table1[[#This Row],[Destination]]="Middle-East"))</f>
        <v>0</v>
      </c>
    </row>
    <row r="250" spans="1:12" x14ac:dyDescent="0.35">
      <c r="A250">
        <v>249</v>
      </c>
      <c r="B250" t="s">
        <v>10</v>
      </c>
      <c r="C250" t="s">
        <v>7</v>
      </c>
      <c r="D250" s="1">
        <v>3155.0254869973287</v>
      </c>
      <c r="E250" s="2">
        <v>5.4536431325082626</v>
      </c>
      <c r="G250" t="b">
        <f>AND(Table1[[#This Row],[Period]]="Nov-Jan",Table1[[#This Row],[Shipment Volume]]&gt;3000,OR(Table1[[#This Row],[Destination]]="UK",Table1[[#This Row],[Destination]]="EU"))</f>
        <v>0</v>
      </c>
      <c r="H250">
        <f t="shared" si="3"/>
        <v>0</v>
      </c>
      <c r="I250">
        <f>Table1[[#This Row],[Rep Time]]*H250</f>
        <v>0</v>
      </c>
      <c r="L250" t="b">
        <f>AND(Table1[[#This Row],[Period]]="May-Jul",Table1[[#This Row],[Shipment Volume]]&gt;3000,OR(Table1[[#This Row],[Destination]]="Rest of World",Table1[[#This Row],[Destination]]="Middle-East"))</f>
        <v>0</v>
      </c>
    </row>
    <row r="251" spans="1:12" x14ac:dyDescent="0.35">
      <c r="A251">
        <v>250</v>
      </c>
      <c r="B251" t="s">
        <v>10</v>
      </c>
      <c r="C251" t="s">
        <v>8</v>
      </c>
      <c r="D251" s="1">
        <v>3095.2043824829161</v>
      </c>
      <c r="E251" s="2">
        <v>6.3662617296728961</v>
      </c>
      <c r="G251" t="b">
        <f>AND(Table1[[#This Row],[Period]]="Nov-Jan",Table1[[#This Row],[Shipment Volume]]&gt;3000,OR(Table1[[#This Row],[Destination]]="UK",Table1[[#This Row],[Destination]]="EU"))</f>
        <v>0</v>
      </c>
      <c r="H251">
        <f t="shared" si="3"/>
        <v>0</v>
      </c>
      <c r="I251">
        <f>Table1[[#This Row],[Rep Time]]*H251</f>
        <v>0</v>
      </c>
      <c r="L251" t="b">
        <f>AND(Table1[[#This Row],[Period]]="May-Jul",Table1[[#This Row],[Shipment Volume]]&gt;3000,OR(Table1[[#This Row],[Destination]]="Rest of World",Table1[[#This Row],[Destination]]="Middle-East"))</f>
        <v>0</v>
      </c>
    </row>
    <row r="252" spans="1:12" x14ac:dyDescent="0.35">
      <c r="A252">
        <v>251</v>
      </c>
      <c r="B252" t="s">
        <v>10</v>
      </c>
      <c r="C252" t="s">
        <v>6</v>
      </c>
      <c r="D252" s="1">
        <v>3250.9207893628627</v>
      </c>
      <c r="E252" s="2">
        <v>4.6084097927163734</v>
      </c>
      <c r="G252" t="b">
        <f>AND(Table1[[#This Row],[Period]]="Nov-Jan",Table1[[#This Row],[Shipment Volume]]&gt;3000,OR(Table1[[#This Row],[Destination]]="UK",Table1[[#This Row],[Destination]]="EU"))</f>
        <v>0</v>
      </c>
      <c r="H252">
        <f t="shared" si="3"/>
        <v>0</v>
      </c>
      <c r="I252">
        <f>Table1[[#This Row],[Rep Time]]*H252</f>
        <v>0</v>
      </c>
      <c r="L252" t="b">
        <f>AND(Table1[[#This Row],[Period]]="May-Jul",Table1[[#This Row],[Shipment Volume]]&gt;3000,OR(Table1[[#This Row],[Destination]]="Rest of World",Table1[[#This Row],[Destination]]="Middle-East"))</f>
        <v>0</v>
      </c>
    </row>
    <row r="253" spans="1:12" x14ac:dyDescent="0.35">
      <c r="A253">
        <v>252</v>
      </c>
      <c r="B253" t="s">
        <v>10</v>
      </c>
      <c r="C253" t="s">
        <v>7</v>
      </c>
      <c r="D253" s="1">
        <v>3810.4201020207256</v>
      </c>
      <c r="E253" s="2">
        <v>4.3559507405396225</v>
      </c>
      <c r="G253" t="b">
        <f>AND(Table1[[#This Row],[Period]]="Nov-Jan",Table1[[#This Row],[Shipment Volume]]&gt;3000,OR(Table1[[#This Row],[Destination]]="UK",Table1[[#This Row],[Destination]]="EU"))</f>
        <v>0</v>
      </c>
      <c r="H253">
        <f t="shared" si="3"/>
        <v>0</v>
      </c>
      <c r="I253">
        <f>Table1[[#This Row],[Rep Time]]*H253</f>
        <v>0</v>
      </c>
      <c r="L253" t="b">
        <f>AND(Table1[[#This Row],[Period]]="May-Jul",Table1[[#This Row],[Shipment Volume]]&gt;3000,OR(Table1[[#This Row],[Destination]]="Rest of World",Table1[[#This Row],[Destination]]="Middle-East"))</f>
        <v>0</v>
      </c>
    </row>
    <row r="254" spans="1:12" x14ac:dyDescent="0.35">
      <c r="A254">
        <v>253</v>
      </c>
      <c r="B254" t="s">
        <v>10</v>
      </c>
      <c r="C254" t="s">
        <v>6</v>
      </c>
      <c r="D254" s="1">
        <v>2789.2949300468899</v>
      </c>
      <c r="E254" s="2">
        <v>3.2299392523737147</v>
      </c>
      <c r="G254" t="b">
        <f>AND(Table1[[#This Row],[Period]]="Nov-Jan",Table1[[#This Row],[Shipment Volume]]&gt;3000,OR(Table1[[#This Row],[Destination]]="UK",Table1[[#This Row],[Destination]]="EU"))</f>
        <v>0</v>
      </c>
      <c r="H254">
        <f t="shared" si="3"/>
        <v>0</v>
      </c>
      <c r="I254">
        <f>Table1[[#This Row],[Rep Time]]*H254</f>
        <v>0</v>
      </c>
      <c r="L254" t="b">
        <f>AND(Table1[[#This Row],[Period]]="May-Jul",Table1[[#This Row],[Shipment Volume]]&gt;3000,OR(Table1[[#This Row],[Destination]]="Rest of World",Table1[[#This Row],[Destination]]="Middle-East"))</f>
        <v>0</v>
      </c>
    </row>
    <row r="255" spans="1:12" x14ac:dyDescent="0.35">
      <c r="A255">
        <v>254</v>
      </c>
      <c r="B255" t="s">
        <v>10</v>
      </c>
      <c r="C255" t="s">
        <v>8</v>
      </c>
      <c r="D255" s="1">
        <v>2325.2079780679196</v>
      </c>
      <c r="E255" s="2">
        <v>2.584048524225893</v>
      </c>
      <c r="G255" t="b">
        <f>AND(Table1[[#This Row],[Period]]="Nov-Jan",Table1[[#This Row],[Shipment Volume]]&gt;3000,OR(Table1[[#This Row],[Destination]]="UK",Table1[[#This Row],[Destination]]="EU"))</f>
        <v>0</v>
      </c>
      <c r="H255">
        <f t="shared" si="3"/>
        <v>0</v>
      </c>
      <c r="I255">
        <f>Table1[[#This Row],[Rep Time]]*H255</f>
        <v>0</v>
      </c>
      <c r="L255" t="b">
        <f>AND(Table1[[#This Row],[Period]]="May-Jul",Table1[[#This Row],[Shipment Volume]]&gt;3000,OR(Table1[[#This Row],[Destination]]="Rest of World",Table1[[#This Row],[Destination]]="Middle-East"))</f>
        <v>0</v>
      </c>
    </row>
    <row r="256" spans="1:12" x14ac:dyDescent="0.35">
      <c r="A256">
        <v>255</v>
      </c>
      <c r="B256" t="s">
        <v>10</v>
      </c>
      <c r="C256" t="s">
        <v>8</v>
      </c>
      <c r="D256" s="1">
        <v>3984.9721441743895</v>
      </c>
      <c r="E256" s="2">
        <v>2.3897520214569825</v>
      </c>
      <c r="G256" t="b">
        <f>AND(Table1[[#This Row],[Period]]="Nov-Jan",Table1[[#This Row],[Shipment Volume]]&gt;3000,OR(Table1[[#This Row],[Destination]]="UK",Table1[[#This Row],[Destination]]="EU"))</f>
        <v>0</v>
      </c>
      <c r="H256">
        <f t="shared" si="3"/>
        <v>0</v>
      </c>
      <c r="I256">
        <f>Table1[[#This Row],[Rep Time]]*H256</f>
        <v>0</v>
      </c>
      <c r="L256" t="b">
        <f>AND(Table1[[#This Row],[Period]]="May-Jul",Table1[[#This Row],[Shipment Volume]]&gt;3000,OR(Table1[[#This Row],[Destination]]="Rest of World",Table1[[#This Row],[Destination]]="Middle-East"))</f>
        <v>0</v>
      </c>
    </row>
    <row r="257" spans="1:12" x14ac:dyDescent="0.35">
      <c r="A257">
        <v>256</v>
      </c>
      <c r="B257" t="s">
        <v>10</v>
      </c>
      <c r="C257" t="s">
        <v>9</v>
      </c>
      <c r="D257" s="1">
        <v>1811.01241549477</v>
      </c>
      <c r="E257" s="2">
        <v>0.38721551467107918</v>
      </c>
      <c r="G257" t="b">
        <f>AND(Table1[[#This Row],[Period]]="Nov-Jan",Table1[[#This Row],[Shipment Volume]]&gt;3000,OR(Table1[[#This Row],[Destination]]="UK",Table1[[#This Row],[Destination]]="EU"))</f>
        <v>0</v>
      </c>
      <c r="H257">
        <f t="shared" si="3"/>
        <v>0</v>
      </c>
      <c r="I257">
        <f>Table1[[#This Row],[Rep Time]]*H257</f>
        <v>0</v>
      </c>
      <c r="L257" t="b">
        <f>AND(Table1[[#This Row],[Period]]="May-Jul",Table1[[#This Row],[Shipment Volume]]&gt;3000,OR(Table1[[#This Row],[Destination]]="Rest of World",Table1[[#This Row],[Destination]]="Middle-East"))</f>
        <v>0</v>
      </c>
    </row>
    <row r="258" spans="1:12" x14ac:dyDescent="0.35">
      <c r="A258">
        <v>257</v>
      </c>
      <c r="B258" t="s">
        <v>10</v>
      </c>
      <c r="C258" t="s">
        <v>9</v>
      </c>
      <c r="D258" s="1">
        <v>3175.4863893031143</v>
      </c>
      <c r="E258" s="2">
        <v>3.178098303930279</v>
      </c>
      <c r="G258" t="b">
        <f>AND(Table1[[#This Row],[Period]]="Nov-Jan",Table1[[#This Row],[Shipment Volume]]&gt;3000,OR(Table1[[#This Row],[Destination]]="UK",Table1[[#This Row],[Destination]]="EU"))</f>
        <v>0</v>
      </c>
      <c r="H258">
        <f t="shared" si="3"/>
        <v>0</v>
      </c>
      <c r="I258">
        <f>Table1[[#This Row],[Rep Time]]*H258</f>
        <v>0</v>
      </c>
      <c r="L258" t="b">
        <f>AND(Table1[[#This Row],[Period]]="May-Jul",Table1[[#This Row],[Shipment Volume]]&gt;3000,OR(Table1[[#This Row],[Destination]]="Rest of World",Table1[[#This Row],[Destination]]="Middle-East"))</f>
        <v>0</v>
      </c>
    </row>
    <row r="259" spans="1:12" x14ac:dyDescent="0.35">
      <c r="A259">
        <v>258</v>
      </c>
      <c r="B259" t="s">
        <v>10</v>
      </c>
      <c r="C259" t="s">
        <v>8</v>
      </c>
      <c r="D259" s="1">
        <v>4484.9995982833207</v>
      </c>
      <c r="E259" s="2">
        <v>4.0767878792482817</v>
      </c>
      <c r="G259" t="b">
        <f>AND(Table1[[#This Row],[Period]]="Nov-Jan",Table1[[#This Row],[Shipment Volume]]&gt;3000,OR(Table1[[#This Row],[Destination]]="UK",Table1[[#This Row],[Destination]]="EU"))</f>
        <v>0</v>
      </c>
      <c r="H259">
        <f t="shared" si="3"/>
        <v>0</v>
      </c>
      <c r="I259">
        <f>Table1[[#This Row],[Rep Time]]*H259</f>
        <v>0</v>
      </c>
      <c r="L259" t="b">
        <f>AND(Table1[[#This Row],[Period]]="May-Jul",Table1[[#This Row],[Shipment Volume]]&gt;3000,OR(Table1[[#This Row],[Destination]]="Rest of World",Table1[[#This Row],[Destination]]="Middle-East"))</f>
        <v>0</v>
      </c>
    </row>
    <row r="260" spans="1:12" x14ac:dyDescent="0.35">
      <c r="A260">
        <v>259</v>
      </c>
      <c r="B260" t="s">
        <v>10</v>
      </c>
      <c r="C260" t="s">
        <v>6</v>
      </c>
      <c r="D260" s="1">
        <v>2479.8984749242663</v>
      </c>
      <c r="E260" s="2">
        <v>1.5883370368622245</v>
      </c>
      <c r="G260" t="b">
        <f>AND(Table1[[#This Row],[Period]]="Nov-Jan",Table1[[#This Row],[Shipment Volume]]&gt;3000,OR(Table1[[#This Row],[Destination]]="UK",Table1[[#This Row],[Destination]]="EU"))</f>
        <v>0</v>
      </c>
      <c r="H260">
        <f t="shared" ref="H260:H323" si="4">--(G260)</f>
        <v>0</v>
      </c>
      <c r="I260">
        <f>Table1[[#This Row],[Rep Time]]*H260</f>
        <v>0</v>
      </c>
      <c r="L260" t="b">
        <f>AND(Table1[[#This Row],[Period]]="May-Jul",Table1[[#This Row],[Shipment Volume]]&gt;3000,OR(Table1[[#This Row],[Destination]]="Rest of World",Table1[[#This Row],[Destination]]="Middle-East"))</f>
        <v>0</v>
      </c>
    </row>
    <row r="261" spans="1:12" x14ac:dyDescent="0.35">
      <c r="A261">
        <v>260</v>
      </c>
      <c r="B261" t="s">
        <v>10</v>
      </c>
      <c r="C261" t="s">
        <v>8</v>
      </c>
      <c r="D261" s="1">
        <v>3228.3107510767877</v>
      </c>
      <c r="E261" s="2">
        <v>4.0062534789601623</v>
      </c>
      <c r="G261" t="b">
        <f>AND(Table1[[#This Row],[Period]]="Nov-Jan",Table1[[#This Row],[Shipment Volume]]&gt;3000,OR(Table1[[#This Row],[Destination]]="UK",Table1[[#This Row],[Destination]]="EU"))</f>
        <v>0</v>
      </c>
      <c r="H261">
        <f t="shared" si="4"/>
        <v>0</v>
      </c>
      <c r="I261">
        <f>Table1[[#This Row],[Rep Time]]*H261</f>
        <v>0</v>
      </c>
      <c r="L261" t="b">
        <f>AND(Table1[[#This Row],[Period]]="May-Jul",Table1[[#This Row],[Shipment Volume]]&gt;3000,OR(Table1[[#This Row],[Destination]]="Rest of World",Table1[[#This Row],[Destination]]="Middle-East"))</f>
        <v>0</v>
      </c>
    </row>
    <row r="262" spans="1:12" x14ac:dyDescent="0.35">
      <c r="A262">
        <v>261</v>
      </c>
      <c r="B262" t="s">
        <v>10</v>
      </c>
      <c r="C262" t="s">
        <v>7</v>
      </c>
      <c r="D262" s="1">
        <v>3449.9991751392372</v>
      </c>
      <c r="E262" s="2">
        <v>3.4892603467252497</v>
      </c>
      <c r="G262" t="b">
        <f>AND(Table1[[#This Row],[Period]]="Nov-Jan",Table1[[#This Row],[Shipment Volume]]&gt;3000,OR(Table1[[#This Row],[Destination]]="UK",Table1[[#This Row],[Destination]]="EU"))</f>
        <v>0</v>
      </c>
      <c r="H262">
        <f t="shared" si="4"/>
        <v>0</v>
      </c>
      <c r="I262">
        <f>Table1[[#This Row],[Rep Time]]*H262</f>
        <v>0</v>
      </c>
      <c r="L262" t="b">
        <f>AND(Table1[[#This Row],[Period]]="May-Jul",Table1[[#This Row],[Shipment Volume]]&gt;3000,OR(Table1[[#This Row],[Destination]]="Rest of World",Table1[[#This Row],[Destination]]="Middle-East"))</f>
        <v>0</v>
      </c>
    </row>
    <row r="263" spans="1:12" x14ac:dyDescent="0.35">
      <c r="A263">
        <v>262</v>
      </c>
      <c r="B263" t="s">
        <v>10</v>
      </c>
      <c r="C263" t="s">
        <v>9</v>
      </c>
      <c r="D263" s="1">
        <v>2503.0887708300725</v>
      </c>
      <c r="E263" s="2">
        <v>1.1760815848751556</v>
      </c>
      <c r="G263" t="b">
        <f>AND(Table1[[#This Row],[Period]]="Nov-Jan",Table1[[#This Row],[Shipment Volume]]&gt;3000,OR(Table1[[#This Row],[Destination]]="UK",Table1[[#This Row],[Destination]]="EU"))</f>
        <v>0</v>
      </c>
      <c r="H263">
        <f t="shared" si="4"/>
        <v>0</v>
      </c>
      <c r="I263">
        <f>Table1[[#This Row],[Rep Time]]*H263</f>
        <v>0</v>
      </c>
      <c r="L263" t="b">
        <f>AND(Table1[[#This Row],[Period]]="May-Jul",Table1[[#This Row],[Shipment Volume]]&gt;3000,OR(Table1[[#This Row],[Destination]]="Rest of World",Table1[[#This Row],[Destination]]="Middle-East"))</f>
        <v>0</v>
      </c>
    </row>
    <row r="264" spans="1:12" x14ac:dyDescent="0.35">
      <c r="A264">
        <v>263</v>
      </c>
      <c r="B264" t="s">
        <v>10</v>
      </c>
      <c r="C264" t="s">
        <v>7</v>
      </c>
      <c r="D264" s="1">
        <v>3146.6253939317539</v>
      </c>
      <c r="E264" s="2">
        <v>4.5678647852165364</v>
      </c>
      <c r="G264" t="b">
        <f>AND(Table1[[#This Row],[Period]]="Nov-Jan",Table1[[#This Row],[Shipment Volume]]&gt;3000,OR(Table1[[#This Row],[Destination]]="UK",Table1[[#This Row],[Destination]]="EU"))</f>
        <v>0</v>
      </c>
      <c r="H264">
        <f t="shared" si="4"/>
        <v>0</v>
      </c>
      <c r="I264">
        <f>Table1[[#This Row],[Rep Time]]*H264</f>
        <v>0</v>
      </c>
      <c r="L264" t="b">
        <f>AND(Table1[[#This Row],[Period]]="May-Jul",Table1[[#This Row],[Shipment Volume]]&gt;3000,OR(Table1[[#This Row],[Destination]]="Rest of World",Table1[[#This Row],[Destination]]="Middle-East"))</f>
        <v>0</v>
      </c>
    </row>
    <row r="265" spans="1:12" x14ac:dyDescent="0.35">
      <c r="A265">
        <v>264</v>
      </c>
      <c r="B265" t="s">
        <v>10</v>
      </c>
      <c r="C265" t="s">
        <v>7</v>
      </c>
      <c r="D265" s="1">
        <v>3587.6239134115167</v>
      </c>
      <c r="E265" s="2">
        <v>4.4007162581657289</v>
      </c>
      <c r="G265" t="b">
        <f>AND(Table1[[#This Row],[Period]]="Nov-Jan",Table1[[#This Row],[Shipment Volume]]&gt;3000,OR(Table1[[#This Row],[Destination]]="UK",Table1[[#This Row],[Destination]]="EU"))</f>
        <v>0</v>
      </c>
      <c r="H265">
        <f t="shared" si="4"/>
        <v>0</v>
      </c>
      <c r="I265">
        <f>Table1[[#This Row],[Rep Time]]*H265</f>
        <v>0</v>
      </c>
      <c r="L265" t="b">
        <f>AND(Table1[[#This Row],[Period]]="May-Jul",Table1[[#This Row],[Shipment Volume]]&gt;3000,OR(Table1[[#This Row],[Destination]]="Rest of World",Table1[[#This Row],[Destination]]="Middle-East"))</f>
        <v>0</v>
      </c>
    </row>
    <row r="266" spans="1:12" x14ac:dyDescent="0.35">
      <c r="A266">
        <v>265</v>
      </c>
      <c r="B266" t="s">
        <v>10</v>
      </c>
      <c r="C266" t="s">
        <v>7</v>
      </c>
      <c r="D266" s="1">
        <v>2315.2362781576812</v>
      </c>
      <c r="E266" s="2">
        <v>1.998227824764929</v>
      </c>
      <c r="G266" t="b">
        <f>AND(Table1[[#This Row],[Period]]="Nov-Jan",Table1[[#This Row],[Shipment Volume]]&gt;3000,OR(Table1[[#This Row],[Destination]]="UK",Table1[[#This Row],[Destination]]="EU"))</f>
        <v>0</v>
      </c>
      <c r="H266">
        <f t="shared" si="4"/>
        <v>0</v>
      </c>
      <c r="I266">
        <f>Table1[[#This Row],[Rep Time]]*H266</f>
        <v>0</v>
      </c>
      <c r="L266" t="b">
        <f>AND(Table1[[#This Row],[Period]]="May-Jul",Table1[[#This Row],[Shipment Volume]]&gt;3000,OR(Table1[[#This Row],[Destination]]="Rest of World",Table1[[#This Row],[Destination]]="Middle-East"))</f>
        <v>0</v>
      </c>
    </row>
    <row r="267" spans="1:12" x14ac:dyDescent="0.35">
      <c r="A267">
        <v>266</v>
      </c>
      <c r="B267" t="s">
        <v>10</v>
      </c>
      <c r="C267" t="s">
        <v>6</v>
      </c>
      <c r="D267" s="1">
        <v>1853.9987730793657</v>
      </c>
      <c r="E267" s="2">
        <v>2.775478690994118</v>
      </c>
      <c r="G267" t="b">
        <f>AND(Table1[[#This Row],[Period]]="Nov-Jan",Table1[[#This Row],[Shipment Volume]]&gt;3000,OR(Table1[[#This Row],[Destination]]="UK",Table1[[#This Row],[Destination]]="EU"))</f>
        <v>0</v>
      </c>
      <c r="H267">
        <f t="shared" si="4"/>
        <v>0</v>
      </c>
      <c r="I267">
        <f>Table1[[#This Row],[Rep Time]]*H267</f>
        <v>0</v>
      </c>
      <c r="L267" t="b">
        <f>AND(Table1[[#This Row],[Period]]="May-Jul",Table1[[#This Row],[Shipment Volume]]&gt;3000,OR(Table1[[#This Row],[Destination]]="Rest of World",Table1[[#This Row],[Destination]]="Middle-East"))</f>
        <v>0</v>
      </c>
    </row>
    <row r="268" spans="1:12" x14ac:dyDescent="0.35">
      <c r="A268">
        <v>267</v>
      </c>
      <c r="B268" t="s">
        <v>10</v>
      </c>
      <c r="C268" t="s">
        <v>8</v>
      </c>
      <c r="D268" s="1">
        <v>3803.5643309587613</v>
      </c>
      <c r="E268" s="2">
        <v>4.2056758745401073</v>
      </c>
      <c r="G268" t="b">
        <f>AND(Table1[[#This Row],[Period]]="Nov-Jan",Table1[[#This Row],[Shipment Volume]]&gt;3000,OR(Table1[[#This Row],[Destination]]="UK",Table1[[#This Row],[Destination]]="EU"))</f>
        <v>0</v>
      </c>
      <c r="H268">
        <f t="shared" si="4"/>
        <v>0</v>
      </c>
      <c r="I268">
        <f>Table1[[#This Row],[Rep Time]]*H268</f>
        <v>0</v>
      </c>
      <c r="L268" t="b">
        <f>AND(Table1[[#This Row],[Period]]="May-Jul",Table1[[#This Row],[Shipment Volume]]&gt;3000,OR(Table1[[#This Row],[Destination]]="Rest of World",Table1[[#This Row],[Destination]]="Middle-East"))</f>
        <v>0</v>
      </c>
    </row>
    <row r="269" spans="1:12" x14ac:dyDescent="0.35">
      <c r="A269">
        <v>268</v>
      </c>
      <c r="B269" t="s">
        <v>10</v>
      </c>
      <c r="C269" t="s">
        <v>9</v>
      </c>
      <c r="D269" s="1">
        <v>3157.415639073588</v>
      </c>
      <c r="E269" s="2">
        <v>4.2565658733342007</v>
      </c>
      <c r="G269" t="b">
        <f>AND(Table1[[#This Row],[Period]]="Nov-Jan",Table1[[#This Row],[Shipment Volume]]&gt;3000,OR(Table1[[#This Row],[Destination]]="UK",Table1[[#This Row],[Destination]]="EU"))</f>
        <v>0</v>
      </c>
      <c r="H269">
        <f t="shared" si="4"/>
        <v>0</v>
      </c>
      <c r="I269">
        <f>Table1[[#This Row],[Rep Time]]*H269</f>
        <v>0</v>
      </c>
      <c r="L269" t="b">
        <f>AND(Table1[[#This Row],[Period]]="May-Jul",Table1[[#This Row],[Shipment Volume]]&gt;3000,OR(Table1[[#This Row],[Destination]]="Rest of World",Table1[[#This Row],[Destination]]="Middle-East"))</f>
        <v>0</v>
      </c>
    </row>
    <row r="270" spans="1:12" x14ac:dyDescent="0.35">
      <c r="A270">
        <v>269</v>
      </c>
      <c r="B270" t="s">
        <v>10</v>
      </c>
      <c r="C270" t="s">
        <v>6</v>
      </c>
      <c r="D270" s="1">
        <v>4033.0353011842817</v>
      </c>
      <c r="E270" s="2">
        <v>5.2128736376158757</v>
      </c>
      <c r="G270" t="b">
        <f>AND(Table1[[#This Row],[Period]]="Nov-Jan",Table1[[#This Row],[Shipment Volume]]&gt;3000,OR(Table1[[#This Row],[Destination]]="UK",Table1[[#This Row],[Destination]]="EU"))</f>
        <v>0</v>
      </c>
      <c r="H270">
        <f t="shared" si="4"/>
        <v>0</v>
      </c>
      <c r="I270">
        <f>Table1[[#This Row],[Rep Time]]*H270</f>
        <v>0</v>
      </c>
      <c r="L270" t="b">
        <f>AND(Table1[[#This Row],[Period]]="May-Jul",Table1[[#This Row],[Shipment Volume]]&gt;3000,OR(Table1[[#This Row],[Destination]]="Rest of World",Table1[[#This Row],[Destination]]="Middle-East"))</f>
        <v>0</v>
      </c>
    </row>
    <row r="271" spans="1:12" x14ac:dyDescent="0.35">
      <c r="A271">
        <v>270</v>
      </c>
      <c r="B271" t="s">
        <v>10</v>
      </c>
      <c r="C271" t="s">
        <v>8</v>
      </c>
      <c r="D271" s="1">
        <v>2346.0517776431516</v>
      </c>
      <c r="E271" s="2">
        <v>3.2818620912500185</v>
      </c>
      <c r="G271" t="b">
        <f>AND(Table1[[#This Row],[Period]]="Nov-Jan",Table1[[#This Row],[Shipment Volume]]&gt;3000,OR(Table1[[#This Row],[Destination]]="UK",Table1[[#This Row],[Destination]]="EU"))</f>
        <v>0</v>
      </c>
      <c r="H271">
        <f t="shared" si="4"/>
        <v>0</v>
      </c>
      <c r="I271">
        <f>Table1[[#This Row],[Rep Time]]*H271</f>
        <v>0</v>
      </c>
      <c r="L271" t="b">
        <f>AND(Table1[[#This Row],[Period]]="May-Jul",Table1[[#This Row],[Shipment Volume]]&gt;3000,OR(Table1[[#This Row],[Destination]]="Rest of World",Table1[[#This Row],[Destination]]="Middle-East"))</f>
        <v>0</v>
      </c>
    </row>
    <row r="272" spans="1:12" x14ac:dyDescent="0.35">
      <c r="A272">
        <v>271</v>
      </c>
      <c r="B272" t="s">
        <v>10</v>
      </c>
      <c r="C272" t="s">
        <v>6</v>
      </c>
      <c r="D272" s="1">
        <v>4757.3241398669779</v>
      </c>
      <c r="E272" s="2">
        <v>4.0118935122349217</v>
      </c>
      <c r="G272" t="b">
        <f>AND(Table1[[#This Row],[Period]]="Nov-Jan",Table1[[#This Row],[Shipment Volume]]&gt;3000,OR(Table1[[#This Row],[Destination]]="UK",Table1[[#This Row],[Destination]]="EU"))</f>
        <v>0</v>
      </c>
      <c r="H272">
        <f t="shared" si="4"/>
        <v>0</v>
      </c>
      <c r="I272">
        <f>Table1[[#This Row],[Rep Time]]*H272</f>
        <v>0</v>
      </c>
      <c r="L272" t="b">
        <f>AND(Table1[[#This Row],[Period]]="May-Jul",Table1[[#This Row],[Shipment Volume]]&gt;3000,OR(Table1[[#This Row],[Destination]]="Rest of World",Table1[[#This Row],[Destination]]="Middle-East"))</f>
        <v>0</v>
      </c>
    </row>
    <row r="273" spans="1:12" x14ac:dyDescent="0.35">
      <c r="A273">
        <v>272</v>
      </c>
      <c r="B273" t="s">
        <v>10</v>
      </c>
      <c r="C273" t="s">
        <v>8</v>
      </c>
      <c r="D273" s="1">
        <v>3001.0607669129968</v>
      </c>
      <c r="E273" s="2">
        <v>1.6149033360802763</v>
      </c>
      <c r="G273" t="b">
        <f>AND(Table1[[#This Row],[Period]]="Nov-Jan",Table1[[#This Row],[Shipment Volume]]&gt;3000,OR(Table1[[#This Row],[Destination]]="UK",Table1[[#This Row],[Destination]]="EU"))</f>
        <v>0</v>
      </c>
      <c r="H273">
        <f t="shared" si="4"/>
        <v>0</v>
      </c>
      <c r="I273">
        <f>Table1[[#This Row],[Rep Time]]*H273</f>
        <v>0</v>
      </c>
      <c r="L273" t="b">
        <f>AND(Table1[[#This Row],[Period]]="May-Jul",Table1[[#This Row],[Shipment Volume]]&gt;3000,OR(Table1[[#This Row],[Destination]]="Rest of World",Table1[[#This Row],[Destination]]="Middle-East"))</f>
        <v>0</v>
      </c>
    </row>
    <row r="274" spans="1:12" x14ac:dyDescent="0.35">
      <c r="A274">
        <v>273</v>
      </c>
      <c r="B274" t="s">
        <v>10</v>
      </c>
      <c r="C274" t="s">
        <v>8</v>
      </c>
      <c r="D274" s="1">
        <v>3907.4359018588439</v>
      </c>
      <c r="E274" s="2">
        <v>5.5646269772781887</v>
      </c>
      <c r="G274" t="b">
        <f>AND(Table1[[#This Row],[Period]]="Nov-Jan",Table1[[#This Row],[Shipment Volume]]&gt;3000,OR(Table1[[#This Row],[Destination]]="UK",Table1[[#This Row],[Destination]]="EU"))</f>
        <v>0</v>
      </c>
      <c r="H274">
        <f t="shared" si="4"/>
        <v>0</v>
      </c>
      <c r="I274">
        <f>Table1[[#This Row],[Rep Time]]*H274</f>
        <v>0</v>
      </c>
      <c r="L274" t="b">
        <f>AND(Table1[[#This Row],[Period]]="May-Jul",Table1[[#This Row],[Shipment Volume]]&gt;3000,OR(Table1[[#This Row],[Destination]]="Rest of World",Table1[[#This Row],[Destination]]="Middle-East"))</f>
        <v>0</v>
      </c>
    </row>
    <row r="275" spans="1:12" x14ac:dyDescent="0.35">
      <c r="A275">
        <v>274</v>
      </c>
      <c r="B275" t="s">
        <v>10</v>
      </c>
      <c r="C275" t="s">
        <v>9</v>
      </c>
      <c r="D275" s="1">
        <v>3472.3982106545009</v>
      </c>
      <c r="E275" s="2">
        <v>3.2476441260544813</v>
      </c>
      <c r="G275" t="b">
        <f>AND(Table1[[#This Row],[Period]]="Nov-Jan",Table1[[#This Row],[Shipment Volume]]&gt;3000,OR(Table1[[#This Row],[Destination]]="UK",Table1[[#This Row],[Destination]]="EU"))</f>
        <v>0</v>
      </c>
      <c r="H275">
        <f t="shared" si="4"/>
        <v>0</v>
      </c>
      <c r="I275">
        <f>Table1[[#This Row],[Rep Time]]*H275</f>
        <v>0</v>
      </c>
      <c r="L275" t="b">
        <f>AND(Table1[[#This Row],[Period]]="May-Jul",Table1[[#This Row],[Shipment Volume]]&gt;3000,OR(Table1[[#This Row],[Destination]]="Rest of World",Table1[[#This Row],[Destination]]="Middle-East"))</f>
        <v>0</v>
      </c>
    </row>
    <row r="276" spans="1:12" x14ac:dyDescent="0.35">
      <c r="A276">
        <v>275</v>
      </c>
      <c r="B276" t="s">
        <v>10</v>
      </c>
      <c r="C276" t="s">
        <v>6</v>
      </c>
      <c r="D276" s="1">
        <v>2574.2385413497686</v>
      </c>
      <c r="E276" s="2">
        <v>2.714678801372489</v>
      </c>
      <c r="G276" t="b">
        <f>AND(Table1[[#This Row],[Period]]="Nov-Jan",Table1[[#This Row],[Shipment Volume]]&gt;3000,OR(Table1[[#This Row],[Destination]]="UK",Table1[[#This Row],[Destination]]="EU"))</f>
        <v>0</v>
      </c>
      <c r="H276">
        <f t="shared" si="4"/>
        <v>0</v>
      </c>
      <c r="I276">
        <f>Table1[[#This Row],[Rep Time]]*H276</f>
        <v>0</v>
      </c>
      <c r="L276" t="b">
        <f>AND(Table1[[#This Row],[Period]]="May-Jul",Table1[[#This Row],[Shipment Volume]]&gt;3000,OR(Table1[[#This Row],[Destination]]="Rest of World",Table1[[#This Row],[Destination]]="Middle-East"))</f>
        <v>0</v>
      </c>
    </row>
    <row r="277" spans="1:12" x14ac:dyDescent="0.35">
      <c r="A277">
        <v>276</v>
      </c>
      <c r="B277" t="s">
        <v>10</v>
      </c>
      <c r="C277" t="s">
        <v>9</v>
      </c>
      <c r="D277" s="1">
        <v>3317.4630597233772</v>
      </c>
      <c r="E277" s="2">
        <v>2.6934011509676021</v>
      </c>
      <c r="G277" t="b">
        <f>AND(Table1[[#This Row],[Period]]="Nov-Jan",Table1[[#This Row],[Shipment Volume]]&gt;3000,OR(Table1[[#This Row],[Destination]]="UK",Table1[[#This Row],[Destination]]="EU"))</f>
        <v>0</v>
      </c>
      <c r="H277">
        <f t="shared" si="4"/>
        <v>0</v>
      </c>
      <c r="I277">
        <f>Table1[[#This Row],[Rep Time]]*H277</f>
        <v>0</v>
      </c>
      <c r="L277" t="b">
        <f>AND(Table1[[#This Row],[Period]]="May-Jul",Table1[[#This Row],[Shipment Volume]]&gt;3000,OR(Table1[[#This Row],[Destination]]="Rest of World",Table1[[#This Row],[Destination]]="Middle-East"))</f>
        <v>0</v>
      </c>
    </row>
    <row r="278" spans="1:12" x14ac:dyDescent="0.35">
      <c r="A278">
        <v>277</v>
      </c>
      <c r="B278" t="s">
        <v>10</v>
      </c>
      <c r="C278" t="s">
        <v>8</v>
      </c>
      <c r="D278" s="1">
        <v>3665.7485987991095</v>
      </c>
      <c r="E278" s="2">
        <v>2.4878830156264611</v>
      </c>
      <c r="G278" t="b">
        <f>AND(Table1[[#This Row],[Period]]="Nov-Jan",Table1[[#This Row],[Shipment Volume]]&gt;3000,OR(Table1[[#This Row],[Destination]]="UK",Table1[[#This Row],[Destination]]="EU"))</f>
        <v>0</v>
      </c>
      <c r="H278">
        <f t="shared" si="4"/>
        <v>0</v>
      </c>
      <c r="I278">
        <f>Table1[[#This Row],[Rep Time]]*H278</f>
        <v>0</v>
      </c>
      <c r="L278" t="b">
        <f>AND(Table1[[#This Row],[Period]]="May-Jul",Table1[[#This Row],[Shipment Volume]]&gt;3000,OR(Table1[[#This Row],[Destination]]="Rest of World",Table1[[#This Row],[Destination]]="Middle-East"))</f>
        <v>0</v>
      </c>
    </row>
    <row r="279" spans="1:12" x14ac:dyDescent="0.35">
      <c r="A279">
        <v>278</v>
      </c>
      <c r="B279" t="s">
        <v>10</v>
      </c>
      <c r="C279" t="s">
        <v>9</v>
      </c>
      <c r="D279" s="1">
        <v>2778.6456565838307</v>
      </c>
      <c r="E279" s="2">
        <v>2.8892406493736873</v>
      </c>
      <c r="G279" t="b">
        <f>AND(Table1[[#This Row],[Period]]="Nov-Jan",Table1[[#This Row],[Shipment Volume]]&gt;3000,OR(Table1[[#This Row],[Destination]]="UK",Table1[[#This Row],[Destination]]="EU"))</f>
        <v>0</v>
      </c>
      <c r="H279">
        <f t="shared" si="4"/>
        <v>0</v>
      </c>
      <c r="I279">
        <f>Table1[[#This Row],[Rep Time]]*H279</f>
        <v>0</v>
      </c>
      <c r="L279" t="b">
        <f>AND(Table1[[#This Row],[Period]]="May-Jul",Table1[[#This Row],[Shipment Volume]]&gt;3000,OR(Table1[[#This Row],[Destination]]="Rest of World",Table1[[#This Row],[Destination]]="Middle-East"))</f>
        <v>0</v>
      </c>
    </row>
    <row r="280" spans="1:12" x14ac:dyDescent="0.35">
      <c r="A280">
        <v>279</v>
      </c>
      <c r="B280" t="s">
        <v>10</v>
      </c>
      <c r="C280" t="s">
        <v>8</v>
      </c>
      <c r="D280" s="1">
        <v>3340.4659997206181</v>
      </c>
      <c r="E280" s="2">
        <v>1.8193358007243483</v>
      </c>
      <c r="G280" t="b">
        <f>AND(Table1[[#This Row],[Period]]="Nov-Jan",Table1[[#This Row],[Shipment Volume]]&gt;3000,OR(Table1[[#This Row],[Destination]]="UK",Table1[[#This Row],[Destination]]="EU"))</f>
        <v>0</v>
      </c>
      <c r="H280">
        <f t="shared" si="4"/>
        <v>0</v>
      </c>
      <c r="I280">
        <f>Table1[[#This Row],[Rep Time]]*H280</f>
        <v>0</v>
      </c>
      <c r="L280" t="b">
        <f>AND(Table1[[#This Row],[Period]]="May-Jul",Table1[[#This Row],[Shipment Volume]]&gt;3000,OR(Table1[[#This Row],[Destination]]="Rest of World",Table1[[#This Row],[Destination]]="Middle-East"))</f>
        <v>0</v>
      </c>
    </row>
    <row r="281" spans="1:12" x14ac:dyDescent="0.35">
      <c r="A281">
        <v>280</v>
      </c>
      <c r="B281" t="s">
        <v>10</v>
      </c>
      <c r="C281" t="s">
        <v>8</v>
      </c>
      <c r="D281" s="1">
        <v>2143.4127201093361</v>
      </c>
      <c r="E281" s="2">
        <v>1.4045499096983438</v>
      </c>
      <c r="G281" t="b">
        <f>AND(Table1[[#This Row],[Period]]="Nov-Jan",Table1[[#This Row],[Shipment Volume]]&gt;3000,OR(Table1[[#This Row],[Destination]]="UK",Table1[[#This Row],[Destination]]="EU"))</f>
        <v>0</v>
      </c>
      <c r="H281">
        <f t="shared" si="4"/>
        <v>0</v>
      </c>
      <c r="I281">
        <f>Table1[[#This Row],[Rep Time]]*H281</f>
        <v>0</v>
      </c>
      <c r="L281" t="b">
        <f>AND(Table1[[#This Row],[Period]]="May-Jul",Table1[[#This Row],[Shipment Volume]]&gt;3000,OR(Table1[[#This Row],[Destination]]="Rest of World",Table1[[#This Row],[Destination]]="Middle-East"))</f>
        <v>0</v>
      </c>
    </row>
    <row r="282" spans="1:12" x14ac:dyDescent="0.35">
      <c r="A282">
        <v>281</v>
      </c>
      <c r="B282" t="s">
        <v>10</v>
      </c>
      <c r="C282" t="s">
        <v>7</v>
      </c>
      <c r="D282" s="1">
        <v>3799.3424565531313</v>
      </c>
      <c r="E282" s="2">
        <v>5.7225599811563148</v>
      </c>
      <c r="G282" t="b">
        <f>AND(Table1[[#This Row],[Period]]="Nov-Jan",Table1[[#This Row],[Shipment Volume]]&gt;3000,OR(Table1[[#This Row],[Destination]]="UK",Table1[[#This Row],[Destination]]="EU"))</f>
        <v>0</v>
      </c>
      <c r="H282">
        <f t="shared" si="4"/>
        <v>0</v>
      </c>
      <c r="I282">
        <f>Table1[[#This Row],[Rep Time]]*H282</f>
        <v>0</v>
      </c>
      <c r="L282" t="b">
        <f>AND(Table1[[#This Row],[Period]]="May-Jul",Table1[[#This Row],[Shipment Volume]]&gt;3000,OR(Table1[[#This Row],[Destination]]="Rest of World",Table1[[#This Row],[Destination]]="Middle-East"))</f>
        <v>0</v>
      </c>
    </row>
    <row r="283" spans="1:12" x14ac:dyDescent="0.35">
      <c r="A283">
        <v>282</v>
      </c>
      <c r="B283" t="s">
        <v>10</v>
      </c>
      <c r="C283" t="s">
        <v>9</v>
      </c>
      <c r="D283" s="1">
        <v>2880.8091964339837</v>
      </c>
      <c r="E283" s="2">
        <v>2.7329514922761873</v>
      </c>
      <c r="G283" t="b">
        <f>AND(Table1[[#This Row],[Period]]="Nov-Jan",Table1[[#This Row],[Shipment Volume]]&gt;3000,OR(Table1[[#This Row],[Destination]]="UK",Table1[[#This Row],[Destination]]="EU"))</f>
        <v>0</v>
      </c>
      <c r="H283">
        <f t="shared" si="4"/>
        <v>0</v>
      </c>
      <c r="I283">
        <f>Table1[[#This Row],[Rep Time]]*H283</f>
        <v>0</v>
      </c>
      <c r="L283" t="b">
        <f>AND(Table1[[#This Row],[Period]]="May-Jul",Table1[[#This Row],[Shipment Volume]]&gt;3000,OR(Table1[[#This Row],[Destination]]="Rest of World",Table1[[#This Row],[Destination]]="Middle-East"))</f>
        <v>0</v>
      </c>
    </row>
    <row r="284" spans="1:12" x14ac:dyDescent="0.35">
      <c r="A284">
        <v>283</v>
      </c>
      <c r="B284" t="s">
        <v>10</v>
      </c>
      <c r="C284" t="s">
        <v>8</v>
      </c>
      <c r="D284" s="1">
        <v>2211.2846717238426</v>
      </c>
      <c r="E284" s="2">
        <v>2.4750761265722194</v>
      </c>
      <c r="G284" t="b">
        <f>AND(Table1[[#This Row],[Period]]="Nov-Jan",Table1[[#This Row],[Shipment Volume]]&gt;3000,OR(Table1[[#This Row],[Destination]]="UK",Table1[[#This Row],[Destination]]="EU"))</f>
        <v>0</v>
      </c>
      <c r="H284">
        <f t="shared" si="4"/>
        <v>0</v>
      </c>
      <c r="I284">
        <f>Table1[[#This Row],[Rep Time]]*H284</f>
        <v>0</v>
      </c>
      <c r="L284" t="b">
        <f>AND(Table1[[#This Row],[Period]]="May-Jul",Table1[[#This Row],[Shipment Volume]]&gt;3000,OR(Table1[[#This Row],[Destination]]="Rest of World",Table1[[#This Row],[Destination]]="Middle-East"))</f>
        <v>0</v>
      </c>
    </row>
    <row r="285" spans="1:12" x14ac:dyDescent="0.35">
      <c r="A285">
        <v>284</v>
      </c>
      <c r="B285" t="s">
        <v>10</v>
      </c>
      <c r="C285" t="s">
        <v>6</v>
      </c>
      <c r="D285" s="1">
        <v>2812.8572092857212</v>
      </c>
      <c r="E285" s="2">
        <v>2.8923541218555311</v>
      </c>
      <c r="G285" t="b">
        <f>AND(Table1[[#This Row],[Period]]="Nov-Jan",Table1[[#This Row],[Shipment Volume]]&gt;3000,OR(Table1[[#This Row],[Destination]]="UK",Table1[[#This Row],[Destination]]="EU"))</f>
        <v>0</v>
      </c>
      <c r="H285">
        <f t="shared" si="4"/>
        <v>0</v>
      </c>
      <c r="I285">
        <f>Table1[[#This Row],[Rep Time]]*H285</f>
        <v>0</v>
      </c>
      <c r="L285" t="b">
        <f>AND(Table1[[#This Row],[Period]]="May-Jul",Table1[[#This Row],[Shipment Volume]]&gt;3000,OR(Table1[[#This Row],[Destination]]="Rest of World",Table1[[#This Row],[Destination]]="Middle-East"))</f>
        <v>0</v>
      </c>
    </row>
    <row r="286" spans="1:12" x14ac:dyDescent="0.35">
      <c r="A286">
        <v>285</v>
      </c>
      <c r="B286" t="s">
        <v>10</v>
      </c>
      <c r="C286" t="s">
        <v>9</v>
      </c>
      <c r="D286" s="1">
        <v>2644.4151525385678</v>
      </c>
      <c r="E286" s="2">
        <v>1.8564788633399878</v>
      </c>
      <c r="G286" t="b">
        <f>AND(Table1[[#This Row],[Period]]="Nov-Jan",Table1[[#This Row],[Shipment Volume]]&gt;3000,OR(Table1[[#This Row],[Destination]]="UK",Table1[[#This Row],[Destination]]="EU"))</f>
        <v>0</v>
      </c>
      <c r="H286">
        <f t="shared" si="4"/>
        <v>0</v>
      </c>
      <c r="I286">
        <f>Table1[[#This Row],[Rep Time]]*H286</f>
        <v>0</v>
      </c>
      <c r="L286" t="b">
        <f>AND(Table1[[#This Row],[Period]]="May-Jul",Table1[[#This Row],[Shipment Volume]]&gt;3000,OR(Table1[[#This Row],[Destination]]="Rest of World",Table1[[#This Row],[Destination]]="Middle-East"))</f>
        <v>0</v>
      </c>
    </row>
    <row r="287" spans="1:12" x14ac:dyDescent="0.35">
      <c r="A287">
        <v>286</v>
      </c>
      <c r="B287" t="s">
        <v>10</v>
      </c>
      <c r="C287" t="s">
        <v>7</v>
      </c>
      <c r="D287" s="1">
        <v>4166.2508091423661</v>
      </c>
      <c r="E287" s="2">
        <v>3.6230477383697548</v>
      </c>
      <c r="G287" t="b">
        <f>AND(Table1[[#This Row],[Period]]="Nov-Jan",Table1[[#This Row],[Shipment Volume]]&gt;3000,OR(Table1[[#This Row],[Destination]]="UK",Table1[[#This Row],[Destination]]="EU"))</f>
        <v>0</v>
      </c>
      <c r="H287">
        <f t="shared" si="4"/>
        <v>0</v>
      </c>
      <c r="I287">
        <f>Table1[[#This Row],[Rep Time]]*H287</f>
        <v>0</v>
      </c>
      <c r="L287" t="b">
        <f>AND(Table1[[#This Row],[Period]]="May-Jul",Table1[[#This Row],[Shipment Volume]]&gt;3000,OR(Table1[[#This Row],[Destination]]="Rest of World",Table1[[#This Row],[Destination]]="Middle-East"))</f>
        <v>0</v>
      </c>
    </row>
    <row r="288" spans="1:12" x14ac:dyDescent="0.35">
      <c r="A288">
        <v>287</v>
      </c>
      <c r="B288" t="s">
        <v>10</v>
      </c>
      <c r="C288" t="s">
        <v>8</v>
      </c>
      <c r="D288" s="1">
        <v>3016.9923856039532</v>
      </c>
      <c r="E288" s="2">
        <v>4.6323250240719727</v>
      </c>
      <c r="G288" t="b">
        <f>AND(Table1[[#This Row],[Period]]="Nov-Jan",Table1[[#This Row],[Shipment Volume]]&gt;3000,OR(Table1[[#This Row],[Destination]]="UK",Table1[[#This Row],[Destination]]="EU"))</f>
        <v>0</v>
      </c>
      <c r="H288">
        <f t="shared" si="4"/>
        <v>0</v>
      </c>
      <c r="I288">
        <f>Table1[[#This Row],[Rep Time]]*H288</f>
        <v>0</v>
      </c>
      <c r="L288" t="b">
        <f>AND(Table1[[#This Row],[Period]]="May-Jul",Table1[[#This Row],[Shipment Volume]]&gt;3000,OR(Table1[[#This Row],[Destination]]="Rest of World",Table1[[#This Row],[Destination]]="Middle-East"))</f>
        <v>0</v>
      </c>
    </row>
    <row r="289" spans="1:12" x14ac:dyDescent="0.35">
      <c r="A289">
        <v>288</v>
      </c>
      <c r="B289" t="s">
        <v>10</v>
      </c>
      <c r="C289" t="s">
        <v>8</v>
      </c>
      <c r="D289" s="1">
        <v>3757.5329851126298</v>
      </c>
      <c r="E289" s="2">
        <v>4.5743990308275979</v>
      </c>
      <c r="G289" t="b">
        <f>AND(Table1[[#This Row],[Period]]="Nov-Jan",Table1[[#This Row],[Shipment Volume]]&gt;3000,OR(Table1[[#This Row],[Destination]]="UK",Table1[[#This Row],[Destination]]="EU"))</f>
        <v>0</v>
      </c>
      <c r="H289">
        <f t="shared" si="4"/>
        <v>0</v>
      </c>
      <c r="I289">
        <f>Table1[[#This Row],[Rep Time]]*H289</f>
        <v>0</v>
      </c>
      <c r="L289" t="b">
        <f>AND(Table1[[#This Row],[Period]]="May-Jul",Table1[[#This Row],[Shipment Volume]]&gt;3000,OR(Table1[[#This Row],[Destination]]="Rest of World",Table1[[#This Row],[Destination]]="Middle-East"))</f>
        <v>0</v>
      </c>
    </row>
    <row r="290" spans="1:12" x14ac:dyDescent="0.35">
      <c r="A290">
        <v>289</v>
      </c>
      <c r="B290" t="s">
        <v>10</v>
      </c>
      <c r="C290" t="s">
        <v>8</v>
      </c>
      <c r="D290" s="1">
        <v>3353.5372575744987</v>
      </c>
      <c r="E290" s="2">
        <v>4.2798563458378149</v>
      </c>
      <c r="G290" t="b">
        <f>AND(Table1[[#This Row],[Period]]="Nov-Jan",Table1[[#This Row],[Shipment Volume]]&gt;3000,OR(Table1[[#This Row],[Destination]]="UK",Table1[[#This Row],[Destination]]="EU"))</f>
        <v>0</v>
      </c>
      <c r="H290">
        <f t="shared" si="4"/>
        <v>0</v>
      </c>
      <c r="I290">
        <f>Table1[[#This Row],[Rep Time]]*H290</f>
        <v>0</v>
      </c>
      <c r="L290" t="b">
        <f>AND(Table1[[#This Row],[Period]]="May-Jul",Table1[[#This Row],[Shipment Volume]]&gt;3000,OR(Table1[[#This Row],[Destination]]="Rest of World",Table1[[#This Row],[Destination]]="Middle-East"))</f>
        <v>0</v>
      </c>
    </row>
    <row r="291" spans="1:12" x14ac:dyDescent="0.35">
      <c r="A291">
        <v>290</v>
      </c>
      <c r="B291" t="s">
        <v>10</v>
      </c>
      <c r="C291" t="s">
        <v>8</v>
      </c>
      <c r="D291" s="1">
        <v>2112.1643011458218</v>
      </c>
      <c r="E291" s="2">
        <v>1.6762360650636141</v>
      </c>
      <c r="G291" t="b">
        <f>AND(Table1[[#This Row],[Period]]="Nov-Jan",Table1[[#This Row],[Shipment Volume]]&gt;3000,OR(Table1[[#This Row],[Destination]]="UK",Table1[[#This Row],[Destination]]="EU"))</f>
        <v>0</v>
      </c>
      <c r="H291">
        <f t="shared" si="4"/>
        <v>0</v>
      </c>
      <c r="I291">
        <f>Table1[[#This Row],[Rep Time]]*H291</f>
        <v>0</v>
      </c>
      <c r="L291" t="b">
        <f>AND(Table1[[#This Row],[Period]]="May-Jul",Table1[[#This Row],[Shipment Volume]]&gt;3000,OR(Table1[[#This Row],[Destination]]="Rest of World",Table1[[#This Row],[Destination]]="Middle-East"))</f>
        <v>0</v>
      </c>
    </row>
    <row r="292" spans="1:12" x14ac:dyDescent="0.35">
      <c r="A292">
        <v>291</v>
      </c>
      <c r="B292" t="s">
        <v>10</v>
      </c>
      <c r="C292" t="s">
        <v>8</v>
      </c>
      <c r="D292" s="1">
        <v>2803.9587131235749</v>
      </c>
      <c r="E292" s="2">
        <v>2.1978114748504964</v>
      </c>
      <c r="G292" t="b">
        <f>AND(Table1[[#This Row],[Period]]="Nov-Jan",Table1[[#This Row],[Shipment Volume]]&gt;3000,OR(Table1[[#This Row],[Destination]]="UK",Table1[[#This Row],[Destination]]="EU"))</f>
        <v>0</v>
      </c>
      <c r="H292">
        <f t="shared" si="4"/>
        <v>0</v>
      </c>
      <c r="I292">
        <f>Table1[[#This Row],[Rep Time]]*H292</f>
        <v>0</v>
      </c>
      <c r="L292" t="b">
        <f>AND(Table1[[#This Row],[Period]]="May-Jul",Table1[[#This Row],[Shipment Volume]]&gt;3000,OR(Table1[[#This Row],[Destination]]="Rest of World",Table1[[#This Row],[Destination]]="Middle-East"))</f>
        <v>0</v>
      </c>
    </row>
    <row r="293" spans="1:12" x14ac:dyDescent="0.35">
      <c r="A293">
        <v>292</v>
      </c>
      <c r="B293" t="s">
        <v>10</v>
      </c>
      <c r="C293" t="s">
        <v>7</v>
      </c>
      <c r="D293" s="1">
        <v>3397.1093297470361</v>
      </c>
      <c r="E293" s="2">
        <v>4.238421824423602</v>
      </c>
      <c r="G293" t="b">
        <f>AND(Table1[[#This Row],[Period]]="Nov-Jan",Table1[[#This Row],[Shipment Volume]]&gt;3000,OR(Table1[[#This Row],[Destination]]="UK",Table1[[#This Row],[Destination]]="EU"))</f>
        <v>0</v>
      </c>
      <c r="H293">
        <f t="shared" si="4"/>
        <v>0</v>
      </c>
      <c r="I293">
        <f>Table1[[#This Row],[Rep Time]]*H293</f>
        <v>0</v>
      </c>
      <c r="L293" t="b">
        <f>AND(Table1[[#This Row],[Period]]="May-Jul",Table1[[#This Row],[Shipment Volume]]&gt;3000,OR(Table1[[#This Row],[Destination]]="Rest of World",Table1[[#This Row],[Destination]]="Middle-East"))</f>
        <v>0</v>
      </c>
    </row>
    <row r="294" spans="1:12" x14ac:dyDescent="0.35">
      <c r="A294">
        <v>293</v>
      </c>
      <c r="B294" t="s">
        <v>10</v>
      </c>
      <c r="C294" t="s">
        <v>7</v>
      </c>
      <c r="D294" s="1">
        <v>1805.4535838775339</v>
      </c>
      <c r="E294" s="2">
        <v>2.4309742369119047</v>
      </c>
      <c r="G294" t="b">
        <f>AND(Table1[[#This Row],[Period]]="Nov-Jan",Table1[[#This Row],[Shipment Volume]]&gt;3000,OR(Table1[[#This Row],[Destination]]="UK",Table1[[#This Row],[Destination]]="EU"))</f>
        <v>0</v>
      </c>
      <c r="H294">
        <f t="shared" si="4"/>
        <v>0</v>
      </c>
      <c r="I294">
        <f>Table1[[#This Row],[Rep Time]]*H294</f>
        <v>0</v>
      </c>
      <c r="L294" t="b">
        <f>AND(Table1[[#This Row],[Period]]="May-Jul",Table1[[#This Row],[Shipment Volume]]&gt;3000,OR(Table1[[#This Row],[Destination]]="Rest of World",Table1[[#This Row],[Destination]]="Middle-East"))</f>
        <v>0</v>
      </c>
    </row>
    <row r="295" spans="1:12" x14ac:dyDescent="0.35">
      <c r="A295">
        <v>294</v>
      </c>
      <c r="B295" t="s">
        <v>10</v>
      </c>
      <c r="C295" t="s">
        <v>9</v>
      </c>
      <c r="D295" s="1">
        <v>3168.137672112789</v>
      </c>
      <c r="E295" s="2">
        <v>2.9524411393203738</v>
      </c>
      <c r="G295" t="b">
        <f>AND(Table1[[#This Row],[Period]]="Nov-Jan",Table1[[#This Row],[Shipment Volume]]&gt;3000,OR(Table1[[#This Row],[Destination]]="UK",Table1[[#This Row],[Destination]]="EU"))</f>
        <v>0</v>
      </c>
      <c r="H295">
        <f t="shared" si="4"/>
        <v>0</v>
      </c>
      <c r="I295">
        <f>Table1[[#This Row],[Rep Time]]*H295</f>
        <v>0</v>
      </c>
      <c r="L295" t="b">
        <f>AND(Table1[[#This Row],[Period]]="May-Jul",Table1[[#This Row],[Shipment Volume]]&gt;3000,OR(Table1[[#This Row],[Destination]]="Rest of World",Table1[[#This Row],[Destination]]="Middle-East"))</f>
        <v>0</v>
      </c>
    </row>
    <row r="296" spans="1:12" x14ac:dyDescent="0.35">
      <c r="A296">
        <v>295</v>
      </c>
      <c r="B296" t="s">
        <v>10</v>
      </c>
      <c r="C296" t="s">
        <v>8</v>
      </c>
      <c r="D296" s="1">
        <v>1961.071765329689</v>
      </c>
      <c r="E296" s="2">
        <v>1.8748120509941053</v>
      </c>
      <c r="G296" t="b">
        <f>AND(Table1[[#This Row],[Period]]="Nov-Jan",Table1[[#This Row],[Shipment Volume]]&gt;3000,OR(Table1[[#This Row],[Destination]]="UK",Table1[[#This Row],[Destination]]="EU"))</f>
        <v>0</v>
      </c>
      <c r="H296">
        <f t="shared" si="4"/>
        <v>0</v>
      </c>
      <c r="I296">
        <f>Table1[[#This Row],[Rep Time]]*H296</f>
        <v>0</v>
      </c>
      <c r="L296" t="b">
        <f>AND(Table1[[#This Row],[Period]]="May-Jul",Table1[[#This Row],[Shipment Volume]]&gt;3000,OR(Table1[[#This Row],[Destination]]="Rest of World",Table1[[#This Row],[Destination]]="Middle-East"))</f>
        <v>0</v>
      </c>
    </row>
    <row r="297" spans="1:12" x14ac:dyDescent="0.35">
      <c r="A297">
        <v>296</v>
      </c>
      <c r="B297" t="s">
        <v>10</v>
      </c>
      <c r="C297" t="s">
        <v>8</v>
      </c>
      <c r="D297" s="1">
        <v>4230.3683666279539</v>
      </c>
      <c r="E297" s="2">
        <v>6.6672964066474494</v>
      </c>
      <c r="G297" t="b">
        <f>AND(Table1[[#This Row],[Period]]="Nov-Jan",Table1[[#This Row],[Shipment Volume]]&gt;3000,OR(Table1[[#This Row],[Destination]]="UK",Table1[[#This Row],[Destination]]="EU"))</f>
        <v>0</v>
      </c>
      <c r="H297">
        <f t="shared" si="4"/>
        <v>0</v>
      </c>
      <c r="I297">
        <f>Table1[[#This Row],[Rep Time]]*H297</f>
        <v>0</v>
      </c>
      <c r="L297" t="b">
        <f>AND(Table1[[#This Row],[Period]]="May-Jul",Table1[[#This Row],[Shipment Volume]]&gt;3000,OR(Table1[[#This Row],[Destination]]="Rest of World",Table1[[#This Row],[Destination]]="Middle-East"))</f>
        <v>0</v>
      </c>
    </row>
    <row r="298" spans="1:12" x14ac:dyDescent="0.35">
      <c r="A298">
        <v>297</v>
      </c>
      <c r="B298" t="s">
        <v>10</v>
      </c>
      <c r="C298" t="s">
        <v>9</v>
      </c>
      <c r="D298" s="1">
        <v>4345.3703336883336</v>
      </c>
      <c r="E298" s="2">
        <v>3.0002414803875181</v>
      </c>
      <c r="G298" t="b">
        <f>AND(Table1[[#This Row],[Period]]="Nov-Jan",Table1[[#This Row],[Shipment Volume]]&gt;3000,OR(Table1[[#This Row],[Destination]]="UK",Table1[[#This Row],[Destination]]="EU"))</f>
        <v>0</v>
      </c>
      <c r="H298">
        <f t="shared" si="4"/>
        <v>0</v>
      </c>
      <c r="I298">
        <f>Table1[[#This Row],[Rep Time]]*H298</f>
        <v>0</v>
      </c>
      <c r="L298" t="b">
        <f>AND(Table1[[#This Row],[Period]]="May-Jul",Table1[[#This Row],[Shipment Volume]]&gt;3000,OR(Table1[[#This Row],[Destination]]="Rest of World",Table1[[#This Row],[Destination]]="Middle-East"))</f>
        <v>0</v>
      </c>
    </row>
    <row r="299" spans="1:12" x14ac:dyDescent="0.35">
      <c r="A299">
        <v>298</v>
      </c>
      <c r="B299" t="s">
        <v>10</v>
      </c>
      <c r="C299" t="s">
        <v>7</v>
      </c>
      <c r="D299" s="1">
        <v>3820.788341620937</v>
      </c>
      <c r="E299" s="2">
        <v>5.4205918837715936</v>
      </c>
      <c r="G299" t="b">
        <f>AND(Table1[[#This Row],[Period]]="Nov-Jan",Table1[[#This Row],[Shipment Volume]]&gt;3000,OR(Table1[[#This Row],[Destination]]="UK",Table1[[#This Row],[Destination]]="EU"))</f>
        <v>0</v>
      </c>
      <c r="H299">
        <f t="shared" si="4"/>
        <v>0</v>
      </c>
      <c r="I299">
        <f>Table1[[#This Row],[Rep Time]]*H299</f>
        <v>0</v>
      </c>
      <c r="L299" t="b">
        <f>AND(Table1[[#This Row],[Period]]="May-Jul",Table1[[#This Row],[Shipment Volume]]&gt;3000,OR(Table1[[#This Row],[Destination]]="Rest of World",Table1[[#This Row],[Destination]]="Middle-East"))</f>
        <v>0</v>
      </c>
    </row>
    <row r="300" spans="1:12" x14ac:dyDescent="0.35">
      <c r="A300">
        <v>299</v>
      </c>
      <c r="B300" t="s">
        <v>10</v>
      </c>
      <c r="C300" t="s">
        <v>8</v>
      </c>
      <c r="D300" s="1">
        <v>3404.1188054136001</v>
      </c>
      <c r="E300" s="2">
        <v>4.6477642348727768</v>
      </c>
      <c r="G300" t="b">
        <f>AND(Table1[[#This Row],[Period]]="Nov-Jan",Table1[[#This Row],[Shipment Volume]]&gt;3000,OR(Table1[[#This Row],[Destination]]="UK",Table1[[#This Row],[Destination]]="EU"))</f>
        <v>0</v>
      </c>
      <c r="H300">
        <f t="shared" si="4"/>
        <v>0</v>
      </c>
      <c r="I300">
        <f>Table1[[#This Row],[Rep Time]]*H300</f>
        <v>0</v>
      </c>
      <c r="L300" t="b">
        <f>AND(Table1[[#This Row],[Period]]="May-Jul",Table1[[#This Row],[Shipment Volume]]&gt;3000,OR(Table1[[#This Row],[Destination]]="Rest of World",Table1[[#This Row],[Destination]]="Middle-East"))</f>
        <v>0</v>
      </c>
    </row>
    <row r="301" spans="1:12" x14ac:dyDescent="0.35">
      <c r="A301">
        <v>300</v>
      </c>
      <c r="B301" t="s">
        <v>10</v>
      </c>
      <c r="C301" t="s">
        <v>9</v>
      </c>
      <c r="D301" s="1">
        <v>3662.9237082554027</v>
      </c>
      <c r="E301" s="2">
        <v>5.2284905495938609</v>
      </c>
      <c r="G301" t="b">
        <f>AND(Table1[[#This Row],[Period]]="Nov-Jan",Table1[[#This Row],[Shipment Volume]]&gt;3000,OR(Table1[[#This Row],[Destination]]="UK",Table1[[#This Row],[Destination]]="EU"))</f>
        <v>0</v>
      </c>
      <c r="H301">
        <f t="shared" si="4"/>
        <v>0</v>
      </c>
      <c r="I301">
        <f>Table1[[#This Row],[Rep Time]]*H301</f>
        <v>0</v>
      </c>
      <c r="L301" t="b">
        <f>AND(Table1[[#This Row],[Period]]="May-Jul",Table1[[#This Row],[Shipment Volume]]&gt;3000,OR(Table1[[#This Row],[Destination]]="Rest of World",Table1[[#This Row],[Destination]]="Middle-East"))</f>
        <v>0</v>
      </c>
    </row>
    <row r="302" spans="1:12" x14ac:dyDescent="0.35">
      <c r="A302">
        <v>301</v>
      </c>
      <c r="B302" t="s">
        <v>10</v>
      </c>
      <c r="C302" t="s">
        <v>6</v>
      </c>
      <c r="D302" s="1">
        <v>3109.0778146637604</v>
      </c>
      <c r="E302" s="2">
        <v>3.637385703803953</v>
      </c>
      <c r="G302" t="b">
        <f>AND(Table1[[#This Row],[Period]]="Nov-Jan",Table1[[#This Row],[Shipment Volume]]&gt;3000,OR(Table1[[#This Row],[Destination]]="UK",Table1[[#This Row],[Destination]]="EU"))</f>
        <v>0</v>
      </c>
      <c r="H302">
        <f t="shared" si="4"/>
        <v>0</v>
      </c>
      <c r="I302">
        <f>Table1[[#This Row],[Rep Time]]*H302</f>
        <v>0</v>
      </c>
      <c r="L302" t="b">
        <f>AND(Table1[[#This Row],[Period]]="May-Jul",Table1[[#This Row],[Shipment Volume]]&gt;3000,OR(Table1[[#This Row],[Destination]]="Rest of World",Table1[[#This Row],[Destination]]="Middle-East"))</f>
        <v>0</v>
      </c>
    </row>
    <row r="303" spans="1:12" x14ac:dyDescent="0.35">
      <c r="A303">
        <v>302</v>
      </c>
      <c r="B303" t="s">
        <v>10</v>
      </c>
      <c r="C303" t="s">
        <v>6</v>
      </c>
      <c r="D303" s="1">
        <v>4529.6521501615644</v>
      </c>
      <c r="E303" s="2">
        <v>4.0884534536068236</v>
      </c>
      <c r="G303" t="b">
        <f>AND(Table1[[#This Row],[Period]]="Nov-Jan",Table1[[#This Row],[Shipment Volume]]&gt;3000,OR(Table1[[#This Row],[Destination]]="UK",Table1[[#This Row],[Destination]]="EU"))</f>
        <v>0</v>
      </c>
      <c r="H303">
        <f t="shared" si="4"/>
        <v>0</v>
      </c>
      <c r="I303">
        <f>Table1[[#This Row],[Rep Time]]*H303</f>
        <v>0</v>
      </c>
      <c r="L303" t="b">
        <f>AND(Table1[[#This Row],[Period]]="May-Jul",Table1[[#This Row],[Shipment Volume]]&gt;3000,OR(Table1[[#This Row],[Destination]]="Rest of World",Table1[[#This Row],[Destination]]="Middle-East"))</f>
        <v>0</v>
      </c>
    </row>
    <row r="304" spans="1:12" x14ac:dyDescent="0.35">
      <c r="A304">
        <v>303</v>
      </c>
      <c r="B304" t="s">
        <v>10</v>
      </c>
      <c r="C304" t="s">
        <v>7</v>
      </c>
      <c r="D304" s="1">
        <v>2482.006683642976</v>
      </c>
      <c r="E304" s="2">
        <v>2.9791067885987572</v>
      </c>
      <c r="G304" t="b">
        <f>AND(Table1[[#This Row],[Period]]="Nov-Jan",Table1[[#This Row],[Shipment Volume]]&gt;3000,OR(Table1[[#This Row],[Destination]]="UK",Table1[[#This Row],[Destination]]="EU"))</f>
        <v>0</v>
      </c>
      <c r="H304">
        <f t="shared" si="4"/>
        <v>0</v>
      </c>
      <c r="I304">
        <f>Table1[[#This Row],[Rep Time]]*H304</f>
        <v>0</v>
      </c>
      <c r="L304" t="b">
        <f>AND(Table1[[#This Row],[Period]]="May-Jul",Table1[[#This Row],[Shipment Volume]]&gt;3000,OR(Table1[[#This Row],[Destination]]="Rest of World",Table1[[#This Row],[Destination]]="Middle-East"))</f>
        <v>0</v>
      </c>
    </row>
    <row r="305" spans="1:12" x14ac:dyDescent="0.35">
      <c r="A305">
        <v>304</v>
      </c>
      <c r="B305" t="s">
        <v>10</v>
      </c>
      <c r="C305" t="s">
        <v>8</v>
      </c>
      <c r="D305" s="1">
        <v>2910.8088791719638</v>
      </c>
      <c r="E305" s="2">
        <v>4.0153690838816312</v>
      </c>
      <c r="G305" t="b">
        <f>AND(Table1[[#This Row],[Period]]="Nov-Jan",Table1[[#This Row],[Shipment Volume]]&gt;3000,OR(Table1[[#This Row],[Destination]]="UK",Table1[[#This Row],[Destination]]="EU"))</f>
        <v>0</v>
      </c>
      <c r="H305">
        <f t="shared" si="4"/>
        <v>0</v>
      </c>
      <c r="I305">
        <f>Table1[[#This Row],[Rep Time]]*H305</f>
        <v>0</v>
      </c>
      <c r="L305" t="b">
        <f>AND(Table1[[#This Row],[Period]]="May-Jul",Table1[[#This Row],[Shipment Volume]]&gt;3000,OR(Table1[[#This Row],[Destination]]="Rest of World",Table1[[#This Row],[Destination]]="Middle-East"))</f>
        <v>0</v>
      </c>
    </row>
    <row r="306" spans="1:12" x14ac:dyDescent="0.35">
      <c r="A306">
        <v>305</v>
      </c>
      <c r="B306" t="s">
        <v>10</v>
      </c>
      <c r="C306" t="s">
        <v>7</v>
      </c>
      <c r="D306" s="1">
        <v>2523.697920772247</v>
      </c>
      <c r="E306" s="2">
        <v>1.852761733664251</v>
      </c>
      <c r="G306" t="b">
        <f>AND(Table1[[#This Row],[Period]]="Nov-Jan",Table1[[#This Row],[Shipment Volume]]&gt;3000,OR(Table1[[#This Row],[Destination]]="UK",Table1[[#This Row],[Destination]]="EU"))</f>
        <v>0</v>
      </c>
      <c r="H306">
        <f t="shared" si="4"/>
        <v>0</v>
      </c>
      <c r="I306">
        <f>Table1[[#This Row],[Rep Time]]*H306</f>
        <v>0</v>
      </c>
      <c r="L306" t="b">
        <f>AND(Table1[[#This Row],[Period]]="May-Jul",Table1[[#This Row],[Shipment Volume]]&gt;3000,OR(Table1[[#This Row],[Destination]]="Rest of World",Table1[[#This Row],[Destination]]="Middle-East"))</f>
        <v>0</v>
      </c>
    </row>
    <row r="307" spans="1:12" x14ac:dyDescent="0.35">
      <c r="A307">
        <v>306</v>
      </c>
      <c r="B307" t="s">
        <v>10</v>
      </c>
      <c r="C307" t="s">
        <v>8</v>
      </c>
      <c r="D307" s="1">
        <v>3131.8952177418396</v>
      </c>
      <c r="E307" s="2">
        <v>1.1267664414617971</v>
      </c>
      <c r="G307" t="b">
        <f>AND(Table1[[#This Row],[Period]]="Nov-Jan",Table1[[#This Row],[Shipment Volume]]&gt;3000,OR(Table1[[#This Row],[Destination]]="UK",Table1[[#This Row],[Destination]]="EU"))</f>
        <v>0</v>
      </c>
      <c r="H307">
        <f t="shared" si="4"/>
        <v>0</v>
      </c>
      <c r="I307">
        <f>Table1[[#This Row],[Rep Time]]*H307</f>
        <v>0</v>
      </c>
      <c r="L307" t="b">
        <f>AND(Table1[[#This Row],[Period]]="May-Jul",Table1[[#This Row],[Shipment Volume]]&gt;3000,OR(Table1[[#This Row],[Destination]]="Rest of World",Table1[[#This Row],[Destination]]="Middle-East"))</f>
        <v>0</v>
      </c>
    </row>
    <row r="308" spans="1:12" x14ac:dyDescent="0.35">
      <c r="A308">
        <v>307</v>
      </c>
      <c r="B308" t="s">
        <v>10</v>
      </c>
      <c r="C308" t="s">
        <v>8</v>
      </c>
      <c r="D308" s="1">
        <v>3529.4226189609617</v>
      </c>
      <c r="E308" s="2">
        <v>2.8483587919420215</v>
      </c>
      <c r="G308" t="b">
        <f>AND(Table1[[#This Row],[Period]]="Nov-Jan",Table1[[#This Row],[Shipment Volume]]&gt;3000,OR(Table1[[#This Row],[Destination]]="UK",Table1[[#This Row],[Destination]]="EU"))</f>
        <v>0</v>
      </c>
      <c r="H308">
        <f t="shared" si="4"/>
        <v>0</v>
      </c>
      <c r="I308">
        <f>Table1[[#This Row],[Rep Time]]*H308</f>
        <v>0</v>
      </c>
      <c r="L308" t="b">
        <f>AND(Table1[[#This Row],[Period]]="May-Jul",Table1[[#This Row],[Shipment Volume]]&gt;3000,OR(Table1[[#This Row],[Destination]]="Rest of World",Table1[[#This Row],[Destination]]="Middle-East"))</f>
        <v>0</v>
      </c>
    </row>
    <row r="309" spans="1:12" x14ac:dyDescent="0.35">
      <c r="A309">
        <v>308</v>
      </c>
      <c r="B309" t="s">
        <v>10</v>
      </c>
      <c r="C309" t="s">
        <v>6</v>
      </c>
      <c r="D309" s="1">
        <v>3944.1958587151021</v>
      </c>
      <c r="E309" s="2">
        <v>6.6534925587129825</v>
      </c>
      <c r="G309" t="b">
        <f>AND(Table1[[#This Row],[Period]]="Nov-Jan",Table1[[#This Row],[Shipment Volume]]&gt;3000,OR(Table1[[#This Row],[Destination]]="UK",Table1[[#This Row],[Destination]]="EU"))</f>
        <v>0</v>
      </c>
      <c r="H309">
        <f t="shared" si="4"/>
        <v>0</v>
      </c>
      <c r="I309">
        <f>Table1[[#This Row],[Rep Time]]*H309</f>
        <v>0</v>
      </c>
      <c r="L309" t="b">
        <f>AND(Table1[[#This Row],[Period]]="May-Jul",Table1[[#This Row],[Shipment Volume]]&gt;3000,OR(Table1[[#This Row],[Destination]]="Rest of World",Table1[[#This Row],[Destination]]="Middle-East"))</f>
        <v>0</v>
      </c>
    </row>
    <row r="310" spans="1:12" x14ac:dyDescent="0.35">
      <c r="A310">
        <v>309</v>
      </c>
      <c r="B310" t="s">
        <v>10</v>
      </c>
      <c r="C310" t="s">
        <v>7</v>
      </c>
      <c r="D310" s="1">
        <v>4324.280970543623</v>
      </c>
      <c r="E310" s="2">
        <v>6.5320793473005514</v>
      </c>
      <c r="G310" t="b">
        <f>AND(Table1[[#This Row],[Period]]="Nov-Jan",Table1[[#This Row],[Shipment Volume]]&gt;3000,OR(Table1[[#This Row],[Destination]]="UK",Table1[[#This Row],[Destination]]="EU"))</f>
        <v>0</v>
      </c>
      <c r="H310">
        <f t="shared" si="4"/>
        <v>0</v>
      </c>
      <c r="I310">
        <f>Table1[[#This Row],[Rep Time]]*H310</f>
        <v>0</v>
      </c>
      <c r="L310" t="b">
        <f>AND(Table1[[#This Row],[Period]]="May-Jul",Table1[[#This Row],[Shipment Volume]]&gt;3000,OR(Table1[[#This Row],[Destination]]="Rest of World",Table1[[#This Row],[Destination]]="Middle-East"))</f>
        <v>0</v>
      </c>
    </row>
    <row r="311" spans="1:12" x14ac:dyDescent="0.35">
      <c r="A311">
        <v>310</v>
      </c>
      <c r="B311" t="s">
        <v>10</v>
      </c>
      <c r="C311" t="s">
        <v>8</v>
      </c>
      <c r="D311" s="1">
        <v>2825.8102328283712</v>
      </c>
      <c r="E311" s="2">
        <v>2.8259724678302041</v>
      </c>
      <c r="G311" t="b">
        <f>AND(Table1[[#This Row],[Period]]="Nov-Jan",Table1[[#This Row],[Shipment Volume]]&gt;3000,OR(Table1[[#This Row],[Destination]]="UK",Table1[[#This Row],[Destination]]="EU"))</f>
        <v>0</v>
      </c>
      <c r="H311">
        <f t="shared" si="4"/>
        <v>0</v>
      </c>
      <c r="I311">
        <f>Table1[[#This Row],[Rep Time]]*H311</f>
        <v>0</v>
      </c>
      <c r="L311" t="b">
        <f>AND(Table1[[#This Row],[Period]]="May-Jul",Table1[[#This Row],[Shipment Volume]]&gt;3000,OR(Table1[[#This Row],[Destination]]="Rest of World",Table1[[#This Row],[Destination]]="Middle-East"))</f>
        <v>0</v>
      </c>
    </row>
    <row r="312" spans="1:12" x14ac:dyDescent="0.35">
      <c r="A312">
        <v>311</v>
      </c>
      <c r="B312" t="s">
        <v>10</v>
      </c>
      <c r="C312" t="s">
        <v>9</v>
      </c>
      <c r="D312" s="1">
        <v>2654.1103660594672</v>
      </c>
      <c r="E312" s="2">
        <v>3.2461991336869325</v>
      </c>
      <c r="G312" t="b">
        <f>AND(Table1[[#This Row],[Period]]="Nov-Jan",Table1[[#This Row],[Shipment Volume]]&gt;3000,OR(Table1[[#This Row],[Destination]]="UK",Table1[[#This Row],[Destination]]="EU"))</f>
        <v>0</v>
      </c>
      <c r="H312">
        <f t="shared" si="4"/>
        <v>0</v>
      </c>
      <c r="I312">
        <f>Table1[[#This Row],[Rep Time]]*H312</f>
        <v>0</v>
      </c>
      <c r="L312" t="b">
        <f>AND(Table1[[#This Row],[Period]]="May-Jul",Table1[[#This Row],[Shipment Volume]]&gt;3000,OR(Table1[[#This Row],[Destination]]="Rest of World",Table1[[#This Row],[Destination]]="Middle-East"))</f>
        <v>0</v>
      </c>
    </row>
    <row r="313" spans="1:12" x14ac:dyDescent="0.35">
      <c r="A313">
        <v>312</v>
      </c>
      <c r="B313" t="s">
        <v>10</v>
      </c>
      <c r="C313" t="s">
        <v>9</v>
      </c>
      <c r="D313" s="1">
        <v>2418.0928529705852</v>
      </c>
      <c r="E313" s="2">
        <v>2.3511424089580424</v>
      </c>
      <c r="G313" t="b">
        <f>AND(Table1[[#This Row],[Period]]="Nov-Jan",Table1[[#This Row],[Shipment Volume]]&gt;3000,OR(Table1[[#This Row],[Destination]]="UK",Table1[[#This Row],[Destination]]="EU"))</f>
        <v>0</v>
      </c>
      <c r="H313">
        <f t="shared" si="4"/>
        <v>0</v>
      </c>
      <c r="I313">
        <f>Table1[[#This Row],[Rep Time]]*H313</f>
        <v>0</v>
      </c>
      <c r="L313" t="b">
        <f>AND(Table1[[#This Row],[Period]]="May-Jul",Table1[[#This Row],[Shipment Volume]]&gt;3000,OR(Table1[[#This Row],[Destination]]="Rest of World",Table1[[#This Row],[Destination]]="Middle-East"))</f>
        <v>0</v>
      </c>
    </row>
    <row r="314" spans="1:12" x14ac:dyDescent="0.35">
      <c r="A314">
        <v>313</v>
      </c>
      <c r="B314" t="s">
        <v>10</v>
      </c>
      <c r="C314" t="s">
        <v>9</v>
      </c>
      <c r="D314" s="1">
        <v>2420.9486663341522</v>
      </c>
      <c r="E314" s="2">
        <v>1.980904064522963</v>
      </c>
      <c r="G314" t="b">
        <f>AND(Table1[[#This Row],[Period]]="Nov-Jan",Table1[[#This Row],[Shipment Volume]]&gt;3000,OR(Table1[[#This Row],[Destination]]="UK",Table1[[#This Row],[Destination]]="EU"))</f>
        <v>0</v>
      </c>
      <c r="H314">
        <f t="shared" si="4"/>
        <v>0</v>
      </c>
      <c r="I314">
        <f>Table1[[#This Row],[Rep Time]]*H314</f>
        <v>0</v>
      </c>
      <c r="L314" t="b">
        <f>AND(Table1[[#This Row],[Period]]="May-Jul",Table1[[#This Row],[Shipment Volume]]&gt;3000,OR(Table1[[#This Row],[Destination]]="Rest of World",Table1[[#This Row],[Destination]]="Middle-East"))</f>
        <v>0</v>
      </c>
    </row>
    <row r="315" spans="1:12" x14ac:dyDescent="0.35">
      <c r="A315">
        <v>314</v>
      </c>
      <c r="B315" t="s">
        <v>10</v>
      </c>
      <c r="C315" t="s">
        <v>7</v>
      </c>
      <c r="D315" s="1">
        <v>3172.9143382865004</v>
      </c>
      <c r="E315" s="2">
        <v>3.7368239181361327</v>
      </c>
      <c r="G315" t="b">
        <f>AND(Table1[[#This Row],[Period]]="Nov-Jan",Table1[[#This Row],[Shipment Volume]]&gt;3000,OR(Table1[[#This Row],[Destination]]="UK",Table1[[#This Row],[Destination]]="EU"))</f>
        <v>0</v>
      </c>
      <c r="H315">
        <f t="shared" si="4"/>
        <v>0</v>
      </c>
      <c r="I315">
        <f>Table1[[#This Row],[Rep Time]]*H315</f>
        <v>0</v>
      </c>
      <c r="L315" t="b">
        <f>AND(Table1[[#This Row],[Period]]="May-Jul",Table1[[#This Row],[Shipment Volume]]&gt;3000,OR(Table1[[#This Row],[Destination]]="Rest of World",Table1[[#This Row],[Destination]]="Middle-East"))</f>
        <v>0</v>
      </c>
    </row>
    <row r="316" spans="1:12" x14ac:dyDescent="0.35">
      <c r="A316">
        <v>315</v>
      </c>
      <c r="B316" t="s">
        <v>10</v>
      </c>
      <c r="C316" t="s">
        <v>8</v>
      </c>
      <c r="D316" s="1">
        <v>3594.7970981243998</v>
      </c>
      <c r="E316" s="2">
        <v>2.9681949531900873</v>
      </c>
      <c r="G316" t="b">
        <f>AND(Table1[[#This Row],[Period]]="Nov-Jan",Table1[[#This Row],[Shipment Volume]]&gt;3000,OR(Table1[[#This Row],[Destination]]="UK",Table1[[#This Row],[Destination]]="EU"))</f>
        <v>0</v>
      </c>
      <c r="H316">
        <f t="shared" si="4"/>
        <v>0</v>
      </c>
      <c r="I316">
        <f>Table1[[#This Row],[Rep Time]]*H316</f>
        <v>0</v>
      </c>
      <c r="L316" t="b">
        <f>AND(Table1[[#This Row],[Period]]="May-Jul",Table1[[#This Row],[Shipment Volume]]&gt;3000,OR(Table1[[#This Row],[Destination]]="Rest of World",Table1[[#This Row],[Destination]]="Middle-East"))</f>
        <v>0</v>
      </c>
    </row>
    <row r="317" spans="1:12" x14ac:dyDescent="0.35">
      <c r="A317">
        <v>316</v>
      </c>
      <c r="B317" t="s">
        <v>10</v>
      </c>
      <c r="C317" t="s">
        <v>6</v>
      </c>
      <c r="D317" s="1">
        <v>3274.1874828236178</v>
      </c>
      <c r="E317" s="2">
        <v>3.9346983148603609</v>
      </c>
      <c r="G317" t="b">
        <f>AND(Table1[[#This Row],[Period]]="Nov-Jan",Table1[[#This Row],[Shipment Volume]]&gt;3000,OR(Table1[[#This Row],[Destination]]="UK",Table1[[#This Row],[Destination]]="EU"))</f>
        <v>0</v>
      </c>
      <c r="H317">
        <f t="shared" si="4"/>
        <v>0</v>
      </c>
      <c r="I317">
        <f>Table1[[#This Row],[Rep Time]]*H317</f>
        <v>0</v>
      </c>
      <c r="L317" t="b">
        <f>AND(Table1[[#This Row],[Period]]="May-Jul",Table1[[#This Row],[Shipment Volume]]&gt;3000,OR(Table1[[#This Row],[Destination]]="Rest of World",Table1[[#This Row],[Destination]]="Middle-East"))</f>
        <v>0</v>
      </c>
    </row>
    <row r="318" spans="1:12" x14ac:dyDescent="0.35">
      <c r="A318">
        <v>317</v>
      </c>
      <c r="B318" t="s">
        <v>10</v>
      </c>
      <c r="C318" t="s">
        <v>7</v>
      </c>
      <c r="D318" s="1">
        <v>4300.4667612724006</v>
      </c>
      <c r="E318" s="2">
        <v>1.7631008672734871</v>
      </c>
      <c r="G318" t="b">
        <f>AND(Table1[[#This Row],[Period]]="Nov-Jan",Table1[[#This Row],[Shipment Volume]]&gt;3000,OR(Table1[[#This Row],[Destination]]="UK",Table1[[#This Row],[Destination]]="EU"))</f>
        <v>0</v>
      </c>
      <c r="H318">
        <f t="shared" si="4"/>
        <v>0</v>
      </c>
      <c r="I318">
        <f>Table1[[#This Row],[Rep Time]]*H318</f>
        <v>0</v>
      </c>
      <c r="L318" t="b">
        <f>AND(Table1[[#This Row],[Period]]="May-Jul",Table1[[#This Row],[Shipment Volume]]&gt;3000,OR(Table1[[#This Row],[Destination]]="Rest of World",Table1[[#This Row],[Destination]]="Middle-East"))</f>
        <v>0</v>
      </c>
    </row>
    <row r="319" spans="1:12" x14ac:dyDescent="0.35">
      <c r="A319">
        <v>318</v>
      </c>
      <c r="B319" t="s">
        <v>10</v>
      </c>
      <c r="C319" t="s">
        <v>7</v>
      </c>
      <c r="D319" s="1">
        <v>2032.7144819777461</v>
      </c>
      <c r="E319" s="2">
        <v>1.9671649861553093</v>
      </c>
      <c r="G319" t="b">
        <f>AND(Table1[[#This Row],[Period]]="Nov-Jan",Table1[[#This Row],[Shipment Volume]]&gt;3000,OR(Table1[[#This Row],[Destination]]="UK",Table1[[#This Row],[Destination]]="EU"))</f>
        <v>0</v>
      </c>
      <c r="H319">
        <f t="shared" si="4"/>
        <v>0</v>
      </c>
      <c r="I319">
        <f>Table1[[#This Row],[Rep Time]]*H319</f>
        <v>0</v>
      </c>
      <c r="L319" t="b">
        <f>AND(Table1[[#This Row],[Period]]="May-Jul",Table1[[#This Row],[Shipment Volume]]&gt;3000,OR(Table1[[#This Row],[Destination]]="Rest of World",Table1[[#This Row],[Destination]]="Middle-East"))</f>
        <v>0</v>
      </c>
    </row>
    <row r="320" spans="1:12" x14ac:dyDescent="0.35">
      <c r="A320">
        <v>319</v>
      </c>
      <c r="B320" t="s">
        <v>10</v>
      </c>
      <c r="C320" t="s">
        <v>9</v>
      </c>
      <c r="D320" s="1">
        <v>2232.8597050393</v>
      </c>
      <c r="E320" s="2">
        <v>1.9613071346611615</v>
      </c>
      <c r="G320" t="b">
        <f>AND(Table1[[#This Row],[Period]]="Nov-Jan",Table1[[#This Row],[Shipment Volume]]&gt;3000,OR(Table1[[#This Row],[Destination]]="UK",Table1[[#This Row],[Destination]]="EU"))</f>
        <v>0</v>
      </c>
      <c r="H320">
        <f t="shared" si="4"/>
        <v>0</v>
      </c>
      <c r="I320">
        <f>Table1[[#This Row],[Rep Time]]*H320</f>
        <v>0</v>
      </c>
      <c r="L320" t="b">
        <f>AND(Table1[[#This Row],[Period]]="May-Jul",Table1[[#This Row],[Shipment Volume]]&gt;3000,OR(Table1[[#This Row],[Destination]]="Rest of World",Table1[[#This Row],[Destination]]="Middle-East"))</f>
        <v>0</v>
      </c>
    </row>
    <row r="321" spans="1:12" x14ac:dyDescent="0.35">
      <c r="A321">
        <v>320</v>
      </c>
      <c r="B321" t="s">
        <v>10</v>
      </c>
      <c r="C321" t="s">
        <v>8</v>
      </c>
      <c r="D321" s="1">
        <v>2599.9281286960468</v>
      </c>
      <c r="E321" s="2">
        <v>0.12224704928755818</v>
      </c>
      <c r="G321" t="b">
        <f>AND(Table1[[#This Row],[Period]]="Nov-Jan",Table1[[#This Row],[Shipment Volume]]&gt;3000,OR(Table1[[#This Row],[Destination]]="UK",Table1[[#This Row],[Destination]]="EU"))</f>
        <v>0</v>
      </c>
      <c r="H321">
        <f t="shared" si="4"/>
        <v>0</v>
      </c>
      <c r="I321">
        <f>Table1[[#This Row],[Rep Time]]*H321</f>
        <v>0</v>
      </c>
      <c r="L321" t="b">
        <f>AND(Table1[[#This Row],[Period]]="May-Jul",Table1[[#This Row],[Shipment Volume]]&gt;3000,OR(Table1[[#This Row],[Destination]]="Rest of World",Table1[[#This Row],[Destination]]="Middle-East"))</f>
        <v>0</v>
      </c>
    </row>
    <row r="322" spans="1:12" x14ac:dyDescent="0.35">
      <c r="A322">
        <v>321</v>
      </c>
      <c r="B322" t="s">
        <v>10</v>
      </c>
      <c r="C322" t="s">
        <v>8</v>
      </c>
      <c r="D322" s="1">
        <v>3106.6130840219557</v>
      </c>
      <c r="E322" s="2">
        <v>3.9222722827112606</v>
      </c>
      <c r="G322" t="b">
        <f>AND(Table1[[#This Row],[Period]]="Nov-Jan",Table1[[#This Row],[Shipment Volume]]&gt;3000,OR(Table1[[#This Row],[Destination]]="UK",Table1[[#This Row],[Destination]]="EU"))</f>
        <v>0</v>
      </c>
      <c r="H322">
        <f t="shared" si="4"/>
        <v>0</v>
      </c>
      <c r="I322">
        <f>Table1[[#This Row],[Rep Time]]*H322</f>
        <v>0</v>
      </c>
      <c r="L322" t="b">
        <f>AND(Table1[[#This Row],[Period]]="May-Jul",Table1[[#This Row],[Shipment Volume]]&gt;3000,OR(Table1[[#This Row],[Destination]]="Rest of World",Table1[[#This Row],[Destination]]="Middle-East"))</f>
        <v>0</v>
      </c>
    </row>
    <row r="323" spans="1:12" x14ac:dyDescent="0.35">
      <c r="A323">
        <v>322</v>
      </c>
      <c r="B323" t="s">
        <v>10</v>
      </c>
      <c r="C323" t="s">
        <v>8</v>
      </c>
      <c r="D323" s="1">
        <v>3265.2798917144537</v>
      </c>
      <c r="E323" s="2">
        <v>1.5420685548781823</v>
      </c>
      <c r="G323" t="b">
        <f>AND(Table1[[#This Row],[Period]]="Nov-Jan",Table1[[#This Row],[Shipment Volume]]&gt;3000,OR(Table1[[#This Row],[Destination]]="UK",Table1[[#This Row],[Destination]]="EU"))</f>
        <v>0</v>
      </c>
      <c r="H323">
        <f t="shared" si="4"/>
        <v>0</v>
      </c>
      <c r="I323">
        <f>Table1[[#This Row],[Rep Time]]*H323</f>
        <v>0</v>
      </c>
      <c r="L323" t="b">
        <f>AND(Table1[[#This Row],[Period]]="May-Jul",Table1[[#This Row],[Shipment Volume]]&gt;3000,OR(Table1[[#This Row],[Destination]]="Rest of World",Table1[[#This Row],[Destination]]="Middle-East"))</f>
        <v>0</v>
      </c>
    </row>
    <row r="324" spans="1:12" x14ac:dyDescent="0.35">
      <c r="A324">
        <v>323</v>
      </c>
      <c r="B324" t="s">
        <v>10</v>
      </c>
      <c r="C324" t="s">
        <v>8</v>
      </c>
      <c r="D324" s="1">
        <v>3397.8660293389112</v>
      </c>
      <c r="E324" s="2">
        <v>4.1279784408990974</v>
      </c>
      <c r="G324" t="b">
        <f>AND(Table1[[#This Row],[Period]]="Nov-Jan",Table1[[#This Row],[Shipment Volume]]&gt;3000,OR(Table1[[#This Row],[Destination]]="UK",Table1[[#This Row],[Destination]]="EU"))</f>
        <v>0</v>
      </c>
      <c r="H324">
        <f t="shared" ref="H324:H387" si="5">--(G324)</f>
        <v>0</v>
      </c>
      <c r="I324">
        <f>Table1[[#This Row],[Rep Time]]*H324</f>
        <v>0</v>
      </c>
      <c r="L324" t="b">
        <f>AND(Table1[[#This Row],[Period]]="May-Jul",Table1[[#This Row],[Shipment Volume]]&gt;3000,OR(Table1[[#This Row],[Destination]]="Rest of World",Table1[[#This Row],[Destination]]="Middle-East"))</f>
        <v>0</v>
      </c>
    </row>
    <row r="325" spans="1:12" x14ac:dyDescent="0.35">
      <c r="A325">
        <v>324</v>
      </c>
      <c r="B325" t="s">
        <v>10</v>
      </c>
      <c r="C325" t="s">
        <v>8</v>
      </c>
      <c r="D325" s="1">
        <v>4610.1897249929607</v>
      </c>
      <c r="E325" s="2">
        <v>7.733135696940014</v>
      </c>
      <c r="G325" t="b">
        <f>AND(Table1[[#This Row],[Period]]="Nov-Jan",Table1[[#This Row],[Shipment Volume]]&gt;3000,OR(Table1[[#This Row],[Destination]]="UK",Table1[[#This Row],[Destination]]="EU"))</f>
        <v>0</v>
      </c>
      <c r="H325">
        <f t="shared" si="5"/>
        <v>0</v>
      </c>
      <c r="I325">
        <f>Table1[[#This Row],[Rep Time]]*H325</f>
        <v>0</v>
      </c>
      <c r="L325" t="b">
        <f>AND(Table1[[#This Row],[Period]]="May-Jul",Table1[[#This Row],[Shipment Volume]]&gt;3000,OR(Table1[[#This Row],[Destination]]="Rest of World",Table1[[#This Row],[Destination]]="Middle-East"))</f>
        <v>0</v>
      </c>
    </row>
    <row r="326" spans="1:12" x14ac:dyDescent="0.35">
      <c r="A326">
        <v>325</v>
      </c>
      <c r="B326" t="s">
        <v>10</v>
      </c>
      <c r="C326" t="s">
        <v>9</v>
      </c>
      <c r="D326" s="1">
        <v>5343.1478671729565</v>
      </c>
      <c r="E326" s="2">
        <v>0.6473262229470822</v>
      </c>
      <c r="G326" t="b">
        <f>AND(Table1[[#This Row],[Period]]="Nov-Jan",Table1[[#This Row],[Shipment Volume]]&gt;3000,OR(Table1[[#This Row],[Destination]]="UK",Table1[[#This Row],[Destination]]="EU"))</f>
        <v>0</v>
      </c>
      <c r="H326">
        <f t="shared" si="5"/>
        <v>0</v>
      </c>
      <c r="I326">
        <f>Table1[[#This Row],[Rep Time]]*H326</f>
        <v>0</v>
      </c>
      <c r="L326" t="b">
        <f>AND(Table1[[#This Row],[Period]]="May-Jul",Table1[[#This Row],[Shipment Volume]]&gt;3000,OR(Table1[[#This Row],[Destination]]="Rest of World",Table1[[#This Row],[Destination]]="Middle-East"))</f>
        <v>0</v>
      </c>
    </row>
    <row r="327" spans="1:12" x14ac:dyDescent="0.35">
      <c r="A327">
        <v>326</v>
      </c>
      <c r="B327" t="s">
        <v>10</v>
      </c>
      <c r="C327" t="s">
        <v>8</v>
      </c>
      <c r="D327" s="1">
        <v>2200.0233083264902</v>
      </c>
      <c r="E327" s="2">
        <v>1.1959143759241886</v>
      </c>
      <c r="G327" t="b">
        <f>AND(Table1[[#This Row],[Period]]="Nov-Jan",Table1[[#This Row],[Shipment Volume]]&gt;3000,OR(Table1[[#This Row],[Destination]]="UK",Table1[[#This Row],[Destination]]="EU"))</f>
        <v>0</v>
      </c>
      <c r="H327">
        <f t="shared" si="5"/>
        <v>0</v>
      </c>
      <c r="I327">
        <f>Table1[[#This Row],[Rep Time]]*H327</f>
        <v>0</v>
      </c>
      <c r="L327" t="b">
        <f>AND(Table1[[#This Row],[Period]]="May-Jul",Table1[[#This Row],[Shipment Volume]]&gt;3000,OR(Table1[[#This Row],[Destination]]="Rest of World",Table1[[#This Row],[Destination]]="Middle-East"))</f>
        <v>0</v>
      </c>
    </row>
    <row r="328" spans="1:12" x14ac:dyDescent="0.35">
      <c r="A328">
        <v>327</v>
      </c>
      <c r="B328" t="s">
        <v>10</v>
      </c>
      <c r="C328" t="s">
        <v>8</v>
      </c>
      <c r="D328" s="1">
        <v>4108.3887562155724</v>
      </c>
      <c r="E328" s="2">
        <v>3.5608522580252164</v>
      </c>
      <c r="G328" t="b">
        <f>AND(Table1[[#This Row],[Period]]="Nov-Jan",Table1[[#This Row],[Shipment Volume]]&gt;3000,OR(Table1[[#This Row],[Destination]]="UK",Table1[[#This Row],[Destination]]="EU"))</f>
        <v>0</v>
      </c>
      <c r="H328">
        <f t="shared" si="5"/>
        <v>0</v>
      </c>
      <c r="I328">
        <f>Table1[[#This Row],[Rep Time]]*H328</f>
        <v>0</v>
      </c>
      <c r="L328" t="b">
        <f>AND(Table1[[#This Row],[Period]]="May-Jul",Table1[[#This Row],[Shipment Volume]]&gt;3000,OR(Table1[[#This Row],[Destination]]="Rest of World",Table1[[#This Row],[Destination]]="Middle-East"))</f>
        <v>0</v>
      </c>
    </row>
    <row r="329" spans="1:12" x14ac:dyDescent="0.35">
      <c r="A329">
        <v>328</v>
      </c>
      <c r="B329" t="s">
        <v>10</v>
      </c>
      <c r="C329" t="s">
        <v>6</v>
      </c>
      <c r="D329" s="1">
        <v>3387.408659257926</v>
      </c>
      <c r="E329" s="2">
        <v>5.4309387538635558</v>
      </c>
      <c r="G329" t="b">
        <f>AND(Table1[[#This Row],[Period]]="Nov-Jan",Table1[[#This Row],[Shipment Volume]]&gt;3000,OR(Table1[[#This Row],[Destination]]="UK",Table1[[#This Row],[Destination]]="EU"))</f>
        <v>0</v>
      </c>
      <c r="H329">
        <f t="shared" si="5"/>
        <v>0</v>
      </c>
      <c r="I329">
        <f>Table1[[#This Row],[Rep Time]]*H329</f>
        <v>0</v>
      </c>
      <c r="L329" t="b">
        <f>AND(Table1[[#This Row],[Period]]="May-Jul",Table1[[#This Row],[Shipment Volume]]&gt;3000,OR(Table1[[#This Row],[Destination]]="Rest of World",Table1[[#This Row],[Destination]]="Middle-East"))</f>
        <v>0</v>
      </c>
    </row>
    <row r="330" spans="1:12" x14ac:dyDescent="0.35">
      <c r="A330">
        <v>329</v>
      </c>
      <c r="B330" t="s">
        <v>10</v>
      </c>
      <c r="C330" t="s">
        <v>8</v>
      </c>
      <c r="D330" s="1">
        <v>2634.3233993276954</v>
      </c>
      <c r="E330" s="2">
        <v>3.5360305436669708</v>
      </c>
      <c r="G330" t="b">
        <f>AND(Table1[[#This Row],[Period]]="Nov-Jan",Table1[[#This Row],[Shipment Volume]]&gt;3000,OR(Table1[[#This Row],[Destination]]="UK",Table1[[#This Row],[Destination]]="EU"))</f>
        <v>0</v>
      </c>
      <c r="H330">
        <f t="shared" si="5"/>
        <v>0</v>
      </c>
      <c r="I330">
        <f>Table1[[#This Row],[Rep Time]]*H330</f>
        <v>0</v>
      </c>
      <c r="L330" t="b">
        <f>AND(Table1[[#This Row],[Period]]="May-Jul",Table1[[#This Row],[Shipment Volume]]&gt;3000,OR(Table1[[#This Row],[Destination]]="Rest of World",Table1[[#This Row],[Destination]]="Middle-East"))</f>
        <v>0</v>
      </c>
    </row>
    <row r="331" spans="1:12" x14ac:dyDescent="0.35">
      <c r="A331">
        <v>330</v>
      </c>
      <c r="B331" t="s">
        <v>10</v>
      </c>
      <c r="C331" t="s">
        <v>6</v>
      </c>
      <c r="D331" s="1">
        <v>4548.5296221915632</v>
      </c>
      <c r="E331" s="2">
        <v>3.2937516706316625</v>
      </c>
      <c r="G331" t="b">
        <f>AND(Table1[[#This Row],[Period]]="Nov-Jan",Table1[[#This Row],[Shipment Volume]]&gt;3000,OR(Table1[[#This Row],[Destination]]="UK",Table1[[#This Row],[Destination]]="EU"))</f>
        <v>0</v>
      </c>
      <c r="H331">
        <f t="shared" si="5"/>
        <v>0</v>
      </c>
      <c r="I331">
        <f>Table1[[#This Row],[Rep Time]]*H331</f>
        <v>0</v>
      </c>
      <c r="L331" t="b">
        <f>AND(Table1[[#This Row],[Period]]="May-Jul",Table1[[#This Row],[Shipment Volume]]&gt;3000,OR(Table1[[#This Row],[Destination]]="Rest of World",Table1[[#This Row],[Destination]]="Middle-East"))</f>
        <v>0</v>
      </c>
    </row>
    <row r="332" spans="1:12" x14ac:dyDescent="0.35">
      <c r="A332">
        <v>331</v>
      </c>
      <c r="B332" t="s">
        <v>10</v>
      </c>
      <c r="C332" t="s">
        <v>9</v>
      </c>
      <c r="D332" s="1">
        <v>2930.1947587402537</v>
      </c>
      <c r="E332" s="2">
        <v>5.652302244291838</v>
      </c>
      <c r="G332" t="b">
        <f>AND(Table1[[#This Row],[Period]]="Nov-Jan",Table1[[#This Row],[Shipment Volume]]&gt;3000,OR(Table1[[#This Row],[Destination]]="UK",Table1[[#This Row],[Destination]]="EU"))</f>
        <v>0</v>
      </c>
      <c r="H332">
        <f t="shared" si="5"/>
        <v>0</v>
      </c>
      <c r="I332">
        <f>Table1[[#This Row],[Rep Time]]*H332</f>
        <v>0</v>
      </c>
      <c r="L332" t="b">
        <f>AND(Table1[[#This Row],[Period]]="May-Jul",Table1[[#This Row],[Shipment Volume]]&gt;3000,OR(Table1[[#This Row],[Destination]]="Rest of World",Table1[[#This Row],[Destination]]="Middle-East"))</f>
        <v>0</v>
      </c>
    </row>
    <row r="333" spans="1:12" x14ac:dyDescent="0.35">
      <c r="A333">
        <v>332</v>
      </c>
      <c r="B333" t="s">
        <v>10</v>
      </c>
      <c r="C333" t="s">
        <v>8</v>
      </c>
      <c r="D333" s="1">
        <v>3210.5574144981802</v>
      </c>
      <c r="E333" s="2">
        <v>4.9936389292751997</v>
      </c>
      <c r="G333" t="b">
        <f>AND(Table1[[#This Row],[Period]]="Nov-Jan",Table1[[#This Row],[Shipment Volume]]&gt;3000,OR(Table1[[#This Row],[Destination]]="UK",Table1[[#This Row],[Destination]]="EU"))</f>
        <v>0</v>
      </c>
      <c r="H333">
        <f t="shared" si="5"/>
        <v>0</v>
      </c>
      <c r="I333">
        <f>Table1[[#This Row],[Rep Time]]*H333</f>
        <v>0</v>
      </c>
      <c r="L333" t="b">
        <f>AND(Table1[[#This Row],[Period]]="May-Jul",Table1[[#This Row],[Shipment Volume]]&gt;3000,OR(Table1[[#This Row],[Destination]]="Rest of World",Table1[[#This Row],[Destination]]="Middle-East"))</f>
        <v>0</v>
      </c>
    </row>
    <row r="334" spans="1:12" x14ac:dyDescent="0.35">
      <c r="A334">
        <v>333</v>
      </c>
      <c r="B334" t="s">
        <v>10</v>
      </c>
      <c r="C334" t="s">
        <v>6</v>
      </c>
      <c r="D334" s="1">
        <v>3054.6209099004045</v>
      </c>
      <c r="E334" s="2">
        <v>7.0316147083065763</v>
      </c>
      <c r="G334" t="b">
        <f>AND(Table1[[#This Row],[Period]]="Nov-Jan",Table1[[#This Row],[Shipment Volume]]&gt;3000,OR(Table1[[#This Row],[Destination]]="UK",Table1[[#This Row],[Destination]]="EU"))</f>
        <v>0</v>
      </c>
      <c r="H334">
        <f t="shared" si="5"/>
        <v>0</v>
      </c>
      <c r="I334">
        <f>Table1[[#This Row],[Rep Time]]*H334</f>
        <v>0</v>
      </c>
      <c r="L334" t="b">
        <f>AND(Table1[[#This Row],[Period]]="May-Jul",Table1[[#This Row],[Shipment Volume]]&gt;3000,OR(Table1[[#This Row],[Destination]]="Rest of World",Table1[[#This Row],[Destination]]="Middle-East"))</f>
        <v>0</v>
      </c>
    </row>
    <row r="335" spans="1:12" x14ac:dyDescent="0.35">
      <c r="A335">
        <v>334</v>
      </c>
      <c r="B335" t="s">
        <v>10</v>
      </c>
      <c r="C335" t="s">
        <v>8</v>
      </c>
      <c r="D335" s="1">
        <v>3524.6987034799531</v>
      </c>
      <c r="E335" s="2">
        <v>2.7807651334903727</v>
      </c>
      <c r="G335" t="b">
        <f>AND(Table1[[#This Row],[Period]]="Nov-Jan",Table1[[#This Row],[Shipment Volume]]&gt;3000,OR(Table1[[#This Row],[Destination]]="UK",Table1[[#This Row],[Destination]]="EU"))</f>
        <v>0</v>
      </c>
      <c r="H335">
        <f t="shared" si="5"/>
        <v>0</v>
      </c>
      <c r="I335">
        <f>Table1[[#This Row],[Rep Time]]*H335</f>
        <v>0</v>
      </c>
      <c r="L335" t="b">
        <f>AND(Table1[[#This Row],[Period]]="May-Jul",Table1[[#This Row],[Shipment Volume]]&gt;3000,OR(Table1[[#This Row],[Destination]]="Rest of World",Table1[[#This Row],[Destination]]="Middle-East"))</f>
        <v>0</v>
      </c>
    </row>
    <row r="336" spans="1:12" x14ac:dyDescent="0.35">
      <c r="A336">
        <v>335</v>
      </c>
      <c r="B336" t="s">
        <v>10</v>
      </c>
      <c r="C336" t="s">
        <v>8</v>
      </c>
      <c r="D336" s="1">
        <v>3141.4112608064897</v>
      </c>
      <c r="E336" s="2">
        <v>5.4077605185275717</v>
      </c>
      <c r="G336" t="b">
        <f>AND(Table1[[#This Row],[Period]]="Nov-Jan",Table1[[#This Row],[Shipment Volume]]&gt;3000,OR(Table1[[#This Row],[Destination]]="UK",Table1[[#This Row],[Destination]]="EU"))</f>
        <v>0</v>
      </c>
      <c r="H336">
        <f t="shared" si="5"/>
        <v>0</v>
      </c>
      <c r="I336">
        <f>Table1[[#This Row],[Rep Time]]*H336</f>
        <v>0</v>
      </c>
      <c r="L336" t="b">
        <f>AND(Table1[[#This Row],[Period]]="May-Jul",Table1[[#This Row],[Shipment Volume]]&gt;3000,OR(Table1[[#This Row],[Destination]]="Rest of World",Table1[[#This Row],[Destination]]="Middle-East"))</f>
        <v>0</v>
      </c>
    </row>
    <row r="337" spans="1:12" x14ac:dyDescent="0.35">
      <c r="A337">
        <v>336</v>
      </c>
      <c r="B337" t="s">
        <v>10</v>
      </c>
      <c r="C337" t="s">
        <v>6</v>
      </c>
      <c r="D337" s="1">
        <v>4083.6359484121203</v>
      </c>
      <c r="E337" s="2">
        <v>3.1498112276508192</v>
      </c>
      <c r="G337" t="b">
        <f>AND(Table1[[#This Row],[Period]]="Nov-Jan",Table1[[#This Row],[Shipment Volume]]&gt;3000,OR(Table1[[#This Row],[Destination]]="UK",Table1[[#This Row],[Destination]]="EU"))</f>
        <v>0</v>
      </c>
      <c r="H337">
        <f t="shared" si="5"/>
        <v>0</v>
      </c>
      <c r="I337">
        <f>Table1[[#This Row],[Rep Time]]*H337</f>
        <v>0</v>
      </c>
      <c r="L337" t="b">
        <f>AND(Table1[[#This Row],[Period]]="May-Jul",Table1[[#This Row],[Shipment Volume]]&gt;3000,OR(Table1[[#This Row],[Destination]]="Rest of World",Table1[[#This Row],[Destination]]="Middle-East"))</f>
        <v>0</v>
      </c>
    </row>
    <row r="338" spans="1:12" x14ac:dyDescent="0.35">
      <c r="A338">
        <v>337</v>
      </c>
      <c r="B338" t="s">
        <v>10</v>
      </c>
      <c r="C338" t="s">
        <v>8</v>
      </c>
      <c r="D338" s="1">
        <v>2930.6476871017367</v>
      </c>
      <c r="E338" s="2">
        <v>4.7862518073904416</v>
      </c>
      <c r="G338" t="b">
        <f>AND(Table1[[#This Row],[Period]]="Nov-Jan",Table1[[#This Row],[Shipment Volume]]&gt;3000,OR(Table1[[#This Row],[Destination]]="UK",Table1[[#This Row],[Destination]]="EU"))</f>
        <v>0</v>
      </c>
      <c r="H338">
        <f t="shared" si="5"/>
        <v>0</v>
      </c>
      <c r="I338">
        <f>Table1[[#This Row],[Rep Time]]*H338</f>
        <v>0</v>
      </c>
      <c r="L338" t="b">
        <f>AND(Table1[[#This Row],[Period]]="May-Jul",Table1[[#This Row],[Shipment Volume]]&gt;3000,OR(Table1[[#This Row],[Destination]]="Rest of World",Table1[[#This Row],[Destination]]="Middle-East"))</f>
        <v>0</v>
      </c>
    </row>
    <row r="339" spans="1:12" x14ac:dyDescent="0.35">
      <c r="A339">
        <v>338</v>
      </c>
      <c r="B339" t="s">
        <v>10</v>
      </c>
      <c r="C339" t="s">
        <v>7</v>
      </c>
      <c r="D339" s="1">
        <v>2659.3508745310828</v>
      </c>
      <c r="E339" s="2">
        <v>0.50939303776916334</v>
      </c>
      <c r="G339" t="b">
        <f>AND(Table1[[#This Row],[Period]]="Nov-Jan",Table1[[#This Row],[Shipment Volume]]&gt;3000,OR(Table1[[#This Row],[Destination]]="UK",Table1[[#This Row],[Destination]]="EU"))</f>
        <v>0</v>
      </c>
      <c r="H339">
        <f t="shared" si="5"/>
        <v>0</v>
      </c>
      <c r="I339">
        <f>Table1[[#This Row],[Rep Time]]*H339</f>
        <v>0</v>
      </c>
      <c r="L339" t="b">
        <f>AND(Table1[[#This Row],[Period]]="May-Jul",Table1[[#This Row],[Shipment Volume]]&gt;3000,OR(Table1[[#This Row],[Destination]]="Rest of World",Table1[[#This Row],[Destination]]="Middle-East"))</f>
        <v>0</v>
      </c>
    </row>
    <row r="340" spans="1:12" x14ac:dyDescent="0.35">
      <c r="A340">
        <v>339</v>
      </c>
      <c r="B340" t="s">
        <v>10</v>
      </c>
      <c r="C340" t="s">
        <v>7</v>
      </c>
      <c r="D340" s="1">
        <v>3610.0074875168502</v>
      </c>
      <c r="E340" s="2">
        <v>5.4897853221620805</v>
      </c>
      <c r="G340" t="b">
        <f>AND(Table1[[#This Row],[Period]]="Nov-Jan",Table1[[#This Row],[Shipment Volume]]&gt;3000,OR(Table1[[#This Row],[Destination]]="UK",Table1[[#This Row],[Destination]]="EU"))</f>
        <v>0</v>
      </c>
      <c r="H340">
        <f t="shared" si="5"/>
        <v>0</v>
      </c>
      <c r="I340">
        <f>Table1[[#This Row],[Rep Time]]*H340</f>
        <v>0</v>
      </c>
      <c r="L340" t="b">
        <f>AND(Table1[[#This Row],[Period]]="May-Jul",Table1[[#This Row],[Shipment Volume]]&gt;3000,OR(Table1[[#This Row],[Destination]]="Rest of World",Table1[[#This Row],[Destination]]="Middle-East"))</f>
        <v>0</v>
      </c>
    </row>
    <row r="341" spans="1:12" x14ac:dyDescent="0.35">
      <c r="A341">
        <v>340</v>
      </c>
      <c r="B341" t="s">
        <v>10</v>
      </c>
      <c r="C341" t="s">
        <v>7</v>
      </c>
      <c r="D341" s="1">
        <v>3725.1386028248817</v>
      </c>
      <c r="E341" s="2">
        <v>2.274221778295157</v>
      </c>
      <c r="G341" t="b">
        <f>AND(Table1[[#This Row],[Period]]="Nov-Jan",Table1[[#This Row],[Shipment Volume]]&gt;3000,OR(Table1[[#This Row],[Destination]]="UK",Table1[[#This Row],[Destination]]="EU"))</f>
        <v>0</v>
      </c>
      <c r="H341">
        <f t="shared" si="5"/>
        <v>0</v>
      </c>
      <c r="I341">
        <f>Table1[[#This Row],[Rep Time]]*H341</f>
        <v>0</v>
      </c>
      <c r="L341" t="b">
        <f>AND(Table1[[#This Row],[Period]]="May-Jul",Table1[[#This Row],[Shipment Volume]]&gt;3000,OR(Table1[[#This Row],[Destination]]="Rest of World",Table1[[#This Row],[Destination]]="Middle-East"))</f>
        <v>0</v>
      </c>
    </row>
    <row r="342" spans="1:12" x14ac:dyDescent="0.35">
      <c r="A342">
        <v>341</v>
      </c>
      <c r="B342" t="s">
        <v>10</v>
      </c>
      <c r="C342" t="s">
        <v>8</v>
      </c>
      <c r="D342" s="1">
        <v>3315.7932274509221</v>
      </c>
      <c r="E342" s="2">
        <v>3.5887476757500893</v>
      </c>
      <c r="G342" t="b">
        <f>AND(Table1[[#This Row],[Period]]="Nov-Jan",Table1[[#This Row],[Shipment Volume]]&gt;3000,OR(Table1[[#This Row],[Destination]]="UK",Table1[[#This Row],[Destination]]="EU"))</f>
        <v>0</v>
      </c>
      <c r="H342">
        <f t="shared" si="5"/>
        <v>0</v>
      </c>
      <c r="I342">
        <f>Table1[[#This Row],[Rep Time]]*H342</f>
        <v>0</v>
      </c>
      <c r="L342" t="b">
        <f>AND(Table1[[#This Row],[Period]]="May-Jul",Table1[[#This Row],[Shipment Volume]]&gt;3000,OR(Table1[[#This Row],[Destination]]="Rest of World",Table1[[#This Row],[Destination]]="Middle-East"))</f>
        <v>0</v>
      </c>
    </row>
    <row r="343" spans="1:12" x14ac:dyDescent="0.35">
      <c r="A343">
        <v>342</v>
      </c>
      <c r="B343" t="s">
        <v>10</v>
      </c>
      <c r="C343" t="s">
        <v>7</v>
      </c>
      <c r="D343" s="1">
        <v>2561.4437698852271</v>
      </c>
      <c r="E343" s="2">
        <v>2.8004583664063429</v>
      </c>
      <c r="G343" t="b">
        <f>AND(Table1[[#This Row],[Period]]="Nov-Jan",Table1[[#This Row],[Shipment Volume]]&gt;3000,OR(Table1[[#This Row],[Destination]]="UK",Table1[[#This Row],[Destination]]="EU"))</f>
        <v>0</v>
      </c>
      <c r="H343">
        <f t="shared" si="5"/>
        <v>0</v>
      </c>
      <c r="I343">
        <f>Table1[[#This Row],[Rep Time]]*H343</f>
        <v>0</v>
      </c>
      <c r="L343" t="b">
        <f>AND(Table1[[#This Row],[Period]]="May-Jul",Table1[[#This Row],[Shipment Volume]]&gt;3000,OR(Table1[[#This Row],[Destination]]="Rest of World",Table1[[#This Row],[Destination]]="Middle-East"))</f>
        <v>0</v>
      </c>
    </row>
    <row r="344" spans="1:12" x14ac:dyDescent="0.35">
      <c r="A344">
        <v>343</v>
      </c>
      <c r="B344" t="s">
        <v>10</v>
      </c>
      <c r="C344" t="s">
        <v>6</v>
      </c>
      <c r="D344" s="1">
        <v>2682.2774169733748</v>
      </c>
      <c r="E344" s="2">
        <v>1.2338995222897691</v>
      </c>
      <c r="G344" t="b">
        <f>AND(Table1[[#This Row],[Period]]="Nov-Jan",Table1[[#This Row],[Shipment Volume]]&gt;3000,OR(Table1[[#This Row],[Destination]]="UK",Table1[[#This Row],[Destination]]="EU"))</f>
        <v>0</v>
      </c>
      <c r="H344">
        <f t="shared" si="5"/>
        <v>0</v>
      </c>
      <c r="I344">
        <f>Table1[[#This Row],[Rep Time]]*H344</f>
        <v>0</v>
      </c>
      <c r="L344" t="b">
        <f>AND(Table1[[#This Row],[Period]]="May-Jul",Table1[[#This Row],[Shipment Volume]]&gt;3000,OR(Table1[[#This Row],[Destination]]="Rest of World",Table1[[#This Row],[Destination]]="Middle-East"))</f>
        <v>0</v>
      </c>
    </row>
    <row r="345" spans="1:12" x14ac:dyDescent="0.35">
      <c r="A345">
        <v>344</v>
      </c>
      <c r="B345" t="s">
        <v>10</v>
      </c>
      <c r="C345" t="s">
        <v>9</v>
      </c>
      <c r="D345" s="1">
        <v>3313.5676939156838</v>
      </c>
      <c r="E345" s="2">
        <v>4.6837902939989604</v>
      </c>
      <c r="G345" t="b">
        <f>AND(Table1[[#This Row],[Period]]="Nov-Jan",Table1[[#This Row],[Shipment Volume]]&gt;3000,OR(Table1[[#This Row],[Destination]]="UK",Table1[[#This Row],[Destination]]="EU"))</f>
        <v>0</v>
      </c>
      <c r="H345">
        <f t="shared" si="5"/>
        <v>0</v>
      </c>
      <c r="I345">
        <f>Table1[[#This Row],[Rep Time]]*H345</f>
        <v>0</v>
      </c>
      <c r="L345" t="b">
        <f>AND(Table1[[#This Row],[Period]]="May-Jul",Table1[[#This Row],[Shipment Volume]]&gt;3000,OR(Table1[[#This Row],[Destination]]="Rest of World",Table1[[#This Row],[Destination]]="Middle-East"))</f>
        <v>0</v>
      </c>
    </row>
    <row r="346" spans="1:12" x14ac:dyDescent="0.35">
      <c r="A346">
        <v>345</v>
      </c>
      <c r="B346" t="s">
        <v>10</v>
      </c>
      <c r="C346" t="s">
        <v>9</v>
      </c>
      <c r="D346" s="1">
        <v>1933.3358149044218</v>
      </c>
      <c r="E346" s="2">
        <v>2.0838732974304595</v>
      </c>
      <c r="G346" t="b">
        <f>AND(Table1[[#This Row],[Period]]="Nov-Jan",Table1[[#This Row],[Shipment Volume]]&gt;3000,OR(Table1[[#This Row],[Destination]]="UK",Table1[[#This Row],[Destination]]="EU"))</f>
        <v>0</v>
      </c>
      <c r="H346">
        <f t="shared" si="5"/>
        <v>0</v>
      </c>
      <c r="I346">
        <f>Table1[[#This Row],[Rep Time]]*H346</f>
        <v>0</v>
      </c>
      <c r="L346" t="b">
        <f>AND(Table1[[#This Row],[Period]]="May-Jul",Table1[[#This Row],[Shipment Volume]]&gt;3000,OR(Table1[[#This Row],[Destination]]="Rest of World",Table1[[#This Row],[Destination]]="Middle-East"))</f>
        <v>0</v>
      </c>
    </row>
    <row r="347" spans="1:12" x14ac:dyDescent="0.35">
      <c r="A347">
        <v>346</v>
      </c>
      <c r="B347" t="s">
        <v>10</v>
      </c>
      <c r="C347" t="s">
        <v>8</v>
      </c>
      <c r="D347" s="1">
        <v>2731.4210536889732</v>
      </c>
      <c r="E347" s="2">
        <v>2.0544963070509157</v>
      </c>
      <c r="G347" t="b">
        <f>AND(Table1[[#This Row],[Period]]="Nov-Jan",Table1[[#This Row],[Shipment Volume]]&gt;3000,OR(Table1[[#This Row],[Destination]]="UK",Table1[[#This Row],[Destination]]="EU"))</f>
        <v>0</v>
      </c>
      <c r="H347">
        <f t="shared" si="5"/>
        <v>0</v>
      </c>
      <c r="I347">
        <f>Table1[[#This Row],[Rep Time]]*H347</f>
        <v>0</v>
      </c>
      <c r="L347" t="b">
        <f>AND(Table1[[#This Row],[Period]]="May-Jul",Table1[[#This Row],[Shipment Volume]]&gt;3000,OR(Table1[[#This Row],[Destination]]="Rest of World",Table1[[#This Row],[Destination]]="Middle-East"))</f>
        <v>0</v>
      </c>
    </row>
    <row r="348" spans="1:12" x14ac:dyDescent="0.35">
      <c r="A348">
        <v>347</v>
      </c>
      <c r="B348" t="s">
        <v>10</v>
      </c>
      <c r="C348" t="s">
        <v>6</v>
      </c>
      <c r="D348" s="1">
        <v>4464.5250535570085</v>
      </c>
      <c r="E348" s="2">
        <v>6.6983830824404063</v>
      </c>
      <c r="G348" t="b">
        <f>AND(Table1[[#This Row],[Period]]="Nov-Jan",Table1[[#This Row],[Shipment Volume]]&gt;3000,OR(Table1[[#This Row],[Destination]]="UK",Table1[[#This Row],[Destination]]="EU"))</f>
        <v>0</v>
      </c>
      <c r="H348">
        <f t="shared" si="5"/>
        <v>0</v>
      </c>
      <c r="I348">
        <f>Table1[[#This Row],[Rep Time]]*H348</f>
        <v>0</v>
      </c>
      <c r="L348" t="b">
        <f>AND(Table1[[#This Row],[Period]]="May-Jul",Table1[[#This Row],[Shipment Volume]]&gt;3000,OR(Table1[[#This Row],[Destination]]="Rest of World",Table1[[#This Row],[Destination]]="Middle-East"))</f>
        <v>0</v>
      </c>
    </row>
    <row r="349" spans="1:12" x14ac:dyDescent="0.35">
      <c r="A349">
        <v>348</v>
      </c>
      <c r="B349" t="s">
        <v>10</v>
      </c>
      <c r="C349" t="s">
        <v>6</v>
      </c>
      <c r="D349" s="1">
        <v>4927.4724086746573</v>
      </c>
      <c r="E349" s="2">
        <v>7.6830408999440172</v>
      </c>
      <c r="G349" t="b">
        <f>AND(Table1[[#This Row],[Period]]="Nov-Jan",Table1[[#This Row],[Shipment Volume]]&gt;3000,OR(Table1[[#This Row],[Destination]]="UK",Table1[[#This Row],[Destination]]="EU"))</f>
        <v>0</v>
      </c>
      <c r="H349">
        <f t="shared" si="5"/>
        <v>0</v>
      </c>
      <c r="I349">
        <f>Table1[[#This Row],[Rep Time]]*H349</f>
        <v>0</v>
      </c>
      <c r="L349" t="b">
        <f>AND(Table1[[#This Row],[Period]]="May-Jul",Table1[[#This Row],[Shipment Volume]]&gt;3000,OR(Table1[[#This Row],[Destination]]="Rest of World",Table1[[#This Row],[Destination]]="Middle-East"))</f>
        <v>0</v>
      </c>
    </row>
    <row r="350" spans="1:12" x14ac:dyDescent="0.35">
      <c r="A350">
        <v>349</v>
      </c>
      <c r="B350" t="s">
        <v>10</v>
      </c>
      <c r="C350" t="s">
        <v>9</v>
      </c>
      <c r="D350" s="1">
        <v>3025.4006641218439</v>
      </c>
      <c r="E350" s="2">
        <v>3.725596721671796</v>
      </c>
      <c r="G350" t="b">
        <f>AND(Table1[[#This Row],[Period]]="Nov-Jan",Table1[[#This Row],[Shipment Volume]]&gt;3000,OR(Table1[[#This Row],[Destination]]="UK",Table1[[#This Row],[Destination]]="EU"))</f>
        <v>0</v>
      </c>
      <c r="H350">
        <f t="shared" si="5"/>
        <v>0</v>
      </c>
      <c r="I350">
        <f>Table1[[#This Row],[Rep Time]]*H350</f>
        <v>0</v>
      </c>
      <c r="L350" t="b">
        <f>AND(Table1[[#This Row],[Period]]="May-Jul",Table1[[#This Row],[Shipment Volume]]&gt;3000,OR(Table1[[#This Row],[Destination]]="Rest of World",Table1[[#This Row],[Destination]]="Middle-East"))</f>
        <v>0</v>
      </c>
    </row>
    <row r="351" spans="1:12" x14ac:dyDescent="0.35">
      <c r="A351">
        <v>350</v>
      </c>
      <c r="B351" t="s">
        <v>10</v>
      </c>
      <c r="C351" t="s">
        <v>8</v>
      </c>
      <c r="D351" s="1">
        <v>4384.4094842672348</v>
      </c>
      <c r="E351" s="2">
        <v>0.72808192500948798</v>
      </c>
      <c r="G351" t="b">
        <f>AND(Table1[[#This Row],[Period]]="Nov-Jan",Table1[[#This Row],[Shipment Volume]]&gt;3000,OR(Table1[[#This Row],[Destination]]="UK",Table1[[#This Row],[Destination]]="EU"))</f>
        <v>0</v>
      </c>
      <c r="H351">
        <f t="shared" si="5"/>
        <v>0</v>
      </c>
      <c r="I351">
        <f>Table1[[#This Row],[Rep Time]]*H351</f>
        <v>0</v>
      </c>
      <c r="L351" t="b">
        <f>AND(Table1[[#This Row],[Period]]="May-Jul",Table1[[#This Row],[Shipment Volume]]&gt;3000,OR(Table1[[#This Row],[Destination]]="Rest of World",Table1[[#This Row],[Destination]]="Middle-East"))</f>
        <v>0</v>
      </c>
    </row>
    <row r="352" spans="1:12" x14ac:dyDescent="0.35">
      <c r="A352">
        <v>351</v>
      </c>
      <c r="B352" t="s">
        <v>10</v>
      </c>
      <c r="C352" t="s">
        <v>8</v>
      </c>
      <c r="D352" s="1">
        <v>3757.8458512900397</v>
      </c>
      <c r="E352" s="2">
        <v>5.3627443470983627</v>
      </c>
      <c r="G352" t="b">
        <f>AND(Table1[[#This Row],[Period]]="Nov-Jan",Table1[[#This Row],[Shipment Volume]]&gt;3000,OR(Table1[[#This Row],[Destination]]="UK",Table1[[#This Row],[Destination]]="EU"))</f>
        <v>0</v>
      </c>
      <c r="H352">
        <f t="shared" si="5"/>
        <v>0</v>
      </c>
      <c r="I352">
        <f>Table1[[#This Row],[Rep Time]]*H352</f>
        <v>0</v>
      </c>
      <c r="L352" t="b">
        <f>AND(Table1[[#This Row],[Period]]="May-Jul",Table1[[#This Row],[Shipment Volume]]&gt;3000,OR(Table1[[#This Row],[Destination]]="Rest of World",Table1[[#This Row],[Destination]]="Middle-East"))</f>
        <v>0</v>
      </c>
    </row>
    <row r="353" spans="1:12" x14ac:dyDescent="0.35">
      <c r="A353">
        <v>352</v>
      </c>
      <c r="B353" t="s">
        <v>10</v>
      </c>
      <c r="C353" t="s">
        <v>8</v>
      </c>
      <c r="D353" s="1">
        <v>1619.6547302417459</v>
      </c>
      <c r="E353" s="2">
        <v>1.8276251471901099</v>
      </c>
      <c r="G353" t="b">
        <f>AND(Table1[[#This Row],[Period]]="Nov-Jan",Table1[[#This Row],[Shipment Volume]]&gt;3000,OR(Table1[[#This Row],[Destination]]="UK",Table1[[#This Row],[Destination]]="EU"))</f>
        <v>0</v>
      </c>
      <c r="H353">
        <f t="shared" si="5"/>
        <v>0</v>
      </c>
      <c r="I353">
        <f>Table1[[#This Row],[Rep Time]]*H353</f>
        <v>0</v>
      </c>
      <c r="L353" t="b">
        <f>AND(Table1[[#This Row],[Period]]="May-Jul",Table1[[#This Row],[Shipment Volume]]&gt;3000,OR(Table1[[#This Row],[Destination]]="Rest of World",Table1[[#This Row],[Destination]]="Middle-East"))</f>
        <v>0</v>
      </c>
    </row>
    <row r="354" spans="1:12" x14ac:dyDescent="0.35">
      <c r="A354">
        <v>353</v>
      </c>
      <c r="B354" t="s">
        <v>10</v>
      </c>
      <c r="C354" t="s">
        <v>7</v>
      </c>
      <c r="D354" s="1">
        <v>4500.126314163208</v>
      </c>
      <c r="E354" s="2">
        <v>7.6869351331698441</v>
      </c>
      <c r="G354" t="b">
        <f>AND(Table1[[#This Row],[Period]]="Nov-Jan",Table1[[#This Row],[Shipment Volume]]&gt;3000,OR(Table1[[#This Row],[Destination]]="UK",Table1[[#This Row],[Destination]]="EU"))</f>
        <v>0</v>
      </c>
      <c r="H354">
        <f t="shared" si="5"/>
        <v>0</v>
      </c>
      <c r="I354">
        <f>Table1[[#This Row],[Rep Time]]*H354</f>
        <v>0</v>
      </c>
      <c r="L354" t="b">
        <f>AND(Table1[[#This Row],[Period]]="May-Jul",Table1[[#This Row],[Shipment Volume]]&gt;3000,OR(Table1[[#This Row],[Destination]]="Rest of World",Table1[[#This Row],[Destination]]="Middle-East"))</f>
        <v>0</v>
      </c>
    </row>
    <row r="355" spans="1:12" x14ac:dyDescent="0.35">
      <c r="A355">
        <v>354</v>
      </c>
      <c r="B355" t="s">
        <v>10</v>
      </c>
      <c r="C355" t="s">
        <v>8</v>
      </c>
      <c r="D355" s="1">
        <v>3943.2518032146618</v>
      </c>
      <c r="E355" s="2">
        <v>5.8868921603469913</v>
      </c>
      <c r="G355" t="b">
        <f>AND(Table1[[#This Row],[Period]]="Nov-Jan",Table1[[#This Row],[Shipment Volume]]&gt;3000,OR(Table1[[#This Row],[Destination]]="UK",Table1[[#This Row],[Destination]]="EU"))</f>
        <v>0</v>
      </c>
      <c r="H355">
        <f t="shared" si="5"/>
        <v>0</v>
      </c>
      <c r="I355">
        <f>Table1[[#This Row],[Rep Time]]*H355</f>
        <v>0</v>
      </c>
      <c r="L355" t="b">
        <f>AND(Table1[[#This Row],[Period]]="May-Jul",Table1[[#This Row],[Shipment Volume]]&gt;3000,OR(Table1[[#This Row],[Destination]]="Rest of World",Table1[[#This Row],[Destination]]="Middle-East"))</f>
        <v>0</v>
      </c>
    </row>
    <row r="356" spans="1:12" x14ac:dyDescent="0.35">
      <c r="A356">
        <v>355</v>
      </c>
      <c r="B356" t="s">
        <v>10</v>
      </c>
      <c r="C356" t="s">
        <v>8</v>
      </c>
      <c r="D356" s="1">
        <v>2820.8198353997432</v>
      </c>
      <c r="E356" s="2">
        <v>0.89174068684792307</v>
      </c>
      <c r="G356" t="b">
        <f>AND(Table1[[#This Row],[Period]]="Nov-Jan",Table1[[#This Row],[Shipment Volume]]&gt;3000,OR(Table1[[#This Row],[Destination]]="UK",Table1[[#This Row],[Destination]]="EU"))</f>
        <v>0</v>
      </c>
      <c r="H356">
        <f t="shared" si="5"/>
        <v>0</v>
      </c>
      <c r="I356">
        <f>Table1[[#This Row],[Rep Time]]*H356</f>
        <v>0</v>
      </c>
      <c r="L356" t="b">
        <f>AND(Table1[[#This Row],[Period]]="May-Jul",Table1[[#This Row],[Shipment Volume]]&gt;3000,OR(Table1[[#This Row],[Destination]]="Rest of World",Table1[[#This Row],[Destination]]="Middle-East"))</f>
        <v>0</v>
      </c>
    </row>
    <row r="357" spans="1:12" x14ac:dyDescent="0.35">
      <c r="A357">
        <v>356</v>
      </c>
      <c r="B357" t="s">
        <v>10</v>
      </c>
      <c r="C357" t="s">
        <v>7</v>
      </c>
      <c r="D357" s="1">
        <v>1277.1390255540612</v>
      </c>
      <c r="E357" s="2">
        <v>0.93923652842078276</v>
      </c>
      <c r="G357" t="b">
        <f>AND(Table1[[#This Row],[Period]]="Nov-Jan",Table1[[#This Row],[Shipment Volume]]&gt;3000,OR(Table1[[#This Row],[Destination]]="UK",Table1[[#This Row],[Destination]]="EU"))</f>
        <v>0</v>
      </c>
      <c r="H357">
        <f t="shared" si="5"/>
        <v>0</v>
      </c>
      <c r="I357">
        <f>Table1[[#This Row],[Rep Time]]*H357</f>
        <v>0</v>
      </c>
      <c r="L357" t="b">
        <f>AND(Table1[[#This Row],[Period]]="May-Jul",Table1[[#This Row],[Shipment Volume]]&gt;3000,OR(Table1[[#This Row],[Destination]]="Rest of World",Table1[[#This Row],[Destination]]="Middle-East"))</f>
        <v>0</v>
      </c>
    </row>
    <row r="358" spans="1:12" x14ac:dyDescent="0.35">
      <c r="A358">
        <v>357</v>
      </c>
      <c r="B358" t="s">
        <v>10</v>
      </c>
      <c r="C358" t="s">
        <v>7</v>
      </c>
      <c r="D358" s="1">
        <v>3086.4941517240368</v>
      </c>
      <c r="E358" s="2">
        <v>0.15578736299269599</v>
      </c>
      <c r="G358" t="b">
        <f>AND(Table1[[#This Row],[Period]]="Nov-Jan",Table1[[#This Row],[Shipment Volume]]&gt;3000,OR(Table1[[#This Row],[Destination]]="UK",Table1[[#This Row],[Destination]]="EU"))</f>
        <v>0</v>
      </c>
      <c r="H358">
        <f t="shared" si="5"/>
        <v>0</v>
      </c>
      <c r="I358">
        <f>Table1[[#This Row],[Rep Time]]*H358</f>
        <v>0</v>
      </c>
      <c r="L358" t="b">
        <f>AND(Table1[[#This Row],[Period]]="May-Jul",Table1[[#This Row],[Shipment Volume]]&gt;3000,OR(Table1[[#This Row],[Destination]]="Rest of World",Table1[[#This Row],[Destination]]="Middle-East"))</f>
        <v>0</v>
      </c>
    </row>
    <row r="359" spans="1:12" x14ac:dyDescent="0.35">
      <c r="A359">
        <v>358</v>
      </c>
      <c r="B359" t="s">
        <v>10</v>
      </c>
      <c r="C359" t="s">
        <v>6</v>
      </c>
      <c r="D359" s="1">
        <v>2488.3022059686482</v>
      </c>
      <c r="E359" s="2">
        <v>2.5019600004236247</v>
      </c>
      <c r="G359" t="b">
        <f>AND(Table1[[#This Row],[Period]]="Nov-Jan",Table1[[#This Row],[Shipment Volume]]&gt;3000,OR(Table1[[#This Row],[Destination]]="UK",Table1[[#This Row],[Destination]]="EU"))</f>
        <v>0</v>
      </c>
      <c r="H359">
        <f t="shared" si="5"/>
        <v>0</v>
      </c>
      <c r="I359">
        <f>Table1[[#This Row],[Rep Time]]*H359</f>
        <v>0</v>
      </c>
      <c r="L359" t="b">
        <f>AND(Table1[[#This Row],[Period]]="May-Jul",Table1[[#This Row],[Shipment Volume]]&gt;3000,OR(Table1[[#This Row],[Destination]]="Rest of World",Table1[[#This Row],[Destination]]="Middle-East"))</f>
        <v>0</v>
      </c>
    </row>
    <row r="360" spans="1:12" x14ac:dyDescent="0.35">
      <c r="A360">
        <v>359</v>
      </c>
      <c r="B360" t="s">
        <v>10</v>
      </c>
      <c r="C360" t="s">
        <v>7</v>
      </c>
      <c r="D360" s="1">
        <v>3160.848072078079</v>
      </c>
      <c r="E360" s="2">
        <v>4.0077243205601834</v>
      </c>
      <c r="G360" t="b">
        <f>AND(Table1[[#This Row],[Period]]="Nov-Jan",Table1[[#This Row],[Shipment Volume]]&gt;3000,OR(Table1[[#This Row],[Destination]]="UK",Table1[[#This Row],[Destination]]="EU"))</f>
        <v>0</v>
      </c>
      <c r="H360">
        <f t="shared" si="5"/>
        <v>0</v>
      </c>
      <c r="I360">
        <f>Table1[[#This Row],[Rep Time]]*H360</f>
        <v>0</v>
      </c>
      <c r="L360" t="b">
        <f>AND(Table1[[#This Row],[Period]]="May-Jul",Table1[[#This Row],[Shipment Volume]]&gt;3000,OR(Table1[[#This Row],[Destination]]="Rest of World",Table1[[#This Row],[Destination]]="Middle-East"))</f>
        <v>0</v>
      </c>
    </row>
    <row r="361" spans="1:12" x14ac:dyDescent="0.35">
      <c r="A361">
        <v>360</v>
      </c>
      <c r="B361" t="s">
        <v>10</v>
      </c>
      <c r="C361" t="s">
        <v>6</v>
      </c>
      <c r="D361" s="1">
        <v>2395.7847669254988</v>
      </c>
      <c r="E361" s="2">
        <v>0.88169531217288621</v>
      </c>
      <c r="G361" t="b">
        <f>AND(Table1[[#This Row],[Period]]="Nov-Jan",Table1[[#This Row],[Shipment Volume]]&gt;3000,OR(Table1[[#This Row],[Destination]]="UK",Table1[[#This Row],[Destination]]="EU"))</f>
        <v>0</v>
      </c>
      <c r="H361">
        <f t="shared" si="5"/>
        <v>0</v>
      </c>
      <c r="I361">
        <f>Table1[[#This Row],[Rep Time]]*H361</f>
        <v>0</v>
      </c>
      <c r="L361" t="b">
        <f>AND(Table1[[#This Row],[Period]]="May-Jul",Table1[[#This Row],[Shipment Volume]]&gt;3000,OR(Table1[[#This Row],[Destination]]="Rest of World",Table1[[#This Row],[Destination]]="Middle-East"))</f>
        <v>0</v>
      </c>
    </row>
    <row r="362" spans="1:12" x14ac:dyDescent="0.35">
      <c r="A362">
        <v>361</v>
      </c>
      <c r="B362" t="s">
        <v>10</v>
      </c>
      <c r="C362" t="s">
        <v>8</v>
      </c>
      <c r="D362" s="1">
        <v>2582.1838870644569</v>
      </c>
      <c r="E362" s="2">
        <v>3.3622206283800771</v>
      </c>
      <c r="G362" t="b">
        <f>AND(Table1[[#This Row],[Period]]="Nov-Jan",Table1[[#This Row],[Shipment Volume]]&gt;3000,OR(Table1[[#This Row],[Destination]]="UK",Table1[[#This Row],[Destination]]="EU"))</f>
        <v>0</v>
      </c>
      <c r="H362">
        <f t="shared" si="5"/>
        <v>0</v>
      </c>
      <c r="I362">
        <f>Table1[[#This Row],[Rep Time]]*H362</f>
        <v>0</v>
      </c>
      <c r="L362" t="b">
        <f>AND(Table1[[#This Row],[Period]]="May-Jul",Table1[[#This Row],[Shipment Volume]]&gt;3000,OR(Table1[[#This Row],[Destination]]="Rest of World",Table1[[#This Row],[Destination]]="Middle-East"))</f>
        <v>0</v>
      </c>
    </row>
    <row r="363" spans="1:12" x14ac:dyDescent="0.35">
      <c r="A363">
        <v>362</v>
      </c>
      <c r="B363" t="s">
        <v>10</v>
      </c>
      <c r="C363" t="s">
        <v>9</v>
      </c>
      <c r="D363" s="1">
        <v>2360.7292031403631</v>
      </c>
      <c r="E363" s="2">
        <v>0.42465113850579689</v>
      </c>
      <c r="G363" t="b">
        <f>AND(Table1[[#This Row],[Period]]="Nov-Jan",Table1[[#This Row],[Shipment Volume]]&gt;3000,OR(Table1[[#This Row],[Destination]]="UK",Table1[[#This Row],[Destination]]="EU"))</f>
        <v>0</v>
      </c>
      <c r="H363">
        <f t="shared" si="5"/>
        <v>0</v>
      </c>
      <c r="I363">
        <f>Table1[[#This Row],[Rep Time]]*H363</f>
        <v>0</v>
      </c>
      <c r="L363" t="b">
        <f>AND(Table1[[#This Row],[Period]]="May-Jul",Table1[[#This Row],[Shipment Volume]]&gt;3000,OR(Table1[[#This Row],[Destination]]="Rest of World",Table1[[#This Row],[Destination]]="Middle-East"))</f>
        <v>0</v>
      </c>
    </row>
    <row r="364" spans="1:12" x14ac:dyDescent="0.35">
      <c r="A364">
        <v>363</v>
      </c>
      <c r="B364" t="s">
        <v>10</v>
      </c>
      <c r="C364" t="s">
        <v>8</v>
      </c>
      <c r="D364" s="1">
        <v>1959.2418619897219</v>
      </c>
      <c r="E364" s="2">
        <v>0.68906694571856097</v>
      </c>
      <c r="G364" t="b">
        <f>AND(Table1[[#This Row],[Period]]="Nov-Jan",Table1[[#This Row],[Shipment Volume]]&gt;3000,OR(Table1[[#This Row],[Destination]]="UK",Table1[[#This Row],[Destination]]="EU"))</f>
        <v>0</v>
      </c>
      <c r="H364">
        <f t="shared" si="5"/>
        <v>0</v>
      </c>
      <c r="I364">
        <f>Table1[[#This Row],[Rep Time]]*H364</f>
        <v>0</v>
      </c>
      <c r="L364" t="b">
        <f>AND(Table1[[#This Row],[Period]]="May-Jul",Table1[[#This Row],[Shipment Volume]]&gt;3000,OR(Table1[[#This Row],[Destination]]="Rest of World",Table1[[#This Row],[Destination]]="Middle-East"))</f>
        <v>0</v>
      </c>
    </row>
    <row r="365" spans="1:12" x14ac:dyDescent="0.35">
      <c r="A365">
        <v>364</v>
      </c>
      <c r="B365" t="s">
        <v>10</v>
      </c>
      <c r="C365" t="s">
        <v>9</v>
      </c>
      <c r="D365" s="1">
        <v>3657.7232175506651</v>
      </c>
      <c r="E365" s="2">
        <v>7.7932520521691311</v>
      </c>
      <c r="G365" t="b">
        <f>AND(Table1[[#This Row],[Period]]="Nov-Jan",Table1[[#This Row],[Shipment Volume]]&gt;3000,OR(Table1[[#This Row],[Destination]]="UK",Table1[[#This Row],[Destination]]="EU"))</f>
        <v>0</v>
      </c>
      <c r="H365">
        <f t="shared" si="5"/>
        <v>0</v>
      </c>
      <c r="I365">
        <f>Table1[[#This Row],[Rep Time]]*H365</f>
        <v>0</v>
      </c>
      <c r="L365" t="b">
        <f>AND(Table1[[#This Row],[Period]]="May-Jul",Table1[[#This Row],[Shipment Volume]]&gt;3000,OR(Table1[[#This Row],[Destination]]="Rest of World",Table1[[#This Row],[Destination]]="Middle-East"))</f>
        <v>0</v>
      </c>
    </row>
    <row r="366" spans="1:12" x14ac:dyDescent="0.35">
      <c r="A366">
        <v>365</v>
      </c>
      <c r="B366" t="s">
        <v>12</v>
      </c>
      <c r="C366" t="s">
        <v>8</v>
      </c>
      <c r="D366" s="1">
        <v>3908.2604537950829</v>
      </c>
      <c r="E366" s="2">
        <v>4.7710566977341511</v>
      </c>
      <c r="G366" t="b">
        <f>AND(Table1[[#This Row],[Period]]="Nov-Jan",Table1[[#This Row],[Shipment Volume]]&gt;3000,OR(Table1[[#This Row],[Destination]]="UK",Table1[[#This Row],[Destination]]="EU"))</f>
        <v>0</v>
      </c>
      <c r="H366">
        <f t="shared" si="5"/>
        <v>0</v>
      </c>
      <c r="I366">
        <f>Table1[[#This Row],[Rep Time]]*H366</f>
        <v>0</v>
      </c>
      <c r="L366" t="b">
        <f>AND(Table1[[#This Row],[Period]]="May-Jul",Table1[[#This Row],[Shipment Volume]]&gt;3000,OR(Table1[[#This Row],[Destination]]="Rest of World",Table1[[#This Row],[Destination]]="Middle-East"))</f>
        <v>0</v>
      </c>
    </row>
    <row r="367" spans="1:12" x14ac:dyDescent="0.35">
      <c r="A367">
        <v>366</v>
      </c>
      <c r="B367" t="s">
        <v>12</v>
      </c>
      <c r="C367" t="s">
        <v>7</v>
      </c>
      <c r="D367" s="1">
        <v>3772.0981830032542</v>
      </c>
      <c r="E367" s="2">
        <v>5.3284796242874233</v>
      </c>
      <c r="G367" t="b">
        <f>AND(Table1[[#This Row],[Period]]="Nov-Jan",Table1[[#This Row],[Shipment Volume]]&gt;3000,OR(Table1[[#This Row],[Destination]]="UK",Table1[[#This Row],[Destination]]="EU"))</f>
        <v>0</v>
      </c>
      <c r="H367">
        <f t="shared" si="5"/>
        <v>0</v>
      </c>
      <c r="I367">
        <f>Table1[[#This Row],[Rep Time]]*H367</f>
        <v>0</v>
      </c>
      <c r="L367" t="b">
        <f>AND(Table1[[#This Row],[Period]]="May-Jul",Table1[[#This Row],[Shipment Volume]]&gt;3000,OR(Table1[[#This Row],[Destination]]="Rest of World",Table1[[#This Row],[Destination]]="Middle-East"))</f>
        <v>0</v>
      </c>
    </row>
    <row r="368" spans="1:12" x14ac:dyDescent="0.35">
      <c r="A368">
        <v>367</v>
      </c>
      <c r="B368" t="s">
        <v>12</v>
      </c>
      <c r="C368" t="s">
        <v>7</v>
      </c>
      <c r="D368" s="1">
        <v>6958.7657101918012</v>
      </c>
      <c r="E368" s="2">
        <v>8.7806361148749499</v>
      </c>
      <c r="G368" t="b">
        <f>AND(Table1[[#This Row],[Period]]="Nov-Jan",Table1[[#This Row],[Shipment Volume]]&gt;3000,OR(Table1[[#This Row],[Destination]]="UK",Table1[[#This Row],[Destination]]="EU"))</f>
        <v>0</v>
      </c>
      <c r="H368">
        <f t="shared" si="5"/>
        <v>0</v>
      </c>
      <c r="I368">
        <f>Table1[[#This Row],[Rep Time]]*H368</f>
        <v>0</v>
      </c>
      <c r="L368" t="b">
        <f>AND(Table1[[#This Row],[Period]]="May-Jul",Table1[[#This Row],[Shipment Volume]]&gt;3000,OR(Table1[[#This Row],[Destination]]="Rest of World",Table1[[#This Row],[Destination]]="Middle-East"))</f>
        <v>0</v>
      </c>
    </row>
    <row r="369" spans="1:12" x14ac:dyDescent="0.35">
      <c r="A369">
        <v>368</v>
      </c>
      <c r="B369" t="s">
        <v>12</v>
      </c>
      <c r="C369" t="s">
        <v>9</v>
      </c>
      <c r="D369" s="1">
        <v>7393.1076379492879</v>
      </c>
      <c r="E369" s="2">
        <v>5.4155563092083616</v>
      </c>
      <c r="G369" t="b">
        <f>AND(Table1[[#This Row],[Period]]="Nov-Jan",Table1[[#This Row],[Shipment Volume]]&gt;3000,OR(Table1[[#This Row],[Destination]]="UK",Table1[[#This Row],[Destination]]="EU"))</f>
        <v>0</v>
      </c>
      <c r="H369">
        <f t="shared" si="5"/>
        <v>0</v>
      </c>
      <c r="I369">
        <f>Table1[[#This Row],[Rep Time]]*H369</f>
        <v>0</v>
      </c>
      <c r="L369" t="b">
        <f>AND(Table1[[#This Row],[Period]]="May-Jul",Table1[[#This Row],[Shipment Volume]]&gt;3000,OR(Table1[[#This Row],[Destination]]="Rest of World",Table1[[#This Row],[Destination]]="Middle-East"))</f>
        <v>1</v>
      </c>
    </row>
    <row r="370" spans="1:12" x14ac:dyDescent="0.35">
      <c r="A370">
        <v>369</v>
      </c>
      <c r="B370" t="s">
        <v>12</v>
      </c>
      <c r="C370" t="s">
        <v>8</v>
      </c>
      <c r="D370" s="1">
        <v>2980.2266120212153</v>
      </c>
      <c r="E370" s="2">
        <v>4.8046033869263827</v>
      </c>
      <c r="G370" t="b">
        <f>AND(Table1[[#This Row],[Period]]="Nov-Jan",Table1[[#This Row],[Shipment Volume]]&gt;3000,OR(Table1[[#This Row],[Destination]]="UK",Table1[[#This Row],[Destination]]="EU"))</f>
        <v>0</v>
      </c>
      <c r="H370">
        <f t="shared" si="5"/>
        <v>0</v>
      </c>
      <c r="I370">
        <f>Table1[[#This Row],[Rep Time]]*H370</f>
        <v>0</v>
      </c>
      <c r="L370" t="b">
        <f>AND(Table1[[#This Row],[Period]]="May-Jul",Table1[[#This Row],[Shipment Volume]]&gt;3000,OR(Table1[[#This Row],[Destination]]="Rest of World",Table1[[#This Row],[Destination]]="Middle-East"))</f>
        <v>0</v>
      </c>
    </row>
    <row r="371" spans="1:12" x14ac:dyDescent="0.35">
      <c r="A371">
        <v>370</v>
      </c>
      <c r="B371" t="s">
        <v>12</v>
      </c>
      <c r="C371" t="s">
        <v>8</v>
      </c>
      <c r="D371" s="1">
        <v>6958.2964109256864</v>
      </c>
      <c r="E371" s="2">
        <v>5.9368315153267996</v>
      </c>
      <c r="G371" t="b">
        <f>AND(Table1[[#This Row],[Period]]="Nov-Jan",Table1[[#This Row],[Shipment Volume]]&gt;3000,OR(Table1[[#This Row],[Destination]]="UK",Table1[[#This Row],[Destination]]="EU"))</f>
        <v>0</v>
      </c>
      <c r="H371">
        <f t="shared" si="5"/>
        <v>0</v>
      </c>
      <c r="I371">
        <f>Table1[[#This Row],[Rep Time]]*H371</f>
        <v>0</v>
      </c>
      <c r="L371" t="b">
        <f>AND(Table1[[#This Row],[Period]]="May-Jul",Table1[[#This Row],[Shipment Volume]]&gt;3000,OR(Table1[[#This Row],[Destination]]="Rest of World",Table1[[#This Row],[Destination]]="Middle-East"))</f>
        <v>0</v>
      </c>
    </row>
    <row r="372" spans="1:12" x14ac:dyDescent="0.35">
      <c r="A372">
        <v>371</v>
      </c>
      <c r="B372" t="s">
        <v>12</v>
      </c>
      <c r="C372" t="s">
        <v>7</v>
      </c>
      <c r="D372" s="1">
        <v>4049.7159837512299</v>
      </c>
      <c r="E372" s="2">
        <v>4.025784422738413</v>
      </c>
      <c r="G372" t="b">
        <f>AND(Table1[[#This Row],[Period]]="Nov-Jan",Table1[[#This Row],[Shipment Volume]]&gt;3000,OR(Table1[[#This Row],[Destination]]="UK",Table1[[#This Row],[Destination]]="EU"))</f>
        <v>0</v>
      </c>
      <c r="H372">
        <f t="shared" si="5"/>
        <v>0</v>
      </c>
      <c r="I372">
        <f>Table1[[#This Row],[Rep Time]]*H372</f>
        <v>0</v>
      </c>
      <c r="L372" t="b">
        <f>AND(Table1[[#This Row],[Period]]="May-Jul",Table1[[#This Row],[Shipment Volume]]&gt;3000,OR(Table1[[#This Row],[Destination]]="Rest of World",Table1[[#This Row],[Destination]]="Middle-East"))</f>
        <v>0</v>
      </c>
    </row>
    <row r="373" spans="1:12" x14ac:dyDescent="0.35">
      <c r="A373">
        <v>372</v>
      </c>
      <c r="B373" t="s">
        <v>12</v>
      </c>
      <c r="C373" t="s">
        <v>9</v>
      </c>
      <c r="D373" s="1">
        <v>4788.0205905355979</v>
      </c>
      <c r="E373" s="2">
        <v>5.7133327991717708</v>
      </c>
      <c r="G373" t="b">
        <f>AND(Table1[[#This Row],[Period]]="Nov-Jan",Table1[[#This Row],[Shipment Volume]]&gt;3000,OR(Table1[[#This Row],[Destination]]="UK",Table1[[#This Row],[Destination]]="EU"))</f>
        <v>0</v>
      </c>
      <c r="H373">
        <f t="shared" si="5"/>
        <v>0</v>
      </c>
      <c r="I373">
        <f>Table1[[#This Row],[Rep Time]]*H373</f>
        <v>0</v>
      </c>
      <c r="L373" t="b">
        <f>AND(Table1[[#This Row],[Period]]="May-Jul",Table1[[#This Row],[Shipment Volume]]&gt;3000,OR(Table1[[#This Row],[Destination]]="Rest of World",Table1[[#This Row],[Destination]]="Middle-East"))</f>
        <v>1</v>
      </c>
    </row>
    <row r="374" spans="1:12" x14ac:dyDescent="0.35">
      <c r="A374">
        <v>373</v>
      </c>
      <c r="B374" t="s">
        <v>12</v>
      </c>
      <c r="C374" t="s">
        <v>6</v>
      </c>
      <c r="D374" s="1">
        <v>3387.624759238679</v>
      </c>
      <c r="E374" s="2">
        <v>1.9770883397585688</v>
      </c>
      <c r="G374" t="b">
        <f>AND(Table1[[#This Row],[Period]]="Nov-Jan",Table1[[#This Row],[Shipment Volume]]&gt;3000,OR(Table1[[#This Row],[Destination]]="UK",Table1[[#This Row],[Destination]]="EU"))</f>
        <v>0</v>
      </c>
      <c r="H374">
        <f t="shared" si="5"/>
        <v>0</v>
      </c>
      <c r="I374">
        <f>Table1[[#This Row],[Rep Time]]*H374</f>
        <v>0</v>
      </c>
      <c r="L374" t="b">
        <f>AND(Table1[[#This Row],[Period]]="May-Jul",Table1[[#This Row],[Shipment Volume]]&gt;3000,OR(Table1[[#This Row],[Destination]]="Rest of World",Table1[[#This Row],[Destination]]="Middle-East"))</f>
        <v>1</v>
      </c>
    </row>
    <row r="375" spans="1:12" x14ac:dyDescent="0.35">
      <c r="A375">
        <v>374</v>
      </c>
      <c r="B375" t="s">
        <v>12</v>
      </c>
      <c r="C375" t="s">
        <v>8</v>
      </c>
      <c r="D375" s="1">
        <v>4487.6540535595268</v>
      </c>
      <c r="E375" s="2">
        <v>0.13102983620589284</v>
      </c>
      <c r="G375" t="b">
        <f>AND(Table1[[#This Row],[Period]]="Nov-Jan",Table1[[#This Row],[Shipment Volume]]&gt;3000,OR(Table1[[#This Row],[Destination]]="UK",Table1[[#This Row],[Destination]]="EU"))</f>
        <v>0</v>
      </c>
      <c r="H375">
        <f t="shared" si="5"/>
        <v>0</v>
      </c>
      <c r="I375">
        <f>Table1[[#This Row],[Rep Time]]*H375</f>
        <v>0</v>
      </c>
      <c r="L375" t="b">
        <f>AND(Table1[[#This Row],[Period]]="May-Jul",Table1[[#This Row],[Shipment Volume]]&gt;3000,OR(Table1[[#This Row],[Destination]]="Rest of World",Table1[[#This Row],[Destination]]="Middle-East"))</f>
        <v>0</v>
      </c>
    </row>
    <row r="376" spans="1:12" x14ac:dyDescent="0.35">
      <c r="A376">
        <v>375</v>
      </c>
      <c r="B376" t="s">
        <v>12</v>
      </c>
      <c r="C376" t="s">
        <v>6</v>
      </c>
      <c r="D376" s="1">
        <v>3258.4364938200451</v>
      </c>
      <c r="E376" s="2">
        <v>4.0397232126701335</v>
      </c>
      <c r="G376" t="b">
        <f>AND(Table1[[#This Row],[Period]]="Nov-Jan",Table1[[#This Row],[Shipment Volume]]&gt;3000,OR(Table1[[#This Row],[Destination]]="UK",Table1[[#This Row],[Destination]]="EU"))</f>
        <v>0</v>
      </c>
      <c r="H376">
        <f t="shared" si="5"/>
        <v>0</v>
      </c>
      <c r="I376">
        <f>Table1[[#This Row],[Rep Time]]*H376</f>
        <v>0</v>
      </c>
      <c r="L376" t="b">
        <f>AND(Table1[[#This Row],[Period]]="May-Jul",Table1[[#This Row],[Shipment Volume]]&gt;3000,OR(Table1[[#This Row],[Destination]]="Rest of World",Table1[[#This Row],[Destination]]="Middle-East"))</f>
        <v>1</v>
      </c>
    </row>
    <row r="377" spans="1:12" x14ac:dyDescent="0.35">
      <c r="A377">
        <v>376</v>
      </c>
      <c r="B377" t="s">
        <v>12</v>
      </c>
      <c r="C377" t="s">
        <v>9</v>
      </c>
      <c r="D377" s="1">
        <v>4711.6571416379884</v>
      </c>
      <c r="E377" s="2">
        <v>3.9745177140427228</v>
      </c>
      <c r="G377" t="b">
        <f>AND(Table1[[#This Row],[Period]]="Nov-Jan",Table1[[#This Row],[Shipment Volume]]&gt;3000,OR(Table1[[#This Row],[Destination]]="UK",Table1[[#This Row],[Destination]]="EU"))</f>
        <v>0</v>
      </c>
      <c r="H377">
        <f t="shared" si="5"/>
        <v>0</v>
      </c>
      <c r="I377">
        <f>Table1[[#This Row],[Rep Time]]*H377</f>
        <v>0</v>
      </c>
      <c r="L377" t="b">
        <f>AND(Table1[[#This Row],[Period]]="May-Jul",Table1[[#This Row],[Shipment Volume]]&gt;3000,OR(Table1[[#This Row],[Destination]]="Rest of World",Table1[[#This Row],[Destination]]="Middle-East"))</f>
        <v>1</v>
      </c>
    </row>
    <row r="378" spans="1:12" x14ac:dyDescent="0.35">
      <c r="A378">
        <v>377</v>
      </c>
      <c r="B378" t="s">
        <v>12</v>
      </c>
      <c r="C378" t="s">
        <v>8</v>
      </c>
      <c r="D378" s="1">
        <v>5518.0715329013765</v>
      </c>
      <c r="E378" s="2">
        <v>0.32735881532676037</v>
      </c>
      <c r="G378" t="b">
        <f>AND(Table1[[#This Row],[Period]]="Nov-Jan",Table1[[#This Row],[Shipment Volume]]&gt;3000,OR(Table1[[#This Row],[Destination]]="UK",Table1[[#This Row],[Destination]]="EU"))</f>
        <v>0</v>
      </c>
      <c r="H378">
        <f t="shared" si="5"/>
        <v>0</v>
      </c>
      <c r="I378">
        <f>Table1[[#This Row],[Rep Time]]*H378</f>
        <v>0</v>
      </c>
      <c r="L378" t="b">
        <f>AND(Table1[[#This Row],[Period]]="May-Jul",Table1[[#This Row],[Shipment Volume]]&gt;3000,OR(Table1[[#This Row],[Destination]]="Rest of World",Table1[[#This Row],[Destination]]="Middle-East"))</f>
        <v>0</v>
      </c>
    </row>
    <row r="379" spans="1:12" x14ac:dyDescent="0.35">
      <c r="A379">
        <v>378</v>
      </c>
      <c r="B379" t="s">
        <v>12</v>
      </c>
      <c r="C379" t="s">
        <v>9</v>
      </c>
      <c r="D379" s="1">
        <v>5682.5691111269407</v>
      </c>
      <c r="E379" s="2">
        <v>6.686491957896969</v>
      </c>
      <c r="G379" t="b">
        <f>AND(Table1[[#This Row],[Period]]="Nov-Jan",Table1[[#This Row],[Shipment Volume]]&gt;3000,OR(Table1[[#This Row],[Destination]]="UK",Table1[[#This Row],[Destination]]="EU"))</f>
        <v>0</v>
      </c>
      <c r="H379">
        <f t="shared" si="5"/>
        <v>0</v>
      </c>
      <c r="I379">
        <f>Table1[[#This Row],[Rep Time]]*H379</f>
        <v>0</v>
      </c>
      <c r="L379" t="b">
        <f>AND(Table1[[#This Row],[Period]]="May-Jul",Table1[[#This Row],[Shipment Volume]]&gt;3000,OR(Table1[[#This Row],[Destination]]="Rest of World",Table1[[#This Row],[Destination]]="Middle-East"))</f>
        <v>1</v>
      </c>
    </row>
    <row r="380" spans="1:12" x14ac:dyDescent="0.35">
      <c r="A380">
        <v>379</v>
      </c>
      <c r="B380" t="s">
        <v>12</v>
      </c>
      <c r="C380" t="s">
        <v>9</v>
      </c>
      <c r="D380" s="1">
        <v>6046.715328306891</v>
      </c>
      <c r="E380" s="2">
        <v>7.3810894753449823</v>
      </c>
      <c r="G380" t="b">
        <f>AND(Table1[[#This Row],[Period]]="Nov-Jan",Table1[[#This Row],[Shipment Volume]]&gt;3000,OR(Table1[[#This Row],[Destination]]="UK",Table1[[#This Row],[Destination]]="EU"))</f>
        <v>0</v>
      </c>
      <c r="H380">
        <f t="shared" si="5"/>
        <v>0</v>
      </c>
      <c r="I380">
        <f>Table1[[#This Row],[Rep Time]]*H380</f>
        <v>0</v>
      </c>
      <c r="L380" t="b">
        <f>AND(Table1[[#This Row],[Period]]="May-Jul",Table1[[#This Row],[Shipment Volume]]&gt;3000,OR(Table1[[#This Row],[Destination]]="Rest of World",Table1[[#This Row],[Destination]]="Middle-East"))</f>
        <v>1</v>
      </c>
    </row>
    <row r="381" spans="1:12" x14ac:dyDescent="0.35">
      <c r="A381">
        <v>380</v>
      </c>
      <c r="B381" t="s">
        <v>12</v>
      </c>
      <c r="C381" t="s">
        <v>6</v>
      </c>
      <c r="D381" s="1">
        <v>5169.7014108183794</v>
      </c>
      <c r="E381" s="2">
        <v>1.9852613185616896</v>
      </c>
      <c r="G381" t="b">
        <f>AND(Table1[[#This Row],[Period]]="Nov-Jan",Table1[[#This Row],[Shipment Volume]]&gt;3000,OR(Table1[[#This Row],[Destination]]="UK",Table1[[#This Row],[Destination]]="EU"))</f>
        <v>0</v>
      </c>
      <c r="H381">
        <f t="shared" si="5"/>
        <v>0</v>
      </c>
      <c r="I381">
        <f>Table1[[#This Row],[Rep Time]]*H381</f>
        <v>0</v>
      </c>
      <c r="L381" t="b">
        <f>AND(Table1[[#This Row],[Period]]="May-Jul",Table1[[#This Row],[Shipment Volume]]&gt;3000,OR(Table1[[#This Row],[Destination]]="Rest of World",Table1[[#This Row],[Destination]]="Middle-East"))</f>
        <v>1</v>
      </c>
    </row>
    <row r="382" spans="1:12" x14ac:dyDescent="0.35">
      <c r="A382">
        <v>381</v>
      </c>
      <c r="B382" t="s">
        <v>12</v>
      </c>
      <c r="C382" t="s">
        <v>6</v>
      </c>
      <c r="D382" s="1">
        <v>5991.3516573258676</v>
      </c>
      <c r="E382" s="2">
        <v>9.3625070876670762</v>
      </c>
      <c r="G382" t="b">
        <f>AND(Table1[[#This Row],[Period]]="Nov-Jan",Table1[[#This Row],[Shipment Volume]]&gt;3000,OR(Table1[[#This Row],[Destination]]="UK",Table1[[#This Row],[Destination]]="EU"))</f>
        <v>0</v>
      </c>
      <c r="H382">
        <f t="shared" si="5"/>
        <v>0</v>
      </c>
      <c r="I382">
        <f>Table1[[#This Row],[Rep Time]]*H382</f>
        <v>0</v>
      </c>
      <c r="L382" t="b">
        <f>AND(Table1[[#This Row],[Period]]="May-Jul",Table1[[#This Row],[Shipment Volume]]&gt;3000,OR(Table1[[#This Row],[Destination]]="Rest of World",Table1[[#This Row],[Destination]]="Middle-East"))</f>
        <v>1</v>
      </c>
    </row>
    <row r="383" spans="1:12" x14ac:dyDescent="0.35">
      <c r="A383">
        <v>382</v>
      </c>
      <c r="B383" t="s">
        <v>12</v>
      </c>
      <c r="C383" t="s">
        <v>8</v>
      </c>
      <c r="D383" s="1">
        <v>4444.1374605637975</v>
      </c>
      <c r="E383" s="2">
        <v>3.3335190370038457</v>
      </c>
      <c r="G383" t="b">
        <f>AND(Table1[[#This Row],[Period]]="Nov-Jan",Table1[[#This Row],[Shipment Volume]]&gt;3000,OR(Table1[[#This Row],[Destination]]="UK",Table1[[#This Row],[Destination]]="EU"))</f>
        <v>0</v>
      </c>
      <c r="H383">
        <f t="shared" si="5"/>
        <v>0</v>
      </c>
      <c r="I383">
        <f>Table1[[#This Row],[Rep Time]]*H383</f>
        <v>0</v>
      </c>
      <c r="L383" t="b">
        <f>AND(Table1[[#This Row],[Period]]="May-Jul",Table1[[#This Row],[Shipment Volume]]&gt;3000,OR(Table1[[#This Row],[Destination]]="Rest of World",Table1[[#This Row],[Destination]]="Middle-East"))</f>
        <v>0</v>
      </c>
    </row>
    <row r="384" spans="1:12" x14ac:dyDescent="0.35">
      <c r="A384">
        <v>383</v>
      </c>
      <c r="B384" t="s">
        <v>12</v>
      </c>
      <c r="C384" t="s">
        <v>7</v>
      </c>
      <c r="D384" s="1">
        <v>4813.2658897200599</v>
      </c>
      <c r="E384" s="2">
        <v>10.038810772334489</v>
      </c>
      <c r="G384" t="b">
        <f>AND(Table1[[#This Row],[Period]]="Nov-Jan",Table1[[#This Row],[Shipment Volume]]&gt;3000,OR(Table1[[#This Row],[Destination]]="UK",Table1[[#This Row],[Destination]]="EU"))</f>
        <v>0</v>
      </c>
      <c r="H384">
        <f t="shared" si="5"/>
        <v>0</v>
      </c>
      <c r="I384">
        <f>Table1[[#This Row],[Rep Time]]*H384</f>
        <v>0</v>
      </c>
      <c r="L384" t="b">
        <f>AND(Table1[[#This Row],[Period]]="May-Jul",Table1[[#This Row],[Shipment Volume]]&gt;3000,OR(Table1[[#This Row],[Destination]]="Rest of World",Table1[[#This Row],[Destination]]="Middle-East"))</f>
        <v>0</v>
      </c>
    </row>
    <row r="385" spans="1:12" x14ac:dyDescent="0.35">
      <c r="A385">
        <v>384</v>
      </c>
      <c r="B385" t="s">
        <v>12</v>
      </c>
      <c r="C385" t="s">
        <v>6</v>
      </c>
      <c r="D385" s="1">
        <v>5749.400600802619</v>
      </c>
      <c r="E385" s="2">
        <v>7.1405499717582925</v>
      </c>
      <c r="G385" t="b">
        <f>AND(Table1[[#This Row],[Period]]="Nov-Jan",Table1[[#This Row],[Shipment Volume]]&gt;3000,OR(Table1[[#This Row],[Destination]]="UK",Table1[[#This Row],[Destination]]="EU"))</f>
        <v>0</v>
      </c>
      <c r="H385">
        <f t="shared" si="5"/>
        <v>0</v>
      </c>
      <c r="I385">
        <f>Table1[[#This Row],[Rep Time]]*H385</f>
        <v>0</v>
      </c>
      <c r="L385" t="b">
        <f>AND(Table1[[#This Row],[Period]]="May-Jul",Table1[[#This Row],[Shipment Volume]]&gt;3000,OR(Table1[[#This Row],[Destination]]="Rest of World",Table1[[#This Row],[Destination]]="Middle-East"))</f>
        <v>1</v>
      </c>
    </row>
    <row r="386" spans="1:12" x14ac:dyDescent="0.35">
      <c r="A386">
        <v>385</v>
      </c>
      <c r="B386" t="s">
        <v>12</v>
      </c>
      <c r="C386" t="s">
        <v>7</v>
      </c>
      <c r="D386" s="1">
        <v>4077.8602972975932</v>
      </c>
      <c r="E386" s="2">
        <v>1.9347810064437927</v>
      </c>
      <c r="G386" t="b">
        <f>AND(Table1[[#This Row],[Period]]="Nov-Jan",Table1[[#This Row],[Shipment Volume]]&gt;3000,OR(Table1[[#This Row],[Destination]]="UK",Table1[[#This Row],[Destination]]="EU"))</f>
        <v>0</v>
      </c>
      <c r="H386">
        <f t="shared" si="5"/>
        <v>0</v>
      </c>
      <c r="I386">
        <f>Table1[[#This Row],[Rep Time]]*H386</f>
        <v>0</v>
      </c>
      <c r="L386" t="b">
        <f>AND(Table1[[#This Row],[Period]]="May-Jul",Table1[[#This Row],[Shipment Volume]]&gt;3000,OR(Table1[[#This Row],[Destination]]="Rest of World",Table1[[#This Row],[Destination]]="Middle-East"))</f>
        <v>0</v>
      </c>
    </row>
    <row r="387" spans="1:12" x14ac:dyDescent="0.35">
      <c r="A387">
        <v>386</v>
      </c>
      <c r="B387" t="s">
        <v>12</v>
      </c>
      <c r="C387" t="s">
        <v>6</v>
      </c>
      <c r="D387" s="1">
        <v>6276.7865650355816</v>
      </c>
      <c r="E387" s="2">
        <v>7.8666535279844565</v>
      </c>
      <c r="G387" t="b">
        <f>AND(Table1[[#This Row],[Period]]="Nov-Jan",Table1[[#This Row],[Shipment Volume]]&gt;3000,OR(Table1[[#This Row],[Destination]]="UK",Table1[[#This Row],[Destination]]="EU"))</f>
        <v>0</v>
      </c>
      <c r="H387">
        <f t="shared" si="5"/>
        <v>0</v>
      </c>
      <c r="I387">
        <f>Table1[[#This Row],[Rep Time]]*H387</f>
        <v>0</v>
      </c>
      <c r="L387" t="b">
        <f>AND(Table1[[#This Row],[Period]]="May-Jul",Table1[[#This Row],[Shipment Volume]]&gt;3000,OR(Table1[[#This Row],[Destination]]="Rest of World",Table1[[#This Row],[Destination]]="Middle-East"))</f>
        <v>1</v>
      </c>
    </row>
    <row r="388" spans="1:12" x14ac:dyDescent="0.35">
      <c r="A388">
        <v>387</v>
      </c>
      <c r="B388" t="s">
        <v>12</v>
      </c>
      <c r="C388" t="s">
        <v>7</v>
      </c>
      <c r="D388" s="1">
        <v>4102.3566275951453</v>
      </c>
      <c r="E388" s="2">
        <v>3.1070886097659338</v>
      </c>
      <c r="G388" t="b">
        <f>AND(Table1[[#This Row],[Period]]="Nov-Jan",Table1[[#This Row],[Shipment Volume]]&gt;3000,OR(Table1[[#This Row],[Destination]]="UK",Table1[[#This Row],[Destination]]="EU"))</f>
        <v>0</v>
      </c>
      <c r="H388">
        <f t="shared" ref="H388:H451" si="6">--(G388)</f>
        <v>0</v>
      </c>
      <c r="I388">
        <f>Table1[[#This Row],[Rep Time]]*H388</f>
        <v>0</v>
      </c>
      <c r="L388" t="b">
        <f>AND(Table1[[#This Row],[Period]]="May-Jul",Table1[[#This Row],[Shipment Volume]]&gt;3000,OR(Table1[[#This Row],[Destination]]="Rest of World",Table1[[#This Row],[Destination]]="Middle-East"))</f>
        <v>0</v>
      </c>
    </row>
    <row r="389" spans="1:12" x14ac:dyDescent="0.35">
      <c r="A389">
        <v>388</v>
      </c>
      <c r="B389" t="s">
        <v>12</v>
      </c>
      <c r="C389" t="s">
        <v>7</v>
      </c>
      <c r="D389" s="1">
        <v>4205.1072462752927</v>
      </c>
      <c r="E389" s="2">
        <v>0.75456544357306188</v>
      </c>
      <c r="G389" t="b">
        <f>AND(Table1[[#This Row],[Period]]="Nov-Jan",Table1[[#This Row],[Shipment Volume]]&gt;3000,OR(Table1[[#This Row],[Destination]]="UK",Table1[[#This Row],[Destination]]="EU"))</f>
        <v>0</v>
      </c>
      <c r="H389">
        <f t="shared" si="6"/>
        <v>0</v>
      </c>
      <c r="I389">
        <f>Table1[[#This Row],[Rep Time]]*H389</f>
        <v>0</v>
      </c>
      <c r="L389" t="b">
        <f>AND(Table1[[#This Row],[Period]]="May-Jul",Table1[[#This Row],[Shipment Volume]]&gt;3000,OR(Table1[[#This Row],[Destination]]="Rest of World",Table1[[#This Row],[Destination]]="Middle-East"))</f>
        <v>0</v>
      </c>
    </row>
    <row r="390" spans="1:12" x14ac:dyDescent="0.35">
      <c r="A390">
        <v>389</v>
      </c>
      <c r="B390" t="s">
        <v>12</v>
      </c>
      <c r="C390" t="s">
        <v>7</v>
      </c>
      <c r="D390" s="1">
        <v>4922.8104338224512</v>
      </c>
      <c r="E390" s="2">
        <v>3.3900254416723761</v>
      </c>
      <c r="G390" t="b">
        <f>AND(Table1[[#This Row],[Period]]="Nov-Jan",Table1[[#This Row],[Shipment Volume]]&gt;3000,OR(Table1[[#This Row],[Destination]]="UK",Table1[[#This Row],[Destination]]="EU"))</f>
        <v>0</v>
      </c>
      <c r="H390">
        <f t="shared" si="6"/>
        <v>0</v>
      </c>
      <c r="I390">
        <f>Table1[[#This Row],[Rep Time]]*H390</f>
        <v>0</v>
      </c>
      <c r="L390" t="b">
        <f>AND(Table1[[#This Row],[Period]]="May-Jul",Table1[[#This Row],[Shipment Volume]]&gt;3000,OR(Table1[[#This Row],[Destination]]="Rest of World",Table1[[#This Row],[Destination]]="Middle-East"))</f>
        <v>0</v>
      </c>
    </row>
    <row r="391" spans="1:12" x14ac:dyDescent="0.35">
      <c r="A391">
        <v>390</v>
      </c>
      <c r="B391" t="s">
        <v>12</v>
      </c>
      <c r="C391" t="s">
        <v>8</v>
      </c>
      <c r="D391" s="1">
        <v>3280.7964210631326</v>
      </c>
      <c r="E391" s="2">
        <v>3.2234987157147179</v>
      </c>
      <c r="G391" t="b">
        <f>AND(Table1[[#This Row],[Period]]="Nov-Jan",Table1[[#This Row],[Shipment Volume]]&gt;3000,OR(Table1[[#This Row],[Destination]]="UK",Table1[[#This Row],[Destination]]="EU"))</f>
        <v>0</v>
      </c>
      <c r="H391">
        <f t="shared" si="6"/>
        <v>0</v>
      </c>
      <c r="I391">
        <f>Table1[[#This Row],[Rep Time]]*H391</f>
        <v>0</v>
      </c>
      <c r="L391" t="b">
        <f>AND(Table1[[#This Row],[Period]]="May-Jul",Table1[[#This Row],[Shipment Volume]]&gt;3000,OR(Table1[[#This Row],[Destination]]="Rest of World",Table1[[#This Row],[Destination]]="Middle-East"))</f>
        <v>0</v>
      </c>
    </row>
    <row r="392" spans="1:12" x14ac:dyDescent="0.35">
      <c r="A392">
        <v>391</v>
      </c>
      <c r="B392" t="s">
        <v>12</v>
      </c>
      <c r="C392" t="s">
        <v>9</v>
      </c>
      <c r="D392" s="1">
        <v>4840.7198967877775</v>
      </c>
      <c r="E392" s="2">
        <v>5.9750823990557009</v>
      </c>
      <c r="G392" t="b">
        <f>AND(Table1[[#This Row],[Period]]="Nov-Jan",Table1[[#This Row],[Shipment Volume]]&gt;3000,OR(Table1[[#This Row],[Destination]]="UK",Table1[[#This Row],[Destination]]="EU"))</f>
        <v>0</v>
      </c>
      <c r="H392">
        <f t="shared" si="6"/>
        <v>0</v>
      </c>
      <c r="I392">
        <f>Table1[[#This Row],[Rep Time]]*H392</f>
        <v>0</v>
      </c>
      <c r="L392" t="b">
        <f>AND(Table1[[#This Row],[Period]]="May-Jul",Table1[[#This Row],[Shipment Volume]]&gt;3000,OR(Table1[[#This Row],[Destination]]="Rest of World",Table1[[#This Row],[Destination]]="Middle-East"))</f>
        <v>1</v>
      </c>
    </row>
    <row r="393" spans="1:12" x14ac:dyDescent="0.35">
      <c r="A393">
        <v>392</v>
      </c>
      <c r="B393" t="s">
        <v>12</v>
      </c>
      <c r="C393" t="s">
        <v>8</v>
      </c>
      <c r="D393" s="1">
        <v>3641.8512657517567</v>
      </c>
      <c r="E393" s="2">
        <v>3.5454815140362848</v>
      </c>
      <c r="G393" t="b">
        <f>AND(Table1[[#This Row],[Period]]="Nov-Jan",Table1[[#This Row],[Shipment Volume]]&gt;3000,OR(Table1[[#This Row],[Destination]]="UK",Table1[[#This Row],[Destination]]="EU"))</f>
        <v>0</v>
      </c>
      <c r="H393">
        <f t="shared" si="6"/>
        <v>0</v>
      </c>
      <c r="I393">
        <f>Table1[[#This Row],[Rep Time]]*H393</f>
        <v>0</v>
      </c>
      <c r="L393" t="b">
        <f>AND(Table1[[#This Row],[Period]]="May-Jul",Table1[[#This Row],[Shipment Volume]]&gt;3000,OR(Table1[[#This Row],[Destination]]="Rest of World",Table1[[#This Row],[Destination]]="Middle-East"))</f>
        <v>0</v>
      </c>
    </row>
    <row r="394" spans="1:12" x14ac:dyDescent="0.35">
      <c r="A394">
        <v>393</v>
      </c>
      <c r="B394" t="s">
        <v>12</v>
      </c>
      <c r="C394" t="s">
        <v>7</v>
      </c>
      <c r="D394" s="1">
        <v>4142.6222317793872</v>
      </c>
      <c r="E394" s="2">
        <v>3.0558618067276884</v>
      </c>
      <c r="G394" t="b">
        <f>AND(Table1[[#This Row],[Period]]="Nov-Jan",Table1[[#This Row],[Shipment Volume]]&gt;3000,OR(Table1[[#This Row],[Destination]]="UK",Table1[[#This Row],[Destination]]="EU"))</f>
        <v>0</v>
      </c>
      <c r="H394">
        <f t="shared" si="6"/>
        <v>0</v>
      </c>
      <c r="I394">
        <f>Table1[[#This Row],[Rep Time]]*H394</f>
        <v>0</v>
      </c>
      <c r="L394" t="b">
        <f>AND(Table1[[#This Row],[Period]]="May-Jul",Table1[[#This Row],[Shipment Volume]]&gt;3000,OR(Table1[[#This Row],[Destination]]="Rest of World",Table1[[#This Row],[Destination]]="Middle-East"))</f>
        <v>0</v>
      </c>
    </row>
    <row r="395" spans="1:12" x14ac:dyDescent="0.35">
      <c r="A395">
        <v>394</v>
      </c>
      <c r="B395" t="s">
        <v>12</v>
      </c>
      <c r="C395" t="s">
        <v>9</v>
      </c>
      <c r="D395" s="1">
        <v>4319.7213138453662</v>
      </c>
      <c r="E395" s="2">
        <v>0.27041040675002948</v>
      </c>
      <c r="G395" t="b">
        <f>AND(Table1[[#This Row],[Period]]="Nov-Jan",Table1[[#This Row],[Shipment Volume]]&gt;3000,OR(Table1[[#This Row],[Destination]]="UK",Table1[[#This Row],[Destination]]="EU"))</f>
        <v>0</v>
      </c>
      <c r="H395">
        <f t="shared" si="6"/>
        <v>0</v>
      </c>
      <c r="I395">
        <f>Table1[[#This Row],[Rep Time]]*H395</f>
        <v>0</v>
      </c>
      <c r="L395" t="b">
        <f>AND(Table1[[#This Row],[Period]]="May-Jul",Table1[[#This Row],[Shipment Volume]]&gt;3000,OR(Table1[[#This Row],[Destination]]="Rest of World",Table1[[#This Row],[Destination]]="Middle-East"))</f>
        <v>1</v>
      </c>
    </row>
    <row r="396" spans="1:12" x14ac:dyDescent="0.35">
      <c r="A396">
        <v>395</v>
      </c>
      <c r="B396" t="s">
        <v>12</v>
      </c>
      <c r="C396" t="s">
        <v>7</v>
      </c>
      <c r="D396" s="1">
        <v>3080.9240464121103</v>
      </c>
      <c r="E396" s="2">
        <v>0.70150631479327097</v>
      </c>
      <c r="G396" t="b">
        <f>AND(Table1[[#This Row],[Period]]="Nov-Jan",Table1[[#This Row],[Shipment Volume]]&gt;3000,OR(Table1[[#This Row],[Destination]]="UK",Table1[[#This Row],[Destination]]="EU"))</f>
        <v>0</v>
      </c>
      <c r="H396">
        <f t="shared" si="6"/>
        <v>0</v>
      </c>
      <c r="I396">
        <f>Table1[[#This Row],[Rep Time]]*H396</f>
        <v>0</v>
      </c>
      <c r="L396" t="b">
        <f>AND(Table1[[#This Row],[Period]]="May-Jul",Table1[[#This Row],[Shipment Volume]]&gt;3000,OR(Table1[[#This Row],[Destination]]="Rest of World",Table1[[#This Row],[Destination]]="Middle-East"))</f>
        <v>0</v>
      </c>
    </row>
    <row r="397" spans="1:12" x14ac:dyDescent="0.35">
      <c r="A397">
        <v>396</v>
      </c>
      <c r="B397" t="s">
        <v>12</v>
      </c>
      <c r="C397" t="s">
        <v>6</v>
      </c>
      <c r="D397" s="1">
        <v>3509.2987794312648</v>
      </c>
      <c r="E397" s="2">
        <v>1.9177791941322513</v>
      </c>
      <c r="G397" t="b">
        <f>AND(Table1[[#This Row],[Period]]="Nov-Jan",Table1[[#This Row],[Shipment Volume]]&gt;3000,OR(Table1[[#This Row],[Destination]]="UK",Table1[[#This Row],[Destination]]="EU"))</f>
        <v>0</v>
      </c>
      <c r="H397">
        <f t="shared" si="6"/>
        <v>0</v>
      </c>
      <c r="I397">
        <f>Table1[[#This Row],[Rep Time]]*H397</f>
        <v>0</v>
      </c>
      <c r="L397" t="b">
        <f>AND(Table1[[#This Row],[Period]]="May-Jul",Table1[[#This Row],[Shipment Volume]]&gt;3000,OR(Table1[[#This Row],[Destination]]="Rest of World",Table1[[#This Row],[Destination]]="Middle-East"))</f>
        <v>1</v>
      </c>
    </row>
    <row r="398" spans="1:12" x14ac:dyDescent="0.35">
      <c r="A398">
        <v>397</v>
      </c>
      <c r="B398" t="s">
        <v>12</v>
      </c>
      <c r="C398" t="s">
        <v>6</v>
      </c>
      <c r="D398" s="1">
        <v>4410.9986568626482</v>
      </c>
      <c r="E398" s="2">
        <v>2.1781623134982109</v>
      </c>
      <c r="G398" t="b">
        <f>AND(Table1[[#This Row],[Period]]="Nov-Jan",Table1[[#This Row],[Shipment Volume]]&gt;3000,OR(Table1[[#This Row],[Destination]]="UK",Table1[[#This Row],[Destination]]="EU"))</f>
        <v>0</v>
      </c>
      <c r="H398">
        <f t="shared" si="6"/>
        <v>0</v>
      </c>
      <c r="I398">
        <f>Table1[[#This Row],[Rep Time]]*H398</f>
        <v>0</v>
      </c>
      <c r="L398" t="b">
        <f>AND(Table1[[#This Row],[Period]]="May-Jul",Table1[[#This Row],[Shipment Volume]]&gt;3000,OR(Table1[[#This Row],[Destination]]="Rest of World",Table1[[#This Row],[Destination]]="Middle-East"))</f>
        <v>1</v>
      </c>
    </row>
    <row r="399" spans="1:12" x14ac:dyDescent="0.35">
      <c r="A399">
        <v>398</v>
      </c>
      <c r="B399" t="s">
        <v>12</v>
      </c>
      <c r="C399" t="s">
        <v>8</v>
      </c>
      <c r="D399" s="1">
        <v>6789.7470338037238</v>
      </c>
      <c r="E399" s="2">
        <v>8.4454791187195291</v>
      </c>
      <c r="G399" t="b">
        <f>AND(Table1[[#This Row],[Period]]="Nov-Jan",Table1[[#This Row],[Shipment Volume]]&gt;3000,OR(Table1[[#This Row],[Destination]]="UK",Table1[[#This Row],[Destination]]="EU"))</f>
        <v>0</v>
      </c>
      <c r="H399">
        <f t="shared" si="6"/>
        <v>0</v>
      </c>
      <c r="I399">
        <f>Table1[[#This Row],[Rep Time]]*H399</f>
        <v>0</v>
      </c>
      <c r="L399" t="b">
        <f>AND(Table1[[#This Row],[Period]]="May-Jul",Table1[[#This Row],[Shipment Volume]]&gt;3000,OR(Table1[[#This Row],[Destination]]="Rest of World",Table1[[#This Row],[Destination]]="Middle-East"))</f>
        <v>0</v>
      </c>
    </row>
    <row r="400" spans="1:12" x14ac:dyDescent="0.35">
      <c r="A400">
        <v>399</v>
      </c>
      <c r="B400" t="s">
        <v>12</v>
      </c>
      <c r="C400" t="s">
        <v>7</v>
      </c>
      <c r="D400" s="1">
        <v>4445.2875166141894</v>
      </c>
      <c r="E400" s="2">
        <v>2.661579172839883</v>
      </c>
      <c r="G400" t="b">
        <f>AND(Table1[[#This Row],[Period]]="Nov-Jan",Table1[[#This Row],[Shipment Volume]]&gt;3000,OR(Table1[[#This Row],[Destination]]="UK",Table1[[#This Row],[Destination]]="EU"))</f>
        <v>0</v>
      </c>
      <c r="H400">
        <f t="shared" si="6"/>
        <v>0</v>
      </c>
      <c r="I400">
        <f>Table1[[#This Row],[Rep Time]]*H400</f>
        <v>0</v>
      </c>
      <c r="L400" t="b">
        <f>AND(Table1[[#This Row],[Period]]="May-Jul",Table1[[#This Row],[Shipment Volume]]&gt;3000,OR(Table1[[#This Row],[Destination]]="Rest of World",Table1[[#This Row],[Destination]]="Middle-East"))</f>
        <v>0</v>
      </c>
    </row>
    <row r="401" spans="1:12" x14ac:dyDescent="0.35">
      <c r="A401">
        <v>400</v>
      </c>
      <c r="B401" t="s">
        <v>12</v>
      </c>
      <c r="C401" t="s">
        <v>7</v>
      </c>
      <c r="D401" s="1">
        <v>5010.3251972584985</v>
      </c>
      <c r="E401" s="2">
        <v>2.4920960563045735</v>
      </c>
      <c r="G401" t="b">
        <f>AND(Table1[[#This Row],[Period]]="Nov-Jan",Table1[[#This Row],[Shipment Volume]]&gt;3000,OR(Table1[[#This Row],[Destination]]="UK",Table1[[#This Row],[Destination]]="EU"))</f>
        <v>0</v>
      </c>
      <c r="H401">
        <f t="shared" si="6"/>
        <v>0</v>
      </c>
      <c r="I401">
        <f>Table1[[#This Row],[Rep Time]]*H401</f>
        <v>0</v>
      </c>
      <c r="L401" t="b">
        <f>AND(Table1[[#This Row],[Period]]="May-Jul",Table1[[#This Row],[Shipment Volume]]&gt;3000,OR(Table1[[#This Row],[Destination]]="Rest of World",Table1[[#This Row],[Destination]]="Middle-East"))</f>
        <v>0</v>
      </c>
    </row>
    <row r="402" spans="1:12" x14ac:dyDescent="0.35">
      <c r="A402">
        <v>401</v>
      </c>
      <c r="B402" t="s">
        <v>12</v>
      </c>
      <c r="C402" t="s">
        <v>8</v>
      </c>
      <c r="D402" s="1">
        <v>7127.4951672647148</v>
      </c>
      <c r="E402" s="2">
        <v>4.0058133265191325</v>
      </c>
      <c r="G402" t="b">
        <f>AND(Table1[[#This Row],[Period]]="Nov-Jan",Table1[[#This Row],[Shipment Volume]]&gt;3000,OR(Table1[[#This Row],[Destination]]="UK",Table1[[#This Row],[Destination]]="EU"))</f>
        <v>0</v>
      </c>
      <c r="H402">
        <f t="shared" si="6"/>
        <v>0</v>
      </c>
      <c r="I402">
        <f>Table1[[#This Row],[Rep Time]]*H402</f>
        <v>0</v>
      </c>
      <c r="L402" t="b">
        <f>AND(Table1[[#This Row],[Period]]="May-Jul",Table1[[#This Row],[Shipment Volume]]&gt;3000,OR(Table1[[#This Row],[Destination]]="Rest of World",Table1[[#This Row],[Destination]]="Middle-East"))</f>
        <v>0</v>
      </c>
    </row>
    <row r="403" spans="1:12" x14ac:dyDescent="0.35">
      <c r="A403">
        <v>402</v>
      </c>
      <c r="B403" t="s">
        <v>12</v>
      </c>
      <c r="C403" t="s">
        <v>6</v>
      </c>
      <c r="D403" s="1">
        <v>4631.0399860201869</v>
      </c>
      <c r="E403" s="2">
        <v>3.747887466539475</v>
      </c>
      <c r="G403" t="b">
        <f>AND(Table1[[#This Row],[Period]]="Nov-Jan",Table1[[#This Row],[Shipment Volume]]&gt;3000,OR(Table1[[#This Row],[Destination]]="UK",Table1[[#This Row],[Destination]]="EU"))</f>
        <v>0</v>
      </c>
      <c r="H403">
        <f t="shared" si="6"/>
        <v>0</v>
      </c>
      <c r="I403">
        <f>Table1[[#This Row],[Rep Time]]*H403</f>
        <v>0</v>
      </c>
      <c r="L403" t="b">
        <f>AND(Table1[[#This Row],[Period]]="May-Jul",Table1[[#This Row],[Shipment Volume]]&gt;3000,OR(Table1[[#This Row],[Destination]]="Rest of World",Table1[[#This Row],[Destination]]="Middle-East"))</f>
        <v>1</v>
      </c>
    </row>
    <row r="404" spans="1:12" x14ac:dyDescent="0.35">
      <c r="A404">
        <v>403</v>
      </c>
      <c r="B404" t="s">
        <v>12</v>
      </c>
      <c r="C404" t="s">
        <v>7</v>
      </c>
      <c r="D404" s="1">
        <v>4222.9992807959206</v>
      </c>
      <c r="E404" s="2">
        <v>5.6734036756832804</v>
      </c>
      <c r="G404" t="b">
        <f>AND(Table1[[#This Row],[Period]]="Nov-Jan",Table1[[#This Row],[Shipment Volume]]&gt;3000,OR(Table1[[#This Row],[Destination]]="UK",Table1[[#This Row],[Destination]]="EU"))</f>
        <v>0</v>
      </c>
      <c r="H404">
        <f t="shared" si="6"/>
        <v>0</v>
      </c>
      <c r="I404">
        <f>Table1[[#This Row],[Rep Time]]*H404</f>
        <v>0</v>
      </c>
      <c r="L404" t="b">
        <f>AND(Table1[[#This Row],[Period]]="May-Jul",Table1[[#This Row],[Shipment Volume]]&gt;3000,OR(Table1[[#This Row],[Destination]]="Rest of World",Table1[[#This Row],[Destination]]="Middle-East"))</f>
        <v>0</v>
      </c>
    </row>
    <row r="405" spans="1:12" x14ac:dyDescent="0.35">
      <c r="A405">
        <v>404</v>
      </c>
      <c r="B405" t="s">
        <v>12</v>
      </c>
      <c r="C405" t="s">
        <v>7</v>
      </c>
      <c r="D405" s="1">
        <v>5152.8912202455103</v>
      </c>
      <c r="E405" s="2">
        <v>1.1576150116865862</v>
      </c>
      <c r="G405" t="b">
        <f>AND(Table1[[#This Row],[Period]]="Nov-Jan",Table1[[#This Row],[Shipment Volume]]&gt;3000,OR(Table1[[#This Row],[Destination]]="UK",Table1[[#This Row],[Destination]]="EU"))</f>
        <v>0</v>
      </c>
      <c r="H405">
        <f t="shared" si="6"/>
        <v>0</v>
      </c>
      <c r="I405">
        <f>Table1[[#This Row],[Rep Time]]*H405</f>
        <v>0</v>
      </c>
      <c r="L405" t="b">
        <f>AND(Table1[[#This Row],[Period]]="May-Jul",Table1[[#This Row],[Shipment Volume]]&gt;3000,OR(Table1[[#This Row],[Destination]]="Rest of World",Table1[[#This Row],[Destination]]="Middle-East"))</f>
        <v>0</v>
      </c>
    </row>
    <row r="406" spans="1:12" x14ac:dyDescent="0.35">
      <c r="A406">
        <v>405</v>
      </c>
      <c r="B406" t="s">
        <v>12</v>
      </c>
      <c r="C406" t="s">
        <v>8</v>
      </c>
      <c r="D406" s="1">
        <v>3146.9315338879824</v>
      </c>
      <c r="E406" s="2">
        <v>2.6970173868820542</v>
      </c>
      <c r="G406" t="b">
        <f>AND(Table1[[#This Row],[Period]]="Nov-Jan",Table1[[#This Row],[Shipment Volume]]&gt;3000,OR(Table1[[#This Row],[Destination]]="UK",Table1[[#This Row],[Destination]]="EU"))</f>
        <v>0</v>
      </c>
      <c r="H406">
        <f t="shared" si="6"/>
        <v>0</v>
      </c>
      <c r="I406">
        <f>Table1[[#This Row],[Rep Time]]*H406</f>
        <v>0</v>
      </c>
      <c r="L406" t="b">
        <f>AND(Table1[[#This Row],[Period]]="May-Jul",Table1[[#This Row],[Shipment Volume]]&gt;3000,OR(Table1[[#This Row],[Destination]]="Rest of World",Table1[[#This Row],[Destination]]="Middle-East"))</f>
        <v>0</v>
      </c>
    </row>
    <row r="407" spans="1:12" x14ac:dyDescent="0.35">
      <c r="A407">
        <v>406</v>
      </c>
      <c r="B407" t="s">
        <v>12</v>
      </c>
      <c r="C407" t="s">
        <v>8</v>
      </c>
      <c r="D407" s="1">
        <v>5675.4859663895331</v>
      </c>
      <c r="E407" s="2">
        <v>3.4371769492592854</v>
      </c>
      <c r="G407" t="b">
        <f>AND(Table1[[#This Row],[Period]]="Nov-Jan",Table1[[#This Row],[Shipment Volume]]&gt;3000,OR(Table1[[#This Row],[Destination]]="UK",Table1[[#This Row],[Destination]]="EU"))</f>
        <v>0</v>
      </c>
      <c r="H407">
        <f t="shared" si="6"/>
        <v>0</v>
      </c>
      <c r="I407">
        <f>Table1[[#This Row],[Rep Time]]*H407</f>
        <v>0</v>
      </c>
      <c r="L407" t="b">
        <f>AND(Table1[[#This Row],[Period]]="May-Jul",Table1[[#This Row],[Shipment Volume]]&gt;3000,OR(Table1[[#This Row],[Destination]]="Rest of World",Table1[[#This Row],[Destination]]="Middle-East"))</f>
        <v>0</v>
      </c>
    </row>
    <row r="408" spans="1:12" x14ac:dyDescent="0.35">
      <c r="A408">
        <v>407</v>
      </c>
      <c r="B408" t="s">
        <v>12</v>
      </c>
      <c r="C408" t="s">
        <v>8</v>
      </c>
      <c r="D408" s="1">
        <v>4531.9864633027464</v>
      </c>
      <c r="E408" s="2">
        <v>3.1391521384754868</v>
      </c>
      <c r="G408" t="b">
        <f>AND(Table1[[#This Row],[Period]]="Nov-Jan",Table1[[#This Row],[Shipment Volume]]&gt;3000,OR(Table1[[#This Row],[Destination]]="UK",Table1[[#This Row],[Destination]]="EU"))</f>
        <v>0</v>
      </c>
      <c r="H408">
        <f t="shared" si="6"/>
        <v>0</v>
      </c>
      <c r="I408">
        <f>Table1[[#This Row],[Rep Time]]*H408</f>
        <v>0</v>
      </c>
      <c r="L408" t="b">
        <f>AND(Table1[[#This Row],[Period]]="May-Jul",Table1[[#This Row],[Shipment Volume]]&gt;3000,OR(Table1[[#This Row],[Destination]]="Rest of World",Table1[[#This Row],[Destination]]="Middle-East"))</f>
        <v>0</v>
      </c>
    </row>
    <row r="409" spans="1:12" x14ac:dyDescent="0.35">
      <c r="A409">
        <v>408</v>
      </c>
      <c r="B409" t="s">
        <v>12</v>
      </c>
      <c r="C409" t="s">
        <v>9</v>
      </c>
      <c r="D409" s="1">
        <v>1387.2557368129492</v>
      </c>
      <c r="E409" s="2">
        <v>1.4256650921131298</v>
      </c>
      <c r="G409" t="b">
        <f>AND(Table1[[#This Row],[Period]]="Nov-Jan",Table1[[#This Row],[Shipment Volume]]&gt;3000,OR(Table1[[#This Row],[Destination]]="UK",Table1[[#This Row],[Destination]]="EU"))</f>
        <v>0</v>
      </c>
      <c r="H409">
        <f t="shared" si="6"/>
        <v>0</v>
      </c>
      <c r="I409">
        <f>Table1[[#This Row],[Rep Time]]*H409</f>
        <v>0</v>
      </c>
      <c r="L409" t="b">
        <f>AND(Table1[[#This Row],[Period]]="May-Jul",Table1[[#This Row],[Shipment Volume]]&gt;3000,OR(Table1[[#This Row],[Destination]]="Rest of World",Table1[[#This Row],[Destination]]="Middle-East"))</f>
        <v>0</v>
      </c>
    </row>
    <row r="410" spans="1:12" x14ac:dyDescent="0.35">
      <c r="A410">
        <v>409</v>
      </c>
      <c r="B410" t="s">
        <v>12</v>
      </c>
      <c r="C410" t="s">
        <v>9</v>
      </c>
      <c r="D410" s="1">
        <v>2749.2986312834546</v>
      </c>
      <c r="E410" s="2">
        <v>3.2365766544758285</v>
      </c>
      <c r="G410" t="b">
        <f>AND(Table1[[#This Row],[Period]]="Nov-Jan",Table1[[#This Row],[Shipment Volume]]&gt;3000,OR(Table1[[#This Row],[Destination]]="UK",Table1[[#This Row],[Destination]]="EU"))</f>
        <v>0</v>
      </c>
      <c r="H410">
        <f t="shared" si="6"/>
        <v>0</v>
      </c>
      <c r="I410">
        <f>Table1[[#This Row],[Rep Time]]*H410</f>
        <v>0</v>
      </c>
      <c r="L410" t="b">
        <f>AND(Table1[[#This Row],[Period]]="May-Jul",Table1[[#This Row],[Shipment Volume]]&gt;3000,OR(Table1[[#This Row],[Destination]]="Rest of World",Table1[[#This Row],[Destination]]="Middle-East"))</f>
        <v>0</v>
      </c>
    </row>
    <row r="411" spans="1:12" x14ac:dyDescent="0.35">
      <c r="A411">
        <v>410</v>
      </c>
      <c r="B411" t="s">
        <v>12</v>
      </c>
      <c r="C411" t="s">
        <v>8</v>
      </c>
      <c r="D411" s="1">
        <v>1764.2667565494776</v>
      </c>
      <c r="E411" s="2">
        <v>1.3363162482644086</v>
      </c>
      <c r="G411" t="b">
        <f>AND(Table1[[#This Row],[Period]]="Nov-Jan",Table1[[#This Row],[Shipment Volume]]&gt;3000,OR(Table1[[#This Row],[Destination]]="UK",Table1[[#This Row],[Destination]]="EU"))</f>
        <v>0</v>
      </c>
      <c r="H411">
        <f t="shared" si="6"/>
        <v>0</v>
      </c>
      <c r="I411">
        <f>Table1[[#This Row],[Rep Time]]*H411</f>
        <v>0</v>
      </c>
      <c r="L411" t="b">
        <f>AND(Table1[[#This Row],[Period]]="May-Jul",Table1[[#This Row],[Shipment Volume]]&gt;3000,OR(Table1[[#This Row],[Destination]]="Rest of World",Table1[[#This Row],[Destination]]="Middle-East"))</f>
        <v>0</v>
      </c>
    </row>
    <row r="412" spans="1:12" x14ac:dyDescent="0.35">
      <c r="A412">
        <v>411</v>
      </c>
      <c r="B412" t="s">
        <v>12</v>
      </c>
      <c r="C412" t="s">
        <v>9</v>
      </c>
      <c r="D412" s="1">
        <v>2905.7662807870656</v>
      </c>
      <c r="E412" s="2">
        <v>0.88170476153395538</v>
      </c>
      <c r="G412" t="b">
        <f>AND(Table1[[#This Row],[Period]]="Nov-Jan",Table1[[#This Row],[Shipment Volume]]&gt;3000,OR(Table1[[#This Row],[Destination]]="UK",Table1[[#This Row],[Destination]]="EU"))</f>
        <v>0</v>
      </c>
      <c r="H412">
        <f t="shared" si="6"/>
        <v>0</v>
      </c>
      <c r="I412">
        <f>Table1[[#This Row],[Rep Time]]*H412</f>
        <v>0</v>
      </c>
      <c r="L412" t="b">
        <f>AND(Table1[[#This Row],[Period]]="May-Jul",Table1[[#This Row],[Shipment Volume]]&gt;3000,OR(Table1[[#This Row],[Destination]]="Rest of World",Table1[[#This Row],[Destination]]="Middle-East"))</f>
        <v>0</v>
      </c>
    </row>
    <row r="413" spans="1:12" x14ac:dyDescent="0.35">
      <c r="A413">
        <v>412</v>
      </c>
      <c r="B413" t="s">
        <v>12</v>
      </c>
      <c r="C413" t="s">
        <v>8</v>
      </c>
      <c r="D413" s="1">
        <v>5358.2123776548542</v>
      </c>
      <c r="E413" s="2">
        <v>4.0293641763313666</v>
      </c>
      <c r="G413" t="b">
        <f>AND(Table1[[#This Row],[Period]]="Nov-Jan",Table1[[#This Row],[Shipment Volume]]&gt;3000,OR(Table1[[#This Row],[Destination]]="UK",Table1[[#This Row],[Destination]]="EU"))</f>
        <v>0</v>
      </c>
      <c r="H413">
        <f t="shared" si="6"/>
        <v>0</v>
      </c>
      <c r="I413">
        <f>Table1[[#This Row],[Rep Time]]*H413</f>
        <v>0</v>
      </c>
      <c r="L413" t="b">
        <f>AND(Table1[[#This Row],[Period]]="May-Jul",Table1[[#This Row],[Shipment Volume]]&gt;3000,OR(Table1[[#This Row],[Destination]]="Rest of World",Table1[[#This Row],[Destination]]="Middle-East"))</f>
        <v>0</v>
      </c>
    </row>
    <row r="414" spans="1:12" x14ac:dyDescent="0.35">
      <c r="A414">
        <v>413</v>
      </c>
      <c r="B414" t="s">
        <v>12</v>
      </c>
      <c r="C414" t="s">
        <v>8</v>
      </c>
      <c r="D414" s="1">
        <v>3842.9214449250139</v>
      </c>
      <c r="E414" s="2">
        <v>2.7466649873246305</v>
      </c>
      <c r="G414" t="b">
        <f>AND(Table1[[#This Row],[Period]]="Nov-Jan",Table1[[#This Row],[Shipment Volume]]&gt;3000,OR(Table1[[#This Row],[Destination]]="UK",Table1[[#This Row],[Destination]]="EU"))</f>
        <v>0</v>
      </c>
      <c r="H414">
        <f t="shared" si="6"/>
        <v>0</v>
      </c>
      <c r="I414">
        <f>Table1[[#This Row],[Rep Time]]*H414</f>
        <v>0</v>
      </c>
      <c r="L414" t="b">
        <f>AND(Table1[[#This Row],[Period]]="May-Jul",Table1[[#This Row],[Shipment Volume]]&gt;3000,OR(Table1[[#This Row],[Destination]]="Rest of World",Table1[[#This Row],[Destination]]="Middle-East"))</f>
        <v>0</v>
      </c>
    </row>
    <row r="415" spans="1:12" x14ac:dyDescent="0.35">
      <c r="A415">
        <v>414</v>
      </c>
      <c r="B415" t="s">
        <v>12</v>
      </c>
      <c r="C415" t="s">
        <v>7</v>
      </c>
      <c r="D415" s="1">
        <v>4520.7751221139915</v>
      </c>
      <c r="E415" s="2">
        <v>6.9659355854768181</v>
      </c>
      <c r="G415" t="b">
        <f>AND(Table1[[#This Row],[Period]]="Nov-Jan",Table1[[#This Row],[Shipment Volume]]&gt;3000,OR(Table1[[#This Row],[Destination]]="UK",Table1[[#This Row],[Destination]]="EU"))</f>
        <v>0</v>
      </c>
      <c r="H415">
        <f t="shared" si="6"/>
        <v>0</v>
      </c>
      <c r="I415">
        <f>Table1[[#This Row],[Rep Time]]*H415</f>
        <v>0</v>
      </c>
      <c r="L415" t="b">
        <f>AND(Table1[[#This Row],[Period]]="May-Jul",Table1[[#This Row],[Shipment Volume]]&gt;3000,OR(Table1[[#This Row],[Destination]]="Rest of World",Table1[[#This Row],[Destination]]="Middle-East"))</f>
        <v>0</v>
      </c>
    </row>
    <row r="416" spans="1:12" x14ac:dyDescent="0.35">
      <c r="A416">
        <v>415</v>
      </c>
      <c r="B416" t="s">
        <v>12</v>
      </c>
      <c r="C416" t="s">
        <v>8</v>
      </c>
      <c r="D416" s="1">
        <v>5153.9444151101634</v>
      </c>
      <c r="E416" s="2">
        <v>2.8876508189281376</v>
      </c>
      <c r="G416" t="b">
        <f>AND(Table1[[#This Row],[Period]]="Nov-Jan",Table1[[#This Row],[Shipment Volume]]&gt;3000,OR(Table1[[#This Row],[Destination]]="UK",Table1[[#This Row],[Destination]]="EU"))</f>
        <v>0</v>
      </c>
      <c r="H416">
        <f t="shared" si="6"/>
        <v>0</v>
      </c>
      <c r="I416">
        <f>Table1[[#This Row],[Rep Time]]*H416</f>
        <v>0</v>
      </c>
      <c r="L416" t="b">
        <f>AND(Table1[[#This Row],[Period]]="May-Jul",Table1[[#This Row],[Shipment Volume]]&gt;3000,OR(Table1[[#This Row],[Destination]]="Rest of World",Table1[[#This Row],[Destination]]="Middle-East"))</f>
        <v>0</v>
      </c>
    </row>
    <row r="417" spans="1:12" x14ac:dyDescent="0.35">
      <c r="A417">
        <v>416</v>
      </c>
      <c r="B417" t="s">
        <v>12</v>
      </c>
      <c r="C417" t="s">
        <v>6</v>
      </c>
      <c r="D417" s="1">
        <v>6722.8500605095178</v>
      </c>
      <c r="E417" s="2">
        <v>6.8294545636761388</v>
      </c>
      <c r="G417" t="b">
        <f>AND(Table1[[#This Row],[Period]]="Nov-Jan",Table1[[#This Row],[Shipment Volume]]&gt;3000,OR(Table1[[#This Row],[Destination]]="UK",Table1[[#This Row],[Destination]]="EU"))</f>
        <v>0</v>
      </c>
      <c r="H417">
        <f t="shared" si="6"/>
        <v>0</v>
      </c>
      <c r="I417">
        <f>Table1[[#This Row],[Rep Time]]*H417</f>
        <v>0</v>
      </c>
      <c r="L417" t="b">
        <f>AND(Table1[[#This Row],[Period]]="May-Jul",Table1[[#This Row],[Shipment Volume]]&gt;3000,OR(Table1[[#This Row],[Destination]]="Rest of World",Table1[[#This Row],[Destination]]="Middle-East"))</f>
        <v>1</v>
      </c>
    </row>
    <row r="418" spans="1:12" x14ac:dyDescent="0.35">
      <c r="A418">
        <v>417</v>
      </c>
      <c r="B418" t="s">
        <v>12</v>
      </c>
      <c r="C418" t="s">
        <v>8</v>
      </c>
      <c r="D418" s="1">
        <v>4443.6572473612614</v>
      </c>
      <c r="E418" s="2">
        <v>4.3122812736710179</v>
      </c>
      <c r="G418" t="b">
        <f>AND(Table1[[#This Row],[Period]]="Nov-Jan",Table1[[#This Row],[Shipment Volume]]&gt;3000,OR(Table1[[#This Row],[Destination]]="UK",Table1[[#This Row],[Destination]]="EU"))</f>
        <v>0</v>
      </c>
      <c r="H418">
        <f t="shared" si="6"/>
        <v>0</v>
      </c>
      <c r="I418">
        <f>Table1[[#This Row],[Rep Time]]*H418</f>
        <v>0</v>
      </c>
      <c r="L418" t="b">
        <f>AND(Table1[[#This Row],[Period]]="May-Jul",Table1[[#This Row],[Shipment Volume]]&gt;3000,OR(Table1[[#This Row],[Destination]]="Rest of World",Table1[[#This Row],[Destination]]="Middle-East"))</f>
        <v>0</v>
      </c>
    </row>
    <row r="419" spans="1:12" x14ac:dyDescent="0.35">
      <c r="A419">
        <v>418</v>
      </c>
      <c r="B419" t="s">
        <v>12</v>
      </c>
      <c r="C419" t="s">
        <v>6</v>
      </c>
      <c r="D419" s="1">
        <v>4562.3040144389961</v>
      </c>
      <c r="E419" s="2">
        <v>5.2801098138139526</v>
      </c>
      <c r="G419" t="b">
        <f>AND(Table1[[#This Row],[Period]]="Nov-Jan",Table1[[#This Row],[Shipment Volume]]&gt;3000,OR(Table1[[#This Row],[Destination]]="UK",Table1[[#This Row],[Destination]]="EU"))</f>
        <v>0</v>
      </c>
      <c r="H419">
        <f t="shared" si="6"/>
        <v>0</v>
      </c>
      <c r="I419">
        <f>Table1[[#This Row],[Rep Time]]*H419</f>
        <v>0</v>
      </c>
      <c r="L419" t="b">
        <f>AND(Table1[[#This Row],[Period]]="May-Jul",Table1[[#This Row],[Shipment Volume]]&gt;3000,OR(Table1[[#This Row],[Destination]]="Rest of World",Table1[[#This Row],[Destination]]="Middle-East"))</f>
        <v>1</v>
      </c>
    </row>
    <row r="420" spans="1:12" x14ac:dyDescent="0.35">
      <c r="A420">
        <v>419</v>
      </c>
      <c r="B420" t="s">
        <v>12</v>
      </c>
      <c r="C420" t="s">
        <v>8</v>
      </c>
      <c r="D420" s="1">
        <v>4944.4254849047866</v>
      </c>
      <c r="E420" s="2">
        <v>4.5429621679067393</v>
      </c>
      <c r="G420" t="b">
        <f>AND(Table1[[#This Row],[Period]]="Nov-Jan",Table1[[#This Row],[Shipment Volume]]&gt;3000,OR(Table1[[#This Row],[Destination]]="UK",Table1[[#This Row],[Destination]]="EU"))</f>
        <v>0</v>
      </c>
      <c r="H420">
        <f t="shared" si="6"/>
        <v>0</v>
      </c>
      <c r="I420">
        <f>Table1[[#This Row],[Rep Time]]*H420</f>
        <v>0</v>
      </c>
      <c r="L420" t="b">
        <f>AND(Table1[[#This Row],[Period]]="May-Jul",Table1[[#This Row],[Shipment Volume]]&gt;3000,OR(Table1[[#This Row],[Destination]]="Rest of World",Table1[[#This Row],[Destination]]="Middle-East"))</f>
        <v>0</v>
      </c>
    </row>
    <row r="421" spans="1:12" x14ac:dyDescent="0.35">
      <c r="A421">
        <v>420</v>
      </c>
      <c r="B421" t="s">
        <v>12</v>
      </c>
      <c r="C421" t="s">
        <v>6</v>
      </c>
      <c r="D421" s="1">
        <v>5262.922798760701</v>
      </c>
      <c r="E421" s="2">
        <v>3.1936335625196626</v>
      </c>
      <c r="G421" t="b">
        <f>AND(Table1[[#This Row],[Period]]="Nov-Jan",Table1[[#This Row],[Shipment Volume]]&gt;3000,OR(Table1[[#This Row],[Destination]]="UK",Table1[[#This Row],[Destination]]="EU"))</f>
        <v>0</v>
      </c>
      <c r="H421">
        <f t="shared" si="6"/>
        <v>0</v>
      </c>
      <c r="I421">
        <f>Table1[[#This Row],[Rep Time]]*H421</f>
        <v>0</v>
      </c>
      <c r="L421" t="b">
        <f>AND(Table1[[#This Row],[Period]]="May-Jul",Table1[[#This Row],[Shipment Volume]]&gt;3000,OR(Table1[[#This Row],[Destination]]="Rest of World",Table1[[#This Row],[Destination]]="Middle-East"))</f>
        <v>1</v>
      </c>
    </row>
    <row r="422" spans="1:12" x14ac:dyDescent="0.35">
      <c r="A422">
        <v>421</v>
      </c>
      <c r="B422" t="s">
        <v>12</v>
      </c>
      <c r="C422" t="s">
        <v>6</v>
      </c>
      <c r="D422" s="1">
        <v>4449.8877408157568</v>
      </c>
      <c r="E422" s="2">
        <v>1.5807320528519391</v>
      </c>
      <c r="G422" t="b">
        <f>AND(Table1[[#This Row],[Period]]="Nov-Jan",Table1[[#This Row],[Shipment Volume]]&gt;3000,OR(Table1[[#This Row],[Destination]]="UK",Table1[[#This Row],[Destination]]="EU"))</f>
        <v>0</v>
      </c>
      <c r="H422">
        <f t="shared" si="6"/>
        <v>0</v>
      </c>
      <c r="I422">
        <f>Table1[[#This Row],[Rep Time]]*H422</f>
        <v>0</v>
      </c>
      <c r="L422" t="b">
        <f>AND(Table1[[#This Row],[Period]]="May-Jul",Table1[[#This Row],[Shipment Volume]]&gt;3000,OR(Table1[[#This Row],[Destination]]="Rest of World",Table1[[#This Row],[Destination]]="Middle-East"))</f>
        <v>1</v>
      </c>
    </row>
    <row r="423" spans="1:12" x14ac:dyDescent="0.35">
      <c r="A423">
        <v>422</v>
      </c>
      <c r="B423" t="s">
        <v>12</v>
      </c>
      <c r="C423" t="s">
        <v>7</v>
      </c>
      <c r="D423" s="1">
        <v>4446.9177858671173</v>
      </c>
      <c r="E423" s="2">
        <v>5.6722794132389556</v>
      </c>
      <c r="G423" t="b">
        <f>AND(Table1[[#This Row],[Period]]="Nov-Jan",Table1[[#This Row],[Shipment Volume]]&gt;3000,OR(Table1[[#This Row],[Destination]]="UK",Table1[[#This Row],[Destination]]="EU"))</f>
        <v>0</v>
      </c>
      <c r="H423">
        <f t="shared" si="6"/>
        <v>0</v>
      </c>
      <c r="I423">
        <f>Table1[[#This Row],[Rep Time]]*H423</f>
        <v>0</v>
      </c>
      <c r="L423" t="b">
        <f>AND(Table1[[#This Row],[Period]]="May-Jul",Table1[[#This Row],[Shipment Volume]]&gt;3000,OR(Table1[[#This Row],[Destination]]="Rest of World",Table1[[#This Row],[Destination]]="Middle-East"))</f>
        <v>0</v>
      </c>
    </row>
    <row r="424" spans="1:12" x14ac:dyDescent="0.35">
      <c r="A424">
        <v>423</v>
      </c>
      <c r="B424" t="s">
        <v>12</v>
      </c>
      <c r="C424" t="s">
        <v>8</v>
      </c>
      <c r="D424" s="1">
        <v>5365.4865162796341</v>
      </c>
      <c r="E424" s="2">
        <v>4.6308294973515505</v>
      </c>
      <c r="G424" t="b">
        <f>AND(Table1[[#This Row],[Period]]="Nov-Jan",Table1[[#This Row],[Shipment Volume]]&gt;3000,OR(Table1[[#This Row],[Destination]]="UK",Table1[[#This Row],[Destination]]="EU"))</f>
        <v>0</v>
      </c>
      <c r="H424">
        <f t="shared" si="6"/>
        <v>0</v>
      </c>
      <c r="I424">
        <f>Table1[[#This Row],[Rep Time]]*H424</f>
        <v>0</v>
      </c>
      <c r="L424" t="b">
        <f>AND(Table1[[#This Row],[Period]]="May-Jul",Table1[[#This Row],[Shipment Volume]]&gt;3000,OR(Table1[[#This Row],[Destination]]="Rest of World",Table1[[#This Row],[Destination]]="Middle-East"))</f>
        <v>0</v>
      </c>
    </row>
    <row r="425" spans="1:12" x14ac:dyDescent="0.35">
      <c r="A425">
        <v>424</v>
      </c>
      <c r="B425" t="s">
        <v>12</v>
      </c>
      <c r="C425" t="s">
        <v>8</v>
      </c>
      <c r="D425" s="1">
        <v>5196.7488737544045</v>
      </c>
      <c r="E425" s="2">
        <v>3.6029720044228761</v>
      </c>
      <c r="G425" t="b">
        <f>AND(Table1[[#This Row],[Period]]="Nov-Jan",Table1[[#This Row],[Shipment Volume]]&gt;3000,OR(Table1[[#This Row],[Destination]]="UK",Table1[[#This Row],[Destination]]="EU"))</f>
        <v>0</v>
      </c>
      <c r="H425">
        <f t="shared" si="6"/>
        <v>0</v>
      </c>
      <c r="I425">
        <f>Table1[[#This Row],[Rep Time]]*H425</f>
        <v>0</v>
      </c>
      <c r="L425" t="b">
        <f>AND(Table1[[#This Row],[Period]]="May-Jul",Table1[[#This Row],[Shipment Volume]]&gt;3000,OR(Table1[[#This Row],[Destination]]="Rest of World",Table1[[#This Row],[Destination]]="Middle-East"))</f>
        <v>0</v>
      </c>
    </row>
    <row r="426" spans="1:12" x14ac:dyDescent="0.35">
      <c r="A426">
        <v>425</v>
      </c>
      <c r="B426" t="s">
        <v>12</v>
      </c>
      <c r="C426" t="s">
        <v>9</v>
      </c>
      <c r="D426" s="1">
        <v>3313.5709721362218</v>
      </c>
      <c r="E426" s="2">
        <v>3.9992498976359125</v>
      </c>
      <c r="G426" t="b">
        <f>AND(Table1[[#This Row],[Period]]="Nov-Jan",Table1[[#This Row],[Shipment Volume]]&gt;3000,OR(Table1[[#This Row],[Destination]]="UK",Table1[[#This Row],[Destination]]="EU"))</f>
        <v>0</v>
      </c>
      <c r="H426">
        <f t="shared" si="6"/>
        <v>0</v>
      </c>
      <c r="I426">
        <f>Table1[[#This Row],[Rep Time]]*H426</f>
        <v>0</v>
      </c>
      <c r="L426" t="b">
        <f>AND(Table1[[#This Row],[Period]]="May-Jul",Table1[[#This Row],[Shipment Volume]]&gt;3000,OR(Table1[[#This Row],[Destination]]="Rest of World",Table1[[#This Row],[Destination]]="Middle-East"))</f>
        <v>1</v>
      </c>
    </row>
    <row r="427" spans="1:12" x14ac:dyDescent="0.35">
      <c r="A427">
        <v>426</v>
      </c>
      <c r="B427" t="s">
        <v>12</v>
      </c>
      <c r="C427" t="s">
        <v>6</v>
      </c>
      <c r="D427" s="1">
        <v>3726.4397299848497</v>
      </c>
      <c r="E427" s="2">
        <v>0.94381510799941126</v>
      </c>
      <c r="G427" t="b">
        <f>AND(Table1[[#This Row],[Period]]="Nov-Jan",Table1[[#This Row],[Shipment Volume]]&gt;3000,OR(Table1[[#This Row],[Destination]]="UK",Table1[[#This Row],[Destination]]="EU"))</f>
        <v>0</v>
      </c>
      <c r="H427">
        <f t="shared" si="6"/>
        <v>0</v>
      </c>
      <c r="I427">
        <f>Table1[[#This Row],[Rep Time]]*H427</f>
        <v>0</v>
      </c>
      <c r="L427" t="b">
        <f>AND(Table1[[#This Row],[Period]]="May-Jul",Table1[[#This Row],[Shipment Volume]]&gt;3000,OR(Table1[[#This Row],[Destination]]="Rest of World",Table1[[#This Row],[Destination]]="Middle-East"))</f>
        <v>1</v>
      </c>
    </row>
    <row r="428" spans="1:12" x14ac:dyDescent="0.35">
      <c r="A428">
        <v>427</v>
      </c>
      <c r="B428" t="s">
        <v>12</v>
      </c>
      <c r="C428" t="s">
        <v>8</v>
      </c>
      <c r="D428" s="1">
        <v>4451.6121427703183</v>
      </c>
      <c r="E428" s="2">
        <v>6.649701446582398</v>
      </c>
      <c r="G428" t="b">
        <f>AND(Table1[[#This Row],[Period]]="Nov-Jan",Table1[[#This Row],[Shipment Volume]]&gt;3000,OR(Table1[[#This Row],[Destination]]="UK",Table1[[#This Row],[Destination]]="EU"))</f>
        <v>0</v>
      </c>
      <c r="H428">
        <f t="shared" si="6"/>
        <v>0</v>
      </c>
      <c r="I428">
        <f>Table1[[#This Row],[Rep Time]]*H428</f>
        <v>0</v>
      </c>
      <c r="L428" t="b">
        <f>AND(Table1[[#This Row],[Period]]="May-Jul",Table1[[#This Row],[Shipment Volume]]&gt;3000,OR(Table1[[#This Row],[Destination]]="Rest of World",Table1[[#This Row],[Destination]]="Middle-East"))</f>
        <v>0</v>
      </c>
    </row>
    <row r="429" spans="1:12" x14ac:dyDescent="0.35">
      <c r="A429">
        <v>428</v>
      </c>
      <c r="B429" t="s">
        <v>12</v>
      </c>
      <c r="C429" t="s">
        <v>8</v>
      </c>
      <c r="D429" s="1">
        <v>6099.7406884096563</v>
      </c>
      <c r="E429" s="2">
        <v>7.9634219905649655</v>
      </c>
      <c r="G429" t="b">
        <f>AND(Table1[[#This Row],[Period]]="Nov-Jan",Table1[[#This Row],[Shipment Volume]]&gt;3000,OR(Table1[[#This Row],[Destination]]="UK",Table1[[#This Row],[Destination]]="EU"))</f>
        <v>0</v>
      </c>
      <c r="H429">
        <f t="shared" si="6"/>
        <v>0</v>
      </c>
      <c r="I429">
        <f>Table1[[#This Row],[Rep Time]]*H429</f>
        <v>0</v>
      </c>
      <c r="L429" t="b">
        <f>AND(Table1[[#This Row],[Period]]="May-Jul",Table1[[#This Row],[Shipment Volume]]&gt;3000,OR(Table1[[#This Row],[Destination]]="Rest of World",Table1[[#This Row],[Destination]]="Middle-East"))</f>
        <v>0</v>
      </c>
    </row>
    <row r="430" spans="1:12" x14ac:dyDescent="0.35">
      <c r="A430">
        <v>429</v>
      </c>
      <c r="B430" t="s">
        <v>12</v>
      </c>
      <c r="C430" t="s">
        <v>8</v>
      </c>
      <c r="D430" s="1">
        <v>4325.8822309551761</v>
      </c>
      <c r="E430" s="2">
        <v>4.7447054307809191</v>
      </c>
      <c r="G430" t="b">
        <f>AND(Table1[[#This Row],[Period]]="Nov-Jan",Table1[[#This Row],[Shipment Volume]]&gt;3000,OR(Table1[[#This Row],[Destination]]="UK",Table1[[#This Row],[Destination]]="EU"))</f>
        <v>0</v>
      </c>
      <c r="H430">
        <f t="shared" si="6"/>
        <v>0</v>
      </c>
      <c r="I430">
        <f>Table1[[#This Row],[Rep Time]]*H430</f>
        <v>0</v>
      </c>
      <c r="L430" t="b">
        <f>AND(Table1[[#This Row],[Period]]="May-Jul",Table1[[#This Row],[Shipment Volume]]&gt;3000,OR(Table1[[#This Row],[Destination]]="Rest of World",Table1[[#This Row],[Destination]]="Middle-East"))</f>
        <v>0</v>
      </c>
    </row>
    <row r="431" spans="1:12" x14ac:dyDescent="0.35">
      <c r="A431">
        <v>430</v>
      </c>
      <c r="B431" t="s">
        <v>12</v>
      </c>
      <c r="C431" t="s">
        <v>9</v>
      </c>
      <c r="D431" s="1">
        <v>4862.4959284323268</v>
      </c>
      <c r="E431" s="2">
        <v>8.6062244045936129</v>
      </c>
      <c r="G431" t="b">
        <f>AND(Table1[[#This Row],[Period]]="Nov-Jan",Table1[[#This Row],[Shipment Volume]]&gt;3000,OR(Table1[[#This Row],[Destination]]="UK",Table1[[#This Row],[Destination]]="EU"))</f>
        <v>0</v>
      </c>
      <c r="H431">
        <f t="shared" si="6"/>
        <v>0</v>
      </c>
      <c r="I431">
        <f>Table1[[#This Row],[Rep Time]]*H431</f>
        <v>0</v>
      </c>
      <c r="L431" t="b">
        <f>AND(Table1[[#This Row],[Period]]="May-Jul",Table1[[#This Row],[Shipment Volume]]&gt;3000,OR(Table1[[#This Row],[Destination]]="Rest of World",Table1[[#This Row],[Destination]]="Middle-East"))</f>
        <v>1</v>
      </c>
    </row>
    <row r="432" spans="1:12" x14ac:dyDescent="0.35">
      <c r="A432">
        <v>431</v>
      </c>
      <c r="B432" t="s">
        <v>12</v>
      </c>
      <c r="C432" t="s">
        <v>8</v>
      </c>
      <c r="D432" s="1">
        <v>5795.8093869499862</v>
      </c>
      <c r="E432" s="2">
        <v>2.624554725587906</v>
      </c>
      <c r="G432" t="b">
        <f>AND(Table1[[#This Row],[Period]]="Nov-Jan",Table1[[#This Row],[Shipment Volume]]&gt;3000,OR(Table1[[#This Row],[Destination]]="UK",Table1[[#This Row],[Destination]]="EU"))</f>
        <v>0</v>
      </c>
      <c r="H432">
        <f t="shared" si="6"/>
        <v>0</v>
      </c>
      <c r="I432">
        <f>Table1[[#This Row],[Rep Time]]*H432</f>
        <v>0</v>
      </c>
      <c r="L432" t="b">
        <f>AND(Table1[[#This Row],[Period]]="May-Jul",Table1[[#This Row],[Shipment Volume]]&gt;3000,OR(Table1[[#This Row],[Destination]]="Rest of World",Table1[[#This Row],[Destination]]="Middle-East"))</f>
        <v>0</v>
      </c>
    </row>
    <row r="433" spans="1:12" x14ac:dyDescent="0.35">
      <c r="A433">
        <v>432</v>
      </c>
      <c r="B433" t="s">
        <v>12</v>
      </c>
      <c r="C433" t="s">
        <v>8</v>
      </c>
      <c r="D433" s="1">
        <v>4294.8539097094908</v>
      </c>
      <c r="E433" s="2">
        <v>2.6322513188741383</v>
      </c>
      <c r="G433" t="b">
        <f>AND(Table1[[#This Row],[Period]]="Nov-Jan",Table1[[#This Row],[Shipment Volume]]&gt;3000,OR(Table1[[#This Row],[Destination]]="UK",Table1[[#This Row],[Destination]]="EU"))</f>
        <v>0</v>
      </c>
      <c r="H433">
        <f t="shared" si="6"/>
        <v>0</v>
      </c>
      <c r="I433">
        <f>Table1[[#This Row],[Rep Time]]*H433</f>
        <v>0</v>
      </c>
      <c r="L433" t="b">
        <f>AND(Table1[[#This Row],[Period]]="May-Jul",Table1[[#This Row],[Shipment Volume]]&gt;3000,OR(Table1[[#This Row],[Destination]]="Rest of World",Table1[[#This Row],[Destination]]="Middle-East"))</f>
        <v>0</v>
      </c>
    </row>
    <row r="434" spans="1:12" x14ac:dyDescent="0.35">
      <c r="A434">
        <v>433</v>
      </c>
      <c r="B434" t="s">
        <v>12</v>
      </c>
      <c r="C434" t="s">
        <v>7</v>
      </c>
      <c r="D434" s="1">
        <v>5251.2762643571477</v>
      </c>
      <c r="E434" s="2">
        <v>5.0208995513623478</v>
      </c>
      <c r="G434" t="b">
        <f>AND(Table1[[#This Row],[Period]]="Nov-Jan",Table1[[#This Row],[Shipment Volume]]&gt;3000,OR(Table1[[#This Row],[Destination]]="UK",Table1[[#This Row],[Destination]]="EU"))</f>
        <v>0</v>
      </c>
      <c r="H434">
        <f t="shared" si="6"/>
        <v>0</v>
      </c>
      <c r="I434">
        <f>Table1[[#This Row],[Rep Time]]*H434</f>
        <v>0</v>
      </c>
      <c r="L434" t="b">
        <f>AND(Table1[[#This Row],[Period]]="May-Jul",Table1[[#This Row],[Shipment Volume]]&gt;3000,OR(Table1[[#This Row],[Destination]]="Rest of World",Table1[[#This Row],[Destination]]="Middle-East"))</f>
        <v>0</v>
      </c>
    </row>
    <row r="435" spans="1:12" x14ac:dyDescent="0.35">
      <c r="A435">
        <v>434</v>
      </c>
      <c r="B435" t="s">
        <v>12</v>
      </c>
      <c r="C435" t="s">
        <v>7</v>
      </c>
      <c r="D435" s="1">
        <v>4163.534698204603</v>
      </c>
      <c r="E435" s="2">
        <v>6.4629402805763503</v>
      </c>
      <c r="G435" t="b">
        <f>AND(Table1[[#This Row],[Period]]="Nov-Jan",Table1[[#This Row],[Shipment Volume]]&gt;3000,OR(Table1[[#This Row],[Destination]]="UK",Table1[[#This Row],[Destination]]="EU"))</f>
        <v>0</v>
      </c>
      <c r="H435">
        <f t="shared" si="6"/>
        <v>0</v>
      </c>
      <c r="I435">
        <f>Table1[[#This Row],[Rep Time]]*H435</f>
        <v>0</v>
      </c>
      <c r="L435" t="b">
        <f>AND(Table1[[#This Row],[Period]]="May-Jul",Table1[[#This Row],[Shipment Volume]]&gt;3000,OR(Table1[[#This Row],[Destination]]="Rest of World",Table1[[#This Row],[Destination]]="Middle-East"))</f>
        <v>0</v>
      </c>
    </row>
    <row r="436" spans="1:12" x14ac:dyDescent="0.35">
      <c r="A436">
        <v>435</v>
      </c>
      <c r="B436" t="s">
        <v>12</v>
      </c>
      <c r="C436" t="s">
        <v>8</v>
      </c>
      <c r="D436" s="1">
        <v>4063.7281138740946</v>
      </c>
      <c r="E436" s="2">
        <v>5.0433367959223041</v>
      </c>
      <c r="G436" t="b">
        <f>AND(Table1[[#This Row],[Period]]="Nov-Jan",Table1[[#This Row],[Shipment Volume]]&gt;3000,OR(Table1[[#This Row],[Destination]]="UK",Table1[[#This Row],[Destination]]="EU"))</f>
        <v>0</v>
      </c>
      <c r="H436">
        <f t="shared" si="6"/>
        <v>0</v>
      </c>
      <c r="I436">
        <f>Table1[[#This Row],[Rep Time]]*H436</f>
        <v>0</v>
      </c>
      <c r="L436" t="b">
        <f>AND(Table1[[#This Row],[Period]]="May-Jul",Table1[[#This Row],[Shipment Volume]]&gt;3000,OR(Table1[[#This Row],[Destination]]="Rest of World",Table1[[#This Row],[Destination]]="Middle-East"))</f>
        <v>0</v>
      </c>
    </row>
    <row r="437" spans="1:12" x14ac:dyDescent="0.35">
      <c r="A437">
        <v>436</v>
      </c>
      <c r="B437" t="s">
        <v>12</v>
      </c>
      <c r="C437" t="s">
        <v>8</v>
      </c>
      <c r="D437" s="1">
        <v>5134.8136488057207</v>
      </c>
      <c r="E437" s="2">
        <v>2.1917022220615681</v>
      </c>
      <c r="G437" t="b">
        <f>AND(Table1[[#This Row],[Period]]="Nov-Jan",Table1[[#This Row],[Shipment Volume]]&gt;3000,OR(Table1[[#This Row],[Destination]]="UK",Table1[[#This Row],[Destination]]="EU"))</f>
        <v>0</v>
      </c>
      <c r="H437">
        <f t="shared" si="6"/>
        <v>0</v>
      </c>
      <c r="I437">
        <f>Table1[[#This Row],[Rep Time]]*H437</f>
        <v>0</v>
      </c>
      <c r="L437" t="b">
        <f>AND(Table1[[#This Row],[Period]]="May-Jul",Table1[[#This Row],[Shipment Volume]]&gt;3000,OR(Table1[[#This Row],[Destination]]="Rest of World",Table1[[#This Row],[Destination]]="Middle-East"))</f>
        <v>0</v>
      </c>
    </row>
    <row r="438" spans="1:12" x14ac:dyDescent="0.35">
      <c r="A438">
        <v>437</v>
      </c>
      <c r="B438" t="s">
        <v>12</v>
      </c>
      <c r="C438" t="s">
        <v>6</v>
      </c>
      <c r="D438" s="1">
        <v>5930.9512046864256</v>
      </c>
      <c r="E438" s="2">
        <v>3.1336364590147308</v>
      </c>
      <c r="G438" t="b">
        <f>AND(Table1[[#This Row],[Period]]="Nov-Jan",Table1[[#This Row],[Shipment Volume]]&gt;3000,OR(Table1[[#This Row],[Destination]]="UK",Table1[[#This Row],[Destination]]="EU"))</f>
        <v>0</v>
      </c>
      <c r="H438">
        <f t="shared" si="6"/>
        <v>0</v>
      </c>
      <c r="I438">
        <f>Table1[[#This Row],[Rep Time]]*H438</f>
        <v>0</v>
      </c>
      <c r="L438" t="b">
        <f>AND(Table1[[#This Row],[Period]]="May-Jul",Table1[[#This Row],[Shipment Volume]]&gt;3000,OR(Table1[[#This Row],[Destination]]="Rest of World",Table1[[#This Row],[Destination]]="Middle-East"))</f>
        <v>1</v>
      </c>
    </row>
    <row r="439" spans="1:12" x14ac:dyDescent="0.35">
      <c r="A439">
        <v>438</v>
      </c>
      <c r="B439" t="s">
        <v>12</v>
      </c>
      <c r="C439" t="s">
        <v>7</v>
      </c>
      <c r="D439" s="1">
        <v>1993.5030771419404</v>
      </c>
      <c r="E439" s="2">
        <v>1.3089246797019212</v>
      </c>
      <c r="G439" t="b">
        <f>AND(Table1[[#This Row],[Period]]="Nov-Jan",Table1[[#This Row],[Shipment Volume]]&gt;3000,OR(Table1[[#This Row],[Destination]]="UK",Table1[[#This Row],[Destination]]="EU"))</f>
        <v>0</v>
      </c>
      <c r="H439">
        <f t="shared" si="6"/>
        <v>0</v>
      </c>
      <c r="I439">
        <f>Table1[[#This Row],[Rep Time]]*H439</f>
        <v>0</v>
      </c>
      <c r="L439" t="b">
        <f>AND(Table1[[#This Row],[Period]]="May-Jul",Table1[[#This Row],[Shipment Volume]]&gt;3000,OR(Table1[[#This Row],[Destination]]="Rest of World",Table1[[#This Row],[Destination]]="Middle-East"))</f>
        <v>0</v>
      </c>
    </row>
    <row r="440" spans="1:12" x14ac:dyDescent="0.35">
      <c r="A440">
        <v>439</v>
      </c>
      <c r="B440" t="s">
        <v>12</v>
      </c>
      <c r="C440" t="s">
        <v>6</v>
      </c>
      <c r="D440" s="1">
        <v>5789.8640200844966</v>
      </c>
      <c r="E440" s="2">
        <v>6.5264446267285114</v>
      </c>
      <c r="G440" t="b">
        <f>AND(Table1[[#This Row],[Period]]="Nov-Jan",Table1[[#This Row],[Shipment Volume]]&gt;3000,OR(Table1[[#This Row],[Destination]]="UK",Table1[[#This Row],[Destination]]="EU"))</f>
        <v>0</v>
      </c>
      <c r="H440">
        <f t="shared" si="6"/>
        <v>0</v>
      </c>
      <c r="I440">
        <f>Table1[[#This Row],[Rep Time]]*H440</f>
        <v>0</v>
      </c>
      <c r="L440" t="b">
        <f>AND(Table1[[#This Row],[Period]]="May-Jul",Table1[[#This Row],[Shipment Volume]]&gt;3000,OR(Table1[[#This Row],[Destination]]="Rest of World",Table1[[#This Row],[Destination]]="Middle-East"))</f>
        <v>1</v>
      </c>
    </row>
    <row r="441" spans="1:12" x14ac:dyDescent="0.35">
      <c r="A441">
        <v>440</v>
      </c>
      <c r="B441" t="s">
        <v>12</v>
      </c>
      <c r="C441" t="s">
        <v>8</v>
      </c>
      <c r="D441" s="1">
        <v>5378.9597707916982</v>
      </c>
      <c r="E441" s="2">
        <v>5.9305908447454909</v>
      </c>
      <c r="G441" t="b">
        <f>AND(Table1[[#This Row],[Period]]="Nov-Jan",Table1[[#This Row],[Shipment Volume]]&gt;3000,OR(Table1[[#This Row],[Destination]]="UK",Table1[[#This Row],[Destination]]="EU"))</f>
        <v>0</v>
      </c>
      <c r="H441">
        <f t="shared" si="6"/>
        <v>0</v>
      </c>
      <c r="I441">
        <f>Table1[[#This Row],[Rep Time]]*H441</f>
        <v>0</v>
      </c>
      <c r="L441" t="b">
        <f>AND(Table1[[#This Row],[Period]]="May-Jul",Table1[[#This Row],[Shipment Volume]]&gt;3000,OR(Table1[[#This Row],[Destination]]="Rest of World",Table1[[#This Row],[Destination]]="Middle-East"))</f>
        <v>0</v>
      </c>
    </row>
    <row r="442" spans="1:12" x14ac:dyDescent="0.35">
      <c r="A442">
        <v>441</v>
      </c>
      <c r="B442" t="s">
        <v>12</v>
      </c>
      <c r="C442" t="s">
        <v>9</v>
      </c>
      <c r="D442" s="1">
        <v>5249.7005647863261</v>
      </c>
      <c r="E442" s="2">
        <v>4.526310697546915</v>
      </c>
      <c r="G442" t="b">
        <f>AND(Table1[[#This Row],[Period]]="Nov-Jan",Table1[[#This Row],[Shipment Volume]]&gt;3000,OR(Table1[[#This Row],[Destination]]="UK",Table1[[#This Row],[Destination]]="EU"))</f>
        <v>0</v>
      </c>
      <c r="H442">
        <f t="shared" si="6"/>
        <v>0</v>
      </c>
      <c r="I442">
        <f>Table1[[#This Row],[Rep Time]]*H442</f>
        <v>0</v>
      </c>
      <c r="L442" t="b">
        <f>AND(Table1[[#This Row],[Period]]="May-Jul",Table1[[#This Row],[Shipment Volume]]&gt;3000,OR(Table1[[#This Row],[Destination]]="Rest of World",Table1[[#This Row],[Destination]]="Middle-East"))</f>
        <v>1</v>
      </c>
    </row>
    <row r="443" spans="1:12" x14ac:dyDescent="0.35">
      <c r="A443">
        <v>442</v>
      </c>
      <c r="B443" t="s">
        <v>12</v>
      </c>
      <c r="C443" t="s">
        <v>8</v>
      </c>
      <c r="D443" s="1">
        <v>2758.7228153832257</v>
      </c>
      <c r="E443" s="2">
        <v>4.7365142139759504</v>
      </c>
      <c r="G443" t="b">
        <f>AND(Table1[[#This Row],[Period]]="Nov-Jan",Table1[[#This Row],[Shipment Volume]]&gt;3000,OR(Table1[[#This Row],[Destination]]="UK",Table1[[#This Row],[Destination]]="EU"))</f>
        <v>0</v>
      </c>
      <c r="H443">
        <f t="shared" si="6"/>
        <v>0</v>
      </c>
      <c r="I443">
        <f>Table1[[#This Row],[Rep Time]]*H443</f>
        <v>0</v>
      </c>
      <c r="L443" t="b">
        <f>AND(Table1[[#This Row],[Period]]="May-Jul",Table1[[#This Row],[Shipment Volume]]&gt;3000,OR(Table1[[#This Row],[Destination]]="Rest of World",Table1[[#This Row],[Destination]]="Middle-East"))</f>
        <v>0</v>
      </c>
    </row>
    <row r="444" spans="1:12" x14ac:dyDescent="0.35">
      <c r="A444">
        <v>443</v>
      </c>
      <c r="B444" t="s">
        <v>12</v>
      </c>
      <c r="C444" t="s">
        <v>9</v>
      </c>
      <c r="D444" s="1">
        <v>3824.2586136446334</v>
      </c>
      <c r="E444" s="2">
        <v>2.5435759466908863</v>
      </c>
      <c r="G444" t="b">
        <f>AND(Table1[[#This Row],[Period]]="Nov-Jan",Table1[[#This Row],[Shipment Volume]]&gt;3000,OR(Table1[[#This Row],[Destination]]="UK",Table1[[#This Row],[Destination]]="EU"))</f>
        <v>0</v>
      </c>
      <c r="H444">
        <f t="shared" si="6"/>
        <v>0</v>
      </c>
      <c r="I444">
        <f>Table1[[#This Row],[Rep Time]]*H444</f>
        <v>0</v>
      </c>
      <c r="L444" t="b">
        <f>AND(Table1[[#This Row],[Period]]="May-Jul",Table1[[#This Row],[Shipment Volume]]&gt;3000,OR(Table1[[#This Row],[Destination]]="Rest of World",Table1[[#This Row],[Destination]]="Middle-East"))</f>
        <v>1</v>
      </c>
    </row>
    <row r="445" spans="1:12" x14ac:dyDescent="0.35">
      <c r="A445">
        <v>444</v>
      </c>
      <c r="B445" t="s">
        <v>12</v>
      </c>
      <c r="C445" t="s">
        <v>6</v>
      </c>
      <c r="D445" s="1">
        <v>2653.1741362530738</v>
      </c>
      <c r="E445" s="2">
        <v>1.400229218918043</v>
      </c>
      <c r="G445" t="b">
        <f>AND(Table1[[#This Row],[Period]]="Nov-Jan",Table1[[#This Row],[Shipment Volume]]&gt;3000,OR(Table1[[#This Row],[Destination]]="UK",Table1[[#This Row],[Destination]]="EU"))</f>
        <v>0</v>
      </c>
      <c r="H445">
        <f t="shared" si="6"/>
        <v>0</v>
      </c>
      <c r="I445">
        <f>Table1[[#This Row],[Rep Time]]*H445</f>
        <v>0</v>
      </c>
      <c r="L445" t="b">
        <f>AND(Table1[[#This Row],[Period]]="May-Jul",Table1[[#This Row],[Shipment Volume]]&gt;3000,OR(Table1[[#This Row],[Destination]]="Rest of World",Table1[[#This Row],[Destination]]="Middle-East"))</f>
        <v>0</v>
      </c>
    </row>
    <row r="446" spans="1:12" x14ac:dyDescent="0.35">
      <c r="A446">
        <v>445</v>
      </c>
      <c r="B446" t="s">
        <v>12</v>
      </c>
      <c r="C446" t="s">
        <v>7</v>
      </c>
      <c r="D446" s="1">
        <v>2839.7697072476149</v>
      </c>
      <c r="E446" s="2">
        <v>4.0950437652585787</v>
      </c>
      <c r="G446" t="b">
        <f>AND(Table1[[#This Row],[Period]]="Nov-Jan",Table1[[#This Row],[Shipment Volume]]&gt;3000,OR(Table1[[#This Row],[Destination]]="UK",Table1[[#This Row],[Destination]]="EU"))</f>
        <v>0</v>
      </c>
      <c r="H446">
        <f t="shared" si="6"/>
        <v>0</v>
      </c>
      <c r="I446">
        <f>Table1[[#This Row],[Rep Time]]*H446</f>
        <v>0</v>
      </c>
      <c r="L446" t="b">
        <f>AND(Table1[[#This Row],[Period]]="May-Jul",Table1[[#This Row],[Shipment Volume]]&gt;3000,OR(Table1[[#This Row],[Destination]]="Rest of World",Table1[[#This Row],[Destination]]="Middle-East"))</f>
        <v>0</v>
      </c>
    </row>
    <row r="447" spans="1:12" x14ac:dyDescent="0.35">
      <c r="A447">
        <v>446</v>
      </c>
      <c r="B447" t="s">
        <v>12</v>
      </c>
      <c r="C447" t="s">
        <v>8</v>
      </c>
      <c r="D447" s="1">
        <v>5858.0351954558864</v>
      </c>
      <c r="E447" s="2">
        <v>10.151364831282105</v>
      </c>
      <c r="G447" t="b">
        <f>AND(Table1[[#This Row],[Period]]="Nov-Jan",Table1[[#This Row],[Shipment Volume]]&gt;3000,OR(Table1[[#This Row],[Destination]]="UK",Table1[[#This Row],[Destination]]="EU"))</f>
        <v>0</v>
      </c>
      <c r="H447">
        <f t="shared" si="6"/>
        <v>0</v>
      </c>
      <c r="I447">
        <f>Table1[[#This Row],[Rep Time]]*H447</f>
        <v>0</v>
      </c>
      <c r="L447" t="b">
        <f>AND(Table1[[#This Row],[Period]]="May-Jul",Table1[[#This Row],[Shipment Volume]]&gt;3000,OR(Table1[[#This Row],[Destination]]="Rest of World",Table1[[#This Row],[Destination]]="Middle-East"))</f>
        <v>0</v>
      </c>
    </row>
    <row r="448" spans="1:12" x14ac:dyDescent="0.35">
      <c r="A448">
        <v>447</v>
      </c>
      <c r="B448" t="s">
        <v>12</v>
      </c>
      <c r="C448" t="s">
        <v>6</v>
      </c>
      <c r="D448" s="1">
        <v>4830.8932612824719</v>
      </c>
      <c r="E448" s="2">
        <v>2.3867430533050995</v>
      </c>
      <c r="G448" t="b">
        <f>AND(Table1[[#This Row],[Period]]="Nov-Jan",Table1[[#This Row],[Shipment Volume]]&gt;3000,OR(Table1[[#This Row],[Destination]]="UK",Table1[[#This Row],[Destination]]="EU"))</f>
        <v>0</v>
      </c>
      <c r="H448">
        <f t="shared" si="6"/>
        <v>0</v>
      </c>
      <c r="I448">
        <f>Table1[[#This Row],[Rep Time]]*H448</f>
        <v>0</v>
      </c>
      <c r="L448" t="b">
        <f>AND(Table1[[#This Row],[Period]]="May-Jul",Table1[[#This Row],[Shipment Volume]]&gt;3000,OR(Table1[[#This Row],[Destination]]="Rest of World",Table1[[#This Row],[Destination]]="Middle-East"))</f>
        <v>1</v>
      </c>
    </row>
    <row r="449" spans="1:12" x14ac:dyDescent="0.35">
      <c r="A449">
        <v>448</v>
      </c>
      <c r="B449" t="s">
        <v>12</v>
      </c>
      <c r="C449" t="s">
        <v>7</v>
      </c>
      <c r="D449" s="1">
        <v>4725.8261595969088</v>
      </c>
      <c r="E449" s="2">
        <v>5.7009876033560847</v>
      </c>
      <c r="G449" t="b">
        <f>AND(Table1[[#This Row],[Period]]="Nov-Jan",Table1[[#This Row],[Shipment Volume]]&gt;3000,OR(Table1[[#This Row],[Destination]]="UK",Table1[[#This Row],[Destination]]="EU"))</f>
        <v>0</v>
      </c>
      <c r="H449">
        <f t="shared" si="6"/>
        <v>0</v>
      </c>
      <c r="I449">
        <f>Table1[[#This Row],[Rep Time]]*H449</f>
        <v>0</v>
      </c>
      <c r="L449" t="b">
        <f>AND(Table1[[#This Row],[Period]]="May-Jul",Table1[[#This Row],[Shipment Volume]]&gt;3000,OR(Table1[[#This Row],[Destination]]="Rest of World",Table1[[#This Row],[Destination]]="Middle-East"))</f>
        <v>0</v>
      </c>
    </row>
    <row r="450" spans="1:12" x14ac:dyDescent="0.35">
      <c r="A450">
        <v>449</v>
      </c>
      <c r="B450" t="s">
        <v>12</v>
      </c>
      <c r="C450" t="s">
        <v>6</v>
      </c>
      <c r="D450" s="1">
        <v>4702.3571035650093</v>
      </c>
      <c r="E450" s="2">
        <v>5.2169753559159275</v>
      </c>
      <c r="G450" t="b">
        <f>AND(Table1[[#This Row],[Period]]="Nov-Jan",Table1[[#This Row],[Shipment Volume]]&gt;3000,OR(Table1[[#This Row],[Destination]]="UK",Table1[[#This Row],[Destination]]="EU"))</f>
        <v>0</v>
      </c>
      <c r="H450">
        <f t="shared" si="6"/>
        <v>0</v>
      </c>
      <c r="I450">
        <f>Table1[[#This Row],[Rep Time]]*H450</f>
        <v>0</v>
      </c>
      <c r="L450" t="b">
        <f>AND(Table1[[#This Row],[Period]]="May-Jul",Table1[[#This Row],[Shipment Volume]]&gt;3000,OR(Table1[[#This Row],[Destination]]="Rest of World",Table1[[#This Row],[Destination]]="Middle-East"))</f>
        <v>1</v>
      </c>
    </row>
    <row r="451" spans="1:12" x14ac:dyDescent="0.35">
      <c r="A451">
        <v>450</v>
      </c>
      <c r="B451" t="s">
        <v>12</v>
      </c>
      <c r="C451" t="s">
        <v>8</v>
      </c>
      <c r="D451" s="1">
        <v>4291.2400325119961</v>
      </c>
      <c r="E451" s="2">
        <v>3.1573860025032041</v>
      </c>
      <c r="G451" t="b">
        <f>AND(Table1[[#This Row],[Period]]="Nov-Jan",Table1[[#This Row],[Shipment Volume]]&gt;3000,OR(Table1[[#This Row],[Destination]]="UK",Table1[[#This Row],[Destination]]="EU"))</f>
        <v>0</v>
      </c>
      <c r="H451">
        <f t="shared" si="6"/>
        <v>0</v>
      </c>
      <c r="I451">
        <f>Table1[[#This Row],[Rep Time]]*H451</f>
        <v>0</v>
      </c>
      <c r="L451" t="b">
        <f>AND(Table1[[#This Row],[Period]]="May-Jul",Table1[[#This Row],[Shipment Volume]]&gt;3000,OR(Table1[[#This Row],[Destination]]="Rest of World",Table1[[#This Row],[Destination]]="Middle-East"))</f>
        <v>0</v>
      </c>
    </row>
    <row r="452" spans="1:12" x14ac:dyDescent="0.35">
      <c r="A452">
        <v>451</v>
      </c>
      <c r="B452" t="s">
        <v>12</v>
      </c>
      <c r="C452" t="s">
        <v>8</v>
      </c>
      <c r="D452" s="1">
        <v>7497.1829356625676</v>
      </c>
      <c r="E452" s="2">
        <v>0.47854382697482767</v>
      </c>
      <c r="G452" t="b">
        <f>AND(Table1[[#This Row],[Period]]="Nov-Jan",Table1[[#This Row],[Shipment Volume]]&gt;3000,OR(Table1[[#This Row],[Destination]]="UK",Table1[[#This Row],[Destination]]="EU"))</f>
        <v>0</v>
      </c>
      <c r="H452">
        <f t="shared" ref="H452:H515" si="7">--(G452)</f>
        <v>0</v>
      </c>
      <c r="I452">
        <f>Table1[[#This Row],[Rep Time]]*H452</f>
        <v>0</v>
      </c>
      <c r="L452" t="b">
        <f>AND(Table1[[#This Row],[Period]]="May-Jul",Table1[[#This Row],[Shipment Volume]]&gt;3000,OR(Table1[[#This Row],[Destination]]="Rest of World",Table1[[#This Row],[Destination]]="Middle-East"))</f>
        <v>0</v>
      </c>
    </row>
    <row r="453" spans="1:12" x14ac:dyDescent="0.35">
      <c r="A453">
        <v>452</v>
      </c>
      <c r="B453" t="s">
        <v>12</v>
      </c>
      <c r="C453" t="s">
        <v>8</v>
      </c>
      <c r="D453" s="1">
        <v>2198.2921801507473</v>
      </c>
      <c r="E453" s="2">
        <v>3.7780718004809053</v>
      </c>
      <c r="G453" t="b">
        <f>AND(Table1[[#This Row],[Period]]="Nov-Jan",Table1[[#This Row],[Shipment Volume]]&gt;3000,OR(Table1[[#This Row],[Destination]]="UK",Table1[[#This Row],[Destination]]="EU"))</f>
        <v>0</v>
      </c>
      <c r="H453">
        <f t="shared" si="7"/>
        <v>0</v>
      </c>
      <c r="I453">
        <f>Table1[[#This Row],[Rep Time]]*H453</f>
        <v>0</v>
      </c>
      <c r="L453" t="b">
        <f>AND(Table1[[#This Row],[Period]]="May-Jul",Table1[[#This Row],[Shipment Volume]]&gt;3000,OR(Table1[[#This Row],[Destination]]="Rest of World",Table1[[#This Row],[Destination]]="Middle-East"))</f>
        <v>0</v>
      </c>
    </row>
    <row r="454" spans="1:12" x14ac:dyDescent="0.35">
      <c r="A454">
        <v>453</v>
      </c>
      <c r="B454" t="s">
        <v>12</v>
      </c>
      <c r="C454" t="s">
        <v>6</v>
      </c>
      <c r="D454" s="1">
        <v>4237.0782587793656</v>
      </c>
      <c r="E454" s="2">
        <v>1.4112861990615324</v>
      </c>
      <c r="G454" t="b">
        <f>AND(Table1[[#This Row],[Period]]="Nov-Jan",Table1[[#This Row],[Shipment Volume]]&gt;3000,OR(Table1[[#This Row],[Destination]]="UK",Table1[[#This Row],[Destination]]="EU"))</f>
        <v>0</v>
      </c>
      <c r="H454">
        <f t="shared" si="7"/>
        <v>0</v>
      </c>
      <c r="I454">
        <f>Table1[[#This Row],[Rep Time]]*H454</f>
        <v>0</v>
      </c>
      <c r="L454" t="b">
        <f>AND(Table1[[#This Row],[Period]]="May-Jul",Table1[[#This Row],[Shipment Volume]]&gt;3000,OR(Table1[[#This Row],[Destination]]="Rest of World",Table1[[#This Row],[Destination]]="Middle-East"))</f>
        <v>1</v>
      </c>
    </row>
    <row r="455" spans="1:12" x14ac:dyDescent="0.35">
      <c r="A455">
        <v>454</v>
      </c>
      <c r="B455" t="s">
        <v>12</v>
      </c>
      <c r="C455" t="s">
        <v>7</v>
      </c>
      <c r="D455" s="1">
        <v>5085.8319021470379</v>
      </c>
      <c r="E455" s="2">
        <v>5.4387661700716281</v>
      </c>
      <c r="G455" t="b">
        <f>AND(Table1[[#This Row],[Period]]="Nov-Jan",Table1[[#This Row],[Shipment Volume]]&gt;3000,OR(Table1[[#This Row],[Destination]]="UK",Table1[[#This Row],[Destination]]="EU"))</f>
        <v>0</v>
      </c>
      <c r="H455">
        <f t="shared" si="7"/>
        <v>0</v>
      </c>
      <c r="I455">
        <f>Table1[[#This Row],[Rep Time]]*H455</f>
        <v>0</v>
      </c>
      <c r="L455" t="b">
        <f>AND(Table1[[#This Row],[Period]]="May-Jul",Table1[[#This Row],[Shipment Volume]]&gt;3000,OR(Table1[[#This Row],[Destination]]="Rest of World",Table1[[#This Row],[Destination]]="Middle-East"))</f>
        <v>0</v>
      </c>
    </row>
    <row r="456" spans="1:12" x14ac:dyDescent="0.35">
      <c r="A456">
        <v>455</v>
      </c>
      <c r="B456" t="s">
        <v>12</v>
      </c>
      <c r="C456" t="s">
        <v>7</v>
      </c>
      <c r="D456" s="1">
        <v>5461.3272489630617</v>
      </c>
      <c r="E456" s="2">
        <v>3.9048654433898786</v>
      </c>
      <c r="G456" t="b">
        <f>AND(Table1[[#This Row],[Period]]="Nov-Jan",Table1[[#This Row],[Shipment Volume]]&gt;3000,OR(Table1[[#This Row],[Destination]]="UK",Table1[[#This Row],[Destination]]="EU"))</f>
        <v>0</v>
      </c>
      <c r="H456">
        <f t="shared" si="7"/>
        <v>0</v>
      </c>
      <c r="I456">
        <f>Table1[[#This Row],[Rep Time]]*H456</f>
        <v>0</v>
      </c>
      <c r="L456" t="b">
        <f>AND(Table1[[#This Row],[Period]]="May-Jul",Table1[[#This Row],[Shipment Volume]]&gt;3000,OR(Table1[[#This Row],[Destination]]="Rest of World",Table1[[#This Row],[Destination]]="Middle-East"))</f>
        <v>0</v>
      </c>
    </row>
    <row r="457" spans="1:12" x14ac:dyDescent="0.35">
      <c r="A457">
        <v>456</v>
      </c>
      <c r="B457" t="s">
        <v>12</v>
      </c>
      <c r="C457" t="s">
        <v>7</v>
      </c>
      <c r="D457" s="1">
        <v>5385.2584763488267</v>
      </c>
      <c r="E457" s="2">
        <v>6.166345346028292</v>
      </c>
      <c r="G457" t="b">
        <f>AND(Table1[[#This Row],[Period]]="Nov-Jan",Table1[[#This Row],[Shipment Volume]]&gt;3000,OR(Table1[[#This Row],[Destination]]="UK",Table1[[#This Row],[Destination]]="EU"))</f>
        <v>0</v>
      </c>
      <c r="H457">
        <f t="shared" si="7"/>
        <v>0</v>
      </c>
      <c r="I457">
        <f>Table1[[#This Row],[Rep Time]]*H457</f>
        <v>0</v>
      </c>
      <c r="L457" t="b">
        <f>AND(Table1[[#This Row],[Period]]="May-Jul",Table1[[#This Row],[Shipment Volume]]&gt;3000,OR(Table1[[#This Row],[Destination]]="Rest of World",Table1[[#This Row],[Destination]]="Middle-East"))</f>
        <v>0</v>
      </c>
    </row>
    <row r="458" spans="1:12" x14ac:dyDescent="0.35">
      <c r="A458">
        <v>457</v>
      </c>
      <c r="B458" t="s">
        <v>12</v>
      </c>
      <c r="C458" t="s">
        <v>8</v>
      </c>
      <c r="D458" s="1">
        <v>5411.7670636740513</v>
      </c>
      <c r="E458" s="2">
        <v>0.86337137853080015</v>
      </c>
      <c r="G458" t="b">
        <f>AND(Table1[[#This Row],[Period]]="Nov-Jan",Table1[[#This Row],[Shipment Volume]]&gt;3000,OR(Table1[[#This Row],[Destination]]="UK",Table1[[#This Row],[Destination]]="EU"))</f>
        <v>0</v>
      </c>
      <c r="H458">
        <f t="shared" si="7"/>
        <v>0</v>
      </c>
      <c r="I458">
        <f>Table1[[#This Row],[Rep Time]]*H458</f>
        <v>0</v>
      </c>
      <c r="L458" t="b">
        <f>AND(Table1[[#This Row],[Period]]="May-Jul",Table1[[#This Row],[Shipment Volume]]&gt;3000,OR(Table1[[#This Row],[Destination]]="Rest of World",Table1[[#This Row],[Destination]]="Middle-East"))</f>
        <v>0</v>
      </c>
    </row>
    <row r="459" spans="1:12" x14ac:dyDescent="0.35">
      <c r="A459">
        <v>458</v>
      </c>
      <c r="B459" t="s">
        <v>12</v>
      </c>
      <c r="C459" t="s">
        <v>8</v>
      </c>
      <c r="D459" s="1">
        <v>5172.9755917447619</v>
      </c>
      <c r="E459" s="2">
        <v>8.2191943746977536</v>
      </c>
      <c r="G459" t="b">
        <f>AND(Table1[[#This Row],[Period]]="Nov-Jan",Table1[[#This Row],[Shipment Volume]]&gt;3000,OR(Table1[[#This Row],[Destination]]="UK",Table1[[#This Row],[Destination]]="EU"))</f>
        <v>0</v>
      </c>
      <c r="H459">
        <f t="shared" si="7"/>
        <v>0</v>
      </c>
      <c r="I459">
        <f>Table1[[#This Row],[Rep Time]]*H459</f>
        <v>0</v>
      </c>
      <c r="L459" t="b">
        <f>AND(Table1[[#This Row],[Period]]="May-Jul",Table1[[#This Row],[Shipment Volume]]&gt;3000,OR(Table1[[#This Row],[Destination]]="Rest of World",Table1[[#This Row],[Destination]]="Middle-East"))</f>
        <v>0</v>
      </c>
    </row>
    <row r="460" spans="1:12" x14ac:dyDescent="0.35">
      <c r="A460">
        <v>459</v>
      </c>
      <c r="B460" t="s">
        <v>12</v>
      </c>
      <c r="C460" t="s">
        <v>7</v>
      </c>
      <c r="D460" s="1">
        <v>4805.8294062910136</v>
      </c>
      <c r="E460" s="2">
        <v>3.7394120592620337</v>
      </c>
      <c r="G460" t="b">
        <f>AND(Table1[[#This Row],[Period]]="Nov-Jan",Table1[[#This Row],[Shipment Volume]]&gt;3000,OR(Table1[[#This Row],[Destination]]="UK",Table1[[#This Row],[Destination]]="EU"))</f>
        <v>0</v>
      </c>
      <c r="H460">
        <f t="shared" si="7"/>
        <v>0</v>
      </c>
      <c r="I460">
        <f>Table1[[#This Row],[Rep Time]]*H460</f>
        <v>0</v>
      </c>
      <c r="L460" t="b">
        <f>AND(Table1[[#This Row],[Period]]="May-Jul",Table1[[#This Row],[Shipment Volume]]&gt;3000,OR(Table1[[#This Row],[Destination]]="Rest of World",Table1[[#This Row],[Destination]]="Middle-East"))</f>
        <v>0</v>
      </c>
    </row>
    <row r="461" spans="1:12" x14ac:dyDescent="0.35">
      <c r="A461">
        <v>460</v>
      </c>
      <c r="B461" t="s">
        <v>12</v>
      </c>
      <c r="C461" t="s">
        <v>9</v>
      </c>
      <c r="D461" s="1">
        <v>4222.6909620920196</v>
      </c>
      <c r="E461" s="2">
        <v>2.7531130747925872</v>
      </c>
      <c r="G461" t="b">
        <f>AND(Table1[[#This Row],[Period]]="Nov-Jan",Table1[[#This Row],[Shipment Volume]]&gt;3000,OR(Table1[[#This Row],[Destination]]="UK",Table1[[#This Row],[Destination]]="EU"))</f>
        <v>0</v>
      </c>
      <c r="H461">
        <f t="shared" si="7"/>
        <v>0</v>
      </c>
      <c r="I461">
        <f>Table1[[#This Row],[Rep Time]]*H461</f>
        <v>0</v>
      </c>
      <c r="L461" t="b">
        <f>AND(Table1[[#This Row],[Period]]="May-Jul",Table1[[#This Row],[Shipment Volume]]&gt;3000,OR(Table1[[#This Row],[Destination]]="Rest of World",Table1[[#This Row],[Destination]]="Middle-East"))</f>
        <v>1</v>
      </c>
    </row>
    <row r="462" spans="1:12" x14ac:dyDescent="0.35">
      <c r="A462">
        <v>461</v>
      </c>
      <c r="B462" t="s">
        <v>12</v>
      </c>
      <c r="C462" t="s">
        <v>9</v>
      </c>
      <c r="D462" s="1">
        <v>3716.6799423401244</v>
      </c>
      <c r="E462" s="2">
        <v>2.7691246091424873</v>
      </c>
      <c r="G462" t="b">
        <f>AND(Table1[[#This Row],[Period]]="Nov-Jan",Table1[[#This Row],[Shipment Volume]]&gt;3000,OR(Table1[[#This Row],[Destination]]="UK",Table1[[#This Row],[Destination]]="EU"))</f>
        <v>0</v>
      </c>
      <c r="H462">
        <f t="shared" si="7"/>
        <v>0</v>
      </c>
      <c r="I462">
        <f>Table1[[#This Row],[Rep Time]]*H462</f>
        <v>0</v>
      </c>
      <c r="L462" t="b">
        <f>AND(Table1[[#This Row],[Period]]="May-Jul",Table1[[#This Row],[Shipment Volume]]&gt;3000,OR(Table1[[#This Row],[Destination]]="Rest of World",Table1[[#This Row],[Destination]]="Middle-East"))</f>
        <v>1</v>
      </c>
    </row>
    <row r="463" spans="1:12" x14ac:dyDescent="0.35">
      <c r="A463">
        <v>462</v>
      </c>
      <c r="B463" t="s">
        <v>12</v>
      </c>
      <c r="C463" t="s">
        <v>8</v>
      </c>
      <c r="D463" s="1">
        <v>4843.017280404456</v>
      </c>
      <c r="E463" s="2">
        <v>4.2807024508557934</v>
      </c>
      <c r="G463" t="b">
        <f>AND(Table1[[#This Row],[Period]]="Nov-Jan",Table1[[#This Row],[Shipment Volume]]&gt;3000,OR(Table1[[#This Row],[Destination]]="UK",Table1[[#This Row],[Destination]]="EU"))</f>
        <v>0</v>
      </c>
      <c r="H463">
        <f t="shared" si="7"/>
        <v>0</v>
      </c>
      <c r="I463">
        <f>Table1[[#This Row],[Rep Time]]*H463</f>
        <v>0</v>
      </c>
      <c r="L463" t="b">
        <f>AND(Table1[[#This Row],[Period]]="May-Jul",Table1[[#This Row],[Shipment Volume]]&gt;3000,OR(Table1[[#This Row],[Destination]]="Rest of World",Table1[[#This Row],[Destination]]="Middle-East"))</f>
        <v>0</v>
      </c>
    </row>
    <row r="464" spans="1:12" x14ac:dyDescent="0.35">
      <c r="A464">
        <v>463</v>
      </c>
      <c r="B464" t="s">
        <v>12</v>
      </c>
      <c r="C464" t="s">
        <v>6</v>
      </c>
      <c r="D464" s="1">
        <v>4105.6144376168959</v>
      </c>
      <c r="E464" s="2">
        <v>0.54993602072561332</v>
      </c>
      <c r="G464" t="b">
        <f>AND(Table1[[#This Row],[Period]]="Nov-Jan",Table1[[#This Row],[Shipment Volume]]&gt;3000,OR(Table1[[#This Row],[Destination]]="UK",Table1[[#This Row],[Destination]]="EU"))</f>
        <v>0</v>
      </c>
      <c r="H464">
        <f t="shared" si="7"/>
        <v>0</v>
      </c>
      <c r="I464">
        <f>Table1[[#This Row],[Rep Time]]*H464</f>
        <v>0</v>
      </c>
      <c r="L464" t="b">
        <f>AND(Table1[[#This Row],[Period]]="May-Jul",Table1[[#This Row],[Shipment Volume]]&gt;3000,OR(Table1[[#This Row],[Destination]]="Rest of World",Table1[[#This Row],[Destination]]="Middle-East"))</f>
        <v>1</v>
      </c>
    </row>
    <row r="465" spans="1:12" x14ac:dyDescent="0.35">
      <c r="A465">
        <v>464</v>
      </c>
      <c r="B465" t="s">
        <v>12</v>
      </c>
      <c r="C465" t="s">
        <v>9</v>
      </c>
      <c r="D465" s="1">
        <v>3496.2893672171049</v>
      </c>
      <c r="E465" s="2">
        <v>4.2537153232379552</v>
      </c>
      <c r="G465" t="b">
        <f>AND(Table1[[#This Row],[Period]]="Nov-Jan",Table1[[#This Row],[Shipment Volume]]&gt;3000,OR(Table1[[#This Row],[Destination]]="UK",Table1[[#This Row],[Destination]]="EU"))</f>
        <v>0</v>
      </c>
      <c r="H465">
        <f t="shared" si="7"/>
        <v>0</v>
      </c>
      <c r="I465">
        <f>Table1[[#This Row],[Rep Time]]*H465</f>
        <v>0</v>
      </c>
      <c r="L465" t="b">
        <f>AND(Table1[[#This Row],[Period]]="May-Jul",Table1[[#This Row],[Shipment Volume]]&gt;3000,OR(Table1[[#This Row],[Destination]]="Rest of World",Table1[[#This Row],[Destination]]="Middle-East"))</f>
        <v>1</v>
      </c>
    </row>
    <row r="466" spans="1:12" x14ac:dyDescent="0.35">
      <c r="A466">
        <v>465</v>
      </c>
      <c r="B466" t="s">
        <v>12</v>
      </c>
      <c r="C466" t="s">
        <v>6</v>
      </c>
      <c r="D466" s="1">
        <v>6690.0973373092711</v>
      </c>
      <c r="E466" s="2">
        <v>5.553013384587862</v>
      </c>
      <c r="G466" t="b">
        <f>AND(Table1[[#This Row],[Period]]="Nov-Jan",Table1[[#This Row],[Shipment Volume]]&gt;3000,OR(Table1[[#This Row],[Destination]]="UK",Table1[[#This Row],[Destination]]="EU"))</f>
        <v>0</v>
      </c>
      <c r="H466">
        <f t="shared" si="7"/>
        <v>0</v>
      </c>
      <c r="I466">
        <f>Table1[[#This Row],[Rep Time]]*H466</f>
        <v>0</v>
      </c>
      <c r="L466" t="b">
        <f>AND(Table1[[#This Row],[Period]]="May-Jul",Table1[[#This Row],[Shipment Volume]]&gt;3000,OR(Table1[[#This Row],[Destination]]="Rest of World",Table1[[#This Row],[Destination]]="Middle-East"))</f>
        <v>1</v>
      </c>
    </row>
    <row r="467" spans="1:12" x14ac:dyDescent="0.35">
      <c r="A467">
        <v>466</v>
      </c>
      <c r="B467" t="s">
        <v>12</v>
      </c>
      <c r="C467" t="s">
        <v>6</v>
      </c>
      <c r="D467" s="1">
        <v>4158.8812685629819</v>
      </c>
      <c r="E467" s="2">
        <v>6.0097435289793619</v>
      </c>
      <c r="G467" t="b">
        <f>AND(Table1[[#This Row],[Period]]="Nov-Jan",Table1[[#This Row],[Shipment Volume]]&gt;3000,OR(Table1[[#This Row],[Destination]]="UK",Table1[[#This Row],[Destination]]="EU"))</f>
        <v>0</v>
      </c>
      <c r="H467">
        <f t="shared" si="7"/>
        <v>0</v>
      </c>
      <c r="I467">
        <f>Table1[[#This Row],[Rep Time]]*H467</f>
        <v>0</v>
      </c>
      <c r="L467" t="b">
        <f>AND(Table1[[#This Row],[Period]]="May-Jul",Table1[[#This Row],[Shipment Volume]]&gt;3000,OR(Table1[[#This Row],[Destination]]="Rest of World",Table1[[#This Row],[Destination]]="Middle-East"))</f>
        <v>1</v>
      </c>
    </row>
    <row r="468" spans="1:12" x14ac:dyDescent="0.35">
      <c r="A468">
        <v>467</v>
      </c>
      <c r="B468" t="s">
        <v>12</v>
      </c>
      <c r="C468" t="s">
        <v>8</v>
      </c>
      <c r="D468" s="1">
        <v>4237.1792126912624</v>
      </c>
      <c r="E468" s="2">
        <v>6.4360236365029744</v>
      </c>
      <c r="G468" t="b">
        <f>AND(Table1[[#This Row],[Period]]="Nov-Jan",Table1[[#This Row],[Shipment Volume]]&gt;3000,OR(Table1[[#This Row],[Destination]]="UK",Table1[[#This Row],[Destination]]="EU"))</f>
        <v>0</v>
      </c>
      <c r="H468">
        <f t="shared" si="7"/>
        <v>0</v>
      </c>
      <c r="I468">
        <f>Table1[[#This Row],[Rep Time]]*H468</f>
        <v>0</v>
      </c>
      <c r="L468" t="b">
        <f>AND(Table1[[#This Row],[Period]]="May-Jul",Table1[[#This Row],[Shipment Volume]]&gt;3000,OR(Table1[[#This Row],[Destination]]="Rest of World",Table1[[#This Row],[Destination]]="Middle-East"))</f>
        <v>0</v>
      </c>
    </row>
    <row r="469" spans="1:12" x14ac:dyDescent="0.35">
      <c r="A469">
        <v>468</v>
      </c>
      <c r="B469" t="s">
        <v>12</v>
      </c>
      <c r="C469" t="s">
        <v>8</v>
      </c>
      <c r="D469" s="1">
        <v>6667.8874766919762</v>
      </c>
      <c r="E469" s="2">
        <v>11.522870855096786</v>
      </c>
      <c r="G469" t="b">
        <f>AND(Table1[[#This Row],[Period]]="Nov-Jan",Table1[[#This Row],[Shipment Volume]]&gt;3000,OR(Table1[[#This Row],[Destination]]="UK",Table1[[#This Row],[Destination]]="EU"))</f>
        <v>0</v>
      </c>
      <c r="H469">
        <f t="shared" si="7"/>
        <v>0</v>
      </c>
      <c r="I469">
        <f>Table1[[#This Row],[Rep Time]]*H469</f>
        <v>0</v>
      </c>
      <c r="L469" t="b">
        <f>AND(Table1[[#This Row],[Period]]="May-Jul",Table1[[#This Row],[Shipment Volume]]&gt;3000,OR(Table1[[#This Row],[Destination]]="Rest of World",Table1[[#This Row],[Destination]]="Middle-East"))</f>
        <v>0</v>
      </c>
    </row>
    <row r="470" spans="1:12" x14ac:dyDescent="0.35">
      <c r="A470">
        <v>469</v>
      </c>
      <c r="B470" t="s">
        <v>12</v>
      </c>
      <c r="C470" t="s">
        <v>6</v>
      </c>
      <c r="D470" s="1">
        <v>3573.1125656864606</v>
      </c>
      <c r="E470" s="2">
        <v>6.3965728293352804</v>
      </c>
      <c r="G470" t="b">
        <f>AND(Table1[[#This Row],[Period]]="Nov-Jan",Table1[[#This Row],[Shipment Volume]]&gt;3000,OR(Table1[[#This Row],[Destination]]="UK",Table1[[#This Row],[Destination]]="EU"))</f>
        <v>0</v>
      </c>
      <c r="H470">
        <f t="shared" si="7"/>
        <v>0</v>
      </c>
      <c r="I470">
        <f>Table1[[#This Row],[Rep Time]]*H470</f>
        <v>0</v>
      </c>
      <c r="L470" t="b">
        <f>AND(Table1[[#This Row],[Period]]="May-Jul",Table1[[#This Row],[Shipment Volume]]&gt;3000,OR(Table1[[#This Row],[Destination]]="Rest of World",Table1[[#This Row],[Destination]]="Middle-East"))</f>
        <v>1</v>
      </c>
    </row>
    <row r="471" spans="1:12" x14ac:dyDescent="0.35">
      <c r="A471">
        <v>470</v>
      </c>
      <c r="B471" t="s">
        <v>12</v>
      </c>
      <c r="C471" t="s">
        <v>9</v>
      </c>
      <c r="D471" s="1">
        <v>6499.3326426018029</v>
      </c>
      <c r="E471" s="2">
        <v>7.8567115945535599</v>
      </c>
      <c r="G471" t="b">
        <f>AND(Table1[[#This Row],[Period]]="Nov-Jan",Table1[[#This Row],[Shipment Volume]]&gt;3000,OR(Table1[[#This Row],[Destination]]="UK",Table1[[#This Row],[Destination]]="EU"))</f>
        <v>0</v>
      </c>
      <c r="H471">
        <f t="shared" si="7"/>
        <v>0</v>
      </c>
      <c r="I471">
        <f>Table1[[#This Row],[Rep Time]]*H471</f>
        <v>0</v>
      </c>
      <c r="L471" t="b">
        <f>AND(Table1[[#This Row],[Period]]="May-Jul",Table1[[#This Row],[Shipment Volume]]&gt;3000,OR(Table1[[#This Row],[Destination]]="Rest of World",Table1[[#This Row],[Destination]]="Middle-East"))</f>
        <v>1</v>
      </c>
    </row>
    <row r="472" spans="1:12" x14ac:dyDescent="0.35">
      <c r="A472">
        <v>471</v>
      </c>
      <c r="B472" t="s">
        <v>12</v>
      </c>
      <c r="C472" t="s">
        <v>8</v>
      </c>
      <c r="D472" s="1">
        <v>5217.6558832114097</v>
      </c>
      <c r="E472" s="2">
        <v>1.1167973104693338</v>
      </c>
      <c r="G472" t="b">
        <f>AND(Table1[[#This Row],[Period]]="Nov-Jan",Table1[[#This Row],[Shipment Volume]]&gt;3000,OR(Table1[[#This Row],[Destination]]="UK",Table1[[#This Row],[Destination]]="EU"))</f>
        <v>0</v>
      </c>
      <c r="H472">
        <f t="shared" si="7"/>
        <v>0</v>
      </c>
      <c r="I472">
        <f>Table1[[#This Row],[Rep Time]]*H472</f>
        <v>0</v>
      </c>
      <c r="L472" t="b">
        <f>AND(Table1[[#This Row],[Period]]="May-Jul",Table1[[#This Row],[Shipment Volume]]&gt;3000,OR(Table1[[#This Row],[Destination]]="Rest of World",Table1[[#This Row],[Destination]]="Middle-East"))</f>
        <v>0</v>
      </c>
    </row>
    <row r="473" spans="1:12" x14ac:dyDescent="0.35">
      <c r="A473">
        <v>472</v>
      </c>
      <c r="B473" t="s">
        <v>12</v>
      </c>
      <c r="C473" t="s">
        <v>6</v>
      </c>
      <c r="D473" s="1">
        <v>5927.0931281615049</v>
      </c>
      <c r="E473" s="2">
        <v>5.7745644092060227</v>
      </c>
      <c r="G473" t="b">
        <f>AND(Table1[[#This Row],[Period]]="Nov-Jan",Table1[[#This Row],[Shipment Volume]]&gt;3000,OR(Table1[[#This Row],[Destination]]="UK",Table1[[#This Row],[Destination]]="EU"))</f>
        <v>0</v>
      </c>
      <c r="H473">
        <f t="shared" si="7"/>
        <v>0</v>
      </c>
      <c r="I473">
        <f>Table1[[#This Row],[Rep Time]]*H473</f>
        <v>0</v>
      </c>
      <c r="L473" t="b">
        <f>AND(Table1[[#This Row],[Period]]="May-Jul",Table1[[#This Row],[Shipment Volume]]&gt;3000,OR(Table1[[#This Row],[Destination]]="Rest of World",Table1[[#This Row],[Destination]]="Middle-East"))</f>
        <v>1</v>
      </c>
    </row>
    <row r="474" spans="1:12" x14ac:dyDescent="0.35">
      <c r="A474">
        <v>473</v>
      </c>
      <c r="B474" t="s">
        <v>12</v>
      </c>
      <c r="C474" t="s">
        <v>8</v>
      </c>
      <c r="D474" s="1">
        <v>5317.3096724320203</v>
      </c>
      <c r="E474" s="2">
        <v>10.659565568103316</v>
      </c>
      <c r="G474" t="b">
        <f>AND(Table1[[#This Row],[Period]]="Nov-Jan",Table1[[#This Row],[Shipment Volume]]&gt;3000,OR(Table1[[#This Row],[Destination]]="UK",Table1[[#This Row],[Destination]]="EU"))</f>
        <v>0</v>
      </c>
      <c r="H474">
        <f t="shared" si="7"/>
        <v>0</v>
      </c>
      <c r="I474">
        <f>Table1[[#This Row],[Rep Time]]*H474</f>
        <v>0</v>
      </c>
      <c r="L474" t="b">
        <f>AND(Table1[[#This Row],[Period]]="May-Jul",Table1[[#This Row],[Shipment Volume]]&gt;3000,OR(Table1[[#This Row],[Destination]]="Rest of World",Table1[[#This Row],[Destination]]="Middle-East"))</f>
        <v>0</v>
      </c>
    </row>
    <row r="475" spans="1:12" x14ac:dyDescent="0.35">
      <c r="A475">
        <v>474</v>
      </c>
      <c r="B475" t="s">
        <v>12</v>
      </c>
      <c r="C475" t="s">
        <v>9</v>
      </c>
      <c r="D475" s="1">
        <v>7157.1046767756343</v>
      </c>
      <c r="E475" s="2">
        <v>9.8938627325923925</v>
      </c>
      <c r="G475" t="b">
        <f>AND(Table1[[#This Row],[Period]]="Nov-Jan",Table1[[#This Row],[Shipment Volume]]&gt;3000,OR(Table1[[#This Row],[Destination]]="UK",Table1[[#This Row],[Destination]]="EU"))</f>
        <v>0</v>
      </c>
      <c r="H475">
        <f t="shared" si="7"/>
        <v>0</v>
      </c>
      <c r="I475">
        <f>Table1[[#This Row],[Rep Time]]*H475</f>
        <v>0</v>
      </c>
      <c r="L475" t="b">
        <f>AND(Table1[[#This Row],[Period]]="May-Jul",Table1[[#This Row],[Shipment Volume]]&gt;3000,OR(Table1[[#This Row],[Destination]]="Rest of World",Table1[[#This Row],[Destination]]="Middle-East"))</f>
        <v>1</v>
      </c>
    </row>
    <row r="476" spans="1:12" x14ac:dyDescent="0.35">
      <c r="A476">
        <v>475</v>
      </c>
      <c r="B476" t="s">
        <v>12</v>
      </c>
      <c r="C476" t="s">
        <v>6</v>
      </c>
      <c r="D476" s="1">
        <v>3787.9070199094713</v>
      </c>
      <c r="E476" s="2">
        <v>2.7783711424671909</v>
      </c>
      <c r="G476" t="b">
        <f>AND(Table1[[#This Row],[Period]]="Nov-Jan",Table1[[#This Row],[Shipment Volume]]&gt;3000,OR(Table1[[#This Row],[Destination]]="UK",Table1[[#This Row],[Destination]]="EU"))</f>
        <v>0</v>
      </c>
      <c r="H476">
        <f t="shared" si="7"/>
        <v>0</v>
      </c>
      <c r="I476">
        <f>Table1[[#This Row],[Rep Time]]*H476</f>
        <v>0</v>
      </c>
      <c r="L476" t="b">
        <f>AND(Table1[[#This Row],[Period]]="May-Jul",Table1[[#This Row],[Shipment Volume]]&gt;3000,OR(Table1[[#This Row],[Destination]]="Rest of World",Table1[[#This Row],[Destination]]="Middle-East"))</f>
        <v>1</v>
      </c>
    </row>
    <row r="477" spans="1:12" x14ac:dyDescent="0.35">
      <c r="A477">
        <v>476</v>
      </c>
      <c r="B477" t="s">
        <v>11</v>
      </c>
      <c r="C477" t="s">
        <v>6</v>
      </c>
      <c r="D477" s="1">
        <v>7605.1787052769214</v>
      </c>
      <c r="E477" s="2">
        <v>0.17362468955054544</v>
      </c>
      <c r="G477" t="b">
        <f>AND(Table1[[#This Row],[Period]]="Nov-Jan",Table1[[#This Row],[Shipment Volume]]&gt;3000,OR(Table1[[#This Row],[Destination]]="UK",Table1[[#This Row],[Destination]]="EU"))</f>
        <v>0</v>
      </c>
      <c r="H477">
        <f t="shared" si="7"/>
        <v>0</v>
      </c>
      <c r="I477">
        <f>Table1[[#This Row],[Rep Time]]*H477</f>
        <v>0</v>
      </c>
      <c r="L477" t="b">
        <f>AND(Table1[[#This Row],[Period]]="May-Jul",Table1[[#This Row],[Shipment Volume]]&gt;3000,OR(Table1[[#This Row],[Destination]]="Rest of World",Table1[[#This Row],[Destination]]="Middle-East"))</f>
        <v>0</v>
      </c>
    </row>
    <row r="478" spans="1:12" x14ac:dyDescent="0.35">
      <c r="A478">
        <v>477</v>
      </c>
      <c r="B478" t="s">
        <v>11</v>
      </c>
      <c r="C478" t="s">
        <v>9</v>
      </c>
      <c r="D478" s="1">
        <v>6236.867573321797</v>
      </c>
      <c r="E478" s="2">
        <v>6.5416313375972521</v>
      </c>
      <c r="G478" t="b">
        <f>AND(Table1[[#This Row],[Period]]="Nov-Jan",Table1[[#This Row],[Shipment Volume]]&gt;3000,OR(Table1[[#This Row],[Destination]]="UK",Table1[[#This Row],[Destination]]="EU"))</f>
        <v>0</v>
      </c>
      <c r="H478">
        <f t="shared" si="7"/>
        <v>0</v>
      </c>
      <c r="I478">
        <f>Table1[[#This Row],[Rep Time]]*H478</f>
        <v>0</v>
      </c>
      <c r="L478" t="b">
        <f>AND(Table1[[#This Row],[Period]]="May-Jul",Table1[[#This Row],[Shipment Volume]]&gt;3000,OR(Table1[[#This Row],[Destination]]="Rest of World",Table1[[#This Row],[Destination]]="Middle-East"))</f>
        <v>0</v>
      </c>
    </row>
    <row r="479" spans="1:12" x14ac:dyDescent="0.35">
      <c r="A479">
        <v>478</v>
      </c>
      <c r="B479" t="s">
        <v>11</v>
      </c>
      <c r="C479" t="s">
        <v>8</v>
      </c>
      <c r="D479" s="1">
        <v>4737.079887278378</v>
      </c>
      <c r="E479" s="2">
        <v>4.3742845838627602</v>
      </c>
      <c r="G479" t="b">
        <f>AND(Table1[[#This Row],[Period]]="Nov-Jan",Table1[[#This Row],[Shipment Volume]]&gt;3000,OR(Table1[[#This Row],[Destination]]="UK",Table1[[#This Row],[Destination]]="EU"))</f>
        <v>0</v>
      </c>
      <c r="H479">
        <f t="shared" si="7"/>
        <v>0</v>
      </c>
      <c r="I479">
        <f>Table1[[#This Row],[Rep Time]]*H479</f>
        <v>0</v>
      </c>
      <c r="L479" t="b">
        <f>AND(Table1[[#This Row],[Period]]="May-Jul",Table1[[#This Row],[Shipment Volume]]&gt;3000,OR(Table1[[#This Row],[Destination]]="Rest of World",Table1[[#This Row],[Destination]]="Middle-East"))</f>
        <v>0</v>
      </c>
    </row>
    <row r="480" spans="1:12" x14ac:dyDescent="0.35">
      <c r="A480">
        <v>479</v>
      </c>
      <c r="B480" t="s">
        <v>11</v>
      </c>
      <c r="C480" t="s">
        <v>8</v>
      </c>
      <c r="D480" s="1">
        <v>8185.8656065072864</v>
      </c>
      <c r="E480" s="2">
        <v>8.4322672340438345</v>
      </c>
      <c r="G480" t="b">
        <f>AND(Table1[[#This Row],[Period]]="Nov-Jan",Table1[[#This Row],[Shipment Volume]]&gt;3000,OR(Table1[[#This Row],[Destination]]="UK",Table1[[#This Row],[Destination]]="EU"))</f>
        <v>0</v>
      </c>
      <c r="H480">
        <f t="shared" si="7"/>
        <v>0</v>
      </c>
      <c r="I480">
        <f>Table1[[#This Row],[Rep Time]]*H480</f>
        <v>0</v>
      </c>
      <c r="L480" t="b">
        <f>AND(Table1[[#This Row],[Period]]="May-Jul",Table1[[#This Row],[Shipment Volume]]&gt;3000,OR(Table1[[#This Row],[Destination]]="Rest of World",Table1[[#This Row],[Destination]]="Middle-East"))</f>
        <v>0</v>
      </c>
    </row>
    <row r="481" spans="1:12" x14ac:dyDescent="0.35">
      <c r="A481">
        <v>480</v>
      </c>
      <c r="B481" t="s">
        <v>11</v>
      </c>
      <c r="C481" t="s">
        <v>6</v>
      </c>
      <c r="D481" s="1">
        <v>7484.375981008634</v>
      </c>
      <c r="E481" s="2">
        <v>10.947471419044129</v>
      </c>
      <c r="G481" t="b">
        <f>AND(Table1[[#This Row],[Period]]="Nov-Jan",Table1[[#This Row],[Shipment Volume]]&gt;3000,OR(Table1[[#This Row],[Destination]]="UK",Table1[[#This Row],[Destination]]="EU"))</f>
        <v>0</v>
      </c>
      <c r="H481">
        <f t="shared" si="7"/>
        <v>0</v>
      </c>
      <c r="I481">
        <f>Table1[[#This Row],[Rep Time]]*H481</f>
        <v>0</v>
      </c>
      <c r="L481" t="b">
        <f>AND(Table1[[#This Row],[Period]]="May-Jul",Table1[[#This Row],[Shipment Volume]]&gt;3000,OR(Table1[[#This Row],[Destination]]="Rest of World",Table1[[#This Row],[Destination]]="Middle-East"))</f>
        <v>0</v>
      </c>
    </row>
    <row r="482" spans="1:12" x14ac:dyDescent="0.35">
      <c r="A482">
        <v>481</v>
      </c>
      <c r="B482" t="s">
        <v>11</v>
      </c>
      <c r="C482" t="s">
        <v>8</v>
      </c>
      <c r="D482" s="1">
        <v>10551.894245296717</v>
      </c>
      <c r="E482" s="2">
        <v>10.145669806871226</v>
      </c>
      <c r="G482" t="b">
        <f>AND(Table1[[#This Row],[Period]]="Nov-Jan",Table1[[#This Row],[Shipment Volume]]&gt;3000,OR(Table1[[#This Row],[Destination]]="UK",Table1[[#This Row],[Destination]]="EU"))</f>
        <v>0</v>
      </c>
      <c r="H482">
        <f t="shared" si="7"/>
        <v>0</v>
      </c>
      <c r="I482">
        <f>Table1[[#This Row],[Rep Time]]*H482</f>
        <v>0</v>
      </c>
      <c r="L482" t="b">
        <f>AND(Table1[[#This Row],[Period]]="May-Jul",Table1[[#This Row],[Shipment Volume]]&gt;3000,OR(Table1[[#This Row],[Destination]]="Rest of World",Table1[[#This Row],[Destination]]="Middle-East"))</f>
        <v>0</v>
      </c>
    </row>
    <row r="483" spans="1:12" x14ac:dyDescent="0.35">
      <c r="A483">
        <v>482</v>
      </c>
      <c r="B483" t="s">
        <v>11</v>
      </c>
      <c r="C483" t="s">
        <v>9</v>
      </c>
      <c r="D483" s="1">
        <v>6698.7253537867218</v>
      </c>
      <c r="E483" s="2">
        <v>5.6576999151349545</v>
      </c>
      <c r="G483" t="b">
        <f>AND(Table1[[#This Row],[Period]]="Nov-Jan",Table1[[#This Row],[Shipment Volume]]&gt;3000,OR(Table1[[#This Row],[Destination]]="UK",Table1[[#This Row],[Destination]]="EU"))</f>
        <v>0</v>
      </c>
      <c r="H483">
        <f t="shared" si="7"/>
        <v>0</v>
      </c>
      <c r="I483">
        <f>Table1[[#This Row],[Rep Time]]*H483</f>
        <v>0</v>
      </c>
      <c r="L483" t="b">
        <f>AND(Table1[[#This Row],[Period]]="May-Jul",Table1[[#This Row],[Shipment Volume]]&gt;3000,OR(Table1[[#This Row],[Destination]]="Rest of World",Table1[[#This Row],[Destination]]="Middle-East"))</f>
        <v>0</v>
      </c>
    </row>
    <row r="484" spans="1:12" x14ac:dyDescent="0.35">
      <c r="A484">
        <v>483</v>
      </c>
      <c r="B484" t="s">
        <v>11</v>
      </c>
      <c r="C484" t="s">
        <v>7</v>
      </c>
      <c r="D484" s="1">
        <v>7525.7034202571958</v>
      </c>
      <c r="E484" s="2">
        <v>4.3782883558336207</v>
      </c>
      <c r="G484" t="b">
        <f>AND(Table1[[#This Row],[Period]]="Nov-Jan",Table1[[#This Row],[Shipment Volume]]&gt;3000,OR(Table1[[#This Row],[Destination]]="UK",Table1[[#This Row],[Destination]]="EU"))</f>
        <v>0</v>
      </c>
      <c r="H484">
        <f t="shared" si="7"/>
        <v>0</v>
      </c>
      <c r="I484">
        <f>Table1[[#This Row],[Rep Time]]*H484</f>
        <v>0</v>
      </c>
      <c r="L484" t="b">
        <f>AND(Table1[[#This Row],[Period]]="May-Jul",Table1[[#This Row],[Shipment Volume]]&gt;3000,OR(Table1[[#This Row],[Destination]]="Rest of World",Table1[[#This Row],[Destination]]="Middle-East"))</f>
        <v>0</v>
      </c>
    </row>
    <row r="485" spans="1:12" x14ac:dyDescent="0.35">
      <c r="A485">
        <v>484</v>
      </c>
      <c r="B485" t="s">
        <v>11</v>
      </c>
      <c r="C485" t="s">
        <v>7</v>
      </c>
      <c r="D485" s="1">
        <v>6323.2895788736641</v>
      </c>
      <c r="E485" s="2">
        <v>6.8083036207614871</v>
      </c>
      <c r="G485" t="b">
        <f>AND(Table1[[#This Row],[Period]]="Nov-Jan",Table1[[#This Row],[Shipment Volume]]&gt;3000,OR(Table1[[#This Row],[Destination]]="UK",Table1[[#This Row],[Destination]]="EU"))</f>
        <v>0</v>
      </c>
      <c r="H485">
        <f t="shared" si="7"/>
        <v>0</v>
      </c>
      <c r="I485">
        <f>Table1[[#This Row],[Rep Time]]*H485</f>
        <v>0</v>
      </c>
      <c r="L485" t="b">
        <f>AND(Table1[[#This Row],[Period]]="May-Jul",Table1[[#This Row],[Shipment Volume]]&gt;3000,OR(Table1[[#This Row],[Destination]]="Rest of World",Table1[[#This Row],[Destination]]="Middle-East"))</f>
        <v>0</v>
      </c>
    </row>
    <row r="486" spans="1:12" x14ac:dyDescent="0.35">
      <c r="A486">
        <v>485</v>
      </c>
      <c r="B486" t="s">
        <v>11</v>
      </c>
      <c r="C486" t="s">
        <v>8</v>
      </c>
      <c r="D486" s="1">
        <v>4427.2914399392903</v>
      </c>
      <c r="E486" s="2">
        <v>3.1016472610082357</v>
      </c>
      <c r="G486" t="b">
        <f>AND(Table1[[#This Row],[Period]]="Nov-Jan",Table1[[#This Row],[Shipment Volume]]&gt;3000,OR(Table1[[#This Row],[Destination]]="UK",Table1[[#This Row],[Destination]]="EU"))</f>
        <v>0</v>
      </c>
      <c r="H486">
        <f t="shared" si="7"/>
        <v>0</v>
      </c>
      <c r="I486">
        <f>Table1[[#This Row],[Rep Time]]*H486</f>
        <v>0</v>
      </c>
      <c r="L486" t="b">
        <f>AND(Table1[[#This Row],[Period]]="May-Jul",Table1[[#This Row],[Shipment Volume]]&gt;3000,OR(Table1[[#This Row],[Destination]]="Rest of World",Table1[[#This Row],[Destination]]="Middle-East"))</f>
        <v>0</v>
      </c>
    </row>
    <row r="487" spans="1:12" x14ac:dyDescent="0.35">
      <c r="A487">
        <v>486</v>
      </c>
      <c r="B487" t="s">
        <v>11</v>
      </c>
      <c r="C487" t="s">
        <v>6</v>
      </c>
      <c r="D487" s="1">
        <v>5213.7551554245874</v>
      </c>
      <c r="E487" s="2">
        <v>8.3827435025784904</v>
      </c>
      <c r="G487" t="b">
        <f>AND(Table1[[#This Row],[Period]]="Nov-Jan",Table1[[#This Row],[Shipment Volume]]&gt;3000,OR(Table1[[#This Row],[Destination]]="UK",Table1[[#This Row],[Destination]]="EU"))</f>
        <v>0</v>
      </c>
      <c r="H487">
        <f t="shared" si="7"/>
        <v>0</v>
      </c>
      <c r="I487">
        <f>Table1[[#This Row],[Rep Time]]*H487</f>
        <v>0</v>
      </c>
      <c r="L487" t="b">
        <f>AND(Table1[[#This Row],[Period]]="May-Jul",Table1[[#This Row],[Shipment Volume]]&gt;3000,OR(Table1[[#This Row],[Destination]]="Rest of World",Table1[[#This Row],[Destination]]="Middle-East"))</f>
        <v>0</v>
      </c>
    </row>
    <row r="488" spans="1:12" x14ac:dyDescent="0.35">
      <c r="A488">
        <v>487</v>
      </c>
      <c r="B488" t="s">
        <v>11</v>
      </c>
      <c r="C488" t="s">
        <v>8</v>
      </c>
      <c r="D488" s="1">
        <v>6572.116415342316</v>
      </c>
      <c r="E488" s="2">
        <v>6.5845604173124146</v>
      </c>
      <c r="G488" t="b">
        <f>AND(Table1[[#This Row],[Period]]="Nov-Jan",Table1[[#This Row],[Shipment Volume]]&gt;3000,OR(Table1[[#This Row],[Destination]]="UK",Table1[[#This Row],[Destination]]="EU"))</f>
        <v>0</v>
      </c>
      <c r="H488">
        <f t="shared" si="7"/>
        <v>0</v>
      </c>
      <c r="I488">
        <f>Table1[[#This Row],[Rep Time]]*H488</f>
        <v>0</v>
      </c>
      <c r="L488" t="b">
        <f>AND(Table1[[#This Row],[Period]]="May-Jul",Table1[[#This Row],[Shipment Volume]]&gt;3000,OR(Table1[[#This Row],[Destination]]="Rest of World",Table1[[#This Row],[Destination]]="Middle-East"))</f>
        <v>0</v>
      </c>
    </row>
    <row r="489" spans="1:12" x14ac:dyDescent="0.35">
      <c r="A489">
        <v>488</v>
      </c>
      <c r="B489" t="s">
        <v>11</v>
      </c>
      <c r="C489" t="s">
        <v>7</v>
      </c>
      <c r="D489" s="1">
        <v>10943.457180261612</v>
      </c>
      <c r="E489" s="2">
        <v>4.990520792750889</v>
      </c>
      <c r="G489" t="b">
        <f>AND(Table1[[#This Row],[Period]]="Nov-Jan",Table1[[#This Row],[Shipment Volume]]&gt;3000,OR(Table1[[#This Row],[Destination]]="UK",Table1[[#This Row],[Destination]]="EU"))</f>
        <v>0</v>
      </c>
      <c r="H489">
        <f t="shared" si="7"/>
        <v>0</v>
      </c>
      <c r="I489">
        <f>Table1[[#This Row],[Rep Time]]*H489</f>
        <v>0</v>
      </c>
      <c r="L489" t="b">
        <f>AND(Table1[[#This Row],[Period]]="May-Jul",Table1[[#This Row],[Shipment Volume]]&gt;3000,OR(Table1[[#This Row],[Destination]]="Rest of World",Table1[[#This Row],[Destination]]="Middle-East"))</f>
        <v>0</v>
      </c>
    </row>
    <row r="490" spans="1:12" x14ac:dyDescent="0.35">
      <c r="A490">
        <v>489</v>
      </c>
      <c r="B490" t="s">
        <v>11</v>
      </c>
      <c r="C490" t="s">
        <v>8</v>
      </c>
      <c r="D490" s="1">
        <v>6295.7046045688912</v>
      </c>
      <c r="E490" s="2">
        <v>8.6988833386981028</v>
      </c>
      <c r="G490" t="b">
        <f>AND(Table1[[#This Row],[Period]]="Nov-Jan",Table1[[#This Row],[Shipment Volume]]&gt;3000,OR(Table1[[#This Row],[Destination]]="UK",Table1[[#This Row],[Destination]]="EU"))</f>
        <v>0</v>
      </c>
      <c r="H490">
        <f t="shared" si="7"/>
        <v>0</v>
      </c>
      <c r="I490">
        <f>Table1[[#This Row],[Rep Time]]*H490</f>
        <v>0</v>
      </c>
      <c r="L490" t="b">
        <f>AND(Table1[[#This Row],[Period]]="May-Jul",Table1[[#This Row],[Shipment Volume]]&gt;3000,OR(Table1[[#This Row],[Destination]]="Rest of World",Table1[[#This Row],[Destination]]="Middle-East"))</f>
        <v>0</v>
      </c>
    </row>
    <row r="491" spans="1:12" x14ac:dyDescent="0.35">
      <c r="A491">
        <v>490</v>
      </c>
      <c r="B491" t="s">
        <v>11</v>
      </c>
      <c r="C491" t="s">
        <v>8</v>
      </c>
      <c r="D491" s="1">
        <v>5613.4471540339291</v>
      </c>
      <c r="E491" s="2">
        <v>5.373863474638231</v>
      </c>
      <c r="G491" t="b">
        <f>AND(Table1[[#This Row],[Period]]="Nov-Jan",Table1[[#This Row],[Shipment Volume]]&gt;3000,OR(Table1[[#This Row],[Destination]]="UK",Table1[[#This Row],[Destination]]="EU"))</f>
        <v>0</v>
      </c>
      <c r="H491">
        <f t="shared" si="7"/>
        <v>0</v>
      </c>
      <c r="I491">
        <f>Table1[[#This Row],[Rep Time]]*H491</f>
        <v>0</v>
      </c>
      <c r="L491" t="b">
        <f>AND(Table1[[#This Row],[Period]]="May-Jul",Table1[[#This Row],[Shipment Volume]]&gt;3000,OR(Table1[[#This Row],[Destination]]="Rest of World",Table1[[#This Row],[Destination]]="Middle-East"))</f>
        <v>0</v>
      </c>
    </row>
    <row r="492" spans="1:12" x14ac:dyDescent="0.35">
      <c r="A492">
        <v>491</v>
      </c>
      <c r="B492" t="s">
        <v>11</v>
      </c>
      <c r="C492" t="s">
        <v>8</v>
      </c>
      <c r="D492" s="1">
        <v>6522.2106220666319</v>
      </c>
      <c r="E492" s="2">
        <v>5.330299616916486</v>
      </c>
      <c r="G492" t="b">
        <f>AND(Table1[[#This Row],[Period]]="Nov-Jan",Table1[[#This Row],[Shipment Volume]]&gt;3000,OR(Table1[[#This Row],[Destination]]="UK",Table1[[#This Row],[Destination]]="EU"))</f>
        <v>0</v>
      </c>
      <c r="H492">
        <f t="shared" si="7"/>
        <v>0</v>
      </c>
      <c r="I492">
        <f>Table1[[#This Row],[Rep Time]]*H492</f>
        <v>0</v>
      </c>
      <c r="L492" t="b">
        <f>AND(Table1[[#This Row],[Period]]="May-Jul",Table1[[#This Row],[Shipment Volume]]&gt;3000,OR(Table1[[#This Row],[Destination]]="Rest of World",Table1[[#This Row],[Destination]]="Middle-East"))</f>
        <v>0</v>
      </c>
    </row>
    <row r="493" spans="1:12" x14ac:dyDescent="0.35">
      <c r="A493">
        <v>492</v>
      </c>
      <c r="B493" t="s">
        <v>11</v>
      </c>
      <c r="C493" t="s">
        <v>6</v>
      </c>
      <c r="D493" s="1">
        <v>4233.8528308086097</v>
      </c>
      <c r="E493" s="2">
        <v>5.0164093878479594</v>
      </c>
      <c r="G493" t="b">
        <f>AND(Table1[[#This Row],[Period]]="Nov-Jan",Table1[[#This Row],[Shipment Volume]]&gt;3000,OR(Table1[[#This Row],[Destination]]="UK",Table1[[#This Row],[Destination]]="EU"))</f>
        <v>0</v>
      </c>
      <c r="H493">
        <f t="shared" si="7"/>
        <v>0</v>
      </c>
      <c r="I493">
        <f>Table1[[#This Row],[Rep Time]]*H493</f>
        <v>0</v>
      </c>
      <c r="L493" t="b">
        <f>AND(Table1[[#This Row],[Period]]="May-Jul",Table1[[#This Row],[Shipment Volume]]&gt;3000,OR(Table1[[#This Row],[Destination]]="Rest of World",Table1[[#This Row],[Destination]]="Middle-East"))</f>
        <v>0</v>
      </c>
    </row>
    <row r="494" spans="1:12" x14ac:dyDescent="0.35">
      <c r="A494">
        <v>493</v>
      </c>
      <c r="B494" t="s">
        <v>11</v>
      </c>
      <c r="C494" t="s">
        <v>7</v>
      </c>
      <c r="D494" s="1">
        <v>6958.3060556091368</v>
      </c>
      <c r="E494" s="2">
        <v>3.5339111108888575</v>
      </c>
      <c r="G494" t="b">
        <f>AND(Table1[[#This Row],[Period]]="Nov-Jan",Table1[[#This Row],[Shipment Volume]]&gt;3000,OR(Table1[[#This Row],[Destination]]="UK",Table1[[#This Row],[Destination]]="EU"))</f>
        <v>0</v>
      </c>
      <c r="H494">
        <f t="shared" si="7"/>
        <v>0</v>
      </c>
      <c r="I494">
        <f>Table1[[#This Row],[Rep Time]]*H494</f>
        <v>0</v>
      </c>
      <c r="L494" t="b">
        <f>AND(Table1[[#This Row],[Period]]="May-Jul",Table1[[#This Row],[Shipment Volume]]&gt;3000,OR(Table1[[#This Row],[Destination]]="Rest of World",Table1[[#This Row],[Destination]]="Middle-East"))</f>
        <v>0</v>
      </c>
    </row>
    <row r="495" spans="1:12" x14ac:dyDescent="0.35">
      <c r="A495">
        <v>494</v>
      </c>
      <c r="B495" t="s">
        <v>11</v>
      </c>
      <c r="C495" t="s">
        <v>9</v>
      </c>
      <c r="D495" s="1">
        <v>5737.0220181532204</v>
      </c>
      <c r="E495" s="2">
        <v>1.2074705831424897</v>
      </c>
      <c r="G495" t="b">
        <f>AND(Table1[[#This Row],[Period]]="Nov-Jan",Table1[[#This Row],[Shipment Volume]]&gt;3000,OR(Table1[[#This Row],[Destination]]="UK",Table1[[#This Row],[Destination]]="EU"))</f>
        <v>0</v>
      </c>
      <c r="H495">
        <f t="shared" si="7"/>
        <v>0</v>
      </c>
      <c r="I495">
        <f>Table1[[#This Row],[Rep Time]]*H495</f>
        <v>0</v>
      </c>
      <c r="L495" t="b">
        <f>AND(Table1[[#This Row],[Period]]="May-Jul",Table1[[#This Row],[Shipment Volume]]&gt;3000,OR(Table1[[#This Row],[Destination]]="Rest of World",Table1[[#This Row],[Destination]]="Middle-East"))</f>
        <v>0</v>
      </c>
    </row>
    <row r="496" spans="1:12" x14ac:dyDescent="0.35">
      <c r="A496">
        <v>495</v>
      </c>
      <c r="B496" t="s">
        <v>11</v>
      </c>
      <c r="C496" t="s">
        <v>6</v>
      </c>
      <c r="D496" s="1">
        <v>7233.3008736371994</v>
      </c>
      <c r="E496" s="2">
        <v>2.7180288087886986</v>
      </c>
      <c r="G496" t="b">
        <f>AND(Table1[[#This Row],[Period]]="Nov-Jan",Table1[[#This Row],[Shipment Volume]]&gt;3000,OR(Table1[[#This Row],[Destination]]="UK",Table1[[#This Row],[Destination]]="EU"))</f>
        <v>0</v>
      </c>
      <c r="H496">
        <f t="shared" si="7"/>
        <v>0</v>
      </c>
      <c r="I496">
        <f>Table1[[#This Row],[Rep Time]]*H496</f>
        <v>0</v>
      </c>
      <c r="L496" t="b">
        <f>AND(Table1[[#This Row],[Period]]="May-Jul",Table1[[#This Row],[Shipment Volume]]&gt;3000,OR(Table1[[#This Row],[Destination]]="Rest of World",Table1[[#This Row],[Destination]]="Middle-East"))</f>
        <v>0</v>
      </c>
    </row>
    <row r="497" spans="1:12" x14ac:dyDescent="0.35">
      <c r="A497">
        <v>496</v>
      </c>
      <c r="B497" t="s">
        <v>11</v>
      </c>
      <c r="C497" t="s">
        <v>9</v>
      </c>
      <c r="D497" s="1">
        <v>6693.4939402621239</v>
      </c>
      <c r="E497" s="2">
        <v>5.1759223250593607</v>
      </c>
      <c r="G497" t="b">
        <f>AND(Table1[[#This Row],[Period]]="Nov-Jan",Table1[[#This Row],[Shipment Volume]]&gt;3000,OR(Table1[[#This Row],[Destination]]="UK",Table1[[#This Row],[Destination]]="EU"))</f>
        <v>0</v>
      </c>
      <c r="H497">
        <f t="shared" si="7"/>
        <v>0</v>
      </c>
      <c r="I497">
        <f>Table1[[#This Row],[Rep Time]]*H497</f>
        <v>0</v>
      </c>
      <c r="L497" t="b">
        <f>AND(Table1[[#This Row],[Period]]="May-Jul",Table1[[#This Row],[Shipment Volume]]&gt;3000,OR(Table1[[#This Row],[Destination]]="Rest of World",Table1[[#This Row],[Destination]]="Middle-East"))</f>
        <v>0</v>
      </c>
    </row>
    <row r="498" spans="1:12" x14ac:dyDescent="0.35">
      <c r="A498">
        <v>497</v>
      </c>
      <c r="B498" t="s">
        <v>11</v>
      </c>
      <c r="C498" t="s">
        <v>7</v>
      </c>
      <c r="D498" s="1">
        <v>4792.1807142905891</v>
      </c>
      <c r="E498" s="2">
        <v>4.0708796091783599</v>
      </c>
      <c r="G498" t="b">
        <f>AND(Table1[[#This Row],[Period]]="Nov-Jan",Table1[[#This Row],[Shipment Volume]]&gt;3000,OR(Table1[[#This Row],[Destination]]="UK",Table1[[#This Row],[Destination]]="EU"))</f>
        <v>0</v>
      </c>
      <c r="H498">
        <f t="shared" si="7"/>
        <v>0</v>
      </c>
      <c r="I498">
        <f>Table1[[#This Row],[Rep Time]]*H498</f>
        <v>0</v>
      </c>
      <c r="L498" t="b">
        <f>AND(Table1[[#This Row],[Period]]="May-Jul",Table1[[#This Row],[Shipment Volume]]&gt;3000,OR(Table1[[#This Row],[Destination]]="Rest of World",Table1[[#This Row],[Destination]]="Middle-East"))</f>
        <v>0</v>
      </c>
    </row>
    <row r="499" spans="1:12" x14ac:dyDescent="0.35">
      <c r="A499">
        <v>498</v>
      </c>
      <c r="B499" t="s">
        <v>11</v>
      </c>
      <c r="C499" t="s">
        <v>7</v>
      </c>
      <c r="D499" s="1">
        <v>5068.9690558705479</v>
      </c>
      <c r="E499" s="2">
        <v>6.1882191263269775</v>
      </c>
      <c r="G499" t="b">
        <f>AND(Table1[[#This Row],[Period]]="Nov-Jan",Table1[[#This Row],[Shipment Volume]]&gt;3000,OR(Table1[[#This Row],[Destination]]="UK",Table1[[#This Row],[Destination]]="EU"))</f>
        <v>0</v>
      </c>
      <c r="H499">
        <f t="shared" si="7"/>
        <v>0</v>
      </c>
      <c r="I499">
        <f>Table1[[#This Row],[Rep Time]]*H499</f>
        <v>0</v>
      </c>
      <c r="L499" t="b">
        <f>AND(Table1[[#This Row],[Period]]="May-Jul",Table1[[#This Row],[Shipment Volume]]&gt;3000,OR(Table1[[#This Row],[Destination]]="Rest of World",Table1[[#This Row],[Destination]]="Middle-East"))</f>
        <v>0</v>
      </c>
    </row>
    <row r="500" spans="1:12" x14ac:dyDescent="0.35">
      <c r="A500">
        <v>499</v>
      </c>
      <c r="B500" t="s">
        <v>11</v>
      </c>
      <c r="C500" t="s">
        <v>7</v>
      </c>
      <c r="D500" s="1">
        <v>6085.442162444815</v>
      </c>
      <c r="E500" s="2">
        <v>3.4167383297985561</v>
      </c>
      <c r="G500" t="b">
        <f>AND(Table1[[#This Row],[Period]]="Nov-Jan",Table1[[#This Row],[Shipment Volume]]&gt;3000,OR(Table1[[#This Row],[Destination]]="UK",Table1[[#This Row],[Destination]]="EU"))</f>
        <v>0</v>
      </c>
      <c r="H500">
        <f t="shared" si="7"/>
        <v>0</v>
      </c>
      <c r="I500">
        <f>Table1[[#This Row],[Rep Time]]*H500</f>
        <v>0</v>
      </c>
      <c r="L500" t="b">
        <f>AND(Table1[[#This Row],[Period]]="May-Jul",Table1[[#This Row],[Shipment Volume]]&gt;3000,OR(Table1[[#This Row],[Destination]]="Rest of World",Table1[[#This Row],[Destination]]="Middle-East"))</f>
        <v>0</v>
      </c>
    </row>
    <row r="501" spans="1:12" x14ac:dyDescent="0.35">
      <c r="A501">
        <v>500</v>
      </c>
      <c r="B501" t="s">
        <v>11</v>
      </c>
      <c r="C501" t="s">
        <v>8</v>
      </c>
      <c r="D501" s="1">
        <v>6092.9254848510027</v>
      </c>
      <c r="E501" s="2">
        <v>10.056513081278551</v>
      </c>
      <c r="G501" t="b">
        <f>AND(Table1[[#This Row],[Period]]="Nov-Jan",Table1[[#This Row],[Shipment Volume]]&gt;3000,OR(Table1[[#This Row],[Destination]]="UK",Table1[[#This Row],[Destination]]="EU"))</f>
        <v>0</v>
      </c>
      <c r="H501">
        <f t="shared" si="7"/>
        <v>0</v>
      </c>
      <c r="I501">
        <f>Table1[[#This Row],[Rep Time]]*H501</f>
        <v>0</v>
      </c>
      <c r="L501" t="b">
        <f>AND(Table1[[#This Row],[Period]]="May-Jul",Table1[[#This Row],[Shipment Volume]]&gt;3000,OR(Table1[[#This Row],[Destination]]="Rest of World",Table1[[#This Row],[Destination]]="Middle-East"))</f>
        <v>0</v>
      </c>
    </row>
    <row r="502" spans="1:12" x14ac:dyDescent="0.35">
      <c r="A502">
        <v>501</v>
      </c>
      <c r="B502" t="s">
        <v>11</v>
      </c>
      <c r="C502" t="s">
        <v>8</v>
      </c>
      <c r="D502" s="1">
        <v>3631.3671605661516</v>
      </c>
      <c r="E502" s="2">
        <v>6.6771503484180448</v>
      </c>
      <c r="G502" t="b">
        <f>AND(Table1[[#This Row],[Period]]="Nov-Jan",Table1[[#This Row],[Shipment Volume]]&gt;3000,OR(Table1[[#This Row],[Destination]]="UK",Table1[[#This Row],[Destination]]="EU"))</f>
        <v>0</v>
      </c>
      <c r="H502">
        <f t="shared" si="7"/>
        <v>0</v>
      </c>
      <c r="I502">
        <f>Table1[[#This Row],[Rep Time]]*H502</f>
        <v>0</v>
      </c>
      <c r="L502" t="b">
        <f>AND(Table1[[#This Row],[Period]]="May-Jul",Table1[[#This Row],[Shipment Volume]]&gt;3000,OR(Table1[[#This Row],[Destination]]="Rest of World",Table1[[#This Row],[Destination]]="Middle-East"))</f>
        <v>0</v>
      </c>
    </row>
    <row r="503" spans="1:12" x14ac:dyDescent="0.35">
      <c r="A503">
        <v>502</v>
      </c>
      <c r="B503" t="s">
        <v>11</v>
      </c>
      <c r="C503" t="s">
        <v>8</v>
      </c>
      <c r="D503" s="1">
        <v>7348.8067007623613</v>
      </c>
      <c r="E503" s="2">
        <v>5.5408990640386806</v>
      </c>
      <c r="G503" t="b">
        <f>AND(Table1[[#This Row],[Period]]="Nov-Jan",Table1[[#This Row],[Shipment Volume]]&gt;3000,OR(Table1[[#This Row],[Destination]]="UK",Table1[[#This Row],[Destination]]="EU"))</f>
        <v>0</v>
      </c>
      <c r="H503">
        <f t="shared" si="7"/>
        <v>0</v>
      </c>
      <c r="I503">
        <f>Table1[[#This Row],[Rep Time]]*H503</f>
        <v>0</v>
      </c>
      <c r="L503" t="b">
        <f>AND(Table1[[#This Row],[Period]]="May-Jul",Table1[[#This Row],[Shipment Volume]]&gt;3000,OR(Table1[[#This Row],[Destination]]="Rest of World",Table1[[#This Row],[Destination]]="Middle-East"))</f>
        <v>0</v>
      </c>
    </row>
    <row r="504" spans="1:12" x14ac:dyDescent="0.35">
      <c r="A504">
        <v>503</v>
      </c>
      <c r="B504" t="s">
        <v>11</v>
      </c>
      <c r="C504" t="s">
        <v>8</v>
      </c>
      <c r="D504" s="1">
        <v>3363.0007399246101</v>
      </c>
      <c r="E504" s="2">
        <v>7.1392175971456915</v>
      </c>
      <c r="G504" t="b">
        <f>AND(Table1[[#This Row],[Period]]="Nov-Jan",Table1[[#This Row],[Shipment Volume]]&gt;3000,OR(Table1[[#This Row],[Destination]]="UK",Table1[[#This Row],[Destination]]="EU"))</f>
        <v>0</v>
      </c>
      <c r="H504">
        <f t="shared" si="7"/>
        <v>0</v>
      </c>
      <c r="I504">
        <f>Table1[[#This Row],[Rep Time]]*H504</f>
        <v>0</v>
      </c>
      <c r="L504" t="b">
        <f>AND(Table1[[#This Row],[Period]]="May-Jul",Table1[[#This Row],[Shipment Volume]]&gt;3000,OR(Table1[[#This Row],[Destination]]="Rest of World",Table1[[#This Row],[Destination]]="Middle-East"))</f>
        <v>0</v>
      </c>
    </row>
    <row r="505" spans="1:12" x14ac:dyDescent="0.35">
      <c r="A505">
        <v>504</v>
      </c>
      <c r="B505" t="s">
        <v>11</v>
      </c>
      <c r="C505" t="s">
        <v>8</v>
      </c>
      <c r="D505" s="1">
        <v>6787.1555236401036</v>
      </c>
      <c r="E505" s="2">
        <v>3.3350098518828371</v>
      </c>
      <c r="G505" t="b">
        <f>AND(Table1[[#This Row],[Period]]="Nov-Jan",Table1[[#This Row],[Shipment Volume]]&gt;3000,OR(Table1[[#This Row],[Destination]]="UK",Table1[[#This Row],[Destination]]="EU"))</f>
        <v>0</v>
      </c>
      <c r="H505">
        <f t="shared" si="7"/>
        <v>0</v>
      </c>
      <c r="I505">
        <f>Table1[[#This Row],[Rep Time]]*H505</f>
        <v>0</v>
      </c>
      <c r="L505" t="b">
        <f>AND(Table1[[#This Row],[Period]]="May-Jul",Table1[[#This Row],[Shipment Volume]]&gt;3000,OR(Table1[[#This Row],[Destination]]="Rest of World",Table1[[#This Row],[Destination]]="Middle-East"))</f>
        <v>0</v>
      </c>
    </row>
    <row r="506" spans="1:12" x14ac:dyDescent="0.35">
      <c r="A506">
        <v>505</v>
      </c>
      <c r="B506" t="s">
        <v>11</v>
      </c>
      <c r="C506" t="s">
        <v>7</v>
      </c>
      <c r="D506" s="1">
        <v>6930.1626515574753</v>
      </c>
      <c r="E506" s="2">
        <v>7.7130437221176544</v>
      </c>
      <c r="G506" t="b">
        <f>AND(Table1[[#This Row],[Period]]="Nov-Jan",Table1[[#This Row],[Shipment Volume]]&gt;3000,OR(Table1[[#This Row],[Destination]]="UK",Table1[[#This Row],[Destination]]="EU"))</f>
        <v>0</v>
      </c>
      <c r="H506">
        <f t="shared" si="7"/>
        <v>0</v>
      </c>
      <c r="I506">
        <f>Table1[[#This Row],[Rep Time]]*H506</f>
        <v>0</v>
      </c>
      <c r="L506" t="b">
        <f>AND(Table1[[#This Row],[Period]]="May-Jul",Table1[[#This Row],[Shipment Volume]]&gt;3000,OR(Table1[[#This Row],[Destination]]="Rest of World",Table1[[#This Row],[Destination]]="Middle-East"))</f>
        <v>0</v>
      </c>
    </row>
    <row r="507" spans="1:12" x14ac:dyDescent="0.35">
      <c r="A507">
        <v>506</v>
      </c>
      <c r="B507" t="s">
        <v>11</v>
      </c>
      <c r="C507" t="s">
        <v>8</v>
      </c>
      <c r="D507" s="1">
        <v>7645.2183000277728</v>
      </c>
      <c r="E507" s="2">
        <v>9.6320674928047865</v>
      </c>
      <c r="G507" t="b">
        <f>AND(Table1[[#This Row],[Period]]="Nov-Jan",Table1[[#This Row],[Shipment Volume]]&gt;3000,OR(Table1[[#This Row],[Destination]]="UK",Table1[[#This Row],[Destination]]="EU"))</f>
        <v>0</v>
      </c>
      <c r="H507">
        <f t="shared" si="7"/>
        <v>0</v>
      </c>
      <c r="I507">
        <f>Table1[[#This Row],[Rep Time]]*H507</f>
        <v>0</v>
      </c>
      <c r="L507" t="b">
        <f>AND(Table1[[#This Row],[Period]]="May-Jul",Table1[[#This Row],[Shipment Volume]]&gt;3000,OR(Table1[[#This Row],[Destination]]="Rest of World",Table1[[#This Row],[Destination]]="Middle-East"))</f>
        <v>0</v>
      </c>
    </row>
    <row r="508" spans="1:12" x14ac:dyDescent="0.35">
      <c r="A508">
        <v>507</v>
      </c>
      <c r="B508" t="s">
        <v>11</v>
      </c>
      <c r="C508" t="s">
        <v>8</v>
      </c>
      <c r="D508" s="1">
        <v>6715.5546437483281</v>
      </c>
      <c r="E508" s="2">
        <v>7.4958135238029575</v>
      </c>
      <c r="G508" t="b">
        <f>AND(Table1[[#This Row],[Period]]="Nov-Jan",Table1[[#This Row],[Shipment Volume]]&gt;3000,OR(Table1[[#This Row],[Destination]]="UK",Table1[[#This Row],[Destination]]="EU"))</f>
        <v>0</v>
      </c>
      <c r="H508">
        <f t="shared" si="7"/>
        <v>0</v>
      </c>
      <c r="I508">
        <f>Table1[[#This Row],[Rep Time]]*H508</f>
        <v>0</v>
      </c>
      <c r="L508" t="b">
        <f>AND(Table1[[#This Row],[Period]]="May-Jul",Table1[[#This Row],[Shipment Volume]]&gt;3000,OR(Table1[[#This Row],[Destination]]="Rest of World",Table1[[#This Row],[Destination]]="Middle-East"))</f>
        <v>0</v>
      </c>
    </row>
    <row r="509" spans="1:12" x14ac:dyDescent="0.35">
      <c r="A509">
        <v>508</v>
      </c>
      <c r="B509" t="s">
        <v>11</v>
      </c>
      <c r="C509" t="s">
        <v>8</v>
      </c>
      <c r="D509" s="1">
        <v>4806.7144396249205</v>
      </c>
      <c r="E509" s="2">
        <v>5.6745205038143416</v>
      </c>
      <c r="G509" t="b">
        <f>AND(Table1[[#This Row],[Period]]="Nov-Jan",Table1[[#This Row],[Shipment Volume]]&gt;3000,OR(Table1[[#This Row],[Destination]]="UK",Table1[[#This Row],[Destination]]="EU"))</f>
        <v>0</v>
      </c>
      <c r="H509">
        <f t="shared" si="7"/>
        <v>0</v>
      </c>
      <c r="I509">
        <f>Table1[[#This Row],[Rep Time]]*H509</f>
        <v>0</v>
      </c>
      <c r="L509" t="b">
        <f>AND(Table1[[#This Row],[Period]]="May-Jul",Table1[[#This Row],[Shipment Volume]]&gt;3000,OR(Table1[[#This Row],[Destination]]="Rest of World",Table1[[#This Row],[Destination]]="Middle-East"))</f>
        <v>0</v>
      </c>
    </row>
    <row r="510" spans="1:12" x14ac:dyDescent="0.35">
      <c r="A510">
        <v>509</v>
      </c>
      <c r="B510" t="s">
        <v>11</v>
      </c>
      <c r="C510" t="s">
        <v>6</v>
      </c>
      <c r="D510" s="1">
        <v>7158.6349966004491</v>
      </c>
      <c r="E510" s="2">
        <v>14.14094853968947</v>
      </c>
      <c r="G510" t="b">
        <f>AND(Table1[[#This Row],[Period]]="Nov-Jan",Table1[[#This Row],[Shipment Volume]]&gt;3000,OR(Table1[[#This Row],[Destination]]="UK",Table1[[#This Row],[Destination]]="EU"))</f>
        <v>0</v>
      </c>
      <c r="H510">
        <f t="shared" si="7"/>
        <v>0</v>
      </c>
      <c r="I510">
        <f>Table1[[#This Row],[Rep Time]]*H510</f>
        <v>0</v>
      </c>
      <c r="L510" t="b">
        <f>AND(Table1[[#This Row],[Period]]="May-Jul",Table1[[#This Row],[Shipment Volume]]&gt;3000,OR(Table1[[#This Row],[Destination]]="Rest of World",Table1[[#This Row],[Destination]]="Middle-East"))</f>
        <v>0</v>
      </c>
    </row>
    <row r="511" spans="1:12" x14ac:dyDescent="0.35">
      <c r="A511">
        <v>510</v>
      </c>
      <c r="B511" t="s">
        <v>11</v>
      </c>
      <c r="C511" t="s">
        <v>8</v>
      </c>
      <c r="D511" s="1">
        <v>6625.527401198633</v>
      </c>
      <c r="E511" s="2">
        <v>0.53044858964587971</v>
      </c>
      <c r="G511" t="b">
        <f>AND(Table1[[#This Row],[Period]]="Nov-Jan",Table1[[#This Row],[Shipment Volume]]&gt;3000,OR(Table1[[#This Row],[Destination]]="UK",Table1[[#This Row],[Destination]]="EU"))</f>
        <v>0</v>
      </c>
      <c r="H511">
        <f t="shared" si="7"/>
        <v>0</v>
      </c>
      <c r="I511">
        <f>Table1[[#This Row],[Rep Time]]*H511</f>
        <v>0</v>
      </c>
      <c r="L511" t="b">
        <f>AND(Table1[[#This Row],[Period]]="May-Jul",Table1[[#This Row],[Shipment Volume]]&gt;3000,OR(Table1[[#This Row],[Destination]]="Rest of World",Table1[[#This Row],[Destination]]="Middle-East"))</f>
        <v>0</v>
      </c>
    </row>
    <row r="512" spans="1:12" x14ac:dyDescent="0.35">
      <c r="A512">
        <v>511</v>
      </c>
      <c r="B512" t="s">
        <v>11</v>
      </c>
      <c r="C512" t="s">
        <v>9</v>
      </c>
      <c r="D512" s="1">
        <v>5711.3287928281352</v>
      </c>
      <c r="E512" s="2">
        <v>1.0130378689275514</v>
      </c>
      <c r="G512" t="b">
        <f>AND(Table1[[#This Row],[Period]]="Nov-Jan",Table1[[#This Row],[Shipment Volume]]&gt;3000,OR(Table1[[#This Row],[Destination]]="UK",Table1[[#This Row],[Destination]]="EU"))</f>
        <v>0</v>
      </c>
      <c r="H512">
        <f t="shared" si="7"/>
        <v>0</v>
      </c>
      <c r="I512">
        <f>Table1[[#This Row],[Rep Time]]*H512</f>
        <v>0</v>
      </c>
      <c r="L512" t="b">
        <f>AND(Table1[[#This Row],[Period]]="May-Jul",Table1[[#This Row],[Shipment Volume]]&gt;3000,OR(Table1[[#This Row],[Destination]]="Rest of World",Table1[[#This Row],[Destination]]="Middle-East"))</f>
        <v>0</v>
      </c>
    </row>
    <row r="513" spans="1:12" x14ac:dyDescent="0.35">
      <c r="A513">
        <v>512</v>
      </c>
      <c r="B513" t="s">
        <v>11</v>
      </c>
      <c r="C513" t="s">
        <v>9</v>
      </c>
      <c r="D513" s="1">
        <v>7825.5783753469586</v>
      </c>
      <c r="E513" s="2">
        <v>7.4762557597913535</v>
      </c>
      <c r="G513" t="b">
        <f>AND(Table1[[#This Row],[Period]]="Nov-Jan",Table1[[#This Row],[Shipment Volume]]&gt;3000,OR(Table1[[#This Row],[Destination]]="UK",Table1[[#This Row],[Destination]]="EU"))</f>
        <v>0</v>
      </c>
      <c r="H513">
        <f t="shared" si="7"/>
        <v>0</v>
      </c>
      <c r="I513">
        <f>Table1[[#This Row],[Rep Time]]*H513</f>
        <v>0</v>
      </c>
      <c r="L513" t="b">
        <f>AND(Table1[[#This Row],[Period]]="May-Jul",Table1[[#This Row],[Shipment Volume]]&gt;3000,OR(Table1[[#This Row],[Destination]]="Rest of World",Table1[[#This Row],[Destination]]="Middle-East"))</f>
        <v>0</v>
      </c>
    </row>
    <row r="514" spans="1:12" x14ac:dyDescent="0.35">
      <c r="A514">
        <v>513</v>
      </c>
      <c r="B514" t="s">
        <v>11</v>
      </c>
      <c r="C514" t="s">
        <v>9</v>
      </c>
      <c r="D514" s="1">
        <v>6439.3556547351182</v>
      </c>
      <c r="E514" s="2">
        <v>10.981396005633618</v>
      </c>
      <c r="G514" t="b">
        <f>AND(Table1[[#This Row],[Period]]="Nov-Jan",Table1[[#This Row],[Shipment Volume]]&gt;3000,OR(Table1[[#This Row],[Destination]]="UK",Table1[[#This Row],[Destination]]="EU"))</f>
        <v>0</v>
      </c>
      <c r="H514">
        <f t="shared" si="7"/>
        <v>0</v>
      </c>
      <c r="I514">
        <f>Table1[[#This Row],[Rep Time]]*H514</f>
        <v>0</v>
      </c>
      <c r="L514" t="b">
        <f>AND(Table1[[#This Row],[Period]]="May-Jul",Table1[[#This Row],[Shipment Volume]]&gt;3000,OR(Table1[[#This Row],[Destination]]="Rest of World",Table1[[#This Row],[Destination]]="Middle-East"))</f>
        <v>0</v>
      </c>
    </row>
    <row r="515" spans="1:12" x14ac:dyDescent="0.35">
      <c r="A515">
        <v>514</v>
      </c>
      <c r="B515" t="s">
        <v>11</v>
      </c>
      <c r="C515" t="s">
        <v>6</v>
      </c>
      <c r="D515" s="1">
        <v>6484.7994670039043</v>
      </c>
      <c r="E515" s="2">
        <v>9.7736034281798467</v>
      </c>
      <c r="G515" t="b">
        <f>AND(Table1[[#This Row],[Period]]="Nov-Jan",Table1[[#This Row],[Shipment Volume]]&gt;3000,OR(Table1[[#This Row],[Destination]]="UK",Table1[[#This Row],[Destination]]="EU"))</f>
        <v>0</v>
      </c>
      <c r="H515">
        <f t="shared" si="7"/>
        <v>0</v>
      </c>
      <c r="I515">
        <f>Table1[[#This Row],[Rep Time]]*H515</f>
        <v>0</v>
      </c>
      <c r="L515" t="b">
        <f>AND(Table1[[#This Row],[Period]]="May-Jul",Table1[[#This Row],[Shipment Volume]]&gt;3000,OR(Table1[[#This Row],[Destination]]="Rest of World",Table1[[#This Row],[Destination]]="Middle-East"))</f>
        <v>0</v>
      </c>
    </row>
    <row r="516" spans="1:12" x14ac:dyDescent="0.35">
      <c r="A516">
        <v>515</v>
      </c>
      <c r="B516" t="s">
        <v>11</v>
      </c>
      <c r="C516" t="s">
        <v>9</v>
      </c>
      <c r="D516" s="1">
        <v>7221.9685696531087</v>
      </c>
      <c r="E516" s="2">
        <v>10.396801379365902</v>
      </c>
      <c r="G516" t="b">
        <f>AND(Table1[[#This Row],[Period]]="Nov-Jan",Table1[[#This Row],[Shipment Volume]]&gt;3000,OR(Table1[[#This Row],[Destination]]="UK",Table1[[#This Row],[Destination]]="EU"))</f>
        <v>0</v>
      </c>
      <c r="H516">
        <f t="shared" ref="H516:H579" si="8">--(G516)</f>
        <v>0</v>
      </c>
      <c r="I516">
        <f>Table1[[#This Row],[Rep Time]]*H516</f>
        <v>0</v>
      </c>
      <c r="L516" t="b">
        <f>AND(Table1[[#This Row],[Period]]="May-Jul",Table1[[#This Row],[Shipment Volume]]&gt;3000,OR(Table1[[#This Row],[Destination]]="Rest of World",Table1[[#This Row],[Destination]]="Middle-East"))</f>
        <v>0</v>
      </c>
    </row>
    <row r="517" spans="1:12" x14ac:dyDescent="0.35">
      <c r="A517">
        <v>516</v>
      </c>
      <c r="B517" t="s">
        <v>11</v>
      </c>
      <c r="C517" t="s">
        <v>8</v>
      </c>
      <c r="D517" s="1">
        <v>8093.6828615143895</v>
      </c>
      <c r="E517" s="2">
        <v>0.57909060707299753</v>
      </c>
      <c r="G517" t="b">
        <f>AND(Table1[[#This Row],[Period]]="Nov-Jan",Table1[[#This Row],[Shipment Volume]]&gt;3000,OR(Table1[[#This Row],[Destination]]="UK",Table1[[#This Row],[Destination]]="EU"))</f>
        <v>0</v>
      </c>
      <c r="H517">
        <f t="shared" si="8"/>
        <v>0</v>
      </c>
      <c r="I517">
        <f>Table1[[#This Row],[Rep Time]]*H517</f>
        <v>0</v>
      </c>
      <c r="L517" t="b">
        <f>AND(Table1[[#This Row],[Period]]="May-Jul",Table1[[#This Row],[Shipment Volume]]&gt;3000,OR(Table1[[#This Row],[Destination]]="Rest of World",Table1[[#This Row],[Destination]]="Middle-East"))</f>
        <v>0</v>
      </c>
    </row>
    <row r="518" spans="1:12" x14ac:dyDescent="0.35">
      <c r="A518">
        <v>517</v>
      </c>
      <c r="B518" t="s">
        <v>11</v>
      </c>
      <c r="C518" t="s">
        <v>8</v>
      </c>
      <c r="D518" s="1">
        <v>4539.8832460399717</v>
      </c>
      <c r="E518" s="2">
        <v>2.8356102086637156</v>
      </c>
      <c r="G518" t="b">
        <f>AND(Table1[[#This Row],[Period]]="Nov-Jan",Table1[[#This Row],[Shipment Volume]]&gt;3000,OR(Table1[[#This Row],[Destination]]="UK",Table1[[#This Row],[Destination]]="EU"))</f>
        <v>0</v>
      </c>
      <c r="H518">
        <f t="shared" si="8"/>
        <v>0</v>
      </c>
      <c r="I518">
        <f>Table1[[#This Row],[Rep Time]]*H518</f>
        <v>0</v>
      </c>
      <c r="L518" t="b">
        <f>AND(Table1[[#This Row],[Period]]="May-Jul",Table1[[#This Row],[Shipment Volume]]&gt;3000,OR(Table1[[#This Row],[Destination]]="Rest of World",Table1[[#This Row],[Destination]]="Middle-East"))</f>
        <v>0</v>
      </c>
    </row>
    <row r="519" spans="1:12" x14ac:dyDescent="0.35">
      <c r="A519">
        <v>518</v>
      </c>
      <c r="B519" t="s">
        <v>11</v>
      </c>
      <c r="C519" t="s">
        <v>7</v>
      </c>
      <c r="D519" s="1">
        <v>6119.9374774936587</v>
      </c>
      <c r="E519" s="2">
        <v>9.3050612938979782</v>
      </c>
      <c r="G519" t="b">
        <f>AND(Table1[[#This Row],[Period]]="Nov-Jan",Table1[[#This Row],[Shipment Volume]]&gt;3000,OR(Table1[[#This Row],[Destination]]="UK",Table1[[#This Row],[Destination]]="EU"))</f>
        <v>0</v>
      </c>
      <c r="H519">
        <f t="shared" si="8"/>
        <v>0</v>
      </c>
      <c r="I519">
        <f>Table1[[#This Row],[Rep Time]]*H519</f>
        <v>0</v>
      </c>
      <c r="L519" t="b">
        <f>AND(Table1[[#This Row],[Period]]="May-Jul",Table1[[#This Row],[Shipment Volume]]&gt;3000,OR(Table1[[#This Row],[Destination]]="Rest of World",Table1[[#This Row],[Destination]]="Middle-East"))</f>
        <v>0</v>
      </c>
    </row>
    <row r="520" spans="1:12" x14ac:dyDescent="0.35">
      <c r="A520">
        <v>519</v>
      </c>
      <c r="B520" t="s">
        <v>11</v>
      </c>
      <c r="C520" t="s">
        <v>8</v>
      </c>
      <c r="D520" s="1">
        <v>9378.2677302137017</v>
      </c>
      <c r="E520" s="2">
        <v>7.6943022055502039</v>
      </c>
      <c r="G520" t="b">
        <f>AND(Table1[[#This Row],[Period]]="Nov-Jan",Table1[[#This Row],[Shipment Volume]]&gt;3000,OR(Table1[[#This Row],[Destination]]="UK",Table1[[#This Row],[Destination]]="EU"))</f>
        <v>0</v>
      </c>
      <c r="H520">
        <f t="shared" si="8"/>
        <v>0</v>
      </c>
      <c r="I520">
        <f>Table1[[#This Row],[Rep Time]]*H520</f>
        <v>0</v>
      </c>
      <c r="L520" t="b">
        <f>AND(Table1[[#This Row],[Period]]="May-Jul",Table1[[#This Row],[Shipment Volume]]&gt;3000,OR(Table1[[#This Row],[Destination]]="Rest of World",Table1[[#This Row],[Destination]]="Middle-East"))</f>
        <v>0</v>
      </c>
    </row>
    <row r="521" spans="1:12" x14ac:dyDescent="0.35">
      <c r="A521">
        <v>520</v>
      </c>
      <c r="B521" t="s">
        <v>11</v>
      </c>
      <c r="C521" t="s">
        <v>7</v>
      </c>
      <c r="D521" s="1">
        <v>5862.590494658798</v>
      </c>
      <c r="E521" s="2">
        <v>5.578821721101721</v>
      </c>
      <c r="G521" t="b">
        <f>AND(Table1[[#This Row],[Period]]="Nov-Jan",Table1[[#This Row],[Shipment Volume]]&gt;3000,OR(Table1[[#This Row],[Destination]]="UK",Table1[[#This Row],[Destination]]="EU"))</f>
        <v>0</v>
      </c>
      <c r="H521">
        <f t="shared" si="8"/>
        <v>0</v>
      </c>
      <c r="I521">
        <f>Table1[[#This Row],[Rep Time]]*H521</f>
        <v>0</v>
      </c>
      <c r="L521" t="b">
        <f>AND(Table1[[#This Row],[Period]]="May-Jul",Table1[[#This Row],[Shipment Volume]]&gt;3000,OR(Table1[[#This Row],[Destination]]="Rest of World",Table1[[#This Row],[Destination]]="Middle-East"))</f>
        <v>0</v>
      </c>
    </row>
    <row r="522" spans="1:12" x14ac:dyDescent="0.35">
      <c r="A522">
        <v>521</v>
      </c>
      <c r="B522" t="s">
        <v>11</v>
      </c>
      <c r="C522" t="s">
        <v>9</v>
      </c>
      <c r="D522" s="1">
        <v>4349.8788889031857</v>
      </c>
      <c r="E522" s="2">
        <v>6.0687997200669397</v>
      </c>
      <c r="G522" t="b">
        <f>AND(Table1[[#This Row],[Period]]="Nov-Jan",Table1[[#This Row],[Shipment Volume]]&gt;3000,OR(Table1[[#This Row],[Destination]]="UK",Table1[[#This Row],[Destination]]="EU"))</f>
        <v>0</v>
      </c>
      <c r="H522">
        <f t="shared" si="8"/>
        <v>0</v>
      </c>
      <c r="I522">
        <f>Table1[[#This Row],[Rep Time]]*H522</f>
        <v>0</v>
      </c>
      <c r="L522" t="b">
        <f>AND(Table1[[#This Row],[Period]]="May-Jul",Table1[[#This Row],[Shipment Volume]]&gt;3000,OR(Table1[[#This Row],[Destination]]="Rest of World",Table1[[#This Row],[Destination]]="Middle-East"))</f>
        <v>0</v>
      </c>
    </row>
    <row r="523" spans="1:12" x14ac:dyDescent="0.35">
      <c r="A523">
        <v>522</v>
      </c>
      <c r="B523" t="s">
        <v>11</v>
      </c>
      <c r="C523" t="s">
        <v>8</v>
      </c>
      <c r="D523" s="1">
        <v>9449.6885301545262</v>
      </c>
      <c r="E523" s="2">
        <v>5.9309522291646628</v>
      </c>
      <c r="G523" t="b">
        <f>AND(Table1[[#This Row],[Period]]="Nov-Jan",Table1[[#This Row],[Shipment Volume]]&gt;3000,OR(Table1[[#This Row],[Destination]]="UK",Table1[[#This Row],[Destination]]="EU"))</f>
        <v>0</v>
      </c>
      <c r="H523">
        <f t="shared" si="8"/>
        <v>0</v>
      </c>
      <c r="I523">
        <f>Table1[[#This Row],[Rep Time]]*H523</f>
        <v>0</v>
      </c>
      <c r="L523" t="b">
        <f>AND(Table1[[#This Row],[Period]]="May-Jul",Table1[[#This Row],[Shipment Volume]]&gt;3000,OR(Table1[[#This Row],[Destination]]="Rest of World",Table1[[#This Row],[Destination]]="Middle-East"))</f>
        <v>0</v>
      </c>
    </row>
    <row r="524" spans="1:12" x14ac:dyDescent="0.35">
      <c r="A524">
        <v>523</v>
      </c>
      <c r="B524" t="s">
        <v>11</v>
      </c>
      <c r="C524" t="s">
        <v>8</v>
      </c>
      <c r="D524" s="1">
        <v>10884.551027417183</v>
      </c>
      <c r="E524" s="2">
        <v>16.579563599646352</v>
      </c>
      <c r="G524" t="b">
        <f>AND(Table1[[#This Row],[Period]]="Nov-Jan",Table1[[#This Row],[Shipment Volume]]&gt;3000,OR(Table1[[#This Row],[Destination]]="UK",Table1[[#This Row],[Destination]]="EU"))</f>
        <v>0</v>
      </c>
      <c r="H524">
        <f t="shared" si="8"/>
        <v>0</v>
      </c>
      <c r="I524">
        <f>Table1[[#This Row],[Rep Time]]*H524</f>
        <v>0</v>
      </c>
      <c r="L524" t="b">
        <f>AND(Table1[[#This Row],[Period]]="May-Jul",Table1[[#This Row],[Shipment Volume]]&gt;3000,OR(Table1[[#This Row],[Destination]]="Rest of World",Table1[[#This Row],[Destination]]="Middle-East"))</f>
        <v>0</v>
      </c>
    </row>
    <row r="525" spans="1:12" x14ac:dyDescent="0.35">
      <c r="A525">
        <v>524</v>
      </c>
      <c r="B525" t="s">
        <v>11</v>
      </c>
      <c r="C525" t="s">
        <v>7</v>
      </c>
      <c r="D525" s="1">
        <v>4035.9322317875926</v>
      </c>
      <c r="E525" s="2">
        <v>5.2849014801939731</v>
      </c>
      <c r="G525" t="b">
        <f>AND(Table1[[#This Row],[Period]]="Nov-Jan",Table1[[#This Row],[Shipment Volume]]&gt;3000,OR(Table1[[#This Row],[Destination]]="UK",Table1[[#This Row],[Destination]]="EU"))</f>
        <v>0</v>
      </c>
      <c r="H525">
        <f t="shared" si="8"/>
        <v>0</v>
      </c>
      <c r="I525">
        <f>Table1[[#This Row],[Rep Time]]*H525</f>
        <v>0</v>
      </c>
      <c r="L525" t="b">
        <f>AND(Table1[[#This Row],[Period]]="May-Jul",Table1[[#This Row],[Shipment Volume]]&gt;3000,OR(Table1[[#This Row],[Destination]]="Rest of World",Table1[[#This Row],[Destination]]="Middle-East"))</f>
        <v>0</v>
      </c>
    </row>
    <row r="526" spans="1:12" x14ac:dyDescent="0.35">
      <c r="A526">
        <v>525</v>
      </c>
      <c r="B526" t="s">
        <v>11</v>
      </c>
      <c r="C526" t="s">
        <v>6</v>
      </c>
      <c r="D526" s="1">
        <v>6890.1121428702027</v>
      </c>
      <c r="E526" s="2">
        <v>15.238433402937073</v>
      </c>
      <c r="G526" t="b">
        <f>AND(Table1[[#This Row],[Period]]="Nov-Jan",Table1[[#This Row],[Shipment Volume]]&gt;3000,OR(Table1[[#This Row],[Destination]]="UK",Table1[[#This Row],[Destination]]="EU"))</f>
        <v>0</v>
      </c>
      <c r="H526">
        <f t="shared" si="8"/>
        <v>0</v>
      </c>
      <c r="I526">
        <f>Table1[[#This Row],[Rep Time]]*H526</f>
        <v>0</v>
      </c>
      <c r="L526" t="b">
        <f>AND(Table1[[#This Row],[Period]]="May-Jul",Table1[[#This Row],[Shipment Volume]]&gt;3000,OR(Table1[[#This Row],[Destination]]="Rest of World",Table1[[#This Row],[Destination]]="Middle-East"))</f>
        <v>0</v>
      </c>
    </row>
    <row r="527" spans="1:12" x14ac:dyDescent="0.35">
      <c r="A527">
        <v>526</v>
      </c>
      <c r="B527" t="s">
        <v>11</v>
      </c>
      <c r="C527" t="s">
        <v>8</v>
      </c>
      <c r="D527" s="1">
        <v>7060.1785571547225</v>
      </c>
      <c r="E527" s="2">
        <v>1.1252285565680893</v>
      </c>
      <c r="G527" t="b">
        <f>AND(Table1[[#This Row],[Period]]="Nov-Jan",Table1[[#This Row],[Shipment Volume]]&gt;3000,OR(Table1[[#This Row],[Destination]]="UK",Table1[[#This Row],[Destination]]="EU"))</f>
        <v>0</v>
      </c>
      <c r="H527">
        <f t="shared" si="8"/>
        <v>0</v>
      </c>
      <c r="I527">
        <f>Table1[[#This Row],[Rep Time]]*H527</f>
        <v>0</v>
      </c>
      <c r="L527" t="b">
        <f>AND(Table1[[#This Row],[Period]]="May-Jul",Table1[[#This Row],[Shipment Volume]]&gt;3000,OR(Table1[[#This Row],[Destination]]="Rest of World",Table1[[#This Row],[Destination]]="Middle-East"))</f>
        <v>0</v>
      </c>
    </row>
    <row r="528" spans="1:12" x14ac:dyDescent="0.35">
      <c r="A528">
        <v>527</v>
      </c>
      <c r="B528" t="s">
        <v>11</v>
      </c>
      <c r="C528" t="s">
        <v>8</v>
      </c>
      <c r="D528" s="1">
        <v>2896.9174470752482</v>
      </c>
      <c r="E528" s="2">
        <v>4.0841173867903136</v>
      </c>
      <c r="G528" t="b">
        <f>AND(Table1[[#This Row],[Period]]="Nov-Jan",Table1[[#This Row],[Shipment Volume]]&gt;3000,OR(Table1[[#This Row],[Destination]]="UK",Table1[[#This Row],[Destination]]="EU"))</f>
        <v>0</v>
      </c>
      <c r="H528">
        <f t="shared" si="8"/>
        <v>0</v>
      </c>
      <c r="I528">
        <f>Table1[[#This Row],[Rep Time]]*H528</f>
        <v>0</v>
      </c>
      <c r="L528" t="b">
        <f>AND(Table1[[#This Row],[Period]]="May-Jul",Table1[[#This Row],[Shipment Volume]]&gt;3000,OR(Table1[[#This Row],[Destination]]="Rest of World",Table1[[#This Row],[Destination]]="Middle-East"))</f>
        <v>0</v>
      </c>
    </row>
    <row r="529" spans="1:12" x14ac:dyDescent="0.35">
      <c r="A529">
        <v>528</v>
      </c>
      <c r="B529" t="s">
        <v>11</v>
      </c>
      <c r="C529" t="s">
        <v>6</v>
      </c>
      <c r="D529" s="1">
        <v>7804.5835996512324</v>
      </c>
      <c r="E529" s="2">
        <v>6.3751336863234744</v>
      </c>
      <c r="G529" t="b">
        <f>AND(Table1[[#This Row],[Period]]="Nov-Jan",Table1[[#This Row],[Shipment Volume]]&gt;3000,OR(Table1[[#This Row],[Destination]]="UK",Table1[[#This Row],[Destination]]="EU"))</f>
        <v>0</v>
      </c>
      <c r="H529">
        <f t="shared" si="8"/>
        <v>0</v>
      </c>
      <c r="I529">
        <f>Table1[[#This Row],[Rep Time]]*H529</f>
        <v>0</v>
      </c>
      <c r="L529" t="b">
        <f>AND(Table1[[#This Row],[Period]]="May-Jul",Table1[[#This Row],[Shipment Volume]]&gt;3000,OR(Table1[[#This Row],[Destination]]="Rest of World",Table1[[#This Row],[Destination]]="Middle-East"))</f>
        <v>0</v>
      </c>
    </row>
    <row r="530" spans="1:12" x14ac:dyDescent="0.35">
      <c r="A530">
        <v>529</v>
      </c>
      <c r="B530" t="s">
        <v>11</v>
      </c>
      <c r="C530" t="s">
        <v>6</v>
      </c>
      <c r="D530" s="1">
        <v>4548.5161697492003</v>
      </c>
      <c r="E530" s="2">
        <v>3.6373436319153059</v>
      </c>
      <c r="G530" t="b">
        <f>AND(Table1[[#This Row],[Period]]="Nov-Jan",Table1[[#This Row],[Shipment Volume]]&gt;3000,OR(Table1[[#This Row],[Destination]]="UK",Table1[[#This Row],[Destination]]="EU"))</f>
        <v>0</v>
      </c>
      <c r="H530">
        <f t="shared" si="8"/>
        <v>0</v>
      </c>
      <c r="I530">
        <f>Table1[[#This Row],[Rep Time]]*H530</f>
        <v>0</v>
      </c>
      <c r="L530" t="b">
        <f>AND(Table1[[#This Row],[Period]]="May-Jul",Table1[[#This Row],[Shipment Volume]]&gt;3000,OR(Table1[[#This Row],[Destination]]="Rest of World",Table1[[#This Row],[Destination]]="Middle-East"))</f>
        <v>0</v>
      </c>
    </row>
    <row r="531" spans="1:12" x14ac:dyDescent="0.35">
      <c r="A531">
        <v>530</v>
      </c>
      <c r="B531" t="s">
        <v>11</v>
      </c>
      <c r="C531" t="s">
        <v>6</v>
      </c>
      <c r="D531" s="1">
        <v>5384.247213229537</v>
      </c>
      <c r="E531" s="2">
        <v>5.8952586552908945</v>
      </c>
      <c r="G531" t="b">
        <f>AND(Table1[[#This Row],[Period]]="Nov-Jan",Table1[[#This Row],[Shipment Volume]]&gt;3000,OR(Table1[[#This Row],[Destination]]="UK",Table1[[#This Row],[Destination]]="EU"))</f>
        <v>0</v>
      </c>
      <c r="H531">
        <f t="shared" si="8"/>
        <v>0</v>
      </c>
      <c r="I531">
        <f>Table1[[#This Row],[Rep Time]]*H531</f>
        <v>0</v>
      </c>
      <c r="L531" t="b">
        <f>AND(Table1[[#This Row],[Period]]="May-Jul",Table1[[#This Row],[Shipment Volume]]&gt;3000,OR(Table1[[#This Row],[Destination]]="Rest of World",Table1[[#This Row],[Destination]]="Middle-East"))</f>
        <v>0</v>
      </c>
    </row>
    <row r="532" spans="1:12" x14ac:dyDescent="0.35">
      <c r="A532">
        <v>531</v>
      </c>
      <c r="B532" t="s">
        <v>11</v>
      </c>
      <c r="C532" t="s">
        <v>8</v>
      </c>
      <c r="D532" s="1">
        <v>6866.6871973313391</v>
      </c>
      <c r="E532" s="2">
        <v>4.9297530876279572</v>
      </c>
      <c r="G532" t="b">
        <f>AND(Table1[[#This Row],[Period]]="Nov-Jan",Table1[[#This Row],[Shipment Volume]]&gt;3000,OR(Table1[[#This Row],[Destination]]="UK",Table1[[#This Row],[Destination]]="EU"))</f>
        <v>0</v>
      </c>
      <c r="H532">
        <f t="shared" si="8"/>
        <v>0</v>
      </c>
      <c r="I532">
        <f>Table1[[#This Row],[Rep Time]]*H532</f>
        <v>0</v>
      </c>
      <c r="L532" t="b">
        <f>AND(Table1[[#This Row],[Period]]="May-Jul",Table1[[#This Row],[Shipment Volume]]&gt;3000,OR(Table1[[#This Row],[Destination]]="Rest of World",Table1[[#This Row],[Destination]]="Middle-East"))</f>
        <v>0</v>
      </c>
    </row>
    <row r="533" spans="1:12" x14ac:dyDescent="0.35">
      <c r="A533">
        <v>532</v>
      </c>
      <c r="B533" t="s">
        <v>11</v>
      </c>
      <c r="C533" t="s">
        <v>9</v>
      </c>
      <c r="D533" s="1">
        <v>8242.1924323774874</v>
      </c>
      <c r="E533" s="2">
        <v>9.7067075297933467</v>
      </c>
      <c r="G533" t="b">
        <f>AND(Table1[[#This Row],[Period]]="Nov-Jan",Table1[[#This Row],[Shipment Volume]]&gt;3000,OR(Table1[[#This Row],[Destination]]="UK",Table1[[#This Row],[Destination]]="EU"))</f>
        <v>0</v>
      </c>
      <c r="H533">
        <f t="shared" si="8"/>
        <v>0</v>
      </c>
      <c r="I533">
        <f>Table1[[#This Row],[Rep Time]]*H533</f>
        <v>0</v>
      </c>
      <c r="L533" t="b">
        <f>AND(Table1[[#This Row],[Period]]="May-Jul",Table1[[#This Row],[Shipment Volume]]&gt;3000,OR(Table1[[#This Row],[Destination]]="Rest of World",Table1[[#This Row],[Destination]]="Middle-East"))</f>
        <v>0</v>
      </c>
    </row>
    <row r="534" spans="1:12" x14ac:dyDescent="0.35">
      <c r="A534">
        <v>533</v>
      </c>
      <c r="B534" t="s">
        <v>11</v>
      </c>
      <c r="C534" t="s">
        <v>7</v>
      </c>
      <c r="D534" s="1">
        <v>4466.2250891327858</v>
      </c>
      <c r="E534" s="2">
        <v>3.7879052864361751</v>
      </c>
      <c r="G534" t="b">
        <f>AND(Table1[[#This Row],[Period]]="Nov-Jan",Table1[[#This Row],[Shipment Volume]]&gt;3000,OR(Table1[[#This Row],[Destination]]="UK",Table1[[#This Row],[Destination]]="EU"))</f>
        <v>0</v>
      </c>
      <c r="H534">
        <f t="shared" si="8"/>
        <v>0</v>
      </c>
      <c r="I534">
        <f>Table1[[#This Row],[Rep Time]]*H534</f>
        <v>0</v>
      </c>
      <c r="L534" t="b">
        <f>AND(Table1[[#This Row],[Period]]="May-Jul",Table1[[#This Row],[Shipment Volume]]&gt;3000,OR(Table1[[#This Row],[Destination]]="Rest of World",Table1[[#This Row],[Destination]]="Middle-East"))</f>
        <v>0</v>
      </c>
    </row>
    <row r="535" spans="1:12" x14ac:dyDescent="0.35">
      <c r="A535">
        <v>534</v>
      </c>
      <c r="B535" t="s">
        <v>11</v>
      </c>
      <c r="C535" t="s">
        <v>8</v>
      </c>
      <c r="D535" s="1">
        <v>5103.9445841219276</v>
      </c>
      <c r="E535" s="2">
        <v>5.0431284433067711</v>
      </c>
      <c r="G535" t="b">
        <f>AND(Table1[[#This Row],[Period]]="Nov-Jan",Table1[[#This Row],[Shipment Volume]]&gt;3000,OR(Table1[[#This Row],[Destination]]="UK",Table1[[#This Row],[Destination]]="EU"))</f>
        <v>0</v>
      </c>
      <c r="H535">
        <f t="shared" si="8"/>
        <v>0</v>
      </c>
      <c r="I535">
        <f>Table1[[#This Row],[Rep Time]]*H535</f>
        <v>0</v>
      </c>
      <c r="L535" t="b">
        <f>AND(Table1[[#This Row],[Period]]="May-Jul",Table1[[#This Row],[Shipment Volume]]&gt;3000,OR(Table1[[#This Row],[Destination]]="Rest of World",Table1[[#This Row],[Destination]]="Middle-East"))</f>
        <v>0</v>
      </c>
    </row>
    <row r="536" spans="1:12" x14ac:dyDescent="0.35">
      <c r="A536">
        <v>535</v>
      </c>
      <c r="B536" t="s">
        <v>11</v>
      </c>
      <c r="C536" t="s">
        <v>8</v>
      </c>
      <c r="D536" s="1">
        <v>7051.7911970149726</v>
      </c>
      <c r="E536" s="2">
        <v>2.3768943045326605</v>
      </c>
      <c r="G536" t="b">
        <f>AND(Table1[[#This Row],[Period]]="Nov-Jan",Table1[[#This Row],[Shipment Volume]]&gt;3000,OR(Table1[[#This Row],[Destination]]="UK",Table1[[#This Row],[Destination]]="EU"))</f>
        <v>0</v>
      </c>
      <c r="H536">
        <f t="shared" si="8"/>
        <v>0</v>
      </c>
      <c r="I536">
        <f>Table1[[#This Row],[Rep Time]]*H536</f>
        <v>0</v>
      </c>
      <c r="L536" t="b">
        <f>AND(Table1[[#This Row],[Period]]="May-Jul",Table1[[#This Row],[Shipment Volume]]&gt;3000,OR(Table1[[#This Row],[Destination]]="Rest of World",Table1[[#This Row],[Destination]]="Middle-East"))</f>
        <v>0</v>
      </c>
    </row>
    <row r="537" spans="1:12" x14ac:dyDescent="0.35">
      <c r="A537">
        <v>536</v>
      </c>
      <c r="B537" t="s">
        <v>11</v>
      </c>
      <c r="C537" t="s">
        <v>7</v>
      </c>
      <c r="D537" s="1">
        <v>9518.7228159978986</v>
      </c>
      <c r="E537" s="2">
        <v>17.263002809343778</v>
      </c>
      <c r="G537" t="b">
        <f>AND(Table1[[#This Row],[Period]]="Nov-Jan",Table1[[#This Row],[Shipment Volume]]&gt;3000,OR(Table1[[#This Row],[Destination]]="UK",Table1[[#This Row],[Destination]]="EU"))</f>
        <v>0</v>
      </c>
      <c r="H537">
        <f t="shared" si="8"/>
        <v>0</v>
      </c>
      <c r="I537">
        <f>Table1[[#This Row],[Rep Time]]*H537</f>
        <v>0</v>
      </c>
      <c r="L537" t="b">
        <f>AND(Table1[[#This Row],[Period]]="May-Jul",Table1[[#This Row],[Shipment Volume]]&gt;3000,OR(Table1[[#This Row],[Destination]]="Rest of World",Table1[[#This Row],[Destination]]="Middle-East"))</f>
        <v>0</v>
      </c>
    </row>
    <row r="538" spans="1:12" x14ac:dyDescent="0.35">
      <c r="A538">
        <v>537</v>
      </c>
      <c r="B538" t="s">
        <v>11</v>
      </c>
      <c r="C538" t="s">
        <v>9</v>
      </c>
      <c r="D538" s="1">
        <v>5188.1456036120653</v>
      </c>
      <c r="E538" s="2">
        <v>6.7821622997440629</v>
      </c>
      <c r="G538" t="b">
        <f>AND(Table1[[#This Row],[Period]]="Nov-Jan",Table1[[#This Row],[Shipment Volume]]&gt;3000,OR(Table1[[#This Row],[Destination]]="UK",Table1[[#This Row],[Destination]]="EU"))</f>
        <v>0</v>
      </c>
      <c r="H538">
        <f t="shared" si="8"/>
        <v>0</v>
      </c>
      <c r="I538">
        <f>Table1[[#This Row],[Rep Time]]*H538</f>
        <v>0</v>
      </c>
      <c r="L538" t="b">
        <f>AND(Table1[[#This Row],[Period]]="May-Jul",Table1[[#This Row],[Shipment Volume]]&gt;3000,OR(Table1[[#This Row],[Destination]]="Rest of World",Table1[[#This Row],[Destination]]="Middle-East"))</f>
        <v>0</v>
      </c>
    </row>
    <row r="539" spans="1:12" x14ac:dyDescent="0.35">
      <c r="A539">
        <v>538</v>
      </c>
      <c r="B539" t="s">
        <v>11</v>
      </c>
      <c r="C539" t="s">
        <v>6</v>
      </c>
      <c r="D539" s="1">
        <v>7844.9797163251787</v>
      </c>
      <c r="E539" s="2">
        <v>7.3632177928588849</v>
      </c>
      <c r="G539" t="b">
        <f>AND(Table1[[#This Row],[Period]]="Nov-Jan",Table1[[#This Row],[Shipment Volume]]&gt;3000,OR(Table1[[#This Row],[Destination]]="UK",Table1[[#This Row],[Destination]]="EU"))</f>
        <v>0</v>
      </c>
      <c r="H539">
        <f t="shared" si="8"/>
        <v>0</v>
      </c>
      <c r="I539">
        <f>Table1[[#This Row],[Rep Time]]*H539</f>
        <v>0</v>
      </c>
      <c r="L539" t="b">
        <f>AND(Table1[[#This Row],[Period]]="May-Jul",Table1[[#This Row],[Shipment Volume]]&gt;3000,OR(Table1[[#This Row],[Destination]]="Rest of World",Table1[[#This Row],[Destination]]="Middle-East"))</f>
        <v>0</v>
      </c>
    </row>
    <row r="540" spans="1:12" x14ac:dyDescent="0.35">
      <c r="A540">
        <v>539</v>
      </c>
      <c r="B540" t="s">
        <v>11</v>
      </c>
      <c r="C540" t="s">
        <v>8</v>
      </c>
      <c r="D540" s="1">
        <v>5942.244040640071</v>
      </c>
      <c r="E540" s="2">
        <v>5.5812207283875903</v>
      </c>
      <c r="G540" t="b">
        <f>AND(Table1[[#This Row],[Period]]="Nov-Jan",Table1[[#This Row],[Shipment Volume]]&gt;3000,OR(Table1[[#This Row],[Destination]]="UK",Table1[[#This Row],[Destination]]="EU"))</f>
        <v>0</v>
      </c>
      <c r="H540">
        <f t="shared" si="8"/>
        <v>0</v>
      </c>
      <c r="I540">
        <f>Table1[[#This Row],[Rep Time]]*H540</f>
        <v>0</v>
      </c>
      <c r="L540" t="b">
        <f>AND(Table1[[#This Row],[Period]]="May-Jul",Table1[[#This Row],[Shipment Volume]]&gt;3000,OR(Table1[[#This Row],[Destination]]="Rest of World",Table1[[#This Row],[Destination]]="Middle-East"))</f>
        <v>0</v>
      </c>
    </row>
    <row r="541" spans="1:12" x14ac:dyDescent="0.35">
      <c r="A541">
        <v>540</v>
      </c>
      <c r="B541" t="s">
        <v>11</v>
      </c>
      <c r="C541" t="s">
        <v>9</v>
      </c>
      <c r="D541" s="1">
        <v>7268.549250299111</v>
      </c>
      <c r="E541" s="2">
        <v>3.7179169815232842</v>
      </c>
      <c r="G541" t="b">
        <f>AND(Table1[[#This Row],[Period]]="Nov-Jan",Table1[[#This Row],[Shipment Volume]]&gt;3000,OR(Table1[[#This Row],[Destination]]="UK",Table1[[#This Row],[Destination]]="EU"))</f>
        <v>0</v>
      </c>
      <c r="H541">
        <f t="shared" si="8"/>
        <v>0</v>
      </c>
      <c r="I541">
        <f>Table1[[#This Row],[Rep Time]]*H541</f>
        <v>0</v>
      </c>
      <c r="L541" t="b">
        <f>AND(Table1[[#This Row],[Period]]="May-Jul",Table1[[#This Row],[Shipment Volume]]&gt;3000,OR(Table1[[#This Row],[Destination]]="Rest of World",Table1[[#This Row],[Destination]]="Middle-East"))</f>
        <v>0</v>
      </c>
    </row>
    <row r="542" spans="1:12" x14ac:dyDescent="0.35">
      <c r="A542">
        <v>541</v>
      </c>
      <c r="B542" t="s">
        <v>11</v>
      </c>
      <c r="C542" t="s">
        <v>6</v>
      </c>
      <c r="D542" s="1">
        <v>4645.2864060178399</v>
      </c>
      <c r="E542" s="2">
        <v>3.0207023331644121</v>
      </c>
      <c r="G542" t="b">
        <f>AND(Table1[[#This Row],[Period]]="Nov-Jan",Table1[[#This Row],[Shipment Volume]]&gt;3000,OR(Table1[[#This Row],[Destination]]="UK",Table1[[#This Row],[Destination]]="EU"))</f>
        <v>0</v>
      </c>
      <c r="H542">
        <f t="shared" si="8"/>
        <v>0</v>
      </c>
      <c r="I542">
        <f>Table1[[#This Row],[Rep Time]]*H542</f>
        <v>0</v>
      </c>
      <c r="L542" t="b">
        <f>AND(Table1[[#This Row],[Period]]="May-Jul",Table1[[#This Row],[Shipment Volume]]&gt;3000,OR(Table1[[#This Row],[Destination]]="Rest of World",Table1[[#This Row],[Destination]]="Middle-East"))</f>
        <v>0</v>
      </c>
    </row>
    <row r="543" spans="1:12" x14ac:dyDescent="0.35">
      <c r="A543">
        <v>542</v>
      </c>
      <c r="B543" t="s">
        <v>11</v>
      </c>
      <c r="C543" t="s">
        <v>7</v>
      </c>
      <c r="D543" s="1">
        <v>7027.2639438975602</v>
      </c>
      <c r="E543" s="2">
        <v>7.5787896782686497</v>
      </c>
      <c r="G543" t="b">
        <f>AND(Table1[[#This Row],[Period]]="Nov-Jan",Table1[[#This Row],[Shipment Volume]]&gt;3000,OR(Table1[[#This Row],[Destination]]="UK",Table1[[#This Row],[Destination]]="EU"))</f>
        <v>0</v>
      </c>
      <c r="H543">
        <f t="shared" si="8"/>
        <v>0</v>
      </c>
      <c r="I543">
        <f>Table1[[#This Row],[Rep Time]]*H543</f>
        <v>0</v>
      </c>
      <c r="L543" t="b">
        <f>AND(Table1[[#This Row],[Period]]="May-Jul",Table1[[#This Row],[Shipment Volume]]&gt;3000,OR(Table1[[#This Row],[Destination]]="Rest of World",Table1[[#This Row],[Destination]]="Middle-East"))</f>
        <v>0</v>
      </c>
    </row>
    <row r="544" spans="1:12" x14ac:dyDescent="0.35">
      <c r="A544">
        <v>543</v>
      </c>
      <c r="B544" t="s">
        <v>11</v>
      </c>
      <c r="C544" t="s">
        <v>8</v>
      </c>
      <c r="D544" s="1">
        <v>8524.9434212222695</v>
      </c>
      <c r="E544" s="2">
        <v>10.075529524608761</v>
      </c>
      <c r="G544" t="b">
        <f>AND(Table1[[#This Row],[Period]]="Nov-Jan",Table1[[#This Row],[Shipment Volume]]&gt;3000,OR(Table1[[#This Row],[Destination]]="UK",Table1[[#This Row],[Destination]]="EU"))</f>
        <v>0</v>
      </c>
      <c r="H544">
        <f t="shared" si="8"/>
        <v>0</v>
      </c>
      <c r="I544">
        <f>Table1[[#This Row],[Rep Time]]*H544</f>
        <v>0</v>
      </c>
      <c r="L544" t="b">
        <f>AND(Table1[[#This Row],[Period]]="May-Jul",Table1[[#This Row],[Shipment Volume]]&gt;3000,OR(Table1[[#This Row],[Destination]]="Rest of World",Table1[[#This Row],[Destination]]="Middle-East"))</f>
        <v>0</v>
      </c>
    </row>
    <row r="545" spans="1:12" x14ac:dyDescent="0.35">
      <c r="A545">
        <v>544</v>
      </c>
      <c r="B545" t="s">
        <v>11</v>
      </c>
      <c r="C545" t="s">
        <v>9</v>
      </c>
      <c r="D545" s="1">
        <v>8160.3088053874671</v>
      </c>
      <c r="E545" s="2">
        <v>11.816146007078876</v>
      </c>
      <c r="G545" t="b">
        <f>AND(Table1[[#This Row],[Period]]="Nov-Jan",Table1[[#This Row],[Shipment Volume]]&gt;3000,OR(Table1[[#This Row],[Destination]]="UK",Table1[[#This Row],[Destination]]="EU"))</f>
        <v>0</v>
      </c>
      <c r="H545">
        <f t="shared" si="8"/>
        <v>0</v>
      </c>
      <c r="I545">
        <f>Table1[[#This Row],[Rep Time]]*H545</f>
        <v>0</v>
      </c>
      <c r="L545" t="b">
        <f>AND(Table1[[#This Row],[Period]]="May-Jul",Table1[[#This Row],[Shipment Volume]]&gt;3000,OR(Table1[[#This Row],[Destination]]="Rest of World",Table1[[#This Row],[Destination]]="Middle-East"))</f>
        <v>0</v>
      </c>
    </row>
    <row r="546" spans="1:12" x14ac:dyDescent="0.35">
      <c r="A546">
        <v>545</v>
      </c>
      <c r="B546" t="s">
        <v>11</v>
      </c>
      <c r="C546" t="s">
        <v>7</v>
      </c>
      <c r="D546" s="1">
        <v>5615.7936503645033</v>
      </c>
      <c r="E546" s="2">
        <v>0.92391024251679488</v>
      </c>
      <c r="G546" t="b">
        <f>AND(Table1[[#This Row],[Period]]="Nov-Jan",Table1[[#This Row],[Shipment Volume]]&gt;3000,OR(Table1[[#This Row],[Destination]]="UK",Table1[[#This Row],[Destination]]="EU"))</f>
        <v>0</v>
      </c>
      <c r="H546">
        <f t="shared" si="8"/>
        <v>0</v>
      </c>
      <c r="I546">
        <f>Table1[[#This Row],[Rep Time]]*H546</f>
        <v>0</v>
      </c>
      <c r="L546" t="b">
        <f>AND(Table1[[#This Row],[Period]]="May-Jul",Table1[[#This Row],[Shipment Volume]]&gt;3000,OR(Table1[[#This Row],[Destination]]="Rest of World",Table1[[#This Row],[Destination]]="Middle-East"))</f>
        <v>0</v>
      </c>
    </row>
    <row r="547" spans="1:12" x14ac:dyDescent="0.35">
      <c r="A547">
        <v>546</v>
      </c>
      <c r="B547" t="s">
        <v>11</v>
      </c>
      <c r="C547" t="s">
        <v>9</v>
      </c>
      <c r="D547" s="1">
        <v>4558.7607180699706</v>
      </c>
      <c r="E547" s="2">
        <v>7.9287148263617349</v>
      </c>
      <c r="G547" t="b">
        <f>AND(Table1[[#This Row],[Period]]="Nov-Jan",Table1[[#This Row],[Shipment Volume]]&gt;3000,OR(Table1[[#This Row],[Destination]]="UK",Table1[[#This Row],[Destination]]="EU"))</f>
        <v>0</v>
      </c>
      <c r="H547">
        <f t="shared" si="8"/>
        <v>0</v>
      </c>
      <c r="I547">
        <f>Table1[[#This Row],[Rep Time]]*H547</f>
        <v>0</v>
      </c>
      <c r="L547" t="b">
        <f>AND(Table1[[#This Row],[Period]]="May-Jul",Table1[[#This Row],[Shipment Volume]]&gt;3000,OR(Table1[[#This Row],[Destination]]="Rest of World",Table1[[#This Row],[Destination]]="Middle-East"))</f>
        <v>0</v>
      </c>
    </row>
    <row r="548" spans="1:12" x14ac:dyDescent="0.35">
      <c r="A548">
        <v>547</v>
      </c>
      <c r="B548" t="s">
        <v>11</v>
      </c>
      <c r="C548" t="s">
        <v>9</v>
      </c>
      <c r="D548" s="1">
        <v>6398.7157934810966</v>
      </c>
      <c r="E548" s="2">
        <v>5.9447835034711751</v>
      </c>
      <c r="G548" t="b">
        <f>AND(Table1[[#This Row],[Period]]="Nov-Jan",Table1[[#This Row],[Shipment Volume]]&gt;3000,OR(Table1[[#This Row],[Destination]]="UK",Table1[[#This Row],[Destination]]="EU"))</f>
        <v>0</v>
      </c>
      <c r="H548">
        <f t="shared" si="8"/>
        <v>0</v>
      </c>
      <c r="I548">
        <f>Table1[[#This Row],[Rep Time]]*H548</f>
        <v>0</v>
      </c>
      <c r="L548" t="b">
        <f>AND(Table1[[#This Row],[Period]]="May-Jul",Table1[[#This Row],[Shipment Volume]]&gt;3000,OR(Table1[[#This Row],[Destination]]="Rest of World",Table1[[#This Row],[Destination]]="Middle-East"))</f>
        <v>0</v>
      </c>
    </row>
    <row r="549" spans="1:12" x14ac:dyDescent="0.35">
      <c r="A549">
        <v>548</v>
      </c>
      <c r="B549" t="s">
        <v>11</v>
      </c>
      <c r="C549" t="s">
        <v>8</v>
      </c>
      <c r="D549" s="1">
        <v>5287.1168170589954</v>
      </c>
      <c r="E549" s="2">
        <v>5.4689602157845973</v>
      </c>
      <c r="G549" t="b">
        <f>AND(Table1[[#This Row],[Period]]="Nov-Jan",Table1[[#This Row],[Shipment Volume]]&gt;3000,OR(Table1[[#This Row],[Destination]]="UK",Table1[[#This Row],[Destination]]="EU"))</f>
        <v>0</v>
      </c>
      <c r="H549">
        <f t="shared" si="8"/>
        <v>0</v>
      </c>
      <c r="I549">
        <f>Table1[[#This Row],[Rep Time]]*H549</f>
        <v>0</v>
      </c>
      <c r="L549" t="b">
        <f>AND(Table1[[#This Row],[Period]]="May-Jul",Table1[[#This Row],[Shipment Volume]]&gt;3000,OR(Table1[[#This Row],[Destination]]="Rest of World",Table1[[#This Row],[Destination]]="Middle-East"))</f>
        <v>0</v>
      </c>
    </row>
    <row r="550" spans="1:12" x14ac:dyDescent="0.35">
      <c r="A550">
        <v>549</v>
      </c>
      <c r="B550" t="s">
        <v>11</v>
      </c>
      <c r="C550" t="s">
        <v>8</v>
      </c>
      <c r="D550" s="1">
        <v>6709.3173290835693</v>
      </c>
      <c r="E550" s="2">
        <v>5.4645370278315752</v>
      </c>
      <c r="G550" t="b">
        <f>AND(Table1[[#This Row],[Period]]="Nov-Jan",Table1[[#This Row],[Shipment Volume]]&gt;3000,OR(Table1[[#This Row],[Destination]]="UK",Table1[[#This Row],[Destination]]="EU"))</f>
        <v>0</v>
      </c>
      <c r="H550">
        <f t="shared" si="8"/>
        <v>0</v>
      </c>
      <c r="I550">
        <f>Table1[[#This Row],[Rep Time]]*H550</f>
        <v>0</v>
      </c>
      <c r="L550" t="b">
        <f>AND(Table1[[#This Row],[Period]]="May-Jul",Table1[[#This Row],[Shipment Volume]]&gt;3000,OR(Table1[[#This Row],[Destination]]="Rest of World",Table1[[#This Row],[Destination]]="Middle-East"))</f>
        <v>0</v>
      </c>
    </row>
    <row r="551" spans="1:12" x14ac:dyDescent="0.35">
      <c r="A551">
        <v>550</v>
      </c>
      <c r="B551" t="s">
        <v>11</v>
      </c>
      <c r="C551" t="s">
        <v>8</v>
      </c>
      <c r="D551" s="1">
        <v>4711.6649673320353</v>
      </c>
      <c r="E551" s="2">
        <v>1.4710207880817128</v>
      </c>
      <c r="G551" t="b">
        <f>AND(Table1[[#This Row],[Period]]="Nov-Jan",Table1[[#This Row],[Shipment Volume]]&gt;3000,OR(Table1[[#This Row],[Destination]]="UK",Table1[[#This Row],[Destination]]="EU"))</f>
        <v>0</v>
      </c>
      <c r="H551">
        <f t="shared" si="8"/>
        <v>0</v>
      </c>
      <c r="I551">
        <f>Table1[[#This Row],[Rep Time]]*H551</f>
        <v>0</v>
      </c>
      <c r="L551" t="b">
        <f>AND(Table1[[#This Row],[Period]]="May-Jul",Table1[[#This Row],[Shipment Volume]]&gt;3000,OR(Table1[[#This Row],[Destination]]="Rest of World",Table1[[#This Row],[Destination]]="Middle-East"))</f>
        <v>0</v>
      </c>
    </row>
    <row r="552" spans="1:12" x14ac:dyDescent="0.35">
      <c r="A552">
        <v>551</v>
      </c>
      <c r="B552" t="s">
        <v>11</v>
      </c>
      <c r="C552" t="s">
        <v>9</v>
      </c>
      <c r="D552" s="1">
        <v>5428.9215929806232</v>
      </c>
      <c r="E552" s="2">
        <v>6.4197078217310937</v>
      </c>
      <c r="G552" t="b">
        <f>AND(Table1[[#This Row],[Period]]="Nov-Jan",Table1[[#This Row],[Shipment Volume]]&gt;3000,OR(Table1[[#This Row],[Destination]]="UK",Table1[[#This Row],[Destination]]="EU"))</f>
        <v>0</v>
      </c>
      <c r="H552">
        <f t="shared" si="8"/>
        <v>0</v>
      </c>
      <c r="I552">
        <f>Table1[[#This Row],[Rep Time]]*H552</f>
        <v>0</v>
      </c>
      <c r="L552" t="b">
        <f>AND(Table1[[#This Row],[Period]]="May-Jul",Table1[[#This Row],[Shipment Volume]]&gt;3000,OR(Table1[[#This Row],[Destination]]="Rest of World",Table1[[#This Row],[Destination]]="Middle-East"))</f>
        <v>0</v>
      </c>
    </row>
    <row r="553" spans="1:12" x14ac:dyDescent="0.35">
      <c r="A553">
        <v>552</v>
      </c>
      <c r="B553" t="s">
        <v>11</v>
      </c>
      <c r="C553" t="s">
        <v>9</v>
      </c>
      <c r="D553" s="1">
        <v>8801.91729972139</v>
      </c>
      <c r="E553" s="2">
        <v>10.34940127845611</v>
      </c>
      <c r="G553" t="b">
        <f>AND(Table1[[#This Row],[Period]]="Nov-Jan",Table1[[#This Row],[Shipment Volume]]&gt;3000,OR(Table1[[#This Row],[Destination]]="UK",Table1[[#This Row],[Destination]]="EU"))</f>
        <v>0</v>
      </c>
      <c r="H553">
        <f t="shared" si="8"/>
        <v>0</v>
      </c>
      <c r="I553">
        <f>Table1[[#This Row],[Rep Time]]*H553</f>
        <v>0</v>
      </c>
      <c r="L553" t="b">
        <f>AND(Table1[[#This Row],[Period]]="May-Jul",Table1[[#This Row],[Shipment Volume]]&gt;3000,OR(Table1[[#This Row],[Destination]]="Rest of World",Table1[[#This Row],[Destination]]="Middle-East"))</f>
        <v>0</v>
      </c>
    </row>
    <row r="554" spans="1:12" x14ac:dyDescent="0.35">
      <c r="A554">
        <v>553</v>
      </c>
      <c r="B554" t="s">
        <v>11</v>
      </c>
      <c r="C554" t="s">
        <v>7</v>
      </c>
      <c r="D554" s="1">
        <v>8130.5719666182995</v>
      </c>
      <c r="E554" s="2">
        <v>7.9039009314803055</v>
      </c>
      <c r="G554" t="b">
        <f>AND(Table1[[#This Row],[Period]]="Nov-Jan",Table1[[#This Row],[Shipment Volume]]&gt;3000,OR(Table1[[#This Row],[Destination]]="UK",Table1[[#This Row],[Destination]]="EU"))</f>
        <v>0</v>
      </c>
      <c r="H554">
        <f t="shared" si="8"/>
        <v>0</v>
      </c>
      <c r="I554">
        <f>Table1[[#This Row],[Rep Time]]*H554</f>
        <v>0</v>
      </c>
      <c r="L554" t="b">
        <f>AND(Table1[[#This Row],[Period]]="May-Jul",Table1[[#This Row],[Shipment Volume]]&gt;3000,OR(Table1[[#This Row],[Destination]]="Rest of World",Table1[[#This Row],[Destination]]="Middle-East"))</f>
        <v>0</v>
      </c>
    </row>
    <row r="555" spans="1:12" x14ac:dyDescent="0.35">
      <c r="A555">
        <v>554</v>
      </c>
      <c r="B555" t="s">
        <v>11</v>
      </c>
      <c r="C555" t="s">
        <v>8</v>
      </c>
      <c r="D555" s="1">
        <v>6287.3627191642299</v>
      </c>
      <c r="E555" s="2">
        <v>4.7422146393919622</v>
      </c>
      <c r="G555" t="b">
        <f>AND(Table1[[#This Row],[Period]]="Nov-Jan",Table1[[#This Row],[Shipment Volume]]&gt;3000,OR(Table1[[#This Row],[Destination]]="UK",Table1[[#This Row],[Destination]]="EU"))</f>
        <v>0</v>
      </c>
      <c r="H555">
        <f t="shared" si="8"/>
        <v>0</v>
      </c>
      <c r="I555">
        <f>Table1[[#This Row],[Rep Time]]*H555</f>
        <v>0</v>
      </c>
      <c r="L555" t="b">
        <f>AND(Table1[[#This Row],[Period]]="May-Jul",Table1[[#This Row],[Shipment Volume]]&gt;3000,OR(Table1[[#This Row],[Destination]]="Rest of World",Table1[[#This Row],[Destination]]="Middle-East"))</f>
        <v>0</v>
      </c>
    </row>
    <row r="556" spans="1:12" x14ac:dyDescent="0.35">
      <c r="A556">
        <v>555</v>
      </c>
      <c r="B556" t="s">
        <v>11</v>
      </c>
      <c r="C556" t="s">
        <v>7</v>
      </c>
      <c r="D556" s="1">
        <v>6151.8261807272211</v>
      </c>
      <c r="E556" s="2">
        <v>3.5626033569417488</v>
      </c>
      <c r="G556" t="b">
        <f>AND(Table1[[#This Row],[Period]]="Nov-Jan",Table1[[#This Row],[Shipment Volume]]&gt;3000,OR(Table1[[#This Row],[Destination]]="UK",Table1[[#This Row],[Destination]]="EU"))</f>
        <v>0</v>
      </c>
      <c r="H556">
        <f t="shared" si="8"/>
        <v>0</v>
      </c>
      <c r="I556">
        <f>Table1[[#This Row],[Rep Time]]*H556</f>
        <v>0</v>
      </c>
      <c r="L556" t="b">
        <f>AND(Table1[[#This Row],[Period]]="May-Jul",Table1[[#This Row],[Shipment Volume]]&gt;3000,OR(Table1[[#This Row],[Destination]]="Rest of World",Table1[[#This Row],[Destination]]="Middle-East"))</f>
        <v>0</v>
      </c>
    </row>
    <row r="557" spans="1:12" x14ac:dyDescent="0.35">
      <c r="A557">
        <v>556</v>
      </c>
      <c r="B557" t="s">
        <v>11</v>
      </c>
      <c r="C557" t="s">
        <v>8</v>
      </c>
      <c r="D557" s="1">
        <v>5319.1637723706663</v>
      </c>
      <c r="E557" s="2">
        <v>4.8466061812419117</v>
      </c>
      <c r="G557" t="b">
        <f>AND(Table1[[#This Row],[Period]]="Nov-Jan",Table1[[#This Row],[Shipment Volume]]&gt;3000,OR(Table1[[#This Row],[Destination]]="UK",Table1[[#This Row],[Destination]]="EU"))</f>
        <v>0</v>
      </c>
      <c r="H557">
        <f t="shared" si="8"/>
        <v>0</v>
      </c>
      <c r="I557">
        <f>Table1[[#This Row],[Rep Time]]*H557</f>
        <v>0</v>
      </c>
      <c r="L557" t="b">
        <f>AND(Table1[[#This Row],[Period]]="May-Jul",Table1[[#This Row],[Shipment Volume]]&gt;3000,OR(Table1[[#This Row],[Destination]]="Rest of World",Table1[[#This Row],[Destination]]="Middle-East"))</f>
        <v>0</v>
      </c>
    </row>
    <row r="558" spans="1:12" x14ac:dyDescent="0.35">
      <c r="A558">
        <v>557</v>
      </c>
      <c r="B558" t="s">
        <v>11</v>
      </c>
      <c r="C558" t="s">
        <v>8</v>
      </c>
      <c r="D558" s="1">
        <v>6480.6321622803807</v>
      </c>
      <c r="E558" s="2">
        <v>1.5698885580245334</v>
      </c>
      <c r="G558" t="b">
        <f>AND(Table1[[#This Row],[Period]]="Nov-Jan",Table1[[#This Row],[Shipment Volume]]&gt;3000,OR(Table1[[#This Row],[Destination]]="UK",Table1[[#This Row],[Destination]]="EU"))</f>
        <v>0</v>
      </c>
      <c r="H558">
        <f t="shared" si="8"/>
        <v>0</v>
      </c>
      <c r="I558">
        <f>Table1[[#This Row],[Rep Time]]*H558</f>
        <v>0</v>
      </c>
      <c r="L558" t="b">
        <f>AND(Table1[[#This Row],[Period]]="May-Jul",Table1[[#This Row],[Shipment Volume]]&gt;3000,OR(Table1[[#This Row],[Destination]]="Rest of World",Table1[[#This Row],[Destination]]="Middle-East"))</f>
        <v>0</v>
      </c>
    </row>
    <row r="559" spans="1:12" x14ac:dyDescent="0.35">
      <c r="A559">
        <v>558</v>
      </c>
      <c r="B559" t="s">
        <v>11</v>
      </c>
      <c r="C559" t="s">
        <v>8</v>
      </c>
      <c r="D559" s="1">
        <v>9207.7338356524706</v>
      </c>
      <c r="E559" s="2">
        <v>9.5562024692619101</v>
      </c>
      <c r="G559" t="b">
        <f>AND(Table1[[#This Row],[Period]]="Nov-Jan",Table1[[#This Row],[Shipment Volume]]&gt;3000,OR(Table1[[#This Row],[Destination]]="UK",Table1[[#This Row],[Destination]]="EU"))</f>
        <v>0</v>
      </c>
      <c r="H559">
        <f t="shared" si="8"/>
        <v>0</v>
      </c>
      <c r="I559">
        <f>Table1[[#This Row],[Rep Time]]*H559</f>
        <v>0</v>
      </c>
      <c r="L559" t="b">
        <f>AND(Table1[[#This Row],[Period]]="May-Jul",Table1[[#This Row],[Shipment Volume]]&gt;3000,OR(Table1[[#This Row],[Destination]]="Rest of World",Table1[[#This Row],[Destination]]="Middle-East"))</f>
        <v>0</v>
      </c>
    </row>
    <row r="560" spans="1:12" x14ac:dyDescent="0.35">
      <c r="A560">
        <v>559</v>
      </c>
      <c r="B560" t="s">
        <v>11</v>
      </c>
      <c r="C560" t="s">
        <v>9</v>
      </c>
      <c r="D560" s="1">
        <v>7372.991983871907</v>
      </c>
      <c r="E560" s="2">
        <v>5.1019064746184659</v>
      </c>
      <c r="G560" t="b">
        <f>AND(Table1[[#This Row],[Period]]="Nov-Jan",Table1[[#This Row],[Shipment Volume]]&gt;3000,OR(Table1[[#This Row],[Destination]]="UK",Table1[[#This Row],[Destination]]="EU"))</f>
        <v>0</v>
      </c>
      <c r="H560">
        <f t="shared" si="8"/>
        <v>0</v>
      </c>
      <c r="I560">
        <f>Table1[[#This Row],[Rep Time]]*H560</f>
        <v>0</v>
      </c>
      <c r="L560" t="b">
        <f>AND(Table1[[#This Row],[Period]]="May-Jul",Table1[[#This Row],[Shipment Volume]]&gt;3000,OR(Table1[[#This Row],[Destination]]="Rest of World",Table1[[#This Row],[Destination]]="Middle-East"))</f>
        <v>0</v>
      </c>
    </row>
    <row r="561" spans="1:12" x14ac:dyDescent="0.35">
      <c r="A561">
        <v>560</v>
      </c>
      <c r="B561" t="s">
        <v>11</v>
      </c>
      <c r="C561" t="s">
        <v>8</v>
      </c>
      <c r="D561" s="1">
        <v>6405.2023096941411</v>
      </c>
      <c r="E561" s="2">
        <v>8.5041218002937171</v>
      </c>
      <c r="G561" t="b">
        <f>AND(Table1[[#This Row],[Period]]="Nov-Jan",Table1[[#This Row],[Shipment Volume]]&gt;3000,OR(Table1[[#This Row],[Destination]]="UK",Table1[[#This Row],[Destination]]="EU"))</f>
        <v>0</v>
      </c>
      <c r="H561">
        <f t="shared" si="8"/>
        <v>0</v>
      </c>
      <c r="I561">
        <f>Table1[[#This Row],[Rep Time]]*H561</f>
        <v>0</v>
      </c>
      <c r="L561" t="b">
        <f>AND(Table1[[#This Row],[Period]]="May-Jul",Table1[[#This Row],[Shipment Volume]]&gt;3000,OR(Table1[[#This Row],[Destination]]="Rest of World",Table1[[#This Row],[Destination]]="Middle-East"))</f>
        <v>0</v>
      </c>
    </row>
    <row r="562" spans="1:12" x14ac:dyDescent="0.35">
      <c r="A562">
        <v>561</v>
      </c>
      <c r="B562" t="s">
        <v>11</v>
      </c>
      <c r="C562" t="s">
        <v>8</v>
      </c>
      <c r="D562" s="1">
        <v>4021.2493493221705</v>
      </c>
      <c r="E562" s="2">
        <v>5.1187700000850702</v>
      </c>
      <c r="G562" t="b">
        <f>AND(Table1[[#This Row],[Period]]="Nov-Jan",Table1[[#This Row],[Shipment Volume]]&gt;3000,OR(Table1[[#This Row],[Destination]]="UK",Table1[[#This Row],[Destination]]="EU"))</f>
        <v>0</v>
      </c>
      <c r="H562">
        <f t="shared" si="8"/>
        <v>0</v>
      </c>
      <c r="I562">
        <f>Table1[[#This Row],[Rep Time]]*H562</f>
        <v>0</v>
      </c>
      <c r="L562" t="b">
        <f>AND(Table1[[#This Row],[Period]]="May-Jul",Table1[[#This Row],[Shipment Volume]]&gt;3000,OR(Table1[[#This Row],[Destination]]="Rest of World",Table1[[#This Row],[Destination]]="Middle-East"))</f>
        <v>0</v>
      </c>
    </row>
    <row r="563" spans="1:12" x14ac:dyDescent="0.35">
      <c r="A563">
        <v>562</v>
      </c>
      <c r="B563" t="s">
        <v>11</v>
      </c>
      <c r="C563" t="s">
        <v>8</v>
      </c>
      <c r="D563" s="1">
        <v>5159.0854289010167</v>
      </c>
      <c r="E563" s="2">
        <v>4.4364926559097899</v>
      </c>
      <c r="G563" t="b">
        <f>AND(Table1[[#This Row],[Period]]="Nov-Jan",Table1[[#This Row],[Shipment Volume]]&gt;3000,OR(Table1[[#This Row],[Destination]]="UK",Table1[[#This Row],[Destination]]="EU"))</f>
        <v>0</v>
      </c>
      <c r="H563">
        <f t="shared" si="8"/>
        <v>0</v>
      </c>
      <c r="I563">
        <f>Table1[[#This Row],[Rep Time]]*H563</f>
        <v>0</v>
      </c>
      <c r="L563" t="b">
        <f>AND(Table1[[#This Row],[Period]]="May-Jul",Table1[[#This Row],[Shipment Volume]]&gt;3000,OR(Table1[[#This Row],[Destination]]="Rest of World",Table1[[#This Row],[Destination]]="Middle-East"))</f>
        <v>0</v>
      </c>
    </row>
    <row r="564" spans="1:12" x14ac:dyDescent="0.35">
      <c r="A564">
        <v>563</v>
      </c>
      <c r="B564" t="s">
        <v>11</v>
      </c>
      <c r="C564" t="s">
        <v>9</v>
      </c>
      <c r="D564" s="1">
        <v>6882.6761141885072</v>
      </c>
      <c r="E564" s="2">
        <v>8.876510586216952</v>
      </c>
      <c r="G564" t="b">
        <f>AND(Table1[[#This Row],[Period]]="Nov-Jan",Table1[[#This Row],[Shipment Volume]]&gt;3000,OR(Table1[[#This Row],[Destination]]="UK",Table1[[#This Row],[Destination]]="EU"))</f>
        <v>0</v>
      </c>
      <c r="H564">
        <f t="shared" si="8"/>
        <v>0</v>
      </c>
      <c r="I564">
        <f>Table1[[#This Row],[Rep Time]]*H564</f>
        <v>0</v>
      </c>
      <c r="L564" t="b">
        <f>AND(Table1[[#This Row],[Period]]="May-Jul",Table1[[#This Row],[Shipment Volume]]&gt;3000,OR(Table1[[#This Row],[Destination]]="Rest of World",Table1[[#This Row],[Destination]]="Middle-East"))</f>
        <v>0</v>
      </c>
    </row>
    <row r="565" spans="1:12" x14ac:dyDescent="0.35">
      <c r="A565">
        <v>564</v>
      </c>
      <c r="B565" t="s">
        <v>11</v>
      </c>
      <c r="C565" t="s">
        <v>9</v>
      </c>
      <c r="D565" s="1">
        <v>6532.2787284152582</v>
      </c>
      <c r="E565" s="2">
        <v>7.6108248147621556</v>
      </c>
      <c r="G565" t="b">
        <f>AND(Table1[[#This Row],[Period]]="Nov-Jan",Table1[[#This Row],[Shipment Volume]]&gt;3000,OR(Table1[[#This Row],[Destination]]="UK",Table1[[#This Row],[Destination]]="EU"))</f>
        <v>0</v>
      </c>
      <c r="H565">
        <f t="shared" si="8"/>
        <v>0</v>
      </c>
      <c r="I565">
        <f>Table1[[#This Row],[Rep Time]]*H565</f>
        <v>0</v>
      </c>
      <c r="L565" t="b">
        <f>AND(Table1[[#This Row],[Period]]="May-Jul",Table1[[#This Row],[Shipment Volume]]&gt;3000,OR(Table1[[#This Row],[Destination]]="Rest of World",Table1[[#This Row],[Destination]]="Middle-East"))</f>
        <v>0</v>
      </c>
    </row>
    <row r="566" spans="1:12" x14ac:dyDescent="0.35">
      <c r="A566">
        <v>565</v>
      </c>
      <c r="B566" t="s">
        <v>11</v>
      </c>
      <c r="C566" t="s">
        <v>6</v>
      </c>
      <c r="D566" s="1">
        <v>6638.1439117016271</v>
      </c>
      <c r="E566" s="2">
        <v>8.9039110608326109</v>
      </c>
      <c r="G566" t="b">
        <f>AND(Table1[[#This Row],[Period]]="Nov-Jan",Table1[[#This Row],[Shipment Volume]]&gt;3000,OR(Table1[[#This Row],[Destination]]="UK",Table1[[#This Row],[Destination]]="EU"))</f>
        <v>0</v>
      </c>
      <c r="H566">
        <f t="shared" si="8"/>
        <v>0</v>
      </c>
      <c r="I566">
        <f>Table1[[#This Row],[Rep Time]]*H566</f>
        <v>0</v>
      </c>
      <c r="L566" t="b">
        <f>AND(Table1[[#This Row],[Period]]="May-Jul",Table1[[#This Row],[Shipment Volume]]&gt;3000,OR(Table1[[#This Row],[Destination]]="Rest of World",Table1[[#This Row],[Destination]]="Middle-East"))</f>
        <v>0</v>
      </c>
    </row>
    <row r="567" spans="1:12" x14ac:dyDescent="0.35">
      <c r="A567">
        <v>566</v>
      </c>
      <c r="B567" t="s">
        <v>11</v>
      </c>
      <c r="C567" t="s">
        <v>7</v>
      </c>
      <c r="D567" s="1">
        <v>6856.4808477880433</v>
      </c>
      <c r="E567" s="2">
        <v>6.9733383348224542</v>
      </c>
      <c r="G567" t="b">
        <f>AND(Table1[[#This Row],[Period]]="Nov-Jan",Table1[[#This Row],[Shipment Volume]]&gt;3000,OR(Table1[[#This Row],[Destination]]="UK",Table1[[#This Row],[Destination]]="EU"))</f>
        <v>0</v>
      </c>
      <c r="H567">
        <f t="shared" si="8"/>
        <v>0</v>
      </c>
      <c r="I567">
        <f>Table1[[#This Row],[Rep Time]]*H567</f>
        <v>0</v>
      </c>
      <c r="L567" t="b">
        <f>AND(Table1[[#This Row],[Period]]="May-Jul",Table1[[#This Row],[Shipment Volume]]&gt;3000,OR(Table1[[#This Row],[Destination]]="Rest of World",Table1[[#This Row],[Destination]]="Middle-East"))</f>
        <v>0</v>
      </c>
    </row>
    <row r="568" spans="1:12" x14ac:dyDescent="0.35">
      <c r="A568">
        <v>567</v>
      </c>
      <c r="B568" t="s">
        <v>11</v>
      </c>
      <c r="C568" t="s">
        <v>8</v>
      </c>
      <c r="D568" s="1">
        <v>6623.5501597169787</v>
      </c>
      <c r="E568" s="2">
        <v>8.667152810186133</v>
      </c>
      <c r="G568" t="b">
        <f>AND(Table1[[#This Row],[Period]]="Nov-Jan",Table1[[#This Row],[Shipment Volume]]&gt;3000,OR(Table1[[#This Row],[Destination]]="UK",Table1[[#This Row],[Destination]]="EU"))</f>
        <v>0</v>
      </c>
      <c r="H568">
        <f t="shared" si="8"/>
        <v>0</v>
      </c>
      <c r="I568">
        <f>Table1[[#This Row],[Rep Time]]*H568</f>
        <v>0</v>
      </c>
      <c r="L568" t="b">
        <f>AND(Table1[[#This Row],[Period]]="May-Jul",Table1[[#This Row],[Shipment Volume]]&gt;3000,OR(Table1[[#This Row],[Destination]]="Rest of World",Table1[[#This Row],[Destination]]="Middle-East"))</f>
        <v>0</v>
      </c>
    </row>
    <row r="569" spans="1:12" x14ac:dyDescent="0.35">
      <c r="A569">
        <v>568</v>
      </c>
      <c r="B569" t="s">
        <v>11</v>
      </c>
      <c r="C569" t="s">
        <v>6</v>
      </c>
      <c r="D569" s="1">
        <v>6873.2064553536475</v>
      </c>
      <c r="E569" s="2">
        <v>5.6659306633737456</v>
      </c>
      <c r="G569" t="b">
        <f>AND(Table1[[#This Row],[Period]]="Nov-Jan",Table1[[#This Row],[Shipment Volume]]&gt;3000,OR(Table1[[#This Row],[Destination]]="UK",Table1[[#This Row],[Destination]]="EU"))</f>
        <v>0</v>
      </c>
      <c r="H569">
        <f t="shared" si="8"/>
        <v>0</v>
      </c>
      <c r="I569">
        <f>Table1[[#This Row],[Rep Time]]*H569</f>
        <v>0</v>
      </c>
      <c r="L569" t="b">
        <f>AND(Table1[[#This Row],[Period]]="May-Jul",Table1[[#This Row],[Shipment Volume]]&gt;3000,OR(Table1[[#This Row],[Destination]]="Rest of World",Table1[[#This Row],[Destination]]="Middle-East"))</f>
        <v>0</v>
      </c>
    </row>
    <row r="570" spans="1:12" x14ac:dyDescent="0.35">
      <c r="A570">
        <v>569</v>
      </c>
      <c r="B570" t="s">
        <v>11</v>
      </c>
      <c r="C570" t="s">
        <v>7</v>
      </c>
      <c r="D570" s="1">
        <v>8457.0951164700091</v>
      </c>
      <c r="E570" s="2">
        <v>8.6533532206409109</v>
      </c>
      <c r="G570" t="b">
        <f>AND(Table1[[#This Row],[Period]]="Nov-Jan",Table1[[#This Row],[Shipment Volume]]&gt;3000,OR(Table1[[#This Row],[Destination]]="UK",Table1[[#This Row],[Destination]]="EU"))</f>
        <v>0</v>
      </c>
      <c r="H570">
        <f t="shared" si="8"/>
        <v>0</v>
      </c>
      <c r="I570">
        <f>Table1[[#This Row],[Rep Time]]*H570</f>
        <v>0</v>
      </c>
      <c r="L570" t="b">
        <f>AND(Table1[[#This Row],[Period]]="May-Jul",Table1[[#This Row],[Shipment Volume]]&gt;3000,OR(Table1[[#This Row],[Destination]]="Rest of World",Table1[[#This Row],[Destination]]="Middle-East"))</f>
        <v>0</v>
      </c>
    </row>
    <row r="571" spans="1:12" x14ac:dyDescent="0.35">
      <c r="A571">
        <v>570</v>
      </c>
      <c r="B571" t="s">
        <v>11</v>
      </c>
      <c r="C571" t="s">
        <v>6</v>
      </c>
      <c r="D571" s="1">
        <v>6168.7846189364791</v>
      </c>
      <c r="E571" s="2">
        <v>5.4724017030756329</v>
      </c>
      <c r="G571" t="b">
        <f>AND(Table1[[#This Row],[Period]]="Nov-Jan",Table1[[#This Row],[Shipment Volume]]&gt;3000,OR(Table1[[#This Row],[Destination]]="UK",Table1[[#This Row],[Destination]]="EU"))</f>
        <v>0</v>
      </c>
      <c r="H571">
        <f t="shared" si="8"/>
        <v>0</v>
      </c>
      <c r="I571">
        <f>Table1[[#This Row],[Rep Time]]*H571</f>
        <v>0</v>
      </c>
      <c r="L571" t="b">
        <f>AND(Table1[[#This Row],[Period]]="May-Jul",Table1[[#This Row],[Shipment Volume]]&gt;3000,OR(Table1[[#This Row],[Destination]]="Rest of World",Table1[[#This Row],[Destination]]="Middle-East"))</f>
        <v>0</v>
      </c>
    </row>
    <row r="572" spans="1:12" x14ac:dyDescent="0.35">
      <c r="A572">
        <v>571</v>
      </c>
      <c r="B572" t="s">
        <v>11</v>
      </c>
      <c r="C572" t="s">
        <v>9</v>
      </c>
      <c r="D572" s="1">
        <v>6613.1728251697496</v>
      </c>
      <c r="E572" s="2">
        <v>6.1912491922282769</v>
      </c>
      <c r="G572" t="b">
        <f>AND(Table1[[#This Row],[Period]]="Nov-Jan",Table1[[#This Row],[Shipment Volume]]&gt;3000,OR(Table1[[#This Row],[Destination]]="UK",Table1[[#This Row],[Destination]]="EU"))</f>
        <v>0</v>
      </c>
      <c r="H572">
        <f t="shared" si="8"/>
        <v>0</v>
      </c>
      <c r="I572">
        <f>Table1[[#This Row],[Rep Time]]*H572</f>
        <v>0</v>
      </c>
      <c r="L572" t="b">
        <f>AND(Table1[[#This Row],[Period]]="May-Jul",Table1[[#This Row],[Shipment Volume]]&gt;3000,OR(Table1[[#This Row],[Destination]]="Rest of World",Table1[[#This Row],[Destination]]="Middle-East"))</f>
        <v>0</v>
      </c>
    </row>
    <row r="573" spans="1:12" x14ac:dyDescent="0.35">
      <c r="A573">
        <v>572</v>
      </c>
      <c r="B573" t="s">
        <v>11</v>
      </c>
      <c r="C573" t="s">
        <v>9</v>
      </c>
      <c r="D573" s="1">
        <v>5527.048795344308</v>
      </c>
      <c r="E573" s="2">
        <v>4.6594539473066474</v>
      </c>
      <c r="G573" t="b">
        <f>AND(Table1[[#This Row],[Period]]="Nov-Jan",Table1[[#This Row],[Shipment Volume]]&gt;3000,OR(Table1[[#This Row],[Destination]]="UK",Table1[[#This Row],[Destination]]="EU"))</f>
        <v>0</v>
      </c>
      <c r="H573">
        <f t="shared" si="8"/>
        <v>0</v>
      </c>
      <c r="I573">
        <f>Table1[[#This Row],[Rep Time]]*H573</f>
        <v>0</v>
      </c>
      <c r="L573" t="b">
        <f>AND(Table1[[#This Row],[Period]]="May-Jul",Table1[[#This Row],[Shipment Volume]]&gt;3000,OR(Table1[[#This Row],[Destination]]="Rest of World",Table1[[#This Row],[Destination]]="Middle-East"))</f>
        <v>0</v>
      </c>
    </row>
    <row r="574" spans="1:12" x14ac:dyDescent="0.35">
      <c r="A574">
        <v>573</v>
      </c>
      <c r="B574" t="s">
        <v>11</v>
      </c>
      <c r="C574" t="s">
        <v>8</v>
      </c>
      <c r="D574" s="1">
        <v>8822.5082597695291</v>
      </c>
      <c r="E574" s="2">
        <v>1.3542878595039445</v>
      </c>
      <c r="G574" t="b">
        <f>AND(Table1[[#This Row],[Period]]="Nov-Jan",Table1[[#This Row],[Shipment Volume]]&gt;3000,OR(Table1[[#This Row],[Destination]]="UK",Table1[[#This Row],[Destination]]="EU"))</f>
        <v>0</v>
      </c>
      <c r="H574">
        <f t="shared" si="8"/>
        <v>0</v>
      </c>
      <c r="I574">
        <f>Table1[[#This Row],[Rep Time]]*H574</f>
        <v>0</v>
      </c>
      <c r="L574" t="b">
        <f>AND(Table1[[#This Row],[Period]]="May-Jul",Table1[[#This Row],[Shipment Volume]]&gt;3000,OR(Table1[[#This Row],[Destination]]="Rest of World",Table1[[#This Row],[Destination]]="Middle-East"))</f>
        <v>0</v>
      </c>
    </row>
    <row r="575" spans="1:12" x14ac:dyDescent="0.35">
      <c r="A575">
        <v>574</v>
      </c>
      <c r="B575" t="s">
        <v>11</v>
      </c>
      <c r="C575" t="s">
        <v>9</v>
      </c>
      <c r="D575" s="1">
        <v>4927.757270494476</v>
      </c>
      <c r="E575" s="2">
        <v>6.373816886645006</v>
      </c>
      <c r="G575" t="b">
        <f>AND(Table1[[#This Row],[Period]]="Nov-Jan",Table1[[#This Row],[Shipment Volume]]&gt;3000,OR(Table1[[#This Row],[Destination]]="UK",Table1[[#This Row],[Destination]]="EU"))</f>
        <v>0</v>
      </c>
      <c r="H575">
        <f t="shared" si="8"/>
        <v>0</v>
      </c>
      <c r="I575">
        <f>Table1[[#This Row],[Rep Time]]*H575</f>
        <v>0</v>
      </c>
      <c r="L575" t="b">
        <f>AND(Table1[[#This Row],[Period]]="May-Jul",Table1[[#This Row],[Shipment Volume]]&gt;3000,OR(Table1[[#This Row],[Destination]]="Rest of World",Table1[[#This Row],[Destination]]="Middle-East"))</f>
        <v>0</v>
      </c>
    </row>
    <row r="576" spans="1:12" x14ac:dyDescent="0.35">
      <c r="A576">
        <v>575</v>
      </c>
      <c r="B576" t="s">
        <v>11</v>
      </c>
      <c r="C576" t="s">
        <v>9</v>
      </c>
      <c r="D576" s="1">
        <v>6398.8376657711342</v>
      </c>
      <c r="E576" s="2">
        <v>5.5036209358414956</v>
      </c>
      <c r="G576" t="b">
        <f>AND(Table1[[#This Row],[Period]]="Nov-Jan",Table1[[#This Row],[Shipment Volume]]&gt;3000,OR(Table1[[#This Row],[Destination]]="UK",Table1[[#This Row],[Destination]]="EU"))</f>
        <v>0</v>
      </c>
      <c r="H576">
        <f t="shared" si="8"/>
        <v>0</v>
      </c>
      <c r="I576">
        <f>Table1[[#This Row],[Rep Time]]*H576</f>
        <v>0</v>
      </c>
      <c r="L576" t="b">
        <f>AND(Table1[[#This Row],[Period]]="May-Jul",Table1[[#This Row],[Shipment Volume]]&gt;3000,OR(Table1[[#This Row],[Destination]]="Rest of World",Table1[[#This Row],[Destination]]="Middle-East"))</f>
        <v>0</v>
      </c>
    </row>
    <row r="577" spans="1:12" x14ac:dyDescent="0.35">
      <c r="A577">
        <v>576</v>
      </c>
      <c r="B577" t="s">
        <v>11</v>
      </c>
      <c r="C577" t="s">
        <v>9</v>
      </c>
      <c r="D577" s="1">
        <v>4363.7068463489413</v>
      </c>
      <c r="E577" s="2">
        <v>5.5065508731097559</v>
      </c>
      <c r="G577" t="b">
        <f>AND(Table1[[#This Row],[Period]]="Nov-Jan",Table1[[#This Row],[Shipment Volume]]&gt;3000,OR(Table1[[#This Row],[Destination]]="UK",Table1[[#This Row],[Destination]]="EU"))</f>
        <v>0</v>
      </c>
      <c r="H577">
        <f t="shared" si="8"/>
        <v>0</v>
      </c>
      <c r="I577">
        <f>Table1[[#This Row],[Rep Time]]*H577</f>
        <v>0</v>
      </c>
      <c r="L577" t="b">
        <f>AND(Table1[[#This Row],[Period]]="May-Jul",Table1[[#This Row],[Shipment Volume]]&gt;3000,OR(Table1[[#This Row],[Destination]]="Rest of World",Table1[[#This Row],[Destination]]="Middle-East"))</f>
        <v>0</v>
      </c>
    </row>
    <row r="578" spans="1:12" x14ac:dyDescent="0.35">
      <c r="A578">
        <v>577</v>
      </c>
      <c r="B578" t="s">
        <v>11</v>
      </c>
      <c r="C578" t="s">
        <v>8</v>
      </c>
      <c r="D578" s="1">
        <v>9207.7338356524706</v>
      </c>
      <c r="E578" s="2">
        <v>8.2393408741574046</v>
      </c>
      <c r="G578" t="b">
        <f>AND(Table1[[#This Row],[Period]]="Nov-Jan",Table1[[#This Row],[Shipment Volume]]&gt;3000,OR(Table1[[#This Row],[Destination]]="UK",Table1[[#This Row],[Destination]]="EU"))</f>
        <v>0</v>
      </c>
      <c r="H578">
        <f t="shared" si="8"/>
        <v>0</v>
      </c>
      <c r="I578">
        <f>Table1[[#This Row],[Rep Time]]*H578</f>
        <v>0</v>
      </c>
      <c r="L578" t="b">
        <f>AND(Table1[[#This Row],[Period]]="May-Jul",Table1[[#This Row],[Shipment Volume]]&gt;3000,OR(Table1[[#This Row],[Destination]]="Rest of World",Table1[[#This Row],[Destination]]="Middle-East"))</f>
        <v>0</v>
      </c>
    </row>
    <row r="579" spans="1:12" x14ac:dyDescent="0.35">
      <c r="A579">
        <v>578</v>
      </c>
      <c r="B579" t="s">
        <v>11</v>
      </c>
      <c r="C579" t="s">
        <v>6</v>
      </c>
      <c r="D579" s="1">
        <v>4805.106452992186</v>
      </c>
      <c r="E579" s="2">
        <v>5.1072278769755473</v>
      </c>
      <c r="G579" t="b">
        <f>AND(Table1[[#This Row],[Period]]="Nov-Jan",Table1[[#This Row],[Shipment Volume]]&gt;3000,OR(Table1[[#This Row],[Destination]]="UK",Table1[[#This Row],[Destination]]="EU"))</f>
        <v>0</v>
      </c>
      <c r="H579">
        <f t="shared" si="8"/>
        <v>0</v>
      </c>
      <c r="I579">
        <f>Table1[[#This Row],[Rep Time]]*H579</f>
        <v>0</v>
      </c>
      <c r="L579" t="b">
        <f>AND(Table1[[#This Row],[Period]]="May-Jul",Table1[[#This Row],[Shipment Volume]]&gt;3000,OR(Table1[[#This Row],[Destination]]="Rest of World",Table1[[#This Row],[Destination]]="Middle-East"))</f>
        <v>0</v>
      </c>
    </row>
    <row r="580" spans="1:12" x14ac:dyDescent="0.35">
      <c r="A580">
        <v>579</v>
      </c>
      <c r="B580" t="s">
        <v>11</v>
      </c>
      <c r="C580" t="s">
        <v>9</v>
      </c>
      <c r="D580" s="1">
        <v>7037.0573828462511</v>
      </c>
      <c r="E580" s="2">
        <v>3.0433615458533203</v>
      </c>
      <c r="G580" t="b">
        <f>AND(Table1[[#This Row],[Period]]="Nov-Jan",Table1[[#This Row],[Shipment Volume]]&gt;3000,OR(Table1[[#This Row],[Destination]]="UK",Table1[[#This Row],[Destination]]="EU"))</f>
        <v>0</v>
      </c>
      <c r="H580">
        <f t="shared" ref="H580:H601" si="9">--(G580)</f>
        <v>0</v>
      </c>
      <c r="I580">
        <f>Table1[[#This Row],[Rep Time]]*H580</f>
        <v>0</v>
      </c>
      <c r="L580" t="b">
        <f>AND(Table1[[#This Row],[Period]]="May-Jul",Table1[[#This Row],[Shipment Volume]]&gt;3000,OR(Table1[[#This Row],[Destination]]="Rest of World",Table1[[#This Row],[Destination]]="Middle-East"))</f>
        <v>0</v>
      </c>
    </row>
    <row r="581" spans="1:12" x14ac:dyDescent="0.35">
      <c r="A581">
        <v>580</v>
      </c>
      <c r="B581" t="s">
        <v>11</v>
      </c>
      <c r="C581" t="s">
        <v>8</v>
      </c>
      <c r="D581" s="1">
        <v>6965.9858288709074</v>
      </c>
      <c r="E581" s="2">
        <v>7.6436734156539963</v>
      </c>
      <c r="G581" t="b">
        <f>AND(Table1[[#This Row],[Period]]="Nov-Jan",Table1[[#This Row],[Shipment Volume]]&gt;3000,OR(Table1[[#This Row],[Destination]]="UK",Table1[[#This Row],[Destination]]="EU"))</f>
        <v>0</v>
      </c>
      <c r="H581">
        <f t="shared" si="9"/>
        <v>0</v>
      </c>
      <c r="I581">
        <f>Table1[[#This Row],[Rep Time]]*H581</f>
        <v>0</v>
      </c>
      <c r="L581" t="b">
        <f>AND(Table1[[#This Row],[Period]]="May-Jul",Table1[[#This Row],[Shipment Volume]]&gt;3000,OR(Table1[[#This Row],[Destination]]="Rest of World",Table1[[#This Row],[Destination]]="Middle-East"))</f>
        <v>0</v>
      </c>
    </row>
    <row r="582" spans="1:12" x14ac:dyDescent="0.35">
      <c r="A582">
        <v>581</v>
      </c>
      <c r="B582" t="s">
        <v>11</v>
      </c>
      <c r="C582" t="s">
        <v>6</v>
      </c>
      <c r="D582" s="1">
        <v>6449.8839654028416</v>
      </c>
      <c r="E582" s="2">
        <v>1.6523238768980628</v>
      </c>
      <c r="G582" t="b">
        <f>AND(Table1[[#This Row],[Period]]="Nov-Jan",Table1[[#This Row],[Shipment Volume]]&gt;3000,OR(Table1[[#This Row],[Destination]]="UK",Table1[[#This Row],[Destination]]="EU"))</f>
        <v>0</v>
      </c>
      <c r="H582">
        <f t="shared" si="9"/>
        <v>0</v>
      </c>
      <c r="I582">
        <f>Table1[[#This Row],[Rep Time]]*H582</f>
        <v>0</v>
      </c>
      <c r="L582" t="b">
        <f>AND(Table1[[#This Row],[Period]]="May-Jul",Table1[[#This Row],[Shipment Volume]]&gt;3000,OR(Table1[[#This Row],[Destination]]="Rest of World",Table1[[#This Row],[Destination]]="Middle-East"))</f>
        <v>0</v>
      </c>
    </row>
    <row r="583" spans="1:12" x14ac:dyDescent="0.35">
      <c r="A583">
        <v>582</v>
      </c>
      <c r="B583" t="s">
        <v>11</v>
      </c>
      <c r="C583" t="s">
        <v>8</v>
      </c>
      <c r="D583" s="1">
        <v>8879.0715542621911</v>
      </c>
      <c r="E583" s="2">
        <v>9.8807173412015175</v>
      </c>
      <c r="G583" t="b">
        <f>AND(Table1[[#This Row],[Period]]="Nov-Jan",Table1[[#This Row],[Shipment Volume]]&gt;3000,OR(Table1[[#This Row],[Destination]]="UK",Table1[[#This Row],[Destination]]="EU"))</f>
        <v>0</v>
      </c>
      <c r="H583">
        <f t="shared" si="9"/>
        <v>0</v>
      </c>
      <c r="I583">
        <f>Table1[[#This Row],[Rep Time]]*H583</f>
        <v>0</v>
      </c>
      <c r="L583" t="b">
        <f>AND(Table1[[#This Row],[Period]]="May-Jul",Table1[[#This Row],[Shipment Volume]]&gt;3000,OR(Table1[[#This Row],[Destination]]="Rest of World",Table1[[#This Row],[Destination]]="Middle-East"))</f>
        <v>0</v>
      </c>
    </row>
    <row r="584" spans="1:12" x14ac:dyDescent="0.35">
      <c r="A584">
        <v>583</v>
      </c>
      <c r="B584" t="s">
        <v>11</v>
      </c>
      <c r="C584" t="s">
        <v>9</v>
      </c>
      <c r="D584" s="1">
        <v>4773.2086548116058</v>
      </c>
      <c r="E584" s="2">
        <v>3.1758828838717306</v>
      </c>
      <c r="G584" t="b">
        <f>AND(Table1[[#This Row],[Period]]="Nov-Jan",Table1[[#This Row],[Shipment Volume]]&gt;3000,OR(Table1[[#This Row],[Destination]]="UK",Table1[[#This Row],[Destination]]="EU"))</f>
        <v>0</v>
      </c>
      <c r="H584">
        <f t="shared" si="9"/>
        <v>0</v>
      </c>
      <c r="I584">
        <f>Table1[[#This Row],[Rep Time]]*H584</f>
        <v>0</v>
      </c>
      <c r="L584" t="b">
        <f>AND(Table1[[#This Row],[Period]]="May-Jul",Table1[[#This Row],[Shipment Volume]]&gt;3000,OR(Table1[[#This Row],[Destination]]="Rest of World",Table1[[#This Row],[Destination]]="Middle-East"))</f>
        <v>0</v>
      </c>
    </row>
    <row r="585" spans="1:12" x14ac:dyDescent="0.35">
      <c r="A585">
        <v>584</v>
      </c>
      <c r="B585" t="s">
        <v>11</v>
      </c>
      <c r="C585" t="s">
        <v>7</v>
      </c>
      <c r="D585" s="1">
        <v>4252.6757331565022</v>
      </c>
      <c r="E585" s="2">
        <v>4.9508860531145533</v>
      </c>
      <c r="G585" t="b">
        <f>AND(Table1[[#This Row],[Period]]="Nov-Jan",Table1[[#This Row],[Shipment Volume]]&gt;3000,OR(Table1[[#This Row],[Destination]]="UK",Table1[[#This Row],[Destination]]="EU"))</f>
        <v>0</v>
      </c>
      <c r="H585">
        <f t="shared" si="9"/>
        <v>0</v>
      </c>
      <c r="I585">
        <f>Table1[[#This Row],[Rep Time]]*H585</f>
        <v>0</v>
      </c>
      <c r="L585" t="b">
        <f>AND(Table1[[#This Row],[Period]]="May-Jul",Table1[[#This Row],[Shipment Volume]]&gt;3000,OR(Table1[[#This Row],[Destination]]="Rest of World",Table1[[#This Row],[Destination]]="Middle-East"))</f>
        <v>0</v>
      </c>
    </row>
    <row r="586" spans="1:12" x14ac:dyDescent="0.35">
      <c r="A586">
        <v>585</v>
      </c>
      <c r="B586" t="s">
        <v>11</v>
      </c>
      <c r="C586" t="s">
        <v>8</v>
      </c>
      <c r="D586" s="1">
        <v>5746.7463355045766</v>
      </c>
      <c r="E586" s="2">
        <v>5.8847295086013407</v>
      </c>
      <c r="G586" t="b">
        <f>AND(Table1[[#This Row],[Period]]="Nov-Jan",Table1[[#This Row],[Shipment Volume]]&gt;3000,OR(Table1[[#This Row],[Destination]]="UK",Table1[[#This Row],[Destination]]="EU"))</f>
        <v>0</v>
      </c>
      <c r="H586">
        <f t="shared" si="9"/>
        <v>0</v>
      </c>
      <c r="I586">
        <f>Table1[[#This Row],[Rep Time]]*H586</f>
        <v>0</v>
      </c>
      <c r="L586" t="b">
        <f>AND(Table1[[#This Row],[Period]]="May-Jul",Table1[[#This Row],[Shipment Volume]]&gt;3000,OR(Table1[[#This Row],[Destination]]="Rest of World",Table1[[#This Row],[Destination]]="Middle-East"))</f>
        <v>0</v>
      </c>
    </row>
    <row r="587" spans="1:12" x14ac:dyDescent="0.35">
      <c r="A587">
        <v>586</v>
      </c>
      <c r="B587" t="s">
        <v>11</v>
      </c>
      <c r="C587" t="s">
        <v>6</v>
      </c>
      <c r="D587" s="1">
        <v>7528.2136256340891</v>
      </c>
      <c r="E587" s="2">
        <v>0.86980332723932341</v>
      </c>
      <c r="G587" t="b">
        <f>AND(Table1[[#This Row],[Period]]="Nov-Jan",Table1[[#This Row],[Shipment Volume]]&gt;3000,OR(Table1[[#This Row],[Destination]]="UK",Table1[[#This Row],[Destination]]="EU"))</f>
        <v>0</v>
      </c>
      <c r="H587">
        <f t="shared" si="9"/>
        <v>0</v>
      </c>
      <c r="I587">
        <f>Table1[[#This Row],[Rep Time]]*H587</f>
        <v>0</v>
      </c>
      <c r="L587" t="b">
        <f>AND(Table1[[#This Row],[Period]]="May-Jul",Table1[[#This Row],[Shipment Volume]]&gt;3000,OR(Table1[[#This Row],[Destination]]="Rest of World",Table1[[#This Row],[Destination]]="Middle-East"))</f>
        <v>0</v>
      </c>
    </row>
    <row r="588" spans="1:12" x14ac:dyDescent="0.35">
      <c r="A588">
        <v>587</v>
      </c>
      <c r="B588" t="s">
        <v>11</v>
      </c>
      <c r="C588" t="s">
        <v>9</v>
      </c>
      <c r="D588" s="1">
        <v>7457.5768101261929</v>
      </c>
      <c r="E588" s="2">
        <v>7.7475340971425748</v>
      </c>
      <c r="G588" t="b">
        <f>AND(Table1[[#This Row],[Period]]="Nov-Jan",Table1[[#This Row],[Shipment Volume]]&gt;3000,OR(Table1[[#This Row],[Destination]]="UK",Table1[[#This Row],[Destination]]="EU"))</f>
        <v>0</v>
      </c>
      <c r="H588">
        <f t="shared" si="9"/>
        <v>0</v>
      </c>
      <c r="I588">
        <f>Table1[[#This Row],[Rep Time]]*H588</f>
        <v>0</v>
      </c>
      <c r="L588" t="b">
        <f>AND(Table1[[#This Row],[Period]]="May-Jul",Table1[[#This Row],[Shipment Volume]]&gt;3000,OR(Table1[[#This Row],[Destination]]="Rest of World",Table1[[#This Row],[Destination]]="Middle-East"))</f>
        <v>0</v>
      </c>
    </row>
    <row r="589" spans="1:12" x14ac:dyDescent="0.35">
      <c r="A589">
        <v>588</v>
      </c>
      <c r="B589" t="s">
        <v>11</v>
      </c>
      <c r="C589" t="s">
        <v>7</v>
      </c>
      <c r="D589" s="1">
        <v>4884.4143909867853</v>
      </c>
      <c r="E589" s="2">
        <v>6.6317401858461364</v>
      </c>
      <c r="G589" t="b">
        <f>AND(Table1[[#This Row],[Period]]="Nov-Jan",Table1[[#This Row],[Shipment Volume]]&gt;3000,OR(Table1[[#This Row],[Destination]]="UK",Table1[[#This Row],[Destination]]="EU"))</f>
        <v>0</v>
      </c>
      <c r="H589">
        <f t="shared" si="9"/>
        <v>0</v>
      </c>
      <c r="I589">
        <f>Table1[[#This Row],[Rep Time]]*H589</f>
        <v>0</v>
      </c>
      <c r="L589" t="b">
        <f>AND(Table1[[#This Row],[Period]]="May-Jul",Table1[[#This Row],[Shipment Volume]]&gt;3000,OR(Table1[[#This Row],[Destination]]="Rest of World",Table1[[#This Row],[Destination]]="Middle-East"))</f>
        <v>0</v>
      </c>
    </row>
    <row r="590" spans="1:12" x14ac:dyDescent="0.35">
      <c r="A590">
        <v>589</v>
      </c>
      <c r="B590" t="s">
        <v>11</v>
      </c>
      <c r="C590" t="s">
        <v>8</v>
      </c>
      <c r="D590" s="1">
        <v>5277.9018167406321</v>
      </c>
      <c r="E590" s="2">
        <v>5.4648945324857152</v>
      </c>
      <c r="G590" t="b">
        <f>AND(Table1[[#This Row],[Period]]="Nov-Jan",Table1[[#This Row],[Shipment Volume]]&gt;3000,OR(Table1[[#This Row],[Destination]]="UK",Table1[[#This Row],[Destination]]="EU"))</f>
        <v>0</v>
      </c>
      <c r="H590">
        <f t="shared" si="9"/>
        <v>0</v>
      </c>
      <c r="I590">
        <f>Table1[[#This Row],[Rep Time]]*H590</f>
        <v>0</v>
      </c>
      <c r="L590" t="b">
        <f>AND(Table1[[#This Row],[Period]]="May-Jul",Table1[[#This Row],[Shipment Volume]]&gt;3000,OR(Table1[[#This Row],[Destination]]="Rest of World",Table1[[#This Row],[Destination]]="Middle-East"))</f>
        <v>0</v>
      </c>
    </row>
    <row r="591" spans="1:12" x14ac:dyDescent="0.35">
      <c r="A591">
        <v>590</v>
      </c>
      <c r="B591" t="s">
        <v>11</v>
      </c>
      <c r="C591" t="s">
        <v>8</v>
      </c>
      <c r="D591" s="1">
        <v>8174.7261153999716</v>
      </c>
      <c r="E591" s="2">
        <v>18.32674382903901</v>
      </c>
      <c r="G591" t="b">
        <f>AND(Table1[[#This Row],[Period]]="Nov-Jan",Table1[[#This Row],[Shipment Volume]]&gt;3000,OR(Table1[[#This Row],[Destination]]="UK",Table1[[#This Row],[Destination]]="EU"))</f>
        <v>0</v>
      </c>
      <c r="H591">
        <f t="shared" si="9"/>
        <v>0</v>
      </c>
      <c r="I591">
        <f>Table1[[#This Row],[Rep Time]]*H591</f>
        <v>0</v>
      </c>
      <c r="L591" t="b">
        <f>AND(Table1[[#This Row],[Period]]="May-Jul",Table1[[#This Row],[Shipment Volume]]&gt;3000,OR(Table1[[#This Row],[Destination]]="Rest of World",Table1[[#This Row],[Destination]]="Middle-East"))</f>
        <v>0</v>
      </c>
    </row>
    <row r="592" spans="1:12" x14ac:dyDescent="0.35">
      <c r="A592">
        <v>591</v>
      </c>
      <c r="B592" t="s">
        <v>11</v>
      </c>
      <c r="C592" t="s">
        <v>6</v>
      </c>
      <c r="D592" s="1">
        <v>9146.4702725410461</v>
      </c>
      <c r="E592" s="2">
        <v>14.144085795568321</v>
      </c>
      <c r="G592" t="b">
        <f>AND(Table1[[#This Row],[Period]]="Nov-Jan",Table1[[#This Row],[Shipment Volume]]&gt;3000,OR(Table1[[#This Row],[Destination]]="UK",Table1[[#This Row],[Destination]]="EU"))</f>
        <v>0</v>
      </c>
      <c r="H592">
        <f t="shared" si="9"/>
        <v>0</v>
      </c>
      <c r="I592">
        <f>Table1[[#This Row],[Rep Time]]*H592</f>
        <v>0</v>
      </c>
      <c r="L592" t="b">
        <f>AND(Table1[[#This Row],[Period]]="May-Jul",Table1[[#This Row],[Shipment Volume]]&gt;3000,OR(Table1[[#This Row],[Destination]]="Rest of World",Table1[[#This Row],[Destination]]="Middle-East"))</f>
        <v>0</v>
      </c>
    </row>
    <row r="593" spans="1:12" x14ac:dyDescent="0.35">
      <c r="A593">
        <v>592</v>
      </c>
      <c r="B593" t="s">
        <v>11</v>
      </c>
      <c r="C593" t="s">
        <v>7</v>
      </c>
      <c r="D593" s="1">
        <v>5798.2983141904697</v>
      </c>
      <c r="E593" s="2">
        <v>5.9695031928063997</v>
      </c>
      <c r="G593" t="b">
        <f>AND(Table1[[#This Row],[Period]]="Nov-Jan",Table1[[#This Row],[Shipment Volume]]&gt;3000,OR(Table1[[#This Row],[Destination]]="UK",Table1[[#This Row],[Destination]]="EU"))</f>
        <v>0</v>
      </c>
      <c r="H593">
        <f t="shared" si="9"/>
        <v>0</v>
      </c>
      <c r="I593">
        <f>Table1[[#This Row],[Rep Time]]*H593</f>
        <v>0</v>
      </c>
      <c r="L593" t="b">
        <f>AND(Table1[[#This Row],[Period]]="May-Jul",Table1[[#This Row],[Shipment Volume]]&gt;3000,OR(Table1[[#This Row],[Destination]]="Rest of World",Table1[[#This Row],[Destination]]="Middle-East"))</f>
        <v>0</v>
      </c>
    </row>
    <row r="594" spans="1:12" x14ac:dyDescent="0.35">
      <c r="A594">
        <v>593</v>
      </c>
      <c r="B594" t="s">
        <v>11</v>
      </c>
      <c r="C594" t="s">
        <v>8</v>
      </c>
      <c r="D594" s="1">
        <v>8037.294190004468</v>
      </c>
      <c r="E594" s="2">
        <v>2.8224465821519402</v>
      </c>
      <c r="G594" t="b">
        <f>AND(Table1[[#This Row],[Period]]="Nov-Jan",Table1[[#This Row],[Shipment Volume]]&gt;3000,OR(Table1[[#This Row],[Destination]]="UK",Table1[[#This Row],[Destination]]="EU"))</f>
        <v>0</v>
      </c>
      <c r="H594">
        <f t="shared" si="9"/>
        <v>0</v>
      </c>
      <c r="I594">
        <f>Table1[[#This Row],[Rep Time]]*H594</f>
        <v>0</v>
      </c>
      <c r="L594" t="b">
        <f>AND(Table1[[#This Row],[Period]]="May-Jul",Table1[[#This Row],[Shipment Volume]]&gt;3000,OR(Table1[[#This Row],[Destination]]="Rest of World",Table1[[#This Row],[Destination]]="Middle-East"))</f>
        <v>0</v>
      </c>
    </row>
    <row r="595" spans="1:12" x14ac:dyDescent="0.35">
      <c r="A595">
        <v>594</v>
      </c>
      <c r="B595" t="s">
        <v>11</v>
      </c>
      <c r="C595" t="s">
        <v>7</v>
      </c>
      <c r="D595" s="1">
        <v>6806.3404048793018</v>
      </c>
      <c r="E595" s="2">
        <v>4.2736130932672225</v>
      </c>
      <c r="G595" t="b">
        <f>AND(Table1[[#This Row],[Period]]="Nov-Jan",Table1[[#This Row],[Shipment Volume]]&gt;3000,OR(Table1[[#This Row],[Destination]]="UK",Table1[[#This Row],[Destination]]="EU"))</f>
        <v>0</v>
      </c>
      <c r="H595">
        <f t="shared" si="9"/>
        <v>0</v>
      </c>
      <c r="I595">
        <f>Table1[[#This Row],[Rep Time]]*H595</f>
        <v>0</v>
      </c>
      <c r="L595" t="b">
        <f>AND(Table1[[#This Row],[Period]]="May-Jul",Table1[[#This Row],[Shipment Volume]]&gt;3000,OR(Table1[[#This Row],[Destination]]="Rest of World",Table1[[#This Row],[Destination]]="Middle-East"))</f>
        <v>0</v>
      </c>
    </row>
    <row r="596" spans="1:12" x14ac:dyDescent="0.35">
      <c r="A596">
        <v>595</v>
      </c>
      <c r="B596" t="s">
        <v>11</v>
      </c>
      <c r="C596" t="s">
        <v>6</v>
      </c>
      <c r="D596" s="1">
        <v>7088.2692105136812</v>
      </c>
      <c r="E596" s="2">
        <v>8.6057076757291409</v>
      </c>
      <c r="G596" t="b">
        <f>AND(Table1[[#This Row],[Period]]="Nov-Jan",Table1[[#This Row],[Shipment Volume]]&gt;3000,OR(Table1[[#This Row],[Destination]]="UK",Table1[[#This Row],[Destination]]="EU"))</f>
        <v>0</v>
      </c>
      <c r="H596">
        <f t="shared" si="9"/>
        <v>0</v>
      </c>
      <c r="I596">
        <f>Table1[[#This Row],[Rep Time]]*H596</f>
        <v>0</v>
      </c>
      <c r="L596" t="b">
        <f>AND(Table1[[#This Row],[Period]]="May-Jul",Table1[[#This Row],[Shipment Volume]]&gt;3000,OR(Table1[[#This Row],[Destination]]="Rest of World",Table1[[#This Row],[Destination]]="Middle-East"))</f>
        <v>0</v>
      </c>
    </row>
    <row r="597" spans="1:12" x14ac:dyDescent="0.35">
      <c r="A597">
        <v>596</v>
      </c>
      <c r="B597" t="s">
        <v>11</v>
      </c>
      <c r="C597" t="s">
        <v>8</v>
      </c>
      <c r="D597" s="1">
        <v>7170.4329618718475</v>
      </c>
      <c r="E597" s="2">
        <v>9.6988397938265951</v>
      </c>
      <c r="G597" t="b">
        <f>AND(Table1[[#This Row],[Period]]="Nov-Jan",Table1[[#This Row],[Shipment Volume]]&gt;3000,OR(Table1[[#This Row],[Destination]]="UK",Table1[[#This Row],[Destination]]="EU"))</f>
        <v>0</v>
      </c>
      <c r="H597">
        <f t="shared" si="9"/>
        <v>0</v>
      </c>
      <c r="I597">
        <f>Table1[[#This Row],[Rep Time]]*H597</f>
        <v>0</v>
      </c>
      <c r="L597" t="b">
        <f>AND(Table1[[#This Row],[Period]]="May-Jul",Table1[[#This Row],[Shipment Volume]]&gt;3000,OR(Table1[[#This Row],[Destination]]="Rest of World",Table1[[#This Row],[Destination]]="Middle-East"))</f>
        <v>0</v>
      </c>
    </row>
    <row r="598" spans="1:12" x14ac:dyDescent="0.35">
      <c r="A598">
        <v>597</v>
      </c>
      <c r="B598" t="s">
        <v>11</v>
      </c>
      <c r="C598" t="s">
        <v>9</v>
      </c>
      <c r="D598" s="1">
        <v>9388.0175134167075</v>
      </c>
      <c r="E598" s="2">
        <v>19.077168810000703</v>
      </c>
      <c r="G598" t="b">
        <f>AND(Table1[[#This Row],[Period]]="Nov-Jan",Table1[[#This Row],[Shipment Volume]]&gt;3000,OR(Table1[[#This Row],[Destination]]="UK",Table1[[#This Row],[Destination]]="EU"))</f>
        <v>0</v>
      </c>
      <c r="H598">
        <f t="shared" si="9"/>
        <v>0</v>
      </c>
      <c r="I598">
        <f>Table1[[#This Row],[Rep Time]]*H598</f>
        <v>0</v>
      </c>
      <c r="L598" t="b">
        <f>AND(Table1[[#This Row],[Period]]="May-Jul",Table1[[#This Row],[Shipment Volume]]&gt;3000,OR(Table1[[#This Row],[Destination]]="Rest of World",Table1[[#This Row],[Destination]]="Middle-East"))</f>
        <v>0</v>
      </c>
    </row>
    <row r="599" spans="1:12" x14ac:dyDescent="0.35">
      <c r="A599">
        <v>598</v>
      </c>
      <c r="B599" t="s">
        <v>11</v>
      </c>
      <c r="C599" t="s">
        <v>8</v>
      </c>
      <c r="D599" s="1">
        <v>5924.749000556767</v>
      </c>
      <c r="E599" s="2">
        <v>7.0665645754269262</v>
      </c>
      <c r="G599" t="b">
        <f>AND(Table1[[#This Row],[Period]]="Nov-Jan",Table1[[#This Row],[Shipment Volume]]&gt;3000,OR(Table1[[#This Row],[Destination]]="UK",Table1[[#This Row],[Destination]]="EU"))</f>
        <v>0</v>
      </c>
      <c r="H599">
        <f t="shared" si="9"/>
        <v>0</v>
      </c>
      <c r="I599">
        <f>Table1[[#This Row],[Rep Time]]*H599</f>
        <v>0</v>
      </c>
      <c r="L599" t="b">
        <f>AND(Table1[[#This Row],[Period]]="May-Jul",Table1[[#This Row],[Shipment Volume]]&gt;3000,OR(Table1[[#This Row],[Destination]]="Rest of World",Table1[[#This Row],[Destination]]="Middle-East"))</f>
        <v>0</v>
      </c>
    </row>
    <row r="600" spans="1:12" x14ac:dyDescent="0.35">
      <c r="A600">
        <v>599</v>
      </c>
      <c r="B600" t="s">
        <v>11</v>
      </c>
      <c r="C600" t="s">
        <v>8</v>
      </c>
      <c r="D600" s="1">
        <v>7476.0741133708507</v>
      </c>
      <c r="E600" s="2">
        <v>11.537172993818572</v>
      </c>
      <c r="G600" t="b">
        <f>AND(Table1[[#This Row],[Period]]="Nov-Jan",Table1[[#This Row],[Shipment Volume]]&gt;3000,OR(Table1[[#This Row],[Destination]]="UK",Table1[[#This Row],[Destination]]="EU"))</f>
        <v>0</v>
      </c>
      <c r="H600">
        <f t="shared" si="9"/>
        <v>0</v>
      </c>
      <c r="I600">
        <f>Table1[[#This Row],[Rep Time]]*H600</f>
        <v>0</v>
      </c>
      <c r="L600" t="b">
        <f>AND(Table1[[#This Row],[Period]]="May-Jul",Table1[[#This Row],[Shipment Volume]]&gt;3000,OR(Table1[[#This Row],[Destination]]="Rest of World",Table1[[#This Row],[Destination]]="Middle-East"))</f>
        <v>0</v>
      </c>
    </row>
    <row r="601" spans="1:12" x14ac:dyDescent="0.35">
      <c r="A601">
        <v>600</v>
      </c>
      <c r="B601" t="s">
        <v>11</v>
      </c>
      <c r="C601" t="s">
        <v>9</v>
      </c>
      <c r="D601" s="1">
        <v>8027.8208931908011</v>
      </c>
      <c r="E601" s="2">
        <v>8.152658759059511</v>
      </c>
      <c r="G601" t="b">
        <f>AND(Table1[[#This Row],[Period]]="Nov-Jan",Table1[[#This Row],[Shipment Volume]]&gt;3000,OR(Table1[[#This Row],[Destination]]="UK",Table1[[#This Row],[Destination]]="EU"))</f>
        <v>0</v>
      </c>
      <c r="H601">
        <f t="shared" si="9"/>
        <v>0</v>
      </c>
      <c r="I601">
        <f>Table1[[#This Row],[Rep Time]]*H601</f>
        <v>0</v>
      </c>
      <c r="L601" t="b">
        <f>AND(Table1[[#This Row],[Period]]="May-Jul",Table1[[#This Row],[Shipment Volume]]&gt;3000,OR(Table1[[#This Row],[Destination]]="Rest of World",Table1[[#This Row],[Destination]]="Middle-East"))</f>
        <v>0</v>
      </c>
    </row>
    <row r="603" spans="1:12" x14ac:dyDescent="0.35">
      <c r="G603">
        <f>COUNTIF(G2:G601,TRUE)</f>
        <v>124</v>
      </c>
      <c r="H603">
        <f>SUM(H2:H601)</f>
        <v>124</v>
      </c>
      <c r="I603">
        <f>SUM(I2:I601)</f>
        <v>565.21578901439796</v>
      </c>
      <c r="K603" t="s">
        <v>20</v>
      </c>
      <c r="L603">
        <f>COUNTIF(L2:L601,TRUE)</f>
        <v>41</v>
      </c>
    </row>
    <row r="604" spans="1:12" x14ac:dyDescent="0.35">
      <c r="G604">
        <f>SUMIF(G2:G601, TRUE,Table1[Rep Time])</f>
        <v>565.21578901439796</v>
      </c>
      <c r="K604" t="s">
        <v>21</v>
      </c>
      <c r="L604">
        <f>SUMIF(L2:L601,TRUE,Table1[Rep Time])</f>
        <v>186.39901388501525</v>
      </c>
    </row>
    <row r="605" spans="1:12" x14ac:dyDescent="0.35">
      <c r="G605">
        <f>G604/G603</f>
        <v>4.5581918468903062</v>
      </c>
      <c r="H605" t="s">
        <v>18</v>
      </c>
      <c r="I605">
        <f>I603/H603</f>
        <v>4.5581918468903062</v>
      </c>
      <c r="K605" t="s">
        <v>18</v>
      </c>
      <c r="L605">
        <f>L604/L603</f>
        <v>4.5463174118296399</v>
      </c>
    </row>
    <row r="607" spans="1:12" x14ac:dyDescent="0.35">
      <c r="G607">
        <f>AVERAGEIF(G2:G601,TRUE,Table1[Rep Time])</f>
        <v>4.5581918468903062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Giraleas, Dimitris</dc:creator>
  <cp:lastModifiedBy>Giraleas, Dimitris</cp:lastModifiedBy>
  <dcterms:created xsi:type="dcterms:W3CDTF">2021-02-04T09:49:59Z</dcterms:created>
  <dcterms:modified xsi:type="dcterms:W3CDTF">2021-02-12T17:20:48Z</dcterms:modified>
</cp:coreProperties>
</file>