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adim\Desktop\BN2230\Week 6\Seminar\Solved\"/>
    </mc:Choice>
  </mc:AlternateContent>
  <xr:revisionPtr revIDLastSave="0" documentId="13_ncr:1_{7ECF91D1-A804-4808-BDA4-EC72CCBEC2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rnershop p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2" i="1" l="1"/>
  <c r="Y33" i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31" i="1"/>
  <c r="W30" i="1" l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Y30" i="1"/>
  <c r="X29" i="1"/>
  <c r="W29" i="1"/>
  <c r="Y6" i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AA5" i="1"/>
  <c r="Z5" i="1"/>
  <c r="W4" i="1"/>
  <c r="X4" i="1"/>
  <c r="Y4" i="1" s="1"/>
  <c r="Y5" i="1" s="1"/>
  <c r="W5" i="1"/>
  <c r="X5" i="1"/>
  <c r="W6" i="1"/>
  <c r="X6" i="1"/>
  <c r="W7" i="1"/>
  <c r="X7" i="1"/>
  <c r="W8" i="1"/>
  <c r="X8" i="1"/>
  <c r="W9" i="1"/>
  <c r="X9" i="1"/>
  <c r="W10" i="1"/>
  <c r="X10" i="1"/>
  <c r="W11" i="1"/>
  <c r="X11" i="1"/>
  <c r="W12" i="1"/>
  <c r="X12" i="1"/>
  <c r="W13" i="1"/>
  <c r="X13" i="1"/>
  <c r="W14" i="1"/>
  <c r="X14" i="1"/>
  <c r="W15" i="1"/>
  <c r="X15" i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X3" i="1"/>
  <c r="W3" i="1"/>
  <c r="N56" i="1"/>
  <c r="O56" i="1"/>
  <c r="P60" i="1" s="1"/>
  <c r="N57" i="1"/>
  <c r="O57" i="1"/>
  <c r="P61" i="1" s="1"/>
  <c r="N58" i="1"/>
  <c r="O58" i="1"/>
  <c r="N59" i="1"/>
  <c r="O59" i="1"/>
  <c r="P63" i="1" s="1"/>
  <c r="N60" i="1"/>
  <c r="O60" i="1"/>
  <c r="P64" i="1" s="1"/>
  <c r="N61" i="1"/>
  <c r="O61" i="1"/>
  <c r="N62" i="1"/>
  <c r="O62" i="1"/>
  <c r="P66" i="1" s="1"/>
  <c r="N63" i="1"/>
  <c r="O63" i="1"/>
  <c r="P65" i="1" s="1"/>
  <c r="N64" i="1"/>
  <c r="O64" i="1"/>
  <c r="P68" i="1" s="1"/>
  <c r="N65" i="1"/>
  <c r="O65" i="1"/>
  <c r="P69" i="1" s="1"/>
  <c r="N66" i="1"/>
  <c r="O66" i="1"/>
  <c r="N67" i="1"/>
  <c r="O67" i="1"/>
  <c r="P71" i="1" s="1"/>
  <c r="N68" i="1"/>
  <c r="O68" i="1"/>
  <c r="P72" i="1" s="1"/>
  <c r="N69" i="1"/>
  <c r="O69" i="1"/>
  <c r="N70" i="1"/>
  <c r="O70" i="1"/>
  <c r="P74" i="1" s="1"/>
  <c r="N71" i="1"/>
  <c r="O71" i="1"/>
  <c r="P73" i="1" s="1"/>
  <c r="N72" i="1"/>
  <c r="O72" i="1"/>
  <c r="N73" i="1"/>
  <c r="O73" i="1"/>
  <c r="N74" i="1"/>
  <c r="O74" i="1"/>
  <c r="N75" i="1"/>
  <c r="O75" i="1"/>
  <c r="O76" i="1"/>
  <c r="N76" i="1"/>
  <c r="O55" i="1"/>
  <c r="N55" i="1"/>
  <c r="R17" i="1"/>
  <c r="P33" i="1"/>
  <c r="R33" i="1" s="1"/>
  <c r="N30" i="1"/>
  <c r="O30" i="1"/>
  <c r="N31" i="1"/>
  <c r="O31" i="1"/>
  <c r="N32" i="1"/>
  <c r="O32" i="1"/>
  <c r="P35" i="1" s="1"/>
  <c r="R35" i="1" s="1"/>
  <c r="N33" i="1"/>
  <c r="O33" i="1"/>
  <c r="P36" i="1" s="1"/>
  <c r="R36" i="1" s="1"/>
  <c r="N34" i="1"/>
  <c r="O34" i="1"/>
  <c r="P37" i="1" s="1"/>
  <c r="R37" i="1" s="1"/>
  <c r="N35" i="1"/>
  <c r="O35" i="1"/>
  <c r="P38" i="1" s="1"/>
  <c r="R38" i="1" s="1"/>
  <c r="N36" i="1"/>
  <c r="O36" i="1"/>
  <c r="N37" i="1"/>
  <c r="O37" i="1"/>
  <c r="N38" i="1"/>
  <c r="O38" i="1"/>
  <c r="P41" i="1" s="1"/>
  <c r="N39" i="1"/>
  <c r="O39" i="1"/>
  <c r="N40" i="1"/>
  <c r="O40" i="1"/>
  <c r="P43" i="1" s="1"/>
  <c r="R43" i="1" s="1"/>
  <c r="N41" i="1"/>
  <c r="O41" i="1"/>
  <c r="P44" i="1" s="1"/>
  <c r="R44" i="1" s="1"/>
  <c r="N42" i="1"/>
  <c r="O42" i="1"/>
  <c r="P45" i="1" s="1"/>
  <c r="R45" i="1" s="1"/>
  <c r="N43" i="1"/>
  <c r="O43" i="1"/>
  <c r="P46" i="1" s="1"/>
  <c r="R46" i="1" s="1"/>
  <c r="N44" i="1"/>
  <c r="O44" i="1"/>
  <c r="N45" i="1"/>
  <c r="O45" i="1"/>
  <c r="N46" i="1"/>
  <c r="O46" i="1"/>
  <c r="P49" i="1" s="1"/>
  <c r="R49" i="1" s="1"/>
  <c r="N47" i="1"/>
  <c r="O47" i="1"/>
  <c r="N48" i="1"/>
  <c r="O48" i="1"/>
  <c r="N49" i="1"/>
  <c r="O49" i="1"/>
  <c r="N50" i="1"/>
  <c r="O50" i="1"/>
  <c r="O29" i="1"/>
  <c r="N29" i="1"/>
  <c r="N4" i="1"/>
  <c r="O4" i="1"/>
  <c r="N5" i="1"/>
  <c r="O5" i="1"/>
  <c r="P7" i="1" s="1"/>
  <c r="R7" i="1" s="1"/>
  <c r="N6" i="1"/>
  <c r="O6" i="1"/>
  <c r="N7" i="1"/>
  <c r="O7" i="1"/>
  <c r="P9" i="1" s="1"/>
  <c r="Q9" i="1" s="1"/>
  <c r="N8" i="1"/>
  <c r="O8" i="1"/>
  <c r="N9" i="1"/>
  <c r="O9" i="1"/>
  <c r="N10" i="1"/>
  <c r="O10" i="1"/>
  <c r="N11" i="1"/>
  <c r="O11" i="1"/>
  <c r="P13" i="1" s="1"/>
  <c r="Q13" i="1" s="1"/>
  <c r="N12" i="1"/>
  <c r="O12" i="1"/>
  <c r="N13" i="1"/>
  <c r="O13" i="1"/>
  <c r="N14" i="1"/>
  <c r="O14" i="1"/>
  <c r="N15" i="1"/>
  <c r="O15" i="1"/>
  <c r="P17" i="1" s="1"/>
  <c r="Q17" i="1" s="1"/>
  <c r="N16" i="1"/>
  <c r="O16" i="1"/>
  <c r="N17" i="1"/>
  <c r="O17" i="1"/>
  <c r="N18" i="1"/>
  <c r="O18" i="1"/>
  <c r="N19" i="1"/>
  <c r="O19" i="1"/>
  <c r="P21" i="1" s="1"/>
  <c r="Q21" i="1" s="1"/>
  <c r="N20" i="1"/>
  <c r="O20" i="1"/>
  <c r="N21" i="1"/>
  <c r="O21" i="1"/>
  <c r="P22" i="1" s="1"/>
  <c r="N22" i="1"/>
  <c r="O22" i="1"/>
  <c r="N23" i="1"/>
  <c r="O23" i="1"/>
  <c r="P11" i="1"/>
  <c r="R11" i="1" s="1"/>
  <c r="P10" i="1"/>
  <c r="Q10" i="1" s="1"/>
  <c r="P14" i="1"/>
  <c r="Q14" i="1" s="1"/>
  <c r="P15" i="1"/>
  <c r="R15" i="1" s="1"/>
  <c r="P18" i="1"/>
  <c r="Q18" i="1" s="1"/>
  <c r="P23" i="1"/>
  <c r="R23" i="1" s="1"/>
  <c r="P6" i="1"/>
  <c r="Q6" i="1" s="1"/>
  <c r="O3" i="1"/>
  <c r="N3" i="1"/>
  <c r="D22" i="1"/>
  <c r="B27" i="1"/>
  <c r="B28" i="1" s="1"/>
  <c r="B26" i="1"/>
  <c r="B25" i="1"/>
  <c r="B24" i="1"/>
  <c r="AA31" i="1" l="1"/>
  <c r="Z31" i="1"/>
  <c r="AA13" i="1"/>
  <c r="Q41" i="1"/>
  <c r="R41" i="1"/>
  <c r="Q22" i="1"/>
  <c r="R22" i="1"/>
  <c r="R9" i="1"/>
  <c r="R18" i="1"/>
  <c r="AA15" i="1"/>
  <c r="Q39" i="1"/>
  <c r="P34" i="1"/>
  <c r="R34" i="1" s="1"/>
  <c r="Q52" i="1" s="1"/>
  <c r="P70" i="1"/>
  <c r="R6" i="1"/>
  <c r="P42" i="1"/>
  <c r="R42" i="1" s="1"/>
  <c r="P62" i="1"/>
  <c r="Q33" i="1"/>
  <c r="P48" i="1"/>
  <c r="R48" i="1" s="1"/>
  <c r="P40" i="1"/>
  <c r="R40" i="1" s="1"/>
  <c r="R14" i="1"/>
  <c r="P47" i="1"/>
  <c r="R47" i="1" s="1"/>
  <c r="P39" i="1"/>
  <c r="R39" i="1" s="1"/>
  <c r="R13" i="1"/>
  <c r="P75" i="1"/>
  <c r="P67" i="1"/>
  <c r="R67" i="1" s="1"/>
  <c r="Q49" i="1"/>
  <c r="R21" i="1"/>
  <c r="P20" i="1"/>
  <c r="P16" i="1"/>
  <c r="P8" i="1"/>
  <c r="R10" i="1"/>
  <c r="AA23" i="1"/>
  <c r="AA7" i="1"/>
  <c r="AA18" i="1"/>
  <c r="AA10" i="1"/>
  <c r="AA9" i="1"/>
  <c r="Z9" i="1"/>
  <c r="Z6" i="1"/>
  <c r="AA6" i="1"/>
  <c r="AA19" i="1"/>
  <c r="Z19" i="1"/>
  <c r="AA17" i="1"/>
  <c r="Z17" i="1"/>
  <c r="AA11" i="1"/>
  <c r="Z11" i="1"/>
  <c r="Z14" i="1"/>
  <c r="AA14" i="1"/>
  <c r="Z22" i="1"/>
  <c r="AA22" i="1"/>
  <c r="Z13" i="1"/>
  <c r="Z10" i="1"/>
  <c r="Z18" i="1"/>
  <c r="Z7" i="1"/>
  <c r="Z15" i="1"/>
  <c r="Z23" i="1"/>
  <c r="R75" i="1"/>
  <c r="Q68" i="1"/>
  <c r="R73" i="1"/>
  <c r="Q73" i="1"/>
  <c r="R69" i="1"/>
  <c r="Q69" i="1"/>
  <c r="R62" i="1"/>
  <c r="Q62" i="1"/>
  <c r="R74" i="1"/>
  <c r="Q74" i="1"/>
  <c r="Q70" i="1"/>
  <c r="R70" i="1"/>
  <c r="R72" i="1"/>
  <c r="Q72" i="1"/>
  <c r="Q65" i="1"/>
  <c r="R65" i="1"/>
  <c r="R66" i="1"/>
  <c r="Q66" i="1"/>
  <c r="R63" i="1"/>
  <c r="Q63" i="1"/>
  <c r="R71" i="1"/>
  <c r="Q71" i="1"/>
  <c r="R64" i="1"/>
  <c r="Q64" i="1"/>
  <c r="Q60" i="1"/>
  <c r="R60" i="1"/>
  <c r="Q75" i="1"/>
  <c r="Q43" i="1"/>
  <c r="Q35" i="1"/>
  <c r="Q37" i="1"/>
  <c r="Q45" i="1"/>
  <c r="Q34" i="1"/>
  <c r="Q36" i="1"/>
  <c r="Q38" i="1"/>
  <c r="Q40" i="1"/>
  <c r="Q42" i="1"/>
  <c r="Q44" i="1"/>
  <c r="Q46" i="1"/>
  <c r="Q7" i="1"/>
  <c r="Q23" i="1"/>
  <c r="Q11" i="1"/>
  <c r="Q15" i="1"/>
  <c r="P12" i="1"/>
  <c r="P19" i="1"/>
  <c r="Z32" i="1" l="1"/>
  <c r="AA32" i="1"/>
  <c r="Q67" i="1"/>
  <c r="Q48" i="1"/>
  <c r="Q8" i="1"/>
  <c r="R8" i="1"/>
  <c r="Q47" i="1"/>
  <c r="Q51" i="1" s="1"/>
  <c r="Q12" i="1"/>
  <c r="R12" i="1"/>
  <c r="Q26" i="1" s="1"/>
  <c r="Q16" i="1"/>
  <c r="R16" i="1"/>
  <c r="Q20" i="1"/>
  <c r="R20" i="1"/>
  <c r="Q19" i="1"/>
  <c r="R19" i="1"/>
  <c r="Z16" i="1"/>
  <c r="AA16" i="1"/>
  <c r="AA8" i="1"/>
  <c r="Z8" i="1"/>
  <c r="AA20" i="1"/>
  <c r="Z20" i="1"/>
  <c r="AA12" i="1"/>
  <c r="Z12" i="1"/>
  <c r="AA21" i="1"/>
  <c r="Z21" i="1"/>
  <c r="R68" i="1"/>
  <c r="R61" i="1"/>
  <c r="Q61" i="1"/>
  <c r="AA33" i="1" l="1"/>
  <c r="Z33" i="1"/>
  <c r="Q25" i="1"/>
  <c r="Z26" i="1"/>
  <c r="Z25" i="1"/>
  <c r="Q77" i="1"/>
  <c r="Q78" i="1"/>
  <c r="AA34" i="1" l="1"/>
  <c r="Z34" i="1"/>
  <c r="Z35" i="1" l="1"/>
  <c r="AA35" i="1"/>
  <c r="AA36" i="1" l="1"/>
  <c r="Z36" i="1"/>
  <c r="AA37" i="1" l="1"/>
  <c r="Z37" i="1"/>
  <c r="Z38" i="1" l="1"/>
  <c r="AA38" i="1"/>
  <c r="AA39" i="1" l="1"/>
  <c r="Z39" i="1"/>
  <c r="Z40" i="1" l="1"/>
  <c r="AA40" i="1"/>
  <c r="AA41" i="1" l="1"/>
  <c r="Z41" i="1"/>
  <c r="AA42" i="1" l="1"/>
  <c r="Z42" i="1"/>
  <c r="AA43" i="1" l="1"/>
  <c r="Z43" i="1"/>
  <c r="AA44" i="1" l="1"/>
  <c r="Z44" i="1"/>
  <c r="AA45" i="1" l="1"/>
  <c r="Z45" i="1"/>
  <c r="Z46" i="1" l="1"/>
  <c r="AA46" i="1"/>
  <c r="AA47" i="1" l="1"/>
  <c r="Z47" i="1"/>
  <c r="Z48" i="1" l="1"/>
  <c r="AA48" i="1"/>
  <c r="AA49" i="1" l="1"/>
  <c r="Z52" i="1" s="1"/>
  <c r="Z49" i="1"/>
  <c r="Z51" i="1" s="1"/>
</calcChain>
</file>

<file path=xl/sharedStrings.xml><?xml version="1.0" encoding="utf-8"?>
<sst xmlns="http://schemas.openxmlformats.org/spreadsheetml/2006/main" count="45" uniqueCount="19">
  <si>
    <t>Sales</t>
  </si>
  <si>
    <t>Week</t>
  </si>
  <si>
    <t xml:space="preserve">Arithmetic mean </t>
  </si>
  <si>
    <t>Minimum</t>
  </si>
  <si>
    <t xml:space="preserve">Maximum </t>
  </si>
  <si>
    <t>Standard dev</t>
  </si>
  <si>
    <t>CoV</t>
  </si>
  <si>
    <t>Stationary</t>
  </si>
  <si>
    <t>Moving average</t>
  </si>
  <si>
    <t>n=</t>
  </si>
  <si>
    <t>MA forcast</t>
  </si>
  <si>
    <t xml:space="preserve"> n=5</t>
  </si>
  <si>
    <t>Backcast</t>
  </si>
  <si>
    <t>AD</t>
  </si>
  <si>
    <t xml:space="preserve">MAD </t>
  </si>
  <si>
    <t>SE</t>
  </si>
  <si>
    <t>MSE</t>
  </si>
  <si>
    <t>Exponential smoothing</t>
  </si>
  <si>
    <t>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</si>
</sst>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'Cornershop plc'!$B$1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'Cornershop plc'!$A$2:$A$22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cat>
          <c:val>
            <c:numRef>
              <c:f>'Cornershop plc'!$B$2:$B$22</c:f>
              <c:numCache>
                <c:formatCode>0</c:formatCode>
                <c:ptCount val="21"/>
                <c:pt idx="0">
                  <c:v>511.60383362730499</c:v>
                </c:pt>
                <c:pt idx="1">
                  <c:v>526.29803930176422</c:v>
                </c:pt>
                <c:pt idx="2">
                  <c:v>491.88084984780289</c:v>
                </c:pt>
                <c:pt idx="3">
                  <c:v>520.62438397842925</c:v>
                </c:pt>
                <c:pt idx="4">
                  <c:v>535.48866516212001</c:v>
                </c:pt>
                <c:pt idx="5">
                  <c:v>541.37364157941192</c:v>
                </c:pt>
                <c:pt idx="6">
                  <c:v>504.21314325649291</c:v>
                </c:pt>
                <c:pt idx="7">
                  <c:v>474.03961060626898</c:v>
                </c:pt>
                <c:pt idx="8">
                  <c:v>482.81969055824447</c:v>
                </c:pt>
                <c:pt idx="9">
                  <c:v>508.71593783813296</c:v>
                </c:pt>
                <c:pt idx="10">
                  <c:v>494.47700247401372</c:v>
                </c:pt>
                <c:pt idx="11">
                  <c:v>535.13250703690574</c:v>
                </c:pt>
                <c:pt idx="12">
                  <c:v>465.80190781969577</c:v>
                </c:pt>
                <c:pt idx="13">
                  <c:v>526.93222995731048</c:v>
                </c:pt>
                <c:pt idx="14">
                  <c:v>546.29364411812276</c:v>
                </c:pt>
                <c:pt idx="15">
                  <c:v>476.42676135001238</c:v>
                </c:pt>
                <c:pt idx="16">
                  <c:v>526.81899786693975</c:v>
                </c:pt>
                <c:pt idx="17">
                  <c:v>508.7293983597192</c:v>
                </c:pt>
                <c:pt idx="18">
                  <c:v>499.56928604660789</c:v>
                </c:pt>
                <c:pt idx="19">
                  <c:v>513.60092483082553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4-4A11-AD3D-A998152E1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590208"/>
        <c:axId val="1772856624"/>
      </c:lineChart>
      <c:catAx>
        <c:axId val="176659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56624"/>
        <c:crosses val="autoZero"/>
        <c:auto val="1"/>
        <c:lblAlgn val="ctr"/>
        <c:lblOffset val="100"/>
        <c:noMultiLvlLbl val="0"/>
      </c:catAx>
      <c:valAx>
        <c:axId val="17728566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59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466725</xdr:colOff>
      <xdr:row>99</xdr:row>
      <xdr:rowOff>57150</xdr:rowOff>
    </xdr:from>
    <xdr:ext cx="5534025" cy="8436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820400" y="20059650"/>
          <a:ext cx="5534025" cy="84369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600"/>
            <a:t>Relatively</a:t>
          </a:r>
          <a:r>
            <a:rPr lang="en-GB" sz="1600" baseline="0"/>
            <a:t> small differences in MAD and MSE scores for different values of n. The MA using n=3 or n=5 apppears to be more accurate overall.</a:t>
          </a:r>
          <a:endParaRPr lang="en-GB" sz="1600"/>
        </a:p>
      </xdr:txBody>
    </xdr:sp>
    <xdr:clientData/>
  </xdr:oneCellAnchor>
  <xdr:oneCellAnchor>
    <xdr:from>
      <xdr:col>17</xdr:col>
      <xdr:colOff>0</xdr:colOff>
      <xdr:row>125</xdr:row>
      <xdr:rowOff>57150</xdr:rowOff>
    </xdr:from>
    <xdr:ext cx="5534025" cy="109414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7325975" y="25012650"/>
          <a:ext cx="5534025" cy="109414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600"/>
            <a:t>Again, relatively</a:t>
          </a:r>
          <a:r>
            <a:rPr lang="en-GB" sz="1600" baseline="0"/>
            <a:t> small differences in MAD and MSE scores for different values of s. The MA-ES using a=0.15 or a=0.2 apppears to be more accurate overall and more accurate than the simpler MA estimate.</a:t>
          </a:r>
          <a:endParaRPr lang="en-GB" sz="1600"/>
        </a:p>
      </xdr:txBody>
    </xdr:sp>
    <xdr:clientData/>
  </xdr:oneCellAnchor>
  <xdr:twoCellAnchor>
    <xdr:from>
      <xdr:col>2</xdr:col>
      <xdr:colOff>158750</xdr:colOff>
      <xdr:row>5</xdr:row>
      <xdr:rowOff>34925</xdr:rowOff>
    </xdr:from>
    <xdr:to>
      <xdr:col>10</xdr:col>
      <xdr:colOff>238125</xdr:colOff>
      <xdr:row>16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3227E5-1A37-3245-F2C9-6C48AB751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114300</xdr:colOff>
      <xdr:row>24</xdr:row>
      <xdr:rowOff>63500</xdr:rowOff>
    </xdr:from>
    <xdr:to>
      <xdr:col>21</xdr:col>
      <xdr:colOff>523595</xdr:colOff>
      <xdr:row>26</xdr:row>
      <xdr:rowOff>79329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7A45AB-E50E-7C2C-91CE-6654671EA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01475" y="4425950"/>
          <a:ext cx="2238095" cy="377779"/>
        </a:xfrm>
        <a:prstGeom prst="rect">
          <a:avLst/>
        </a:prstGeom>
      </xdr:spPr>
    </xdr:pic>
    <xdr:clientData/>
  </xdr:twoCellAnchor>
  <xdr:twoCellAnchor editAs="oneCell">
    <xdr:from>
      <xdr:col>18</xdr:col>
      <xdr:colOff>514350</xdr:colOff>
      <xdr:row>50</xdr:row>
      <xdr:rowOff>9524</xdr:rowOff>
    </xdr:from>
    <xdr:to>
      <xdr:col>22</xdr:col>
      <xdr:colOff>301625</xdr:colOff>
      <xdr:row>52</xdr:row>
      <xdr:rowOff>49908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7F8E62-CA38-8B05-FBEC-4EBC76D539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01525" y="9096374"/>
          <a:ext cx="2225675" cy="402334"/>
        </a:xfrm>
        <a:prstGeom prst="rect">
          <a:avLst/>
        </a:prstGeom>
      </xdr:spPr>
    </xdr:pic>
    <xdr:clientData/>
  </xdr:twoCellAnchor>
  <xdr:twoCellAnchor editAs="oneCell">
    <xdr:from>
      <xdr:col>27</xdr:col>
      <xdr:colOff>561975</xdr:colOff>
      <xdr:row>3</xdr:row>
      <xdr:rowOff>66675</xdr:rowOff>
    </xdr:from>
    <xdr:to>
      <xdr:col>31</xdr:col>
      <xdr:colOff>383893</xdr:colOff>
      <xdr:row>5</xdr:row>
      <xdr:rowOff>126948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5986A8C-A4F8-102B-258F-1E8EE592A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87975" y="628650"/>
          <a:ext cx="2260318" cy="419048"/>
        </a:xfrm>
        <a:prstGeom prst="rect">
          <a:avLst/>
        </a:prstGeom>
      </xdr:spPr>
    </xdr:pic>
    <xdr:clientData/>
  </xdr:twoCellAnchor>
  <xdr:twoCellAnchor editAs="oneCell">
    <xdr:from>
      <xdr:col>18</xdr:col>
      <xdr:colOff>180975</xdr:colOff>
      <xdr:row>5</xdr:row>
      <xdr:rowOff>9525</xdr:rowOff>
    </xdr:from>
    <xdr:to>
      <xdr:col>19</xdr:col>
      <xdr:colOff>365026</xdr:colOff>
      <xdr:row>6</xdr:row>
      <xdr:rowOff>60296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E3FE4A9-C099-FF78-402D-D79B37556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868150" y="933450"/>
          <a:ext cx="793651" cy="23174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2" totalsRowShown="0">
  <autoFilter ref="A1:B22" xr:uid="{00000000-0009-0000-0100-000001000000}"/>
  <tableColumns count="2">
    <tableColumn id="1" xr3:uid="{00000000-0010-0000-0000-000001000000}" name="Week"/>
    <tableColumn id="2" xr3:uid="{00000000-0010-0000-0000-000002000000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"/>
  <sheetViews>
    <sheetView tabSelected="1" topLeftCell="E15" workbookViewId="0">
      <selection activeCell="Y31" sqref="Y31"/>
    </sheetView>
  </sheetViews>
  <sheetFormatPr defaultRowHeight="14.5" x14ac:dyDescent="0.35"/>
  <cols>
    <col min="1" max="1" width="18.1796875" bestFit="1" customWidth="1"/>
    <col min="12" max="12" width="9.54296875" bestFit="1" customWidth="1"/>
    <col min="24" max="24" width="13.7265625" customWidth="1"/>
  </cols>
  <sheetData>
    <row r="1" spans="1:27" x14ac:dyDescent="0.35">
      <c r="A1" t="s">
        <v>1</v>
      </c>
      <c r="B1" t="s">
        <v>0</v>
      </c>
    </row>
    <row r="2" spans="1:27" ht="15.5" x14ac:dyDescent="0.35">
      <c r="A2">
        <v>1</v>
      </c>
      <c r="B2" s="1">
        <v>511.60383362730499</v>
      </c>
      <c r="N2" s="4" t="s">
        <v>8</v>
      </c>
      <c r="O2" s="5"/>
      <c r="P2" s="5" t="s">
        <v>9</v>
      </c>
      <c r="Q2" s="5">
        <v>2</v>
      </c>
      <c r="W2" s="4" t="s">
        <v>17</v>
      </c>
      <c r="X2" s="5"/>
      <c r="Y2" s="5" t="s">
        <v>18</v>
      </c>
      <c r="Z2" s="5">
        <v>0.15</v>
      </c>
    </row>
    <row r="3" spans="1:27" x14ac:dyDescent="0.35">
      <c r="A3">
        <v>2</v>
      </c>
      <c r="B3" s="1">
        <v>526.29803930176422</v>
      </c>
      <c r="N3" t="str">
        <f>Table1[[#Headers],[Week]]</f>
        <v>Week</v>
      </c>
      <c r="O3" t="str">
        <f>Table1[[#Headers],[Sales]]</f>
        <v>Sales</v>
      </c>
      <c r="P3" t="s">
        <v>12</v>
      </c>
      <c r="Q3" t="s">
        <v>13</v>
      </c>
      <c r="R3" t="s">
        <v>15</v>
      </c>
      <c r="W3" t="str">
        <f>Table1[[#Headers],[Week]]</f>
        <v>Week</v>
      </c>
      <c r="X3" t="str">
        <f>Table1[[#Headers],[Sales]]</f>
        <v>Sales</v>
      </c>
      <c r="Y3" t="s">
        <v>12</v>
      </c>
      <c r="Z3" t="s">
        <v>13</v>
      </c>
      <c r="AA3" t="s">
        <v>15</v>
      </c>
    </row>
    <row r="4" spans="1:27" x14ac:dyDescent="0.35">
      <c r="A4">
        <v>3</v>
      </c>
      <c r="B4" s="1">
        <v>491.88084984780289</v>
      </c>
      <c r="L4" t="s">
        <v>7</v>
      </c>
      <c r="N4">
        <f>A2</f>
        <v>1</v>
      </c>
      <c r="O4">
        <f>B2</f>
        <v>511.60383362730499</v>
      </c>
      <c r="W4">
        <f t="shared" ref="W4:W23" si="0">A2</f>
        <v>1</v>
      </c>
      <c r="X4" s="3">
        <f t="shared" ref="X4:X23" si="1">B2</f>
        <v>511.60383362730499</v>
      </c>
      <c r="Y4" s="3">
        <f>X4</f>
        <v>511.60383362730499</v>
      </c>
    </row>
    <row r="5" spans="1:27" x14ac:dyDescent="0.35">
      <c r="A5">
        <v>4</v>
      </c>
      <c r="B5" s="1">
        <v>520.62438397842925</v>
      </c>
      <c r="N5">
        <f t="shared" ref="N5:O5" si="2">A3</f>
        <v>2</v>
      </c>
      <c r="O5">
        <f t="shared" si="2"/>
        <v>526.29803930176422</v>
      </c>
      <c r="W5">
        <f t="shared" si="0"/>
        <v>2</v>
      </c>
      <c r="X5" s="3">
        <f t="shared" si="1"/>
        <v>526.29803930176422</v>
      </c>
      <c r="Y5" s="3">
        <f>Y4+$Z$2*(X4-Y4)</f>
        <v>511.60383362730499</v>
      </c>
      <c r="Z5" s="2">
        <f>ABS(Y5-X5)</f>
        <v>14.694205674459226</v>
      </c>
      <c r="AA5" s="1">
        <f>(Y5-X5)^2</f>
        <v>215.91968040330974</v>
      </c>
    </row>
    <row r="6" spans="1:27" x14ac:dyDescent="0.35">
      <c r="A6">
        <v>5</v>
      </c>
      <c r="B6" s="1">
        <v>535.48866516212001</v>
      </c>
      <c r="N6">
        <f t="shared" ref="N6:O6" si="3">A4</f>
        <v>3</v>
      </c>
      <c r="O6">
        <f t="shared" si="3"/>
        <v>491.88084984780289</v>
      </c>
      <c r="P6">
        <f>AVERAGE(O4:O5)</f>
        <v>518.95093646453461</v>
      </c>
      <c r="Q6" s="2">
        <f>ABS(P6-O6)</f>
        <v>27.070086616731714</v>
      </c>
      <c r="R6" s="1">
        <f>(P6-O6)^2</f>
        <v>732.78958943735745</v>
      </c>
      <c r="W6">
        <f t="shared" si="0"/>
        <v>3</v>
      </c>
      <c r="X6" s="3">
        <f t="shared" si="1"/>
        <v>491.88084984780289</v>
      </c>
      <c r="Y6" s="3">
        <f t="shared" ref="Y6:Y23" si="4">Y5+$Z$2*(X5-Y5)</f>
        <v>513.80796447847388</v>
      </c>
      <c r="Z6" s="2">
        <f>ABS(Y6-X6)</f>
        <v>21.927114630670985</v>
      </c>
      <c r="AA6" s="1">
        <f>(Y6-X6)^2</f>
        <v>480.79835602658557</v>
      </c>
    </row>
    <row r="7" spans="1:27" x14ac:dyDescent="0.35">
      <c r="A7">
        <v>6</v>
      </c>
      <c r="B7" s="1">
        <v>541.37364157941192</v>
      </c>
      <c r="N7">
        <f t="shared" ref="N7:O7" si="5">A5</f>
        <v>4</v>
      </c>
      <c r="O7">
        <f t="shared" si="5"/>
        <v>520.62438397842925</v>
      </c>
      <c r="P7">
        <f t="shared" ref="P7:P23" si="6">AVERAGE(O5:O6)</f>
        <v>509.08944457478356</v>
      </c>
      <c r="Q7" s="2">
        <f t="shared" ref="Q7:Q23" si="7">ABS(P7-O7)</f>
        <v>11.534939403645694</v>
      </c>
      <c r="R7" s="1">
        <f t="shared" ref="R7:R23" si="8">(P7-O7)^2</f>
        <v>133.0548270457781</v>
      </c>
      <c r="W7">
        <f t="shared" si="0"/>
        <v>4</v>
      </c>
      <c r="X7" s="3">
        <f t="shared" si="1"/>
        <v>520.62438397842925</v>
      </c>
      <c r="Y7" s="3">
        <f t="shared" si="4"/>
        <v>510.51889728387323</v>
      </c>
      <c r="Z7" s="2">
        <f t="shared" ref="Z7:Z23" si="9">ABS(Y7-X7)</f>
        <v>10.105486694556021</v>
      </c>
      <c r="AA7" s="1">
        <f t="shared" ref="AA7:AA23" si="10">(Y7-X7)^2</f>
        <v>102.12086133384877</v>
      </c>
    </row>
    <row r="8" spans="1:27" x14ac:dyDescent="0.35">
      <c r="A8">
        <v>7</v>
      </c>
      <c r="B8" s="1">
        <v>504.21314325649291</v>
      </c>
      <c r="N8">
        <f t="shared" ref="N8:O8" si="11">A6</f>
        <v>5</v>
      </c>
      <c r="O8">
        <f t="shared" si="11"/>
        <v>535.48866516212001</v>
      </c>
      <c r="P8">
        <f t="shared" si="6"/>
        <v>506.25261691311607</v>
      </c>
      <c r="Q8" s="2">
        <f t="shared" si="7"/>
        <v>29.236048249003943</v>
      </c>
      <c r="R8" s="1">
        <f t="shared" si="8"/>
        <v>854.74651721808652</v>
      </c>
      <c r="W8">
        <f t="shared" si="0"/>
        <v>5</v>
      </c>
      <c r="X8" s="3">
        <f t="shared" si="1"/>
        <v>535.48866516212001</v>
      </c>
      <c r="Y8" s="3">
        <f t="shared" si="4"/>
        <v>512.03472028805663</v>
      </c>
      <c r="Z8" s="2">
        <f t="shared" si="9"/>
        <v>23.453944874063382</v>
      </c>
      <c r="AA8" s="1">
        <f t="shared" si="10"/>
        <v>550.08753015560399</v>
      </c>
    </row>
    <row r="9" spans="1:27" x14ac:dyDescent="0.35">
      <c r="A9">
        <v>8</v>
      </c>
      <c r="B9" s="1">
        <v>474.03961060626898</v>
      </c>
      <c r="N9">
        <f t="shared" ref="N9:O9" si="12">A7</f>
        <v>6</v>
      </c>
      <c r="O9">
        <f t="shared" si="12"/>
        <v>541.37364157941192</v>
      </c>
      <c r="P9">
        <f t="shared" si="6"/>
        <v>528.05652457027463</v>
      </c>
      <c r="Q9" s="2">
        <f t="shared" si="7"/>
        <v>13.317117009137291</v>
      </c>
      <c r="R9" s="1">
        <f t="shared" si="8"/>
        <v>177.34560543505376</v>
      </c>
      <c r="W9">
        <f t="shared" si="0"/>
        <v>6</v>
      </c>
      <c r="X9" s="3">
        <f t="shared" si="1"/>
        <v>541.37364157941192</v>
      </c>
      <c r="Y9" s="3">
        <f t="shared" si="4"/>
        <v>515.55281201916614</v>
      </c>
      <c r="Z9" s="2">
        <f t="shared" si="9"/>
        <v>25.820829560245784</v>
      </c>
      <c r="AA9" s="1">
        <f t="shared" si="10"/>
        <v>666.71523917926243</v>
      </c>
    </row>
    <row r="10" spans="1:27" x14ac:dyDescent="0.35">
      <c r="A10">
        <v>9</v>
      </c>
      <c r="B10" s="1">
        <v>482.81969055824447</v>
      </c>
      <c r="N10">
        <f t="shared" ref="N10:O10" si="13">A8</f>
        <v>7</v>
      </c>
      <c r="O10">
        <f t="shared" si="13"/>
        <v>504.21314325649291</v>
      </c>
      <c r="P10">
        <f t="shared" si="6"/>
        <v>538.43115337076597</v>
      </c>
      <c r="Q10" s="2">
        <f t="shared" si="7"/>
        <v>34.218010114273056</v>
      </c>
      <c r="R10" s="1">
        <f t="shared" si="8"/>
        <v>1170.8722161804933</v>
      </c>
      <c r="W10">
        <f t="shared" si="0"/>
        <v>7</v>
      </c>
      <c r="X10" s="3">
        <f t="shared" si="1"/>
        <v>504.21314325649291</v>
      </c>
      <c r="Y10" s="3">
        <f t="shared" si="4"/>
        <v>519.42593645320301</v>
      </c>
      <c r="Z10" s="2">
        <f t="shared" si="9"/>
        <v>15.212793196710095</v>
      </c>
      <c r="AA10" s="1">
        <f t="shared" si="10"/>
        <v>231.42907684586893</v>
      </c>
    </row>
    <row r="11" spans="1:27" x14ac:dyDescent="0.35">
      <c r="A11">
        <v>10</v>
      </c>
      <c r="B11" s="1">
        <v>508.71593783813296</v>
      </c>
      <c r="N11">
        <f t="shared" ref="N11:O11" si="14">A9</f>
        <v>8</v>
      </c>
      <c r="O11">
        <f t="shared" si="14"/>
        <v>474.03961060626898</v>
      </c>
      <c r="P11">
        <f t="shared" si="6"/>
        <v>522.79339241795242</v>
      </c>
      <c r="Q11" s="2">
        <f t="shared" si="7"/>
        <v>48.753781811683439</v>
      </c>
      <c r="R11" s="1">
        <f t="shared" si="8"/>
        <v>2376.931240941235</v>
      </c>
      <c r="W11">
        <f t="shared" si="0"/>
        <v>8</v>
      </c>
      <c r="X11" s="3">
        <f t="shared" si="1"/>
        <v>474.03961060626898</v>
      </c>
      <c r="Y11" s="3">
        <f t="shared" si="4"/>
        <v>517.14401747369652</v>
      </c>
      <c r="Z11" s="2">
        <f t="shared" si="9"/>
        <v>43.104406867427542</v>
      </c>
      <c r="AA11" s="1">
        <f t="shared" si="10"/>
        <v>1857.9898913927348</v>
      </c>
    </row>
    <row r="12" spans="1:27" x14ac:dyDescent="0.35">
      <c r="A12">
        <v>11</v>
      </c>
      <c r="B12" s="1">
        <v>494.47700247401372</v>
      </c>
      <c r="N12">
        <f t="shared" ref="N12:O12" si="15">A10</f>
        <v>9</v>
      </c>
      <c r="O12">
        <f t="shared" si="15"/>
        <v>482.81969055824447</v>
      </c>
      <c r="P12">
        <f t="shared" si="6"/>
        <v>489.12637693138095</v>
      </c>
      <c r="Q12" s="2">
        <f t="shared" si="7"/>
        <v>6.306686373136472</v>
      </c>
      <c r="R12" s="1">
        <f t="shared" si="8"/>
        <v>39.774293009105264</v>
      </c>
      <c r="W12">
        <f t="shared" si="0"/>
        <v>9</v>
      </c>
      <c r="X12" s="3">
        <f t="shared" si="1"/>
        <v>482.81969055824447</v>
      </c>
      <c r="Y12" s="3">
        <f t="shared" si="4"/>
        <v>510.6783564435824</v>
      </c>
      <c r="Z12" s="2">
        <f t="shared" si="9"/>
        <v>27.858665885337928</v>
      </c>
      <c r="AA12" s="1">
        <f t="shared" si="10"/>
        <v>776.10526491089126</v>
      </c>
    </row>
    <row r="13" spans="1:27" x14ac:dyDescent="0.35">
      <c r="A13">
        <v>12</v>
      </c>
      <c r="B13" s="1">
        <v>535.13250703690574</v>
      </c>
      <c r="N13">
        <f t="shared" ref="N13:O13" si="16">A11</f>
        <v>10</v>
      </c>
      <c r="O13">
        <f t="shared" si="16"/>
        <v>508.71593783813296</v>
      </c>
      <c r="P13">
        <f t="shared" si="6"/>
        <v>478.42965058225673</v>
      </c>
      <c r="Q13" s="2">
        <f t="shared" si="7"/>
        <v>30.286287255876232</v>
      </c>
      <c r="R13" s="1">
        <f t="shared" si="8"/>
        <v>917.25919574545105</v>
      </c>
      <c r="W13">
        <f t="shared" si="0"/>
        <v>10</v>
      </c>
      <c r="X13" s="3">
        <f t="shared" si="1"/>
        <v>508.71593783813296</v>
      </c>
      <c r="Y13" s="3">
        <f t="shared" si="4"/>
        <v>506.49955656078168</v>
      </c>
      <c r="Z13" s="2">
        <f t="shared" si="9"/>
        <v>2.2163812773512745</v>
      </c>
      <c r="AA13" s="1">
        <f t="shared" si="10"/>
        <v>4.9123459665932678</v>
      </c>
    </row>
    <row r="14" spans="1:27" x14ac:dyDescent="0.35">
      <c r="A14">
        <v>13</v>
      </c>
      <c r="B14" s="1">
        <v>465.80190781969577</v>
      </c>
      <c r="N14">
        <f t="shared" ref="N14:O14" si="17">A12</f>
        <v>11</v>
      </c>
      <c r="O14">
        <f t="shared" si="17"/>
        <v>494.47700247401372</v>
      </c>
      <c r="P14">
        <f t="shared" si="6"/>
        <v>495.76781419818872</v>
      </c>
      <c r="Q14" s="2">
        <f t="shared" si="7"/>
        <v>1.2908117241750006</v>
      </c>
      <c r="R14" s="1">
        <f t="shared" si="8"/>
        <v>1.6661949072676376</v>
      </c>
      <c r="W14">
        <f t="shared" si="0"/>
        <v>11</v>
      </c>
      <c r="X14" s="3">
        <f t="shared" si="1"/>
        <v>494.47700247401372</v>
      </c>
      <c r="Y14" s="3">
        <f t="shared" si="4"/>
        <v>506.8320137523844</v>
      </c>
      <c r="Z14" s="2">
        <f t="shared" si="9"/>
        <v>12.355011278370682</v>
      </c>
      <c r="AA14" s="1">
        <f t="shared" si="10"/>
        <v>152.64630368866676</v>
      </c>
    </row>
    <row r="15" spans="1:27" x14ac:dyDescent="0.35">
      <c r="A15">
        <v>14</v>
      </c>
      <c r="B15" s="1">
        <v>526.93222995731048</v>
      </c>
      <c r="N15">
        <f t="shared" ref="N15:O15" si="18">A13</f>
        <v>12</v>
      </c>
      <c r="O15">
        <f t="shared" si="18"/>
        <v>535.13250703690574</v>
      </c>
      <c r="P15">
        <f t="shared" si="6"/>
        <v>501.59647015607334</v>
      </c>
      <c r="Q15" s="2">
        <f t="shared" si="7"/>
        <v>33.536036880832398</v>
      </c>
      <c r="R15" s="1">
        <f t="shared" si="8"/>
        <v>1124.6657696725508</v>
      </c>
      <c r="W15">
        <f t="shared" si="0"/>
        <v>12</v>
      </c>
      <c r="X15" s="3">
        <f t="shared" si="1"/>
        <v>535.13250703690574</v>
      </c>
      <c r="Y15" s="3">
        <f t="shared" si="4"/>
        <v>504.97876206062881</v>
      </c>
      <c r="Z15" s="2">
        <f t="shared" si="9"/>
        <v>30.153744976276926</v>
      </c>
      <c r="AA15" s="1">
        <f t="shared" si="10"/>
        <v>909.24833609434597</v>
      </c>
    </row>
    <row r="16" spans="1:27" x14ac:dyDescent="0.35">
      <c r="A16">
        <v>15</v>
      </c>
      <c r="B16" s="1">
        <v>546.29364411812276</v>
      </c>
      <c r="N16">
        <f t="shared" ref="N16:O16" si="19">A14</f>
        <v>13</v>
      </c>
      <c r="O16">
        <f t="shared" si="19"/>
        <v>465.80190781969577</v>
      </c>
      <c r="P16">
        <f t="shared" si="6"/>
        <v>514.80475475545973</v>
      </c>
      <c r="Q16" s="2">
        <f t="shared" si="7"/>
        <v>49.002846935763955</v>
      </c>
      <c r="R16" s="1">
        <f t="shared" si="8"/>
        <v>2401.279007809911</v>
      </c>
      <c r="W16">
        <f t="shared" si="0"/>
        <v>13</v>
      </c>
      <c r="X16" s="3">
        <f t="shared" si="1"/>
        <v>465.80190781969577</v>
      </c>
      <c r="Y16" s="3">
        <f t="shared" si="4"/>
        <v>509.50182380707037</v>
      </c>
      <c r="Z16" s="2">
        <f t="shared" si="9"/>
        <v>43.699915987374595</v>
      </c>
      <c r="AA16" s="1">
        <f t="shared" si="10"/>
        <v>1909.6826573035978</v>
      </c>
    </row>
    <row r="17" spans="1:27" x14ac:dyDescent="0.35">
      <c r="A17">
        <v>16</v>
      </c>
      <c r="B17" s="1">
        <v>476.42676135001238</v>
      </c>
      <c r="N17">
        <f t="shared" ref="N17:O17" si="20">A15</f>
        <v>14</v>
      </c>
      <c r="O17">
        <f t="shared" si="20"/>
        <v>526.93222995731048</v>
      </c>
      <c r="P17">
        <f t="shared" si="6"/>
        <v>500.46720742830075</v>
      </c>
      <c r="Q17" s="2">
        <f t="shared" si="7"/>
        <v>26.46502252900973</v>
      </c>
      <c r="R17" s="1">
        <f t="shared" si="8"/>
        <v>700.39741746099253</v>
      </c>
      <c r="W17">
        <f t="shared" si="0"/>
        <v>14</v>
      </c>
      <c r="X17" s="3">
        <f t="shared" si="1"/>
        <v>526.93222995731048</v>
      </c>
      <c r="Y17" s="3">
        <f t="shared" si="4"/>
        <v>502.9468364089642</v>
      </c>
      <c r="Z17" s="2">
        <f t="shared" si="9"/>
        <v>23.985393548346281</v>
      </c>
      <c r="AA17" s="1">
        <f t="shared" si="10"/>
        <v>575.29910366905142</v>
      </c>
    </row>
    <row r="18" spans="1:27" x14ac:dyDescent="0.35">
      <c r="A18">
        <v>17</v>
      </c>
      <c r="B18" s="1">
        <v>526.81899786693975</v>
      </c>
      <c r="N18">
        <f t="shared" ref="N18:O18" si="21">A16</f>
        <v>15</v>
      </c>
      <c r="O18">
        <f t="shared" si="21"/>
        <v>546.29364411812276</v>
      </c>
      <c r="P18">
        <f t="shared" si="6"/>
        <v>496.36706888850313</v>
      </c>
      <c r="Q18" s="2">
        <f t="shared" si="7"/>
        <v>49.92657522961963</v>
      </c>
      <c r="R18" s="1">
        <f t="shared" si="8"/>
        <v>2492.6629141588683</v>
      </c>
      <c r="W18">
        <f t="shared" si="0"/>
        <v>15</v>
      </c>
      <c r="X18" s="3">
        <f t="shared" si="1"/>
        <v>546.29364411812276</v>
      </c>
      <c r="Y18" s="3">
        <f t="shared" si="4"/>
        <v>506.54464544121612</v>
      </c>
      <c r="Z18" s="2">
        <f t="shared" si="9"/>
        <v>39.748998676906638</v>
      </c>
      <c r="AA18" s="1">
        <f t="shared" si="10"/>
        <v>1579.9828958167257</v>
      </c>
    </row>
    <row r="19" spans="1:27" x14ac:dyDescent="0.35">
      <c r="A19">
        <v>18</v>
      </c>
      <c r="B19" s="1">
        <v>508.7293983597192</v>
      </c>
      <c r="N19">
        <f t="shared" ref="N19:O19" si="22">A17</f>
        <v>16</v>
      </c>
      <c r="O19">
        <f t="shared" si="22"/>
        <v>476.42676135001238</v>
      </c>
      <c r="P19">
        <f t="shared" si="6"/>
        <v>536.61293703771662</v>
      </c>
      <c r="Q19" s="2">
        <f t="shared" si="7"/>
        <v>60.186175687704235</v>
      </c>
      <c r="R19" s="1">
        <f t="shared" si="8"/>
        <v>3622.3757439112005</v>
      </c>
      <c r="W19">
        <f t="shared" si="0"/>
        <v>16</v>
      </c>
      <c r="X19" s="3">
        <f t="shared" si="1"/>
        <v>476.42676135001238</v>
      </c>
      <c r="Y19" s="3">
        <f t="shared" si="4"/>
        <v>512.50699524275217</v>
      </c>
      <c r="Z19" s="2">
        <f t="shared" si="9"/>
        <v>36.080233892739784</v>
      </c>
      <c r="AA19" s="1">
        <f t="shared" si="10"/>
        <v>1301.7832777548085</v>
      </c>
    </row>
    <row r="20" spans="1:27" x14ac:dyDescent="0.35">
      <c r="A20">
        <v>19</v>
      </c>
      <c r="B20" s="1">
        <v>499.56928604660789</v>
      </c>
      <c r="N20">
        <f t="shared" ref="N20:O20" si="23">A18</f>
        <v>17</v>
      </c>
      <c r="O20">
        <f t="shared" si="23"/>
        <v>526.81899786693975</v>
      </c>
      <c r="P20">
        <f t="shared" si="6"/>
        <v>511.36020273406757</v>
      </c>
      <c r="Q20" s="2">
        <f t="shared" si="7"/>
        <v>15.458795132872183</v>
      </c>
      <c r="R20" s="1">
        <f t="shared" si="8"/>
        <v>238.97434696011268</v>
      </c>
      <c r="W20">
        <f t="shared" si="0"/>
        <v>17</v>
      </c>
      <c r="X20" s="3">
        <f t="shared" si="1"/>
        <v>526.81899786693975</v>
      </c>
      <c r="Y20" s="3">
        <f t="shared" si="4"/>
        <v>507.09496015884122</v>
      </c>
      <c r="Z20" s="2">
        <f t="shared" si="9"/>
        <v>19.724037708098535</v>
      </c>
      <c r="AA20" s="1">
        <f t="shared" si="10"/>
        <v>389.03766351049291</v>
      </c>
    </row>
    <row r="21" spans="1:27" x14ac:dyDescent="0.35">
      <c r="A21">
        <v>20</v>
      </c>
      <c r="B21" s="1">
        <v>513.60092483082553</v>
      </c>
      <c r="D21" t="s">
        <v>10</v>
      </c>
      <c r="E21" t="s">
        <v>11</v>
      </c>
      <c r="N21">
        <f t="shared" ref="N21:O21" si="24">A19</f>
        <v>18</v>
      </c>
      <c r="O21">
        <f t="shared" si="24"/>
        <v>508.7293983597192</v>
      </c>
      <c r="P21">
        <f t="shared" si="6"/>
        <v>501.62287960847607</v>
      </c>
      <c r="Q21" s="2">
        <f t="shared" si="7"/>
        <v>7.1065187512431294</v>
      </c>
      <c r="R21" s="1">
        <f t="shared" si="8"/>
        <v>50.502608761770205</v>
      </c>
      <c r="W21">
        <f t="shared" si="0"/>
        <v>18</v>
      </c>
      <c r="X21" s="3">
        <f t="shared" si="1"/>
        <v>508.7293983597192</v>
      </c>
      <c r="Y21" s="3">
        <f t="shared" si="4"/>
        <v>510.053565815056</v>
      </c>
      <c r="Z21" s="2">
        <f t="shared" si="9"/>
        <v>1.3241674553368057</v>
      </c>
      <c r="AA21" s="1">
        <f t="shared" si="10"/>
        <v>1.7534194497731512</v>
      </c>
    </row>
    <row r="22" spans="1:27" x14ac:dyDescent="0.35">
      <c r="A22">
        <v>21</v>
      </c>
      <c r="B22" s="1"/>
      <c r="D22" s="1">
        <f>AVERAGE(B17:B21)</f>
        <v>505.02907369082095</v>
      </c>
      <c r="N22">
        <f>A20</f>
        <v>19</v>
      </c>
      <c r="O22">
        <f>B20</f>
        <v>499.56928604660789</v>
      </c>
      <c r="P22">
        <f t="shared" si="6"/>
        <v>517.77419811332948</v>
      </c>
      <c r="Q22" s="2">
        <f t="shared" si="7"/>
        <v>18.20491206672159</v>
      </c>
      <c r="R22" s="1">
        <f t="shared" si="8"/>
        <v>331.41882335706538</v>
      </c>
      <c r="W22">
        <f t="shared" si="0"/>
        <v>19</v>
      </c>
      <c r="X22" s="3">
        <f t="shared" si="1"/>
        <v>499.56928604660789</v>
      </c>
      <c r="Y22" s="3">
        <f t="shared" si="4"/>
        <v>509.85494069675548</v>
      </c>
      <c r="Z22" s="2">
        <f t="shared" si="9"/>
        <v>10.285654650147592</v>
      </c>
      <c r="AA22" s="1">
        <f t="shared" si="10"/>
        <v>105.79469158210279</v>
      </c>
    </row>
    <row r="23" spans="1:27" x14ac:dyDescent="0.35">
      <c r="N23">
        <f t="shared" ref="N23" si="25">A21</f>
        <v>20</v>
      </c>
      <c r="O23">
        <f t="shared" ref="O23" si="26">B21</f>
        <v>513.60092483082553</v>
      </c>
      <c r="P23">
        <f t="shared" si="6"/>
        <v>504.14934220316354</v>
      </c>
      <c r="Q23" s="2">
        <f t="shared" si="7"/>
        <v>9.4515826276619919</v>
      </c>
      <c r="R23" s="1">
        <f t="shared" si="8"/>
        <v>89.332414167521961</v>
      </c>
      <c r="W23">
        <f t="shared" si="0"/>
        <v>20</v>
      </c>
      <c r="X23" s="3">
        <f t="shared" si="1"/>
        <v>513.60092483082553</v>
      </c>
      <c r="Y23" s="3">
        <f t="shared" si="4"/>
        <v>508.31209249923336</v>
      </c>
      <c r="Z23" s="2">
        <f t="shared" si="9"/>
        <v>5.2888323315921753</v>
      </c>
      <c r="AA23" s="1">
        <f t="shared" si="10"/>
        <v>27.971747431694723</v>
      </c>
    </row>
    <row r="24" spans="1:27" x14ac:dyDescent="0.35">
      <c r="A24" t="s">
        <v>2</v>
      </c>
      <c r="B24" s="2">
        <f>AVERAGE(Table1[Sales])</f>
        <v>509.54202278080629</v>
      </c>
    </row>
    <row r="25" spans="1:27" x14ac:dyDescent="0.35">
      <c r="A25" t="s">
        <v>3</v>
      </c>
      <c r="B25" s="2">
        <f>MIN(Table1[Sales])</f>
        <v>465.80190781969577</v>
      </c>
      <c r="P25" t="s">
        <v>14</v>
      </c>
      <c r="Q25" s="2">
        <f>AVERAGE(Q6:Q23)</f>
        <v>26.186235244393984</v>
      </c>
      <c r="Y25" t="s">
        <v>14</v>
      </c>
      <c r="Z25" s="2">
        <f>AVERAGE(Z6:Z23)</f>
        <v>21.7969785273085</v>
      </c>
    </row>
    <row r="26" spans="1:27" x14ac:dyDescent="0.35">
      <c r="A26" t="s">
        <v>4</v>
      </c>
      <c r="B26" s="2">
        <f>MAX(Table1[Sales])</f>
        <v>546.29364411812276</v>
      </c>
      <c r="P26" t="s">
        <v>16</v>
      </c>
      <c r="Q26" s="1">
        <f>AVERAGE(R6:R23)^(1/2)</f>
        <v>31.141298701045976</v>
      </c>
      <c r="Y26" t="s">
        <v>16</v>
      </c>
      <c r="Z26" s="1">
        <f>AVERAGE(AA6:AA23)^(1/2)</f>
        <v>25.411457020311669</v>
      </c>
    </row>
    <row r="27" spans="1:27" x14ac:dyDescent="0.35">
      <c r="A27" t="s">
        <v>5</v>
      </c>
      <c r="B27" s="2">
        <f>_xlfn.STDEV.S(Table1[Sales])</f>
        <v>23.361738947705035</v>
      </c>
    </row>
    <row r="28" spans="1:27" ht="15.5" x14ac:dyDescent="0.35">
      <c r="A28" t="s">
        <v>6</v>
      </c>
      <c r="B28" s="3">
        <f>B27/B24</f>
        <v>4.5848502975690264E-2</v>
      </c>
      <c r="N28" s="4" t="s">
        <v>8</v>
      </c>
      <c r="O28" s="5"/>
      <c r="P28" s="5" t="s">
        <v>9</v>
      </c>
      <c r="Q28" s="5">
        <v>3</v>
      </c>
      <c r="W28" s="4" t="s">
        <v>17</v>
      </c>
      <c r="X28" s="5"/>
      <c r="Y28" s="5" t="s">
        <v>18</v>
      </c>
      <c r="Z28" s="5">
        <v>0.2</v>
      </c>
    </row>
    <row r="29" spans="1:27" x14ac:dyDescent="0.35">
      <c r="N29" t="str">
        <f>Table1[[#Headers],[Week]]</f>
        <v>Week</v>
      </c>
      <c r="O29" t="str">
        <f>Table1[[#Headers],[Sales]]</f>
        <v>Sales</v>
      </c>
      <c r="P29" t="s">
        <v>12</v>
      </c>
      <c r="Q29" t="s">
        <v>13</v>
      </c>
      <c r="R29" t="s">
        <v>15</v>
      </c>
      <c r="W29" t="str">
        <f>Table1[[#Headers],[Week]]</f>
        <v>Week</v>
      </c>
      <c r="X29" t="str">
        <f>Table1[[#Headers],[Sales]]</f>
        <v>Sales</v>
      </c>
      <c r="Y29" t="s">
        <v>12</v>
      </c>
      <c r="Z29" t="s">
        <v>13</v>
      </c>
      <c r="AA29" t="s">
        <v>15</v>
      </c>
    </row>
    <row r="30" spans="1:27" x14ac:dyDescent="0.35">
      <c r="N30">
        <f t="shared" ref="N30:N50" si="27">A2</f>
        <v>1</v>
      </c>
      <c r="O30">
        <f t="shared" ref="O30:O50" si="28">B2</f>
        <v>511.60383362730499</v>
      </c>
      <c r="W30">
        <f>A2</f>
        <v>1</v>
      </c>
      <c r="X30" s="3">
        <f t="shared" ref="X30:X49" si="29">B2</f>
        <v>511.60383362730499</v>
      </c>
      <c r="Y30" s="3">
        <f>X30</f>
        <v>511.60383362730499</v>
      </c>
    </row>
    <row r="31" spans="1:27" x14ac:dyDescent="0.35">
      <c r="N31">
        <f t="shared" si="27"/>
        <v>2</v>
      </c>
      <c r="O31">
        <f t="shared" si="28"/>
        <v>526.29803930176422</v>
      </c>
      <c r="W31">
        <f t="shared" ref="W31:W49" si="30">A3</f>
        <v>2</v>
      </c>
      <c r="X31" s="3">
        <f t="shared" si="29"/>
        <v>526.29803930176422</v>
      </c>
      <c r="Y31" s="3">
        <f>Y30+$Z$28*(X30-Y30)</f>
        <v>511.60383362730499</v>
      </c>
      <c r="Z31" s="2">
        <f>ABS(Y31-X31)</f>
        <v>14.694205674459226</v>
      </c>
      <c r="AA31" s="1">
        <f>(Y31-X31)^2</f>
        <v>215.91968040330974</v>
      </c>
    </row>
    <row r="32" spans="1:27" x14ac:dyDescent="0.35">
      <c r="N32">
        <f t="shared" si="27"/>
        <v>3</v>
      </c>
      <c r="O32">
        <f t="shared" si="28"/>
        <v>491.88084984780289</v>
      </c>
      <c r="Q32" s="2"/>
      <c r="R32" s="1"/>
      <c r="W32">
        <f t="shared" si="30"/>
        <v>3</v>
      </c>
      <c r="X32" s="3">
        <f t="shared" si="29"/>
        <v>491.88084984780289</v>
      </c>
      <c r="Y32" s="3">
        <f t="shared" ref="Y32:Y49" si="31">Y31+$Z$28*(X31-Y31)</f>
        <v>514.54267476219684</v>
      </c>
      <c r="Z32" s="2">
        <f>ABS(Y32-X32)</f>
        <v>22.661824914393947</v>
      </c>
      <c r="AA32" s="1">
        <f>(Y32-X32)^2</f>
        <v>513.55830845064622</v>
      </c>
    </row>
    <row r="33" spans="14:27" x14ac:dyDescent="0.35">
      <c r="N33">
        <f t="shared" si="27"/>
        <v>4</v>
      </c>
      <c r="O33">
        <f t="shared" si="28"/>
        <v>520.62438397842925</v>
      </c>
      <c r="P33">
        <f>AVERAGE(O30:O32)</f>
        <v>509.92757425895735</v>
      </c>
      <c r="Q33" s="2">
        <f t="shared" ref="Q33:Q49" si="32">ABS(P33-O33)</f>
        <v>10.696809719471901</v>
      </c>
      <c r="R33" s="1">
        <f t="shared" ref="R33:R49" si="33">(P33-O33)^2</f>
        <v>114.42173817458853</v>
      </c>
      <c r="W33">
        <f t="shared" si="30"/>
        <v>4</v>
      </c>
      <c r="X33" s="3">
        <f t="shared" si="29"/>
        <v>520.62438397842925</v>
      </c>
      <c r="Y33" s="3">
        <f t="shared" si="31"/>
        <v>510.01030977931805</v>
      </c>
      <c r="Z33" s="2">
        <f t="shared" ref="Z33:Z49" si="34">ABS(Y33-X33)</f>
        <v>10.614074199111201</v>
      </c>
      <c r="AA33" s="1">
        <f t="shared" ref="AA33:AA49" si="35">(Y33-X33)^2</f>
        <v>112.65857110423808</v>
      </c>
    </row>
    <row r="34" spans="14:27" x14ac:dyDescent="0.35">
      <c r="N34">
        <f t="shared" si="27"/>
        <v>5</v>
      </c>
      <c r="O34">
        <f t="shared" si="28"/>
        <v>535.48866516212001</v>
      </c>
      <c r="P34">
        <f t="shared" ref="P34:P49" si="36">AVERAGE(O31:O33)</f>
        <v>512.93442437599879</v>
      </c>
      <c r="Q34" s="2">
        <f t="shared" si="32"/>
        <v>22.554240786121227</v>
      </c>
      <c r="R34" s="1">
        <f t="shared" si="33"/>
        <v>508.69377743833428</v>
      </c>
      <c r="W34">
        <f t="shared" si="30"/>
        <v>5</v>
      </c>
      <c r="X34" s="3">
        <f t="shared" si="29"/>
        <v>535.48866516212001</v>
      </c>
      <c r="Y34" s="3">
        <f t="shared" si="31"/>
        <v>512.13312461914029</v>
      </c>
      <c r="Z34" s="2">
        <f t="shared" si="34"/>
        <v>23.355540542979725</v>
      </c>
      <c r="AA34" s="1">
        <f t="shared" si="35"/>
        <v>545.48127405476964</v>
      </c>
    </row>
    <row r="35" spans="14:27" x14ac:dyDescent="0.35">
      <c r="N35">
        <f t="shared" si="27"/>
        <v>6</v>
      </c>
      <c r="O35">
        <f t="shared" si="28"/>
        <v>541.37364157941192</v>
      </c>
      <c r="P35">
        <f t="shared" si="36"/>
        <v>515.99796632945072</v>
      </c>
      <c r="Q35" s="2">
        <f t="shared" si="32"/>
        <v>25.375675249961205</v>
      </c>
      <c r="R35" s="1">
        <f t="shared" si="33"/>
        <v>643.92489439149369</v>
      </c>
      <c r="W35">
        <f t="shared" si="30"/>
        <v>6</v>
      </c>
      <c r="X35" s="3">
        <f t="shared" si="29"/>
        <v>541.37364157941192</v>
      </c>
      <c r="Y35" s="3">
        <f t="shared" si="31"/>
        <v>516.80423272773623</v>
      </c>
      <c r="Z35" s="2">
        <f t="shared" si="34"/>
        <v>24.569408851675689</v>
      </c>
      <c r="AA35" s="1">
        <f t="shared" si="35"/>
        <v>603.65585132079968</v>
      </c>
    </row>
    <row r="36" spans="14:27" x14ac:dyDescent="0.35">
      <c r="N36">
        <f t="shared" si="27"/>
        <v>7</v>
      </c>
      <c r="O36">
        <f t="shared" si="28"/>
        <v>504.21314325649291</v>
      </c>
      <c r="P36">
        <f t="shared" si="36"/>
        <v>532.4955635733204</v>
      </c>
      <c r="Q36" s="2">
        <f t="shared" si="32"/>
        <v>28.282420316827483</v>
      </c>
      <c r="R36" s="1">
        <f t="shared" si="33"/>
        <v>799.89529897769603</v>
      </c>
      <c r="W36">
        <f t="shared" si="30"/>
        <v>7</v>
      </c>
      <c r="X36" s="3">
        <f t="shared" si="29"/>
        <v>504.21314325649291</v>
      </c>
      <c r="Y36" s="3">
        <f t="shared" si="31"/>
        <v>521.71811449807137</v>
      </c>
      <c r="Z36" s="2">
        <f t="shared" si="34"/>
        <v>17.50497124157846</v>
      </c>
      <c r="AA36" s="1">
        <f t="shared" si="35"/>
        <v>306.42401816848894</v>
      </c>
    </row>
    <row r="37" spans="14:27" x14ac:dyDescent="0.35">
      <c r="N37">
        <f t="shared" si="27"/>
        <v>8</v>
      </c>
      <c r="O37">
        <f t="shared" si="28"/>
        <v>474.03961060626898</v>
      </c>
      <c r="P37">
        <f t="shared" si="36"/>
        <v>527.02514999934158</v>
      </c>
      <c r="Q37" s="2">
        <f t="shared" si="32"/>
        <v>52.9855393930726</v>
      </c>
      <c r="R37" s="1">
        <f t="shared" si="33"/>
        <v>2807.4673847748481</v>
      </c>
      <c r="W37">
        <f t="shared" si="30"/>
        <v>8</v>
      </c>
      <c r="X37" s="3">
        <f t="shared" si="29"/>
        <v>474.03961060626898</v>
      </c>
      <c r="Y37" s="3">
        <f t="shared" si="31"/>
        <v>518.21712024975568</v>
      </c>
      <c r="Z37" s="2">
        <f t="shared" si="34"/>
        <v>44.177509643486701</v>
      </c>
      <c r="AA37" s="1">
        <f t="shared" si="35"/>
        <v>1951.6523583003604</v>
      </c>
    </row>
    <row r="38" spans="14:27" x14ac:dyDescent="0.35">
      <c r="N38">
        <f t="shared" si="27"/>
        <v>9</v>
      </c>
      <c r="O38">
        <f t="shared" si="28"/>
        <v>482.81969055824447</v>
      </c>
      <c r="P38">
        <f t="shared" si="36"/>
        <v>506.54213181405794</v>
      </c>
      <c r="Q38" s="2">
        <f t="shared" si="32"/>
        <v>23.722441255813465</v>
      </c>
      <c r="R38" s="1">
        <f t="shared" si="33"/>
        <v>562.75421913552066</v>
      </c>
      <c r="W38">
        <f t="shared" si="30"/>
        <v>9</v>
      </c>
      <c r="X38" s="3">
        <f t="shared" si="29"/>
        <v>482.81969055824447</v>
      </c>
      <c r="Y38" s="3">
        <f t="shared" si="31"/>
        <v>509.38161832105834</v>
      </c>
      <c r="Z38" s="2">
        <f t="shared" si="34"/>
        <v>26.561927762813866</v>
      </c>
      <c r="AA38" s="1">
        <f t="shared" si="35"/>
        <v>705.53600647694202</v>
      </c>
    </row>
    <row r="39" spans="14:27" x14ac:dyDescent="0.35">
      <c r="N39">
        <f t="shared" si="27"/>
        <v>10</v>
      </c>
      <c r="O39">
        <f t="shared" si="28"/>
        <v>508.71593783813296</v>
      </c>
      <c r="P39">
        <f t="shared" si="36"/>
        <v>487.02414814033546</v>
      </c>
      <c r="Q39" s="2">
        <f t="shared" si="32"/>
        <v>21.691789697797503</v>
      </c>
      <c r="R39" s="1">
        <f t="shared" si="33"/>
        <v>470.5337402934739</v>
      </c>
      <c r="W39">
        <f t="shared" si="30"/>
        <v>10</v>
      </c>
      <c r="X39" s="3">
        <f t="shared" si="29"/>
        <v>508.71593783813296</v>
      </c>
      <c r="Y39" s="3">
        <f t="shared" si="31"/>
        <v>504.06923276849557</v>
      </c>
      <c r="Z39" s="2">
        <f t="shared" si="34"/>
        <v>4.6467050696373917</v>
      </c>
      <c r="AA39" s="1">
        <f t="shared" si="35"/>
        <v>21.591868004193838</v>
      </c>
    </row>
    <row r="40" spans="14:27" x14ac:dyDescent="0.35">
      <c r="N40">
        <f t="shared" si="27"/>
        <v>11</v>
      </c>
      <c r="O40">
        <f t="shared" si="28"/>
        <v>494.47700247401372</v>
      </c>
      <c r="P40">
        <f t="shared" si="36"/>
        <v>488.52507966754882</v>
      </c>
      <c r="Q40" s="2">
        <f t="shared" si="32"/>
        <v>5.9519228064648928</v>
      </c>
      <c r="R40" s="1">
        <f t="shared" si="33"/>
        <v>35.425385094116926</v>
      </c>
      <c r="W40">
        <f t="shared" si="30"/>
        <v>11</v>
      </c>
      <c r="X40" s="3">
        <f t="shared" si="29"/>
        <v>494.47700247401372</v>
      </c>
      <c r="Y40" s="3">
        <f t="shared" si="31"/>
        <v>504.99857378242302</v>
      </c>
      <c r="Z40" s="2">
        <f t="shared" si="34"/>
        <v>10.521571308409307</v>
      </c>
      <c r="AA40" s="1">
        <f t="shared" si="35"/>
        <v>110.70346279794194</v>
      </c>
    </row>
    <row r="41" spans="14:27" x14ac:dyDescent="0.35">
      <c r="N41">
        <f t="shared" si="27"/>
        <v>12</v>
      </c>
      <c r="O41">
        <f t="shared" si="28"/>
        <v>535.13250703690574</v>
      </c>
      <c r="P41">
        <f t="shared" si="36"/>
        <v>495.33754362346372</v>
      </c>
      <c r="Q41" s="2">
        <f t="shared" si="32"/>
        <v>39.794963413442019</v>
      </c>
      <c r="R41" s="1">
        <f t="shared" si="33"/>
        <v>1583.639113077189</v>
      </c>
      <c r="W41">
        <f t="shared" si="30"/>
        <v>12</v>
      </c>
      <c r="X41" s="3">
        <f t="shared" si="29"/>
        <v>535.13250703690574</v>
      </c>
      <c r="Y41" s="3">
        <f t="shared" si="31"/>
        <v>502.89425952074117</v>
      </c>
      <c r="Z41" s="2">
        <f t="shared" si="34"/>
        <v>32.238247516164563</v>
      </c>
      <c r="AA41" s="1">
        <f t="shared" si="35"/>
        <v>1039.3046029134907</v>
      </c>
    </row>
    <row r="42" spans="14:27" x14ac:dyDescent="0.35">
      <c r="N42">
        <f t="shared" si="27"/>
        <v>13</v>
      </c>
      <c r="O42">
        <f t="shared" si="28"/>
        <v>465.80190781969577</v>
      </c>
      <c r="P42">
        <f t="shared" si="36"/>
        <v>512.7751491163508</v>
      </c>
      <c r="Q42" s="2">
        <f t="shared" si="32"/>
        <v>46.973241296655033</v>
      </c>
      <c r="R42" s="1">
        <f t="shared" si="33"/>
        <v>2206.4853979137779</v>
      </c>
      <c r="W42">
        <f t="shared" si="30"/>
        <v>13</v>
      </c>
      <c r="X42" s="3">
        <f t="shared" si="29"/>
        <v>465.80190781969577</v>
      </c>
      <c r="Y42" s="3">
        <f t="shared" si="31"/>
        <v>509.3419090239741</v>
      </c>
      <c r="Z42" s="2">
        <f t="shared" si="34"/>
        <v>43.540001204278326</v>
      </c>
      <c r="AA42" s="1">
        <f t="shared" si="35"/>
        <v>1895.7317048685582</v>
      </c>
    </row>
    <row r="43" spans="14:27" x14ac:dyDescent="0.35">
      <c r="N43">
        <f t="shared" si="27"/>
        <v>14</v>
      </c>
      <c r="O43">
        <f t="shared" si="28"/>
        <v>526.93222995731048</v>
      </c>
      <c r="P43">
        <f t="shared" si="36"/>
        <v>498.47047244353843</v>
      </c>
      <c r="Q43" s="2">
        <f t="shared" si="32"/>
        <v>28.461757513772056</v>
      </c>
      <c r="R43" s="1">
        <f t="shared" si="33"/>
        <v>810.07164077276013</v>
      </c>
      <c r="W43">
        <f t="shared" si="30"/>
        <v>14</v>
      </c>
      <c r="X43" s="3">
        <f t="shared" si="29"/>
        <v>526.93222995731048</v>
      </c>
      <c r="Y43" s="3">
        <f t="shared" si="31"/>
        <v>500.63390878311844</v>
      </c>
      <c r="Z43" s="2">
        <f t="shared" si="34"/>
        <v>26.29832117419204</v>
      </c>
      <c r="AA43" s="1">
        <f t="shared" si="35"/>
        <v>691.60169658095742</v>
      </c>
    </row>
    <row r="44" spans="14:27" x14ac:dyDescent="0.35">
      <c r="N44">
        <f t="shared" si="27"/>
        <v>15</v>
      </c>
      <c r="O44">
        <f t="shared" si="28"/>
        <v>546.29364411812276</v>
      </c>
      <c r="P44">
        <f t="shared" si="36"/>
        <v>509.28888160463731</v>
      </c>
      <c r="Q44" s="2">
        <f t="shared" si="32"/>
        <v>37.004762513485446</v>
      </c>
      <c r="R44" s="1">
        <f t="shared" si="33"/>
        <v>1369.3524486794577</v>
      </c>
      <c r="W44">
        <f t="shared" si="30"/>
        <v>15</v>
      </c>
      <c r="X44" s="3">
        <f t="shared" si="29"/>
        <v>546.29364411812276</v>
      </c>
      <c r="Y44" s="3">
        <f t="shared" si="31"/>
        <v>505.89357301795684</v>
      </c>
      <c r="Z44" s="2">
        <f t="shared" si="34"/>
        <v>40.400071100165917</v>
      </c>
      <c r="AA44" s="1">
        <f t="shared" si="35"/>
        <v>1632.1657448984613</v>
      </c>
    </row>
    <row r="45" spans="14:27" x14ac:dyDescent="0.35">
      <c r="N45">
        <f t="shared" si="27"/>
        <v>16</v>
      </c>
      <c r="O45">
        <f t="shared" si="28"/>
        <v>476.42676135001238</v>
      </c>
      <c r="P45">
        <f t="shared" si="36"/>
        <v>513.00926063170971</v>
      </c>
      <c r="Q45" s="2">
        <f t="shared" si="32"/>
        <v>36.582499281697324</v>
      </c>
      <c r="R45" s="1">
        <f t="shared" si="33"/>
        <v>1338.2792536953853</v>
      </c>
      <c r="W45">
        <f t="shared" si="30"/>
        <v>16</v>
      </c>
      <c r="X45" s="3">
        <f t="shared" si="29"/>
        <v>476.42676135001238</v>
      </c>
      <c r="Y45" s="3">
        <f t="shared" si="31"/>
        <v>513.97358723799005</v>
      </c>
      <c r="Z45" s="2">
        <f t="shared" si="34"/>
        <v>37.546825887977661</v>
      </c>
      <c r="AA45" s="1">
        <f t="shared" si="35"/>
        <v>1409.7641342621096</v>
      </c>
    </row>
    <row r="46" spans="14:27" x14ac:dyDescent="0.35">
      <c r="N46">
        <f t="shared" si="27"/>
        <v>17</v>
      </c>
      <c r="O46">
        <f t="shared" si="28"/>
        <v>526.81899786693975</v>
      </c>
      <c r="P46">
        <f t="shared" si="36"/>
        <v>516.55087847514858</v>
      </c>
      <c r="Q46" s="2">
        <f t="shared" si="32"/>
        <v>10.268119391791174</v>
      </c>
      <c r="R46" s="1">
        <f t="shared" si="33"/>
        <v>105.43427584407796</v>
      </c>
      <c r="W46">
        <f t="shared" si="30"/>
        <v>17</v>
      </c>
      <c r="X46" s="3">
        <f t="shared" si="29"/>
        <v>526.81899786693975</v>
      </c>
      <c r="Y46" s="3">
        <f t="shared" si="31"/>
        <v>506.46422206039449</v>
      </c>
      <c r="Z46" s="2">
        <f t="shared" si="34"/>
        <v>20.354775806545263</v>
      </c>
      <c r="AA46" s="1">
        <f t="shared" si="35"/>
        <v>414.31689813472036</v>
      </c>
    </row>
    <row r="47" spans="14:27" x14ac:dyDescent="0.35">
      <c r="N47">
        <f t="shared" si="27"/>
        <v>18</v>
      </c>
      <c r="O47">
        <f t="shared" si="28"/>
        <v>508.7293983597192</v>
      </c>
      <c r="P47">
        <f t="shared" si="36"/>
        <v>516.513134445025</v>
      </c>
      <c r="Q47" s="2">
        <f t="shared" si="32"/>
        <v>7.7837360853058044</v>
      </c>
      <c r="R47" s="1">
        <f t="shared" si="33"/>
        <v>60.586547445691728</v>
      </c>
      <c r="W47">
        <f t="shared" si="30"/>
        <v>18</v>
      </c>
      <c r="X47" s="3">
        <f t="shared" si="29"/>
        <v>508.7293983597192</v>
      </c>
      <c r="Y47" s="3">
        <f t="shared" si="31"/>
        <v>510.53517722170352</v>
      </c>
      <c r="Z47" s="2">
        <f t="shared" si="34"/>
        <v>1.8057788619843222</v>
      </c>
      <c r="AA47" s="1">
        <f t="shared" si="35"/>
        <v>3.2608372983893941</v>
      </c>
    </row>
    <row r="48" spans="14:27" x14ac:dyDescent="0.35">
      <c r="N48">
        <f t="shared" si="27"/>
        <v>19</v>
      </c>
      <c r="O48">
        <f t="shared" si="28"/>
        <v>499.56928604660789</v>
      </c>
      <c r="P48">
        <f t="shared" si="36"/>
        <v>503.9917191922238</v>
      </c>
      <c r="Q48" s="2">
        <f t="shared" si="32"/>
        <v>4.4224331456159121</v>
      </c>
      <c r="R48" s="1">
        <f t="shared" si="33"/>
        <v>19.557914927442251</v>
      </c>
      <c r="W48">
        <f t="shared" si="30"/>
        <v>19</v>
      </c>
      <c r="X48" s="3">
        <f t="shared" si="29"/>
        <v>499.56928604660789</v>
      </c>
      <c r="Y48" s="3">
        <f t="shared" si="31"/>
        <v>510.17402144930668</v>
      </c>
      <c r="Z48" s="2">
        <f t="shared" si="34"/>
        <v>10.604735402698793</v>
      </c>
      <c r="AA48" s="1">
        <f t="shared" si="35"/>
        <v>112.46041296125314</v>
      </c>
    </row>
    <row r="49" spans="14:27" x14ac:dyDescent="0.35">
      <c r="N49">
        <f t="shared" si="27"/>
        <v>20</v>
      </c>
      <c r="O49">
        <f t="shared" si="28"/>
        <v>513.60092483082553</v>
      </c>
      <c r="P49">
        <f t="shared" si="36"/>
        <v>511.70589409108896</v>
      </c>
      <c r="Q49" s="2">
        <f t="shared" si="32"/>
        <v>1.8950307397365691</v>
      </c>
      <c r="R49" s="1">
        <f t="shared" si="33"/>
        <v>3.5911415045465285</v>
      </c>
      <c r="W49">
        <f t="shared" si="30"/>
        <v>20</v>
      </c>
      <c r="X49" s="3">
        <f t="shared" si="29"/>
        <v>513.60092483082553</v>
      </c>
      <c r="Y49" s="3">
        <f t="shared" si="31"/>
        <v>508.05307436876694</v>
      </c>
      <c r="Z49" s="2">
        <f t="shared" si="34"/>
        <v>5.5478504620585909</v>
      </c>
      <c r="AA49" s="1">
        <f t="shared" si="35"/>
        <v>30.778644749363721</v>
      </c>
    </row>
    <row r="50" spans="14:27" x14ac:dyDescent="0.35">
      <c r="N50">
        <f t="shared" si="27"/>
        <v>21</v>
      </c>
      <c r="O50">
        <f t="shared" si="28"/>
        <v>0</v>
      </c>
    </row>
    <row r="51" spans="14:27" x14ac:dyDescent="0.35">
      <c r="P51" t="s">
        <v>14</v>
      </c>
      <c r="Q51" s="2">
        <f>AVERAGE(Q32:Q49)</f>
        <v>23.791022506295977</v>
      </c>
      <c r="Y51" t="s">
        <v>14</v>
      </c>
      <c r="Z51" s="2">
        <f>AVERAGE(Z32:Z49)</f>
        <v>22.386118941675097</v>
      </c>
    </row>
    <row r="52" spans="14:27" x14ac:dyDescent="0.35">
      <c r="P52" t="s">
        <v>16</v>
      </c>
      <c r="Q52" s="1">
        <f>AVERAGE(R32:R49)^(1/2)</f>
        <v>28.117520361909165</v>
      </c>
      <c r="Y52" t="s">
        <v>16</v>
      </c>
      <c r="Z52" s="1">
        <f>AVERAGE(AA32:AA49)^(1/2)</f>
        <v>25.927941165367532</v>
      </c>
    </row>
    <row r="54" spans="14:27" ht="15.5" x14ac:dyDescent="0.35">
      <c r="N54" s="4" t="s">
        <v>8</v>
      </c>
      <c r="O54" s="5"/>
      <c r="P54" s="5" t="s">
        <v>9</v>
      </c>
      <c r="Q54" s="5">
        <v>4</v>
      </c>
    </row>
    <row r="55" spans="14:27" x14ac:dyDescent="0.35">
      <c r="N55" t="str">
        <f>Table1[[#Headers],[Week]]</f>
        <v>Week</v>
      </c>
      <c r="O55" t="str">
        <f>Table1[[#Headers],[Sales]]</f>
        <v>Sales</v>
      </c>
      <c r="P55" t="s">
        <v>12</v>
      </c>
      <c r="Q55" t="s">
        <v>13</v>
      </c>
      <c r="R55" t="s">
        <v>15</v>
      </c>
    </row>
    <row r="56" spans="14:27" x14ac:dyDescent="0.35">
      <c r="N56">
        <f t="shared" ref="N56:N75" si="37">A2</f>
        <v>1</v>
      </c>
      <c r="O56">
        <f t="shared" ref="O56:O75" si="38">B2</f>
        <v>511.60383362730499</v>
      </c>
    </row>
    <row r="57" spans="14:27" x14ac:dyDescent="0.35">
      <c r="N57">
        <f t="shared" si="37"/>
        <v>2</v>
      </c>
      <c r="O57">
        <f t="shared" si="38"/>
        <v>526.29803930176422</v>
      </c>
    </row>
    <row r="58" spans="14:27" x14ac:dyDescent="0.35">
      <c r="N58">
        <f t="shared" si="37"/>
        <v>3</v>
      </c>
      <c r="O58">
        <f t="shared" si="38"/>
        <v>491.88084984780289</v>
      </c>
      <c r="Q58" s="2"/>
      <c r="R58" s="1"/>
    </row>
    <row r="59" spans="14:27" x14ac:dyDescent="0.35">
      <c r="N59">
        <f t="shared" si="37"/>
        <v>4</v>
      </c>
      <c r="O59">
        <f t="shared" si="38"/>
        <v>520.62438397842925</v>
      </c>
      <c r="Q59" s="2"/>
      <c r="R59" s="1"/>
    </row>
    <row r="60" spans="14:27" x14ac:dyDescent="0.35">
      <c r="N60">
        <f t="shared" si="37"/>
        <v>5</v>
      </c>
      <c r="O60">
        <f t="shared" si="38"/>
        <v>535.48866516212001</v>
      </c>
      <c r="P60">
        <f>AVERAGE(O56:O59)</f>
        <v>512.60177668882534</v>
      </c>
      <c r="Q60" s="2">
        <f t="shared" ref="Q60:Q75" si="39">ABS(P60-O60)</f>
        <v>22.886888473294675</v>
      </c>
      <c r="R60" s="1">
        <f t="shared" ref="R60:R75" si="40">(P60-O60)^2</f>
        <v>523.80966398902865</v>
      </c>
    </row>
    <row r="61" spans="14:27" x14ac:dyDescent="0.35">
      <c r="N61">
        <f t="shared" si="37"/>
        <v>6</v>
      </c>
      <c r="O61">
        <f t="shared" si="38"/>
        <v>541.37364157941192</v>
      </c>
      <c r="P61">
        <f t="shared" ref="P61:P75" si="41">AVERAGE(O57:O60)</f>
        <v>518.57298457252909</v>
      </c>
      <c r="Q61" s="2">
        <f t="shared" si="39"/>
        <v>22.80065700688283</v>
      </c>
      <c r="R61" s="1">
        <f t="shared" si="40"/>
        <v>519.86995994551512</v>
      </c>
    </row>
    <row r="62" spans="14:27" x14ac:dyDescent="0.35">
      <c r="N62">
        <f t="shared" si="37"/>
        <v>7</v>
      </c>
      <c r="O62">
        <f t="shared" si="38"/>
        <v>504.21314325649291</v>
      </c>
      <c r="P62">
        <f t="shared" si="41"/>
        <v>522.34188514194102</v>
      </c>
      <c r="Q62" s="2">
        <f t="shared" si="39"/>
        <v>18.128741885448107</v>
      </c>
      <c r="R62" s="1">
        <f t="shared" si="40"/>
        <v>328.65128234920059</v>
      </c>
    </row>
    <row r="63" spans="14:27" x14ac:dyDescent="0.35">
      <c r="N63">
        <f t="shared" si="37"/>
        <v>8</v>
      </c>
      <c r="O63">
        <f t="shared" si="38"/>
        <v>474.03961060626898</v>
      </c>
      <c r="P63">
        <f t="shared" si="41"/>
        <v>525.42495849411353</v>
      </c>
      <c r="Q63" s="2">
        <f t="shared" si="39"/>
        <v>51.385347887844546</v>
      </c>
      <c r="R63" s="1">
        <f t="shared" si="40"/>
        <v>2640.4539775548101</v>
      </c>
    </row>
    <row r="64" spans="14:27" x14ac:dyDescent="0.35">
      <c r="N64">
        <f t="shared" si="37"/>
        <v>9</v>
      </c>
      <c r="O64">
        <f t="shared" si="38"/>
        <v>482.81969055824447</v>
      </c>
      <c r="P64">
        <f t="shared" si="41"/>
        <v>513.77876515107346</v>
      </c>
      <c r="Q64" s="2">
        <f t="shared" si="39"/>
        <v>30.959074592828983</v>
      </c>
      <c r="R64" s="1">
        <f t="shared" si="40"/>
        <v>958.46429964434913</v>
      </c>
    </row>
    <row r="65" spans="14:18" x14ac:dyDescent="0.35">
      <c r="N65">
        <f t="shared" si="37"/>
        <v>10</v>
      </c>
      <c r="O65">
        <f t="shared" si="38"/>
        <v>508.71593783813296</v>
      </c>
      <c r="P65">
        <f t="shared" si="41"/>
        <v>500.61152150010457</v>
      </c>
      <c r="Q65" s="2">
        <f t="shared" si="39"/>
        <v>8.1044163380283862</v>
      </c>
      <c r="R65" s="1">
        <f t="shared" si="40"/>
        <v>65.681564180101432</v>
      </c>
    </row>
    <row r="66" spans="14:18" x14ac:dyDescent="0.35">
      <c r="N66">
        <f t="shared" si="37"/>
        <v>11</v>
      </c>
      <c r="O66">
        <f t="shared" si="38"/>
        <v>494.47700247401372</v>
      </c>
      <c r="P66">
        <f t="shared" si="41"/>
        <v>492.44709556478483</v>
      </c>
      <c r="Q66" s="2">
        <f t="shared" si="39"/>
        <v>2.0299069092288846</v>
      </c>
      <c r="R66" s="1">
        <f t="shared" si="40"/>
        <v>4.1205220601351629</v>
      </c>
    </row>
    <row r="67" spans="14:18" x14ac:dyDescent="0.35">
      <c r="N67">
        <f t="shared" si="37"/>
        <v>12</v>
      </c>
      <c r="O67">
        <f t="shared" si="38"/>
        <v>535.13250703690574</v>
      </c>
      <c r="P67">
        <f t="shared" si="41"/>
        <v>490.01306036916503</v>
      </c>
      <c r="Q67" s="2">
        <f t="shared" si="39"/>
        <v>45.119446667740704</v>
      </c>
      <c r="R67" s="1">
        <f t="shared" si="40"/>
        <v>2035.7644676030977</v>
      </c>
    </row>
    <row r="68" spans="14:18" x14ac:dyDescent="0.35">
      <c r="N68">
        <f t="shared" si="37"/>
        <v>13</v>
      </c>
      <c r="O68">
        <f t="shared" si="38"/>
        <v>465.80190781969577</v>
      </c>
      <c r="P68">
        <f t="shared" si="41"/>
        <v>505.28628447682422</v>
      </c>
      <c r="Q68" s="2">
        <f t="shared" si="39"/>
        <v>39.48437665712845</v>
      </c>
      <c r="R68" s="1">
        <f t="shared" si="40"/>
        <v>1559.0160000019901</v>
      </c>
    </row>
    <row r="69" spans="14:18" x14ac:dyDescent="0.35">
      <c r="N69">
        <f t="shared" si="37"/>
        <v>14</v>
      </c>
      <c r="O69">
        <f t="shared" si="38"/>
        <v>526.93222995731048</v>
      </c>
      <c r="P69">
        <f t="shared" si="41"/>
        <v>501.03183879218705</v>
      </c>
      <c r="Q69" s="2">
        <f t="shared" si="39"/>
        <v>25.900391165123438</v>
      </c>
      <c r="R69" s="1">
        <f t="shared" si="40"/>
        <v>670.83026250640421</v>
      </c>
    </row>
    <row r="70" spans="14:18" x14ac:dyDescent="0.35">
      <c r="N70">
        <f t="shared" si="37"/>
        <v>15</v>
      </c>
      <c r="O70">
        <f t="shared" si="38"/>
        <v>546.29364411812276</v>
      </c>
      <c r="P70">
        <f t="shared" si="41"/>
        <v>505.58591182198143</v>
      </c>
      <c r="Q70" s="2">
        <f t="shared" si="39"/>
        <v>40.70773229614133</v>
      </c>
      <c r="R70" s="1">
        <f t="shared" si="40"/>
        <v>1657.1194686943079</v>
      </c>
    </row>
    <row r="71" spans="14:18" x14ac:dyDescent="0.35">
      <c r="N71">
        <f t="shared" si="37"/>
        <v>16</v>
      </c>
      <c r="O71">
        <f t="shared" si="38"/>
        <v>476.42676135001238</v>
      </c>
      <c r="P71">
        <f t="shared" si="41"/>
        <v>518.54007223300869</v>
      </c>
      <c r="Q71" s="2">
        <f t="shared" si="39"/>
        <v>42.113310882996302</v>
      </c>
      <c r="R71" s="1">
        <f t="shared" si="40"/>
        <v>1773.5309535278948</v>
      </c>
    </row>
    <row r="72" spans="14:18" x14ac:dyDescent="0.35">
      <c r="N72">
        <f t="shared" si="37"/>
        <v>17</v>
      </c>
      <c r="O72">
        <f t="shared" si="38"/>
        <v>526.81899786693975</v>
      </c>
      <c r="P72">
        <f t="shared" si="41"/>
        <v>503.86363581128535</v>
      </c>
      <c r="Q72" s="2">
        <f t="shared" si="39"/>
        <v>22.955362055654405</v>
      </c>
      <c r="R72" s="1">
        <f t="shared" si="40"/>
        <v>526.94864710617799</v>
      </c>
    </row>
    <row r="73" spans="14:18" x14ac:dyDescent="0.35">
      <c r="N73">
        <f t="shared" si="37"/>
        <v>18</v>
      </c>
      <c r="O73">
        <f t="shared" si="38"/>
        <v>508.7293983597192</v>
      </c>
      <c r="P73">
        <f t="shared" si="41"/>
        <v>519.11790832309634</v>
      </c>
      <c r="Q73" s="2">
        <f t="shared" si="39"/>
        <v>10.388509963377146</v>
      </c>
      <c r="R73" s="1">
        <f t="shared" si="40"/>
        <v>107.92113925918623</v>
      </c>
    </row>
    <row r="74" spans="14:18" x14ac:dyDescent="0.35">
      <c r="N74">
        <f t="shared" si="37"/>
        <v>19</v>
      </c>
      <c r="O74">
        <f t="shared" si="38"/>
        <v>499.56928604660789</v>
      </c>
      <c r="P74">
        <f t="shared" si="41"/>
        <v>514.56720042369852</v>
      </c>
      <c r="Q74" s="2">
        <f t="shared" si="39"/>
        <v>14.997914377090638</v>
      </c>
      <c r="R74" s="1">
        <f t="shared" si="40"/>
        <v>224.93743566254204</v>
      </c>
    </row>
    <row r="75" spans="14:18" x14ac:dyDescent="0.35">
      <c r="N75">
        <f t="shared" si="37"/>
        <v>20</v>
      </c>
      <c r="O75">
        <f t="shared" si="38"/>
        <v>513.60092483082553</v>
      </c>
      <c r="P75">
        <f t="shared" si="41"/>
        <v>502.88611090581981</v>
      </c>
      <c r="Q75" s="2">
        <f t="shared" si="39"/>
        <v>10.714813925005728</v>
      </c>
      <c r="R75" s="1">
        <f t="shared" si="40"/>
        <v>114.80723744749666</v>
      </c>
    </row>
    <row r="76" spans="14:18" x14ac:dyDescent="0.35">
      <c r="N76">
        <f t="shared" ref="N76" si="42">A48</f>
        <v>0</v>
      </c>
      <c r="O76">
        <f t="shared" ref="O76" si="43">B48</f>
        <v>0</v>
      </c>
    </row>
    <row r="77" spans="14:18" x14ac:dyDescent="0.35">
      <c r="P77" t="s">
        <v>14</v>
      </c>
      <c r="Q77" s="2">
        <f>AVERAGE(Q58:Q75)</f>
        <v>25.54230569273841</v>
      </c>
    </row>
    <row r="78" spans="14:18" x14ac:dyDescent="0.35">
      <c r="P78" t="s">
        <v>16</v>
      </c>
      <c r="Q78" s="1">
        <f>AVERAGE(R58:R75)^(1/2)</f>
        <v>29.274484284027356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Cornershop plc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Majid Azadi</cp:lastModifiedBy>
  <dcterms:created xsi:type="dcterms:W3CDTF">2014-03-12T02:51:45Z</dcterms:created>
  <dcterms:modified xsi:type="dcterms:W3CDTF">2024-02-25T15:07:34Z</dcterms:modified>
</cp:coreProperties>
</file>