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aled1\Dropbox\Aston Teaching\Business Analytics in Practice\Week 9\"/>
    </mc:Choice>
  </mc:AlternateContent>
  <bookViews>
    <workbookView xWindow="0" yWindow="0" windowWidth="192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2" i="1"/>
  <c r="U32" i="1"/>
  <c r="AD33" i="1"/>
  <c r="AD34" i="1"/>
  <c r="AD35" i="1"/>
  <c r="AD36" i="1"/>
  <c r="AD37" i="1"/>
  <c r="AD32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W33" i="1"/>
  <c r="U33" i="1" s="1"/>
  <c r="W34" i="1"/>
  <c r="U34" i="1" s="1"/>
  <c r="W35" i="1"/>
  <c r="U35" i="1" s="1"/>
  <c r="W36" i="1"/>
  <c r="U36" i="1" s="1"/>
  <c r="W37" i="1"/>
  <c r="U37" i="1" s="1"/>
  <c r="W32" i="1"/>
  <c r="AB8" i="1"/>
  <c r="W3" i="1"/>
  <c r="X3" i="1"/>
  <c r="Y3" i="1"/>
  <c r="Z3" i="1"/>
  <c r="AA3" i="1"/>
  <c r="AB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X2" i="1"/>
  <c r="Y2" i="1"/>
  <c r="Z2" i="1"/>
  <c r="AA2" i="1"/>
  <c r="AB2" i="1"/>
  <c r="W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1" i="1"/>
  <c r="C43" i="1"/>
  <c r="C44" i="1" s="1"/>
  <c r="C42" i="1"/>
  <c r="C41" i="1"/>
  <c r="C40" i="1"/>
</calcChain>
</file>

<file path=xl/sharedStrings.xml><?xml version="1.0" encoding="utf-8"?>
<sst xmlns="http://schemas.openxmlformats.org/spreadsheetml/2006/main" count="120" uniqueCount="41">
  <si>
    <t>Year</t>
  </si>
  <si>
    <t>Period</t>
  </si>
  <si>
    <t>Sales</t>
  </si>
  <si>
    <t>Jan-Feb</t>
  </si>
  <si>
    <t>Mar-Apr</t>
  </si>
  <si>
    <t>May-Jun</t>
  </si>
  <si>
    <t>Jul-Aug</t>
  </si>
  <si>
    <t>Sept-Oct</t>
  </si>
  <si>
    <t>Nov-Dec</t>
  </si>
  <si>
    <t>Average</t>
  </si>
  <si>
    <t>Min</t>
  </si>
  <si>
    <t>Max</t>
  </si>
  <si>
    <t>St. Deviation</t>
  </si>
  <si>
    <t>CoV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</si>
  <si>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</si>
  <si>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</si>
  <si>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</si>
  <si>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</si>
  <si>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</si>
  <si>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</si>
  <si>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</si>
  <si>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</si>
  <si>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</si>
  <si>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</si>
  <si>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</si>
  <si>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</si>
  <si>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</si>
  <si>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</si>
  <si>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</si>
  <si>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</si>
  <si>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</si>
  <si>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</si>
  <si>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</si>
  <si>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</si>
  <si>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</si>
  <si>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</si>
  <si>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</si>
  <si>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</si>
  <si>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</si>
  <si>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</si>
  <si>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Alternative forecast using the full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</si>
</sst>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0.0%"/>
    <numFmt numFmtId="169" formatCode="0.000"/>
    <numFmt numFmtId="170" formatCode="0.0"/>
    <numFmt numFmtId="171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horizontal="right" wrapText="1" readingOrder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68" fontId="2" fillId="0" borderId="0" xfId="1" applyNumberFormat="1" applyFont="1" applyFill="1" applyBorder="1" applyAlignment="1"/>
    <xf numFmtId="168" fontId="2" fillId="0" borderId="2" xfId="1" applyNumberFormat="1" applyFont="1" applyFill="1" applyBorder="1" applyAlignment="1"/>
    <xf numFmtId="170" fontId="0" fillId="0" borderId="0" xfId="0" applyNumberFormat="1" applyFill="1" applyBorder="1" applyAlignment="1"/>
    <xf numFmtId="170" fontId="0" fillId="0" borderId="2" xfId="0" applyNumberFormat="1" applyFill="1" applyBorder="1" applyAlignment="1"/>
    <xf numFmtId="171" fontId="2" fillId="0" borderId="0" xfId="1" applyNumberFormat="1" applyFont="1" applyFill="1" applyBorder="1" applyAlignment="1"/>
    <xf numFmtId="171" fontId="2" fillId="0" borderId="2" xfId="1" applyNumberFormat="1" applyFont="1" applyFill="1" applyBorder="1" applyAlignment="1"/>
    <xf numFmtId="0" fontId="0" fillId="3" borderId="0" xfId="0" applyFill="1"/>
    <xf numFmtId="169" fontId="0" fillId="3" borderId="0" xfId="0" applyNumberFormat="1" applyFill="1"/>
    <xf numFmtId="169" fontId="0" fillId="0" borderId="0" xfId="0" applyNumberFormat="1"/>
    <xf numFmtId="0" fontId="3" fillId="4" borderId="4" xfId="0" applyFont="1" applyFill="1" applyBorder="1" applyAlignment="1">
      <alignment horizontal="right" wrapText="1" readingOrder="1"/>
    </xf>
    <xf numFmtId="0" fontId="3" fillId="4" borderId="1" xfId="0" applyFont="1" applyFill="1" applyBorder="1" applyAlignment="1">
      <alignment horizontal="left" wrapText="1" readingOrder="1"/>
    </xf>
    <xf numFmtId="169" fontId="0" fillId="4" borderId="0" xfId="0" applyNumberFormat="1" applyFill="1"/>
    <xf numFmtId="0" fontId="2" fillId="3" borderId="0" xfId="0" applyFont="1" applyFill="1"/>
    <xf numFmtId="0" fontId="0" fillId="0" borderId="0" xfId="0" applyFill="1"/>
    <xf numFmtId="0" fontId="2" fillId="0" borderId="0" xfId="0" applyFont="1"/>
    <xf numFmtId="2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Sheet1!$A$2:$B$37</c:f>
              <c:multiLvlStrCache>
                <c:ptCount val="36"/>
                <c:lvl>
                  <c:pt idx="0">
                    <c:v>Jan-Feb</c:v>
                  </c:pt>
                  <c:pt idx="1">
                    <c:v>Mar-Apr</c:v>
                  </c:pt>
                  <c:pt idx="2">
                    <c:v>May-Jun</c:v>
                  </c:pt>
                  <c:pt idx="3">
                    <c:v>Jul-Aug</c:v>
                  </c:pt>
                  <c:pt idx="4">
                    <c:v>Sept-Oct</c:v>
                  </c:pt>
                  <c:pt idx="5">
                    <c:v>Nov-Dec</c:v>
                  </c:pt>
                  <c:pt idx="6">
                    <c:v>Jan-Feb</c:v>
                  </c:pt>
                  <c:pt idx="7">
                    <c:v>Mar-Apr</c:v>
                  </c:pt>
                  <c:pt idx="8">
                    <c:v>May-Jun</c:v>
                  </c:pt>
                  <c:pt idx="9">
                    <c:v>Jul-Aug</c:v>
                  </c:pt>
                  <c:pt idx="10">
                    <c:v>Sept-Oct</c:v>
                  </c:pt>
                  <c:pt idx="11">
                    <c:v>Nov-Dec</c:v>
                  </c:pt>
                  <c:pt idx="12">
                    <c:v>Jan-Feb</c:v>
                  </c:pt>
                  <c:pt idx="13">
                    <c:v>Mar-Apr</c:v>
                  </c:pt>
                  <c:pt idx="14">
                    <c:v>May-Jun</c:v>
                  </c:pt>
                  <c:pt idx="15">
                    <c:v>Jul-Aug</c:v>
                  </c:pt>
                  <c:pt idx="16">
                    <c:v>Sept-Oct</c:v>
                  </c:pt>
                  <c:pt idx="17">
                    <c:v>Nov-Dec</c:v>
                  </c:pt>
                  <c:pt idx="18">
                    <c:v>Jan-Feb</c:v>
                  </c:pt>
                  <c:pt idx="19">
                    <c:v>Mar-Apr</c:v>
                  </c:pt>
                  <c:pt idx="20">
                    <c:v>May-Jun</c:v>
                  </c:pt>
                  <c:pt idx="21">
                    <c:v>Jul-Aug</c:v>
                  </c:pt>
                  <c:pt idx="22">
                    <c:v>Sept-Oct</c:v>
                  </c:pt>
                  <c:pt idx="23">
                    <c:v>Nov-Dec</c:v>
                  </c:pt>
                  <c:pt idx="24">
                    <c:v>Jan-Feb</c:v>
                  </c:pt>
                  <c:pt idx="25">
                    <c:v>Mar-Apr</c:v>
                  </c:pt>
                  <c:pt idx="26">
                    <c:v>May-Jun</c:v>
                  </c:pt>
                  <c:pt idx="27">
                    <c:v>Jul-Aug</c:v>
                  </c:pt>
                  <c:pt idx="28">
                    <c:v>Sept-Oct</c:v>
                  </c:pt>
                  <c:pt idx="29">
                    <c:v>Nov-Dec</c:v>
                  </c:pt>
                  <c:pt idx="30">
                    <c:v>Jan-Feb</c:v>
                  </c:pt>
                  <c:pt idx="31">
                    <c:v>Mar-Apr</c:v>
                  </c:pt>
                  <c:pt idx="32">
                    <c:v>May-Jun</c:v>
                  </c:pt>
                  <c:pt idx="33">
                    <c:v>Jul-Aug</c:v>
                  </c:pt>
                  <c:pt idx="34">
                    <c:v>Sept-Oct</c:v>
                  </c:pt>
                  <c:pt idx="35">
                    <c:v>Nov-Dec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  <c:pt idx="27">
                    <c:v>5</c:v>
                  </c:pt>
                  <c:pt idx="28">
                    <c:v>5</c:v>
                  </c:pt>
                  <c:pt idx="29">
                    <c:v>5</c:v>
                  </c:pt>
                  <c:pt idx="30">
                    <c:v>6</c:v>
                  </c:pt>
                  <c:pt idx="31">
                    <c:v>6</c:v>
                  </c:pt>
                  <c:pt idx="32">
                    <c:v>6</c:v>
                  </c:pt>
                  <c:pt idx="33">
                    <c:v>6</c:v>
                  </c:pt>
                  <c:pt idx="34">
                    <c:v>6</c:v>
                  </c:pt>
                  <c:pt idx="35">
                    <c:v>6</c:v>
                  </c:pt>
                </c:lvl>
              </c:multiLvlStrCache>
            </c:multiLvlStr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223.5222</c:v>
                </c:pt>
                <c:pt idx="1">
                  <c:v>211.25720000000001</c:v>
                </c:pt>
                <c:pt idx="2">
                  <c:v>345.57040000000001</c:v>
                </c:pt>
                <c:pt idx="3">
                  <c:v>438.8467</c:v>
                </c:pt>
                <c:pt idx="4">
                  <c:v>323.3897</c:v>
                </c:pt>
                <c:pt idx="5">
                  <c:v>473.30399999999997</c:v>
                </c:pt>
                <c:pt idx="6">
                  <c:v>434.2</c:v>
                </c:pt>
                <c:pt idx="7">
                  <c:v>381.71100000000001</c:v>
                </c:pt>
                <c:pt idx="8">
                  <c:v>341.56790000000001</c:v>
                </c:pt>
                <c:pt idx="9">
                  <c:v>503.85120000000001</c:v>
                </c:pt>
                <c:pt idx="10">
                  <c:v>508.64190000000002</c:v>
                </c:pt>
                <c:pt idx="11">
                  <c:v>501.28980000000001</c:v>
                </c:pt>
                <c:pt idx="12">
                  <c:v>447.73390000000001</c:v>
                </c:pt>
                <c:pt idx="13">
                  <c:v>466.73129999999998</c:v>
                </c:pt>
                <c:pt idx="14">
                  <c:v>498.47109999999998</c:v>
                </c:pt>
                <c:pt idx="15">
                  <c:v>478.8</c:v>
                </c:pt>
                <c:pt idx="16">
                  <c:v>405.39490000000001</c:v>
                </c:pt>
                <c:pt idx="17">
                  <c:v>589.50879999999995</c:v>
                </c:pt>
                <c:pt idx="18">
                  <c:v>480.37529999999998</c:v>
                </c:pt>
                <c:pt idx="19">
                  <c:v>512.33780000000002</c:v>
                </c:pt>
                <c:pt idx="20">
                  <c:v>534.44690000000003</c:v>
                </c:pt>
                <c:pt idx="21">
                  <c:v>588.54700000000003</c:v>
                </c:pt>
                <c:pt idx="22">
                  <c:v>620.86580000000004</c:v>
                </c:pt>
                <c:pt idx="23">
                  <c:v>550.4</c:v>
                </c:pt>
                <c:pt idx="24">
                  <c:v>440</c:v>
                </c:pt>
                <c:pt idx="25">
                  <c:v>475.66</c:v>
                </c:pt>
                <c:pt idx="26">
                  <c:v>629.50030000000004</c:v>
                </c:pt>
                <c:pt idx="27">
                  <c:v>678.22</c:v>
                </c:pt>
                <c:pt idx="28">
                  <c:v>677.63670000000002</c:v>
                </c:pt>
                <c:pt idx="29">
                  <c:v>796.3098</c:v>
                </c:pt>
                <c:pt idx="30" formatCode="0.000">
                  <c:v>608.12736791762029</c:v>
                </c:pt>
                <c:pt idx="31" formatCode="0.000">
                  <c:v>612.50054791762022</c:v>
                </c:pt>
                <c:pt idx="32" formatCode="0.000">
                  <c:v>710.2758089244852</c:v>
                </c:pt>
                <c:pt idx="33" formatCode="0.000">
                  <c:v>721.55142491990864</c:v>
                </c:pt>
                <c:pt idx="34" formatCode="0.000">
                  <c:v>732.82704091533196</c:v>
                </c:pt>
                <c:pt idx="35" formatCode="0.000">
                  <c:v>744.10265691075529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Sheet1!$A$2:$B$37</c:f>
              <c:multiLvlStrCache>
                <c:ptCount val="36"/>
                <c:lvl>
                  <c:pt idx="0">
                    <c:v>Jan-Feb</c:v>
                  </c:pt>
                  <c:pt idx="1">
                    <c:v>Mar-Apr</c:v>
                  </c:pt>
                  <c:pt idx="2">
                    <c:v>May-Jun</c:v>
                  </c:pt>
                  <c:pt idx="3">
                    <c:v>Jul-Aug</c:v>
                  </c:pt>
                  <c:pt idx="4">
                    <c:v>Sept-Oct</c:v>
                  </c:pt>
                  <c:pt idx="5">
                    <c:v>Nov-Dec</c:v>
                  </c:pt>
                  <c:pt idx="6">
                    <c:v>Jan-Feb</c:v>
                  </c:pt>
                  <c:pt idx="7">
                    <c:v>Mar-Apr</c:v>
                  </c:pt>
                  <c:pt idx="8">
                    <c:v>May-Jun</c:v>
                  </c:pt>
                  <c:pt idx="9">
                    <c:v>Jul-Aug</c:v>
                  </c:pt>
                  <c:pt idx="10">
                    <c:v>Sept-Oct</c:v>
                  </c:pt>
                  <c:pt idx="11">
                    <c:v>Nov-Dec</c:v>
                  </c:pt>
                  <c:pt idx="12">
                    <c:v>Jan-Feb</c:v>
                  </c:pt>
                  <c:pt idx="13">
                    <c:v>Mar-Apr</c:v>
                  </c:pt>
                  <c:pt idx="14">
                    <c:v>May-Jun</c:v>
                  </c:pt>
                  <c:pt idx="15">
                    <c:v>Jul-Aug</c:v>
                  </c:pt>
                  <c:pt idx="16">
                    <c:v>Sept-Oct</c:v>
                  </c:pt>
                  <c:pt idx="17">
                    <c:v>Nov-Dec</c:v>
                  </c:pt>
                  <c:pt idx="18">
                    <c:v>Jan-Feb</c:v>
                  </c:pt>
                  <c:pt idx="19">
                    <c:v>Mar-Apr</c:v>
                  </c:pt>
                  <c:pt idx="20">
                    <c:v>May-Jun</c:v>
                  </c:pt>
                  <c:pt idx="21">
                    <c:v>Jul-Aug</c:v>
                  </c:pt>
                  <c:pt idx="22">
                    <c:v>Sept-Oct</c:v>
                  </c:pt>
                  <c:pt idx="23">
                    <c:v>Nov-Dec</c:v>
                  </c:pt>
                  <c:pt idx="24">
                    <c:v>Jan-Feb</c:v>
                  </c:pt>
                  <c:pt idx="25">
                    <c:v>Mar-Apr</c:v>
                  </c:pt>
                  <c:pt idx="26">
                    <c:v>May-Jun</c:v>
                  </c:pt>
                  <c:pt idx="27">
                    <c:v>Jul-Aug</c:v>
                  </c:pt>
                  <c:pt idx="28">
                    <c:v>Sept-Oct</c:v>
                  </c:pt>
                  <c:pt idx="29">
                    <c:v>Nov-Dec</c:v>
                  </c:pt>
                  <c:pt idx="30">
                    <c:v>Jan-Feb</c:v>
                  </c:pt>
                  <c:pt idx="31">
                    <c:v>Mar-Apr</c:v>
                  </c:pt>
                  <c:pt idx="32">
                    <c:v>May-Jun</c:v>
                  </c:pt>
                  <c:pt idx="33">
                    <c:v>Jul-Aug</c:v>
                  </c:pt>
                  <c:pt idx="34">
                    <c:v>Sept-Oct</c:v>
                  </c:pt>
                  <c:pt idx="35">
                    <c:v>Nov-Dec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  <c:pt idx="27">
                    <c:v>5</c:v>
                  </c:pt>
                  <c:pt idx="28">
                    <c:v>5</c:v>
                  </c:pt>
                  <c:pt idx="29">
                    <c:v>5</c:v>
                  </c:pt>
                  <c:pt idx="30">
                    <c:v>6</c:v>
                  </c:pt>
                  <c:pt idx="31">
                    <c:v>6</c:v>
                  </c:pt>
                  <c:pt idx="32">
                    <c:v>6</c:v>
                  </c:pt>
                  <c:pt idx="33">
                    <c:v>6</c:v>
                  </c:pt>
                  <c:pt idx="34">
                    <c:v>6</c:v>
                  </c:pt>
                  <c:pt idx="35">
                    <c:v>6</c:v>
                  </c:pt>
                </c:lvl>
              </c:multiLvlStrCache>
            </c:multiLvl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223.5222</c:v>
                </c:pt>
                <c:pt idx="1">
                  <c:v>211.25720000000001</c:v>
                </c:pt>
                <c:pt idx="2">
                  <c:v>345.57040000000001</c:v>
                </c:pt>
                <c:pt idx="3">
                  <c:v>438.8467</c:v>
                </c:pt>
                <c:pt idx="4">
                  <c:v>323.3897</c:v>
                </c:pt>
                <c:pt idx="5">
                  <c:v>473.30399999999997</c:v>
                </c:pt>
                <c:pt idx="6">
                  <c:v>434.2</c:v>
                </c:pt>
                <c:pt idx="7">
                  <c:v>381.71100000000001</c:v>
                </c:pt>
                <c:pt idx="8">
                  <c:v>341.56790000000001</c:v>
                </c:pt>
                <c:pt idx="9">
                  <c:v>503.85120000000001</c:v>
                </c:pt>
                <c:pt idx="10">
                  <c:v>508.64190000000002</c:v>
                </c:pt>
                <c:pt idx="11">
                  <c:v>501.28980000000001</c:v>
                </c:pt>
                <c:pt idx="12">
                  <c:v>447.73390000000001</c:v>
                </c:pt>
                <c:pt idx="13">
                  <c:v>466.73129999999998</c:v>
                </c:pt>
                <c:pt idx="14">
                  <c:v>498.47109999999998</c:v>
                </c:pt>
                <c:pt idx="15">
                  <c:v>478.8</c:v>
                </c:pt>
                <c:pt idx="16">
                  <c:v>405.39490000000001</c:v>
                </c:pt>
                <c:pt idx="17">
                  <c:v>589.50879999999995</c:v>
                </c:pt>
                <c:pt idx="18">
                  <c:v>480.37529999999998</c:v>
                </c:pt>
                <c:pt idx="19">
                  <c:v>512.33780000000002</c:v>
                </c:pt>
                <c:pt idx="20">
                  <c:v>534.44690000000003</c:v>
                </c:pt>
                <c:pt idx="21">
                  <c:v>588.54700000000003</c:v>
                </c:pt>
                <c:pt idx="22">
                  <c:v>620.86580000000004</c:v>
                </c:pt>
                <c:pt idx="23">
                  <c:v>550.4</c:v>
                </c:pt>
                <c:pt idx="24">
                  <c:v>440</c:v>
                </c:pt>
                <c:pt idx="25">
                  <c:v>475.66</c:v>
                </c:pt>
                <c:pt idx="26">
                  <c:v>629.50030000000004</c:v>
                </c:pt>
                <c:pt idx="27">
                  <c:v>678.22</c:v>
                </c:pt>
                <c:pt idx="28">
                  <c:v>677.63670000000002</c:v>
                </c:pt>
                <c:pt idx="29">
                  <c:v>796.3098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11760"/>
        <c:axId val="605459640"/>
      </c:lineChart>
      <c:catAx>
        <c:axId val="5939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9640"/>
        <c:crosses val="autoZero"/>
        <c:auto val="1"/>
        <c:lblAlgn val="ctr"/>
        <c:lblOffset val="100"/>
        <c:noMultiLvlLbl val="0"/>
      </c:catAx>
      <c:valAx>
        <c:axId val="6054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269874</xdr:colOff>
      <xdr:row>0</xdr:row>
      <xdr:rowOff>41274</xdr:rowOff>
    </xdr:from>
    <xdr:to>
      <xdr:col>17</xdr:col>
      <xdr:colOff>355599</xdr:colOff>
      <xdr:row>20</xdr:row>
      <xdr:rowOff>177799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9"/>
  <sheetViews>
    <sheetView tabSelected="1" topLeftCell="Q1" workbookViewId="0">
      <selection activeCell="W17" sqref="W17"/>
    </sheetView>
  </sheetViews>
  <sheetFormatPr defaultRowHeight="14.5" x14ac:dyDescent="0.35"/>
  <cols>
    <col min="21" max="21" width="11.26953125" customWidth="1"/>
    <col min="30" max="30" width="12.6328125" customWidth="1"/>
  </cols>
  <sheetData>
    <row r="1" spans="1:28" ht="16" thickBot="1" x14ac:dyDescent="0.4">
      <c r="A1" s="1" t="s">
        <v>0</v>
      </c>
      <c r="B1" s="1" t="s">
        <v>1</v>
      </c>
      <c r="C1" s="1" t="s">
        <v>2</v>
      </c>
      <c r="U1" t="str">
        <f>C1</f>
        <v>Sales</v>
      </c>
      <c r="V1" t="s">
        <v>14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</row>
    <row r="2" spans="1:28" ht="16" thickBot="1" x14ac:dyDescent="0.4">
      <c r="A2" s="2">
        <v>1</v>
      </c>
      <c r="B2" s="1" t="s">
        <v>3</v>
      </c>
      <c r="C2" s="2">
        <v>223.5222</v>
      </c>
      <c r="U2">
        <f t="shared" ref="U2:U31" si="0">C2</f>
        <v>223.5222</v>
      </c>
      <c r="V2">
        <v>1</v>
      </c>
      <c r="W2">
        <f>IF($B2=W$1,1,0)</f>
        <v>1</v>
      </c>
      <c r="X2">
        <f t="shared" ref="X2:AB17" si="1">IF($B2=X$1,1,0)</f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</row>
    <row r="3" spans="1:28" ht="16" thickBot="1" x14ac:dyDescent="0.4">
      <c r="A3" s="2">
        <v>1</v>
      </c>
      <c r="B3" s="1" t="s">
        <v>4</v>
      </c>
      <c r="C3" s="2">
        <v>211.25720000000001</v>
      </c>
      <c r="U3">
        <f t="shared" si="0"/>
        <v>211.25720000000001</v>
      </c>
      <c r="V3">
        <v>2</v>
      </c>
      <c r="W3">
        <f t="shared" ref="W3:AB31" si="2">IF($B3=W$1,1,0)</f>
        <v>0</v>
      </c>
      <c r="X3">
        <f t="shared" si="1"/>
        <v>1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</row>
    <row r="4" spans="1:28" ht="16" thickBot="1" x14ac:dyDescent="0.4">
      <c r="A4" s="2">
        <v>1</v>
      </c>
      <c r="B4" s="1" t="s">
        <v>5</v>
      </c>
      <c r="C4" s="2">
        <v>345.57040000000001</v>
      </c>
      <c r="U4">
        <f t="shared" si="0"/>
        <v>345.57040000000001</v>
      </c>
      <c r="V4">
        <v>3</v>
      </c>
      <c r="W4">
        <f t="shared" si="2"/>
        <v>0</v>
      </c>
      <c r="X4">
        <f t="shared" si="1"/>
        <v>0</v>
      </c>
      <c r="Y4">
        <f t="shared" si="1"/>
        <v>1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 ht="16" thickBot="1" x14ac:dyDescent="0.4">
      <c r="A5" s="2">
        <v>1</v>
      </c>
      <c r="B5" s="1" t="s">
        <v>6</v>
      </c>
      <c r="C5" s="2">
        <v>438.8467</v>
      </c>
      <c r="U5">
        <f t="shared" si="0"/>
        <v>438.8467</v>
      </c>
      <c r="V5">
        <v>4</v>
      </c>
      <c r="W5">
        <f t="shared" si="2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 ht="16" thickBot="1" x14ac:dyDescent="0.4">
      <c r="A6" s="2">
        <v>1</v>
      </c>
      <c r="B6" s="1" t="s">
        <v>7</v>
      </c>
      <c r="C6" s="2">
        <v>323.3897</v>
      </c>
      <c r="U6">
        <f t="shared" si="0"/>
        <v>323.3897</v>
      </c>
      <c r="V6">
        <v>5</v>
      </c>
      <c r="W6">
        <f t="shared" si="2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 ht="16" thickBot="1" x14ac:dyDescent="0.4">
      <c r="A7" s="2">
        <v>1</v>
      </c>
      <c r="B7" s="1" t="s">
        <v>8</v>
      </c>
      <c r="C7" s="2">
        <v>473.30399999999997</v>
      </c>
      <c r="U7">
        <f t="shared" si="0"/>
        <v>473.30399999999997</v>
      </c>
      <c r="V7">
        <v>6</v>
      </c>
      <c r="W7">
        <f t="shared" si="2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1</v>
      </c>
    </row>
    <row r="8" spans="1:28" ht="16" thickBot="1" x14ac:dyDescent="0.4">
      <c r="A8" s="2">
        <v>2</v>
      </c>
      <c r="B8" s="1" t="s">
        <v>3</v>
      </c>
      <c r="C8" s="2">
        <v>434.2</v>
      </c>
      <c r="U8">
        <f t="shared" si="0"/>
        <v>434.2</v>
      </c>
      <c r="V8">
        <v>7</v>
      </c>
      <c r="W8">
        <f t="shared" si="2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 ht="16" thickBot="1" x14ac:dyDescent="0.4">
      <c r="A9" s="2">
        <v>2</v>
      </c>
      <c r="B9" s="1" t="s">
        <v>4</v>
      </c>
      <c r="C9" s="2">
        <v>381.71100000000001</v>
      </c>
      <c r="U9">
        <f t="shared" si="0"/>
        <v>381.71100000000001</v>
      </c>
      <c r="V9">
        <v>8</v>
      </c>
      <c r="W9">
        <f t="shared" si="2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 ht="16" thickBot="1" x14ac:dyDescent="0.4">
      <c r="A10" s="2">
        <v>2</v>
      </c>
      <c r="B10" s="1" t="s">
        <v>5</v>
      </c>
      <c r="C10" s="2">
        <v>341.56790000000001</v>
      </c>
      <c r="U10">
        <f t="shared" si="0"/>
        <v>341.56790000000001</v>
      </c>
      <c r="V10">
        <v>9</v>
      </c>
      <c r="W10">
        <f t="shared" si="2"/>
        <v>0</v>
      </c>
      <c r="X10">
        <f t="shared" si="1"/>
        <v>0</v>
      </c>
      <c r="Y10">
        <f t="shared" si="1"/>
        <v>1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 ht="16" thickBot="1" x14ac:dyDescent="0.4">
      <c r="A11" s="2">
        <v>2</v>
      </c>
      <c r="B11" s="1" t="s">
        <v>6</v>
      </c>
      <c r="C11" s="2">
        <v>503.85120000000001</v>
      </c>
      <c r="U11">
        <f t="shared" si="0"/>
        <v>503.85120000000001</v>
      </c>
      <c r="V11">
        <v>10</v>
      </c>
      <c r="W11">
        <f t="shared" si="2"/>
        <v>0</v>
      </c>
      <c r="X11">
        <f t="shared" si="1"/>
        <v>0</v>
      </c>
      <c r="Y11">
        <f t="shared" si="1"/>
        <v>0</v>
      </c>
      <c r="Z11">
        <f t="shared" si="1"/>
        <v>1</v>
      </c>
      <c r="AA11">
        <f t="shared" si="1"/>
        <v>0</v>
      </c>
      <c r="AB11">
        <f t="shared" si="1"/>
        <v>0</v>
      </c>
    </row>
    <row r="12" spans="1:28" ht="16" thickBot="1" x14ac:dyDescent="0.4">
      <c r="A12" s="2">
        <v>2</v>
      </c>
      <c r="B12" s="1" t="s">
        <v>7</v>
      </c>
      <c r="C12" s="2">
        <v>508.64190000000002</v>
      </c>
      <c r="U12">
        <f t="shared" si="0"/>
        <v>508.64190000000002</v>
      </c>
      <c r="V12">
        <v>11</v>
      </c>
      <c r="W12">
        <f t="shared" si="2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1</v>
      </c>
      <c r="AB12">
        <f t="shared" si="1"/>
        <v>0</v>
      </c>
    </row>
    <row r="13" spans="1:28" ht="16" thickBot="1" x14ac:dyDescent="0.4">
      <c r="A13" s="2">
        <v>2</v>
      </c>
      <c r="B13" s="1" t="s">
        <v>8</v>
      </c>
      <c r="C13" s="2">
        <v>501.28980000000001</v>
      </c>
      <c r="U13">
        <f t="shared" si="0"/>
        <v>501.28980000000001</v>
      </c>
      <c r="V13">
        <v>12</v>
      </c>
      <c r="W13">
        <f t="shared" si="2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1</v>
      </c>
    </row>
    <row r="14" spans="1:28" ht="16" thickBot="1" x14ac:dyDescent="0.4">
      <c r="A14" s="2">
        <v>3</v>
      </c>
      <c r="B14" s="1" t="s">
        <v>3</v>
      </c>
      <c r="C14" s="2">
        <v>447.73390000000001</v>
      </c>
      <c r="U14">
        <f t="shared" si="0"/>
        <v>447.73390000000001</v>
      </c>
      <c r="V14">
        <v>13</v>
      </c>
      <c r="W14">
        <f t="shared" si="2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 ht="16" thickBot="1" x14ac:dyDescent="0.4">
      <c r="A15" s="2">
        <v>3</v>
      </c>
      <c r="B15" s="1" t="s">
        <v>4</v>
      </c>
      <c r="C15" s="2">
        <v>466.73129999999998</v>
      </c>
      <c r="U15">
        <f t="shared" si="0"/>
        <v>466.73129999999998</v>
      </c>
      <c r="V15">
        <v>14</v>
      </c>
      <c r="W15">
        <f t="shared" si="2"/>
        <v>0</v>
      </c>
      <c r="X15">
        <f t="shared" si="1"/>
        <v>1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 ht="16" thickBot="1" x14ac:dyDescent="0.4">
      <c r="A16" s="2">
        <v>3</v>
      </c>
      <c r="B16" s="1" t="s">
        <v>5</v>
      </c>
      <c r="C16" s="2">
        <v>498.47109999999998</v>
      </c>
      <c r="U16">
        <f t="shared" si="0"/>
        <v>498.47109999999998</v>
      </c>
      <c r="V16">
        <v>15</v>
      </c>
      <c r="W16">
        <f t="shared" si="2"/>
        <v>0</v>
      </c>
      <c r="X16">
        <f t="shared" si="1"/>
        <v>0</v>
      </c>
      <c r="Y16">
        <f t="shared" si="1"/>
        <v>1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31" ht="16" thickBot="1" x14ac:dyDescent="0.4">
      <c r="A17" s="2">
        <v>3</v>
      </c>
      <c r="B17" s="1" t="s">
        <v>6</v>
      </c>
      <c r="C17" s="2">
        <v>478.8</v>
      </c>
      <c r="U17">
        <f t="shared" si="0"/>
        <v>478.8</v>
      </c>
      <c r="V17">
        <v>16</v>
      </c>
      <c r="W17">
        <f t="shared" si="2"/>
        <v>0</v>
      </c>
      <c r="X17">
        <f t="shared" si="1"/>
        <v>0</v>
      </c>
      <c r="Y17">
        <f t="shared" si="1"/>
        <v>0</v>
      </c>
      <c r="Z17">
        <f t="shared" si="1"/>
        <v>1</v>
      </c>
      <c r="AA17">
        <f t="shared" si="1"/>
        <v>0</v>
      </c>
      <c r="AB17">
        <f t="shared" si="1"/>
        <v>0</v>
      </c>
    </row>
    <row r="18" spans="1:31" ht="16" thickBot="1" x14ac:dyDescent="0.4">
      <c r="A18" s="2">
        <v>3</v>
      </c>
      <c r="B18" s="1" t="s">
        <v>7</v>
      </c>
      <c r="C18" s="2">
        <v>405.39490000000001</v>
      </c>
      <c r="U18">
        <f t="shared" si="0"/>
        <v>405.39490000000001</v>
      </c>
      <c r="V18">
        <v>17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1</v>
      </c>
      <c r="AB18">
        <f t="shared" si="2"/>
        <v>0</v>
      </c>
    </row>
    <row r="19" spans="1:31" ht="16" thickBot="1" x14ac:dyDescent="0.4">
      <c r="A19" s="2">
        <v>3</v>
      </c>
      <c r="B19" s="1" t="s">
        <v>8</v>
      </c>
      <c r="C19" s="2">
        <v>589.50879999999995</v>
      </c>
      <c r="U19">
        <f t="shared" si="0"/>
        <v>589.50879999999995</v>
      </c>
      <c r="V19">
        <v>18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1</v>
      </c>
    </row>
    <row r="20" spans="1:31" ht="16" thickBot="1" x14ac:dyDescent="0.4">
      <c r="A20" s="2">
        <v>4</v>
      </c>
      <c r="B20" s="1" t="s">
        <v>3</v>
      </c>
      <c r="C20" s="2">
        <v>480.37529999999998</v>
      </c>
      <c r="U20">
        <f t="shared" si="0"/>
        <v>480.37529999999998</v>
      </c>
      <c r="V20">
        <v>19</v>
      </c>
      <c r="W20">
        <f t="shared" si="2"/>
        <v>1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</row>
    <row r="21" spans="1:31" ht="16" thickBot="1" x14ac:dyDescent="0.4">
      <c r="A21" s="2">
        <v>4</v>
      </c>
      <c r="B21" s="1" t="s">
        <v>4</v>
      </c>
      <c r="C21" s="2">
        <v>512.33780000000002</v>
      </c>
      <c r="U21">
        <f t="shared" si="0"/>
        <v>512.33780000000002</v>
      </c>
      <c r="V21">
        <v>20</v>
      </c>
      <c r="W21">
        <f t="shared" si="2"/>
        <v>0</v>
      </c>
      <c r="X21">
        <f t="shared" si="2"/>
        <v>1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2"/>
        <v>0</v>
      </c>
    </row>
    <row r="22" spans="1:31" ht="16" thickBot="1" x14ac:dyDescent="0.4">
      <c r="A22" s="2">
        <v>4</v>
      </c>
      <c r="B22" s="1" t="s">
        <v>5</v>
      </c>
      <c r="C22" s="2">
        <v>534.44690000000003</v>
      </c>
      <c r="U22">
        <f t="shared" si="0"/>
        <v>534.44690000000003</v>
      </c>
      <c r="V22">
        <v>21</v>
      </c>
      <c r="W22">
        <f t="shared" si="2"/>
        <v>0</v>
      </c>
      <c r="X22">
        <f t="shared" si="2"/>
        <v>0</v>
      </c>
      <c r="Y22">
        <f t="shared" si="2"/>
        <v>1</v>
      </c>
      <c r="Z22">
        <f t="shared" si="2"/>
        <v>0</v>
      </c>
      <c r="AA22">
        <f t="shared" si="2"/>
        <v>0</v>
      </c>
      <c r="AB22">
        <f t="shared" si="2"/>
        <v>0</v>
      </c>
    </row>
    <row r="23" spans="1:31" ht="16" thickBot="1" x14ac:dyDescent="0.4">
      <c r="A23" s="2">
        <v>4</v>
      </c>
      <c r="B23" s="1" t="s">
        <v>6</v>
      </c>
      <c r="C23" s="2">
        <v>588.54700000000003</v>
      </c>
      <c r="U23">
        <f t="shared" si="0"/>
        <v>588.54700000000003</v>
      </c>
      <c r="V23">
        <v>22</v>
      </c>
      <c r="W23">
        <f t="shared" si="2"/>
        <v>0</v>
      </c>
      <c r="X23">
        <f t="shared" si="2"/>
        <v>0</v>
      </c>
      <c r="Y23">
        <f t="shared" si="2"/>
        <v>0</v>
      </c>
      <c r="Z23">
        <f t="shared" si="2"/>
        <v>1</v>
      </c>
      <c r="AA23">
        <f t="shared" si="2"/>
        <v>0</v>
      </c>
      <c r="AB23">
        <f t="shared" si="2"/>
        <v>0</v>
      </c>
    </row>
    <row r="24" spans="1:31" ht="16" thickBot="1" x14ac:dyDescent="0.4">
      <c r="A24" s="2">
        <v>4</v>
      </c>
      <c r="B24" s="1" t="s">
        <v>7</v>
      </c>
      <c r="C24" s="2">
        <v>620.86580000000004</v>
      </c>
      <c r="U24">
        <f t="shared" si="0"/>
        <v>620.86580000000004</v>
      </c>
      <c r="V24">
        <v>23</v>
      </c>
      <c r="W24">
        <f t="shared" si="2"/>
        <v>0</v>
      </c>
      <c r="X24">
        <f t="shared" si="2"/>
        <v>0</v>
      </c>
      <c r="Y24">
        <f t="shared" si="2"/>
        <v>0</v>
      </c>
      <c r="Z24">
        <f t="shared" si="2"/>
        <v>0</v>
      </c>
      <c r="AA24">
        <f t="shared" si="2"/>
        <v>1</v>
      </c>
      <c r="AB24">
        <f t="shared" si="2"/>
        <v>0</v>
      </c>
    </row>
    <row r="25" spans="1:31" ht="16" thickBot="1" x14ac:dyDescent="0.4">
      <c r="A25" s="2">
        <v>4</v>
      </c>
      <c r="B25" s="1" t="s">
        <v>8</v>
      </c>
      <c r="C25" s="2">
        <v>550.4</v>
      </c>
      <c r="U25">
        <f t="shared" si="0"/>
        <v>550.4</v>
      </c>
      <c r="V25">
        <v>24</v>
      </c>
      <c r="W25">
        <f t="shared" si="2"/>
        <v>0</v>
      </c>
      <c r="X25">
        <f t="shared" si="2"/>
        <v>0</v>
      </c>
      <c r="Y25">
        <f t="shared" si="2"/>
        <v>0</v>
      </c>
      <c r="Z25">
        <f t="shared" si="2"/>
        <v>0</v>
      </c>
      <c r="AA25">
        <f t="shared" si="2"/>
        <v>0</v>
      </c>
      <c r="AB25">
        <f t="shared" si="2"/>
        <v>1</v>
      </c>
    </row>
    <row r="26" spans="1:31" ht="16" thickBot="1" x14ac:dyDescent="0.4">
      <c r="A26" s="2">
        <v>5</v>
      </c>
      <c r="B26" s="1" t="s">
        <v>3</v>
      </c>
      <c r="C26" s="2">
        <v>440</v>
      </c>
      <c r="U26">
        <f t="shared" si="0"/>
        <v>440</v>
      </c>
      <c r="V26">
        <v>25</v>
      </c>
      <c r="W26">
        <f t="shared" si="2"/>
        <v>1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0</v>
      </c>
      <c r="AB26">
        <f t="shared" si="2"/>
        <v>0</v>
      </c>
    </row>
    <row r="27" spans="1:31" ht="16" thickBot="1" x14ac:dyDescent="0.4">
      <c r="A27" s="2">
        <v>5</v>
      </c>
      <c r="B27" s="1" t="s">
        <v>4</v>
      </c>
      <c r="C27" s="2">
        <v>475.66</v>
      </c>
      <c r="U27">
        <f t="shared" si="0"/>
        <v>475.66</v>
      </c>
      <c r="V27">
        <v>26</v>
      </c>
      <c r="W27">
        <f t="shared" si="2"/>
        <v>0</v>
      </c>
      <c r="X27">
        <f t="shared" si="2"/>
        <v>1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</row>
    <row r="28" spans="1:31" ht="16" thickBot="1" x14ac:dyDescent="0.4">
      <c r="A28" s="2">
        <v>5</v>
      </c>
      <c r="B28" s="1" t="s">
        <v>5</v>
      </c>
      <c r="C28" s="2">
        <v>629.50030000000004</v>
      </c>
      <c r="U28">
        <f t="shared" si="0"/>
        <v>629.50030000000004</v>
      </c>
      <c r="V28">
        <v>27</v>
      </c>
      <c r="W28">
        <f t="shared" si="2"/>
        <v>0</v>
      </c>
      <c r="X28">
        <f t="shared" si="2"/>
        <v>0</v>
      </c>
      <c r="Y28">
        <f t="shared" si="2"/>
        <v>1</v>
      </c>
      <c r="Z28">
        <f t="shared" si="2"/>
        <v>0</v>
      </c>
      <c r="AA28">
        <f t="shared" si="2"/>
        <v>0</v>
      </c>
      <c r="AB28">
        <f t="shared" si="2"/>
        <v>0</v>
      </c>
    </row>
    <row r="29" spans="1:31" ht="16" thickBot="1" x14ac:dyDescent="0.4">
      <c r="A29" s="2">
        <v>5</v>
      </c>
      <c r="B29" s="1" t="s">
        <v>6</v>
      </c>
      <c r="C29" s="2">
        <v>678.22</v>
      </c>
      <c r="U29">
        <f t="shared" si="0"/>
        <v>678.22</v>
      </c>
      <c r="V29">
        <v>28</v>
      </c>
      <c r="W29">
        <f t="shared" si="2"/>
        <v>0</v>
      </c>
      <c r="X29">
        <f t="shared" si="2"/>
        <v>0</v>
      </c>
      <c r="Y29">
        <f t="shared" si="2"/>
        <v>0</v>
      </c>
      <c r="Z29">
        <f t="shared" si="2"/>
        <v>1</v>
      </c>
      <c r="AA29">
        <f t="shared" si="2"/>
        <v>0</v>
      </c>
      <c r="AB29">
        <f t="shared" si="2"/>
        <v>0</v>
      </c>
    </row>
    <row r="30" spans="1:31" ht="16" thickBot="1" x14ac:dyDescent="0.4">
      <c r="A30" s="2">
        <v>5</v>
      </c>
      <c r="B30" s="1" t="s">
        <v>7</v>
      </c>
      <c r="C30" s="2">
        <v>677.63670000000002</v>
      </c>
      <c r="S30" s="19" t="s">
        <v>39</v>
      </c>
      <c r="U30">
        <f t="shared" si="0"/>
        <v>677.63670000000002</v>
      </c>
      <c r="V30">
        <v>29</v>
      </c>
      <c r="W30">
        <f t="shared" si="2"/>
        <v>0</v>
      </c>
      <c r="X30">
        <f t="shared" si="2"/>
        <v>0</v>
      </c>
      <c r="Y30">
        <f t="shared" si="2"/>
        <v>0</v>
      </c>
      <c r="Z30">
        <f t="shared" si="2"/>
        <v>0</v>
      </c>
      <c r="AA30">
        <f t="shared" si="2"/>
        <v>1</v>
      </c>
      <c r="AB30">
        <f t="shared" si="2"/>
        <v>0</v>
      </c>
    </row>
    <row r="31" spans="1:31" ht="16" thickBot="1" x14ac:dyDescent="0.4">
      <c r="A31" s="2">
        <v>5</v>
      </c>
      <c r="B31" s="1" t="s">
        <v>8</v>
      </c>
      <c r="C31" s="2">
        <v>796.3098</v>
      </c>
      <c r="S31" t="s">
        <v>0</v>
      </c>
      <c r="T31" t="s">
        <v>1</v>
      </c>
      <c r="U31">
        <f t="shared" si="0"/>
        <v>796.3098</v>
      </c>
      <c r="V31">
        <v>30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1</v>
      </c>
      <c r="AD31" s="21" t="s">
        <v>40</v>
      </c>
    </row>
    <row r="32" spans="1:31" ht="16" thickBot="1" x14ac:dyDescent="0.4">
      <c r="A32" s="16">
        <v>6</v>
      </c>
      <c r="B32" s="17" t="s">
        <v>3</v>
      </c>
      <c r="C32" s="18">
        <f>U32</f>
        <v>608.12736791762029</v>
      </c>
      <c r="S32">
        <v>6</v>
      </c>
      <c r="T32" s="1" t="s">
        <v>3</v>
      </c>
      <c r="U32" s="14">
        <f>$AH$73+$AH$74*V32+$AH$75*W32+$AH$76*X32</f>
        <v>608.12736791762029</v>
      </c>
      <c r="V32">
        <v>31</v>
      </c>
      <c r="W32">
        <f>IF($T32=W$1,1,0)</f>
        <v>1</v>
      </c>
      <c r="X32">
        <f t="shared" ref="X32:AB32" si="3">IF($T32=X$1,1,0)</f>
        <v>0</v>
      </c>
      <c r="Y32">
        <f t="shared" si="3"/>
        <v>0</v>
      </c>
      <c r="Z32">
        <f t="shared" si="3"/>
        <v>0</v>
      </c>
      <c r="AA32">
        <f t="shared" si="3"/>
        <v>0</v>
      </c>
      <c r="AB32">
        <f t="shared" si="3"/>
        <v>0</v>
      </c>
      <c r="AC32" s="13"/>
      <c r="AD32" s="22">
        <f>$V$73+$V$74*V32+$V$75*W32+$V$76*X32+$V$77*Y32+$V$78*Z32+$V$79*AA32</f>
        <v>604.09549000000004</v>
      </c>
      <c r="AE32" s="15"/>
    </row>
    <row r="33" spans="1:31" ht="16" thickBot="1" x14ac:dyDescent="0.4">
      <c r="A33" s="16">
        <v>6</v>
      </c>
      <c r="B33" s="17" t="s">
        <v>4</v>
      </c>
      <c r="C33" s="18">
        <f t="shared" ref="C33:C37" si="4">U33</f>
        <v>612.50054791762022</v>
      </c>
      <c r="S33">
        <v>6</v>
      </c>
      <c r="T33" s="1" t="s">
        <v>4</v>
      </c>
      <c r="U33" s="14">
        <f t="shared" ref="U33:U37" si="5">$AH$73+$AH$74*V33+$AH$75*W33+$AH$76*X33</f>
        <v>612.50054791762022</v>
      </c>
      <c r="V33">
        <v>32</v>
      </c>
      <c r="W33">
        <f t="shared" ref="W33:AB37" si="6">IF($T33=W$1,1,0)</f>
        <v>0</v>
      </c>
      <c r="X33">
        <f t="shared" si="6"/>
        <v>1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 s="13"/>
      <c r="AD33" s="22">
        <f t="shared" ref="AD33:AD37" si="7">$V$73+$V$74*V33+$V$75*W33+$V$76*X33+$V$77*Y33+$V$78*Z33+$V$79*AA33</f>
        <v>608.46867000000009</v>
      </c>
      <c r="AE33" s="15"/>
    </row>
    <row r="34" spans="1:31" ht="16" thickBot="1" x14ac:dyDescent="0.4">
      <c r="A34" s="16">
        <v>6</v>
      </c>
      <c r="B34" s="17" t="s">
        <v>5</v>
      </c>
      <c r="C34" s="18">
        <f t="shared" si="4"/>
        <v>710.2758089244852</v>
      </c>
      <c r="S34">
        <v>6</v>
      </c>
      <c r="T34" s="1" t="s">
        <v>5</v>
      </c>
      <c r="U34" s="14">
        <f t="shared" si="5"/>
        <v>710.2758089244852</v>
      </c>
      <c r="V34">
        <v>33</v>
      </c>
      <c r="W34">
        <f t="shared" si="6"/>
        <v>0</v>
      </c>
      <c r="X34">
        <f t="shared" si="6"/>
        <v>0</v>
      </c>
      <c r="Y34">
        <f t="shared" si="6"/>
        <v>1</v>
      </c>
      <c r="Z34">
        <f t="shared" si="6"/>
        <v>0</v>
      </c>
      <c r="AA34">
        <f t="shared" si="6"/>
        <v>0</v>
      </c>
      <c r="AB34">
        <f t="shared" si="6"/>
        <v>0</v>
      </c>
      <c r="AC34" s="13"/>
      <c r="AD34" s="22">
        <f t="shared" si="7"/>
        <v>668.84053000000006</v>
      </c>
      <c r="AE34" s="15"/>
    </row>
    <row r="35" spans="1:31" ht="16" thickBot="1" x14ac:dyDescent="0.4">
      <c r="A35" s="16">
        <v>6</v>
      </c>
      <c r="B35" s="17" t="s">
        <v>6</v>
      </c>
      <c r="C35" s="18">
        <f t="shared" si="4"/>
        <v>721.55142491990864</v>
      </c>
      <c r="S35">
        <v>6</v>
      </c>
      <c r="T35" s="1" t="s">
        <v>6</v>
      </c>
      <c r="U35" s="14">
        <f t="shared" si="5"/>
        <v>721.55142491990864</v>
      </c>
      <c r="V35">
        <v>34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1</v>
      </c>
      <c r="AA35">
        <f t="shared" si="6"/>
        <v>0</v>
      </c>
      <c r="AB35">
        <f t="shared" si="6"/>
        <v>0</v>
      </c>
      <c r="AC35" s="13"/>
      <c r="AD35" s="22">
        <f t="shared" si="7"/>
        <v>736.58219000000008</v>
      </c>
      <c r="AE35" s="15"/>
    </row>
    <row r="36" spans="1:31" ht="16" thickBot="1" x14ac:dyDescent="0.4">
      <c r="A36" s="16">
        <v>6</v>
      </c>
      <c r="B36" s="17" t="s">
        <v>7</v>
      </c>
      <c r="C36" s="18">
        <f t="shared" si="4"/>
        <v>732.82704091533196</v>
      </c>
      <c r="S36">
        <v>6</v>
      </c>
      <c r="T36" s="1" t="s">
        <v>7</v>
      </c>
      <c r="U36" s="14">
        <f t="shared" si="5"/>
        <v>732.82704091533196</v>
      </c>
      <c r="V36">
        <v>35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1</v>
      </c>
      <c r="AB36">
        <f t="shared" si="6"/>
        <v>0</v>
      </c>
      <c r="AC36" s="13"/>
      <c r="AD36" s="22">
        <f t="shared" si="7"/>
        <v>706.11501000000021</v>
      </c>
      <c r="AE36" s="15"/>
    </row>
    <row r="37" spans="1:31" ht="16" thickBot="1" x14ac:dyDescent="0.4">
      <c r="A37" s="16">
        <v>6</v>
      </c>
      <c r="B37" s="17" t="s">
        <v>8</v>
      </c>
      <c r="C37" s="18">
        <f t="shared" si="4"/>
        <v>744.10265691075529</v>
      </c>
      <c r="S37">
        <v>6</v>
      </c>
      <c r="T37" s="1" t="s">
        <v>8</v>
      </c>
      <c r="U37" s="14">
        <f t="shared" si="5"/>
        <v>744.10265691075529</v>
      </c>
      <c r="V37">
        <v>36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1</v>
      </c>
      <c r="AC37" s="13"/>
      <c r="AD37" s="22">
        <f t="shared" si="7"/>
        <v>781.09169000000009</v>
      </c>
      <c r="AE37" s="15"/>
    </row>
    <row r="38" spans="1:31" x14ac:dyDescent="0.35"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1:31" x14ac:dyDescent="0.35"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1:31" x14ac:dyDescent="0.35">
      <c r="A40" t="s">
        <v>9</v>
      </c>
      <c r="C40">
        <f>AVERAGE(C2:C31)</f>
        <v>485.26972000000001</v>
      </c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1:31" x14ac:dyDescent="0.35">
      <c r="A41" t="s">
        <v>10</v>
      </c>
      <c r="C41">
        <f>MIN(C2:C31)</f>
        <v>211.25720000000001</v>
      </c>
    </row>
    <row r="42" spans="1:31" x14ac:dyDescent="0.35">
      <c r="A42" t="s">
        <v>11</v>
      </c>
      <c r="C42">
        <f>MAX(C2:C31)</f>
        <v>796.3098</v>
      </c>
    </row>
    <row r="43" spans="1:31" x14ac:dyDescent="0.35">
      <c r="A43" t="s">
        <v>12</v>
      </c>
      <c r="C43">
        <f>_xlfn.STDEV.S(C2:C31)</f>
        <v>128.16393048421648</v>
      </c>
    </row>
    <row r="44" spans="1:31" x14ac:dyDescent="0.35">
      <c r="A44" t="s">
        <v>13</v>
      </c>
      <c r="C44">
        <f>C43/C40</f>
        <v>0.26410864968911818</v>
      </c>
    </row>
    <row r="57" spans="21:34" x14ac:dyDescent="0.35">
      <c r="U57" t="s">
        <v>15</v>
      </c>
      <c r="AG57" t="s">
        <v>15</v>
      </c>
    </row>
    <row r="58" spans="21:34" ht="15" thickBot="1" x14ac:dyDescent="0.4"/>
    <row r="59" spans="21:34" x14ac:dyDescent="0.35">
      <c r="U59" s="6" t="s">
        <v>16</v>
      </c>
      <c r="V59" s="6"/>
      <c r="AG59" s="6" t="s">
        <v>16</v>
      </c>
      <c r="AH59" s="6"/>
    </row>
    <row r="60" spans="21:34" x14ac:dyDescent="0.35">
      <c r="U60" s="3" t="s">
        <v>17</v>
      </c>
      <c r="V60" s="3">
        <v>0.90346007592732125</v>
      </c>
      <c r="AG60" s="3" t="s">
        <v>17</v>
      </c>
      <c r="AH60" s="3">
        <v>0.88002958618712313</v>
      </c>
    </row>
    <row r="61" spans="21:34" x14ac:dyDescent="0.35">
      <c r="U61" s="3" t="s">
        <v>18</v>
      </c>
      <c r="V61" s="3">
        <v>0.81624010879460107</v>
      </c>
      <c r="AG61" s="3" t="s">
        <v>18</v>
      </c>
      <c r="AH61" s="3">
        <v>0.77445207256467907</v>
      </c>
    </row>
    <row r="62" spans="21:34" x14ac:dyDescent="0.35">
      <c r="U62" s="3" t="s">
        <v>19</v>
      </c>
      <c r="V62" s="7">
        <v>0.76830274587145353</v>
      </c>
      <c r="AG62" s="3" t="s">
        <v>19</v>
      </c>
      <c r="AH62" s="7">
        <v>0.74842731170675747</v>
      </c>
    </row>
    <row r="63" spans="21:34" x14ac:dyDescent="0.35">
      <c r="U63" s="3" t="s">
        <v>20</v>
      </c>
      <c r="V63" s="3">
        <v>61.691632271428752</v>
      </c>
      <c r="AG63" s="3" t="s">
        <v>20</v>
      </c>
      <c r="AH63" s="3">
        <v>64.283211154298243</v>
      </c>
    </row>
    <row r="64" spans="21:34" ht="15" thickBot="1" x14ac:dyDescent="0.4">
      <c r="U64" s="4" t="s">
        <v>21</v>
      </c>
      <c r="V64" s="4">
        <v>30</v>
      </c>
      <c r="AG64" s="4" t="s">
        <v>21</v>
      </c>
      <c r="AH64" s="4">
        <v>30</v>
      </c>
    </row>
    <row r="66" spans="21:41" ht="15" thickBot="1" x14ac:dyDescent="0.4">
      <c r="U66" t="s">
        <v>22</v>
      </c>
      <c r="AG66" t="s">
        <v>22</v>
      </c>
    </row>
    <row r="67" spans="21:41" x14ac:dyDescent="0.35">
      <c r="U67" s="5"/>
      <c r="V67" s="5" t="s">
        <v>27</v>
      </c>
      <c r="W67" s="5" t="s">
        <v>28</v>
      </c>
      <c r="X67" s="5" t="s">
        <v>29</v>
      </c>
      <c r="Y67" s="5" t="s">
        <v>30</v>
      </c>
      <c r="Z67" s="5" t="s">
        <v>31</v>
      </c>
      <c r="AG67" s="5"/>
      <c r="AH67" s="5" t="s">
        <v>27</v>
      </c>
      <c r="AI67" s="5" t="s">
        <v>28</v>
      </c>
      <c r="AJ67" s="5" t="s">
        <v>29</v>
      </c>
      <c r="AK67" s="5" t="s">
        <v>30</v>
      </c>
      <c r="AL67" s="5" t="s">
        <v>31</v>
      </c>
    </row>
    <row r="68" spans="21:41" x14ac:dyDescent="0.35">
      <c r="U68" s="3" t="s">
        <v>23</v>
      </c>
      <c r="V68" s="3">
        <v>6</v>
      </c>
      <c r="W68" s="3">
        <v>388819.07691452466</v>
      </c>
      <c r="X68" s="3">
        <v>64803.17948575411</v>
      </c>
      <c r="Y68" s="3">
        <v>17.027221754003964</v>
      </c>
      <c r="Z68" s="3">
        <v>2.0153625110913826E-7</v>
      </c>
      <c r="AG68" s="3" t="s">
        <v>23</v>
      </c>
      <c r="AH68" s="3">
        <v>3</v>
      </c>
      <c r="AI68" s="3">
        <v>368913.18709371751</v>
      </c>
      <c r="AJ68" s="3">
        <v>122971.0623645725</v>
      </c>
      <c r="AK68" s="3">
        <v>29.75827815643289</v>
      </c>
      <c r="AL68" s="3">
        <v>1.4544409361320898E-8</v>
      </c>
    </row>
    <row r="69" spans="21:41" x14ac:dyDescent="0.35">
      <c r="U69" s="3" t="s">
        <v>24</v>
      </c>
      <c r="V69" s="3">
        <v>23</v>
      </c>
      <c r="W69" s="3">
        <v>87534.722323203358</v>
      </c>
      <c r="X69" s="3">
        <v>3805.8574923131896</v>
      </c>
      <c r="Y69" s="3"/>
      <c r="Z69" s="3"/>
      <c r="AG69" s="3" t="s">
        <v>24</v>
      </c>
      <c r="AH69" s="3">
        <v>26</v>
      </c>
      <c r="AI69" s="3">
        <v>107440.61214401046</v>
      </c>
      <c r="AJ69" s="3">
        <v>4132.331236308095</v>
      </c>
      <c r="AK69" s="3"/>
      <c r="AL69" s="3"/>
    </row>
    <row r="70" spans="21:41" ht="15" thickBot="1" x14ac:dyDescent="0.4">
      <c r="U70" s="4" t="s">
        <v>25</v>
      </c>
      <c r="V70" s="4">
        <v>29</v>
      </c>
      <c r="W70" s="4">
        <v>476353.799237728</v>
      </c>
      <c r="X70" s="4"/>
      <c r="Y70" s="4"/>
      <c r="Z70" s="4"/>
      <c r="AG70" s="4" t="s">
        <v>25</v>
      </c>
      <c r="AH70" s="4">
        <v>29</v>
      </c>
      <c r="AI70" s="4">
        <v>476353.799237728</v>
      </c>
      <c r="AJ70" s="4"/>
      <c r="AK70" s="4"/>
      <c r="AL70" s="4"/>
    </row>
    <row r="71" spans="21:41" ht="15" thickBot="1" x14ac:dyDescent="0.4"/>
    <row r="72" spans="21:41" x14ac:dyDescent="0.35">
      <c r="U72" s="5"/>
      <c r="V72" s="5" t="s">
        <v>32</v>
      </c>
      <c r="W72" s="5" t="s">
        <v>20</v>
      </c>
      <c r="X72" s="5" t="s">
        <v>33</v>
      </c>
      <c r="Y72" s="5" t="s">
        <v>34</v>
      </c>
      <c r="Z72" s="5" t="s">
        <v>35</v>
      </c>
      <c r="AA72" s="5" t="s">
        <v>36</v>
      </c>
      <c r="AB72" s="5" t="s">
        <v>37</v>
      </c>
      <c r="AC72" s="5" t="s">
        <v>38</v>
      </c>
      <c r="AG72" s="5"/>
      <c r="AH72" s="5" t="s">
        <v>32</v>
      </c>
      <c r="AI72" s="5" t="s">
        <v>20</v>
      </c>
      <c r="AJ72" s="5" t="s">
        <v>33</v>
      </c>
      <c r="AK72" s="5" t="s">
        <v>34</v>
      </c>
      <c r="AL72" s="5" t="s">
        <v>35</v>
      </c>
      <c r="AM72" s="5" t="s">
        <v>36</v>
      </c>
      <c r="AN72" s="5" t="s">
        <v>37</v>
      </c>
      <c r="AO72" s="5" t="s">
        <v>38</v>
      </c>
    </row>
    <row r="73" spans="21:41" x14ac:dyDescent="0.35">
      <c r="U73" s="3" t="s">
        <v>26</v>
      </c>
      <c r="V73" s="9">
        <v>383.23326999999995</v>
      </c>
      <c r="W73" s="3">
        <v>36.497261846741544</v>
      </c>
      <c r="X73" s="3">
        <v>10.50032935646691</v>
      </c>
      <c r="Y73" s="7">
        <v>3.019114814844158E-10</v>
      </c>
      <c r="Z73" s="3">
        <v>307.73293152128127</v>
      </c>
      <c r="AA73" s="3">
        <v>458.73360847871862</v>
      </c>
      <c r="AB73" s="3">
        <v>307.73293152128127</v>
      </c>
      <c r="AC73" s="3">
        <v>458.73360847871862</v>
      </c>
      <c r="AG73" s="3" t="s">
        <v>26</v>
      </c>
      <c r="AH73" s="9">
        <v>338.18048107551482</v>
      </c>
      <c r="AI73" s="3">
        <v>26.860810535653659</v>
      </c>
      <c r="AJ73" s="3">
        <v>12.590107086553902</v>
      </c>
      <c r="AK73" s="11">
        <v>1.4358848930493143E-12</v>
      </c>
      <c r="AL73" s="3">
        <v>282.96729427367006</v>
      </c>
      <c r="AM73" s="3">
        <v>393.39366787735958</v>
      </c>
      <c r="AN73" s="3">
        <v>282.96729427367006</v>
      </c>
      <c r="AO73" s="3">
        <v>393.39366787735958</v>
      </c>
    </row>
    <row r="74" spans="21:41" x14ac:dyDescent="0.35">
      <c r="U74" s="3" t="s">
        <v>14</v>
      </c>
      <c r="V74" s="9">
        <v>11.051622777777782</v>
      </c>
      <c r="W74" s="3">
        <v>1.3273925799310868</v>
      </c>
      <c r="X74" s="3">
        <v>8.3258132860374587</v>
      </c>
      <c r="Y74" s="7">
        <v>2.1477867125921515E-8</v>
      </c>
      <c r="Z74" s="3">
        <v>8.3057020152895635</v>
      </c>
      <c r="AA74" s="3">
        <v>13.797543540266</v>
      </c>
      <c r="AB74" s="3">
        <v>8.3057020152895635</v>
      </c>
      <c r="AC74" s="3">
        <v>13.797543540266</v>
      </c>
      <c r="AG74" s="3" t="s">
        <v>14</v>
      </c>
      <c r="AH74" s="9">
        <v>11.275615995423346</v>
      </c>
      <c r="AI74" s="3">
        <v>1.3752189318208528</v>
      </c>
      <c r="AJ74" s="3">
        <v>8.1991425034368266</v>
      </c>
      <c r="AK74" s="11">
        <v>1.1120786650169568E-8</v>
      </c>
      <c r="AL74" s="3">
        <v>8.448812996486577</v>
      </c>
      <c r="AM74" s="3">
        <v>14.102418994360114</v>
      </c>
      <c r="AN74" s="3">
        <v>8.448812996486577</v>
      </c>
      <c r="AO74" s="3">
        <v>14.102418994360114</v>
      </c>
    </row>
    <row r="75" spans="21:41" x14ac:dyDescent="0.35">
      <c r="U75" s="3" t="s">
        <v>3</v>
      </c>
      <c r="V75" s="9">
        <v>-121.73808611111112</v>
      </c>
      <c r="W75" s="3">
        <v>39.577673926807265</v>
      </c>
      <c r="X75" s="3">
        <v>-3.0759282704750843</v>
      </c>
      <c r="Y75" s="7">
        <v>5.3435390625623464E-3</v>
      </c>
      <c r="Z75" s="3">
        <v>-203.61074248248454</v>
      </c>
      <c r="AA75" s="3">
        <v>-39.865429739737692</v>
      </c>
      <c r="AB75" s="3">
        <v>-203.61074248248454</v>
      </c>
      <c r="AC75" s="3">
        <v>-39.865429739737692</v>
      </c>
      <c r="AG75" s="3" t="s">
        <v>3</v>
      </c>
      <c r="AH75" s="9">
        <v>-79.597209016018311</v>
      </c>
      <c r="AI75" s="3">
        <v>32.500005248921049</v>
      </c>
      <c r="AJ75" s="3">
        <v>-2.4491444972508374</v>
      </c>
      <c r="AK75" s="11">
        <v>2.1371196018004409E-2</v>
      </c>
      <c r="AL75" s="3">
        <v>-146.40192656122343</v>
      </c>
      <c r="AM75" s="3">
        <v>-12.792491470813204</v>
      </c>
      <c r="AN75" s="3">
        <v>-146.40192656122343</v>
      </c>
      <c r="AO75" s="3">
        <v>-12.792491470813204</v>
      </c>
    </row>
    <row r="76" spans="21:41" ht="15" thickBot="1" x14ac:dyDescent="0.4">
      <c r="U76" s="3" t="s">
        <v>4</v>
      </c>
      <c r="V76" s="9">
        <v>-128.41652888888885</v>
      </c>
      <c r="W76" s="3">
        <v>39.376827372267741</v>
      </c>
      <c r="X76" s="3">
        <v>-3.2612208107789269</v>
      </c>
      <c r="Y76" s="7">
        <v>3.4360528651945351E-3</v>
      </c>
      <c r="Z76" s="3">
        <v>-209.87370250668764</v>
      </c>
      <c r="AA76" s="3">
        <v>-46.959355271090061</v>
      </c>
      <c r="AB76" s="3">
        <v>-209.87370250668764</v>
      </c>
      <c r="AC76" s="3">
        <v>-46.959355271090061</v>
      </c>
      <c r="AG76" s="4" t="s">
        <v>4</v>
      </c>
      <c r="AH76" s="10">
        <v>-86.499645011441658</v>
      </c>
      <c r="AI76" s="4">
        <v>32.324959064432925</v>
      </c>
      <c r="AJ76" s="4">
        <v>-2.6759398160109971</v>
      </c>
      <c r="AK76" s="12">
        <v>1.2724792418342814E-2</v>
      </c>
      <c r="AL76" s="4">
        <v>-152.9445499713093</v>
      </c>
      <c r="AM76" s="4">
        <v>-20.054740051574001</v>
      </c>
      <c r="AN76" s="4">
        <v>-152.9445499713093</v>
      </c>
      <c r="AO76" s="4">
        <v>-20.054740051574001</v>
      </c>
    </row>
    <row r="77" spans="21:41" x14ac:dyDescent="0.35">
      <c r="U77" s="3" t="s">
        <v>5</v>
      </c>
      <c r="V77" s="9">
        <v>-79.096291666666588</v>
      </c>
      <c r="W77" s="3">
        <v>39.219902300701627</v>
      </c>
      <c r="X77" s="3">
        <v>-2.01673862061741</v>
      </c>
      <c r="Y77" s="7">
        <v>5.554412208144343E-2</v>
      </c>
      <c r="Z77" s="3">
        <v>-160.22884104090457</v>
      </c>
      <c r="AA77" s="3">
        <v>2.0362577075714086</v>
      </c>
      <c r="AB77" s="3">
        <v>-160.22884104090457</v>
      </c>
      <c r="AC77" s="3">
        <v>2.0362577075714086</v>
      </c>
    </row>
    <row r="78" spans="21:41" x14ac:dyDescent="0.35">
      <c r="U78" s="3" t="s">
        <v>6</v>
      </c>
      <c r="V78" s="9">
        <v>-22.406254444444425</v>
      </c>
      <c r="W78" s="3">
        <v>39.107427442498697</v>
      </c>
      <c r="X78" s="3">
        <v>-0.57294114979537547</v>
      </c>
      <c r="Y78" s="7">
        <v>0.5722439020711515</v>
      </c>
      <c r="Z78" s="3">
        <v>-103.30613184728013</v>
      </c>
      <c r="AA78" s="3">
        <v>58.493622958391271</v>
      </c>
      <c r="AB78" s="3">
        <v>-103.30613184728013</v>
      </c>
      <c r="AC78" s="3">
        <v>58.493622958391271</v>
      </c>
    </row>
    <row r="79" spans="21:41" ht="15" thickBot="1" x14ac:dyDescent="0.4">
      <c r="U79" s="4" t="s">
        <v>7</v>
      </c>
      <c r="V79" s="10">
        <v>-63.925057222222122</v>
      </c>
      <c r="W79" s="4">
        <v>39.039786986951292</v>
      </c>
      <c r="X79" s="4">
        <v>-1.6374335557616775</v>
      </c>
      <c r="Y79" s="8">
        <v>0.11515059698232921</v>
      </c>
      <c r="Z79" s="4">
        <v>-144.68500968191745</v>
      </c>
      <c r="AA79" s="4">
        <v>16.834895237473219</v>
      </c>
      <c r="AB79" s="4">
        <v>-144.68500968191745</v>
      </c>
      <c r="AC79" s="4">
        <v>16.834895237473219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Giraleas, Dimitris</dc:creator>
  <cp:lastModifiedBy>Giraleas, Dimitris</cp:lastModifiedBy>
  <dcterms:created xsi:type="dcterms:W3CDTF">2021-03-18T15:20:43Z</dcterms:created>
  <dcterms:modified xsi:type="dcterms:W3CDTF">2021-03-20T18:36:28Z</dcterms:modified>
</cp:coreProperties>
</file>