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ATA ANALYTICS COURSE\EXCEL\Coffee Shop Project\"/>
    </mc:Choice>
  </mc:AlternateContent>
  <xr:revisionPtr revIDLastSave="0" documentId="13_ncr:1_{01C8E980-DE64-4307-8E85-EC1925F16BDD}"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 Sales" sheetId="18" r:id="rId2"/>
    <sheet name="Country Bar Chart" sheetId="19" r:id="rId3"/>
    <sheet name="Top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4" i="17"/>
  <c r="I13" i="17"/>
  <c r="N13" i="17" s="1"/>
  <c r="I8" i="17"/>
  <c r="N8" i="17" s="1"/>
  <c r="I2" i="17"/>
  <c r="N2" i="17" s="1"/>
  <c r="I3" i="17"/>
  <c r="N3" i="17" s="1"/>
  <c r="J3" i="17"/>
  <c r="O3" i="17" s="1"/>
  <c r="K3" i="17"/>
  <c r="L3" i="17"/>
  <c r="M3" i="17" s="1"/>
  <c r="I4" i="17"/>
  <c r="N4" i="17" s="1"/>
  <c r="J4" i="17"/>
  <c r="O4" i="17" s="1"/>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<sst xmlns="http://schemas.openxmlformats.org/spreadsheetml/2006/main" count="11084" uniqueCount="6209">
  <si>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</si>
  <si>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</si>
  <si>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</si>
  <si>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</si>
  <si>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</si>
  <si>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</si>
  <si>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</si>
  <si>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</si>
  <si>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</si>
  <si>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</si>
  <si>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</si>
  <si>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</si>
  <si>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</si>
  <si>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</si>
  <si>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</si>
  <si>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</si>
  <si>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</si>
  <si>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</si>
  <si>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</si>
  <si>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</si>
  <si>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</si>
  <si>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</si>
  <si>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</si>
  <si>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</si>
  <si>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</si>
  <si>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</si>
  <si>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</si>
  <si>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</si>
  <si>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</si>
  <si>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</si>
  <si>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</si>
  <si>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</si>
  <si>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</si>
  <si>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</si>
  <si>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</si>
  <si>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</si>
  <si>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</si>
  <si>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</si>
  <si>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</si>
  <si>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</si>
  <si>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</si>
  <si>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</si>
  <si>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</si>
  <si>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</si>
  <si>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</si>
  <si>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</si>
  <si>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</si>
  <si>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</si>
  <si>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</si>
  <si>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</si>
  <si>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</si>
  <si>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</si>
  <si>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</si>
  <si>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</si>
  <si>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</si>
  <si>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</si>
  <si>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</si>
  <si>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</si>
  <si>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</si>
  <si>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</si>
  <si>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</si>
  <si>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</si>
  <si>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</si>
  <si>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</si>
  <si>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</si>
  <si>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</si>
  <si>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</si>
  <si>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</si>
  <si>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</si>
  <si>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</si>
  <si>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</si>
  <si>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</si>
  <si>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</si>
  <si>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</si>
  <si>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</si>
  <si>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</si>
  <si>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</si>
  <si>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</si>
  <si>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</si>
  <si>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</si>
  <si>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</si>
  <si>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</si>
  <si>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</si>
  <si>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</si>
  <si>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</si>
  <si>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</si>
  <si>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</si>
  <si>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</si>
  <si>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</si>
  <si>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</si>
  <si>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</si>
  <si>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</si>
  <si>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</si>
  <si>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</si>
  <si>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</si>
  <si>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</si>
  <si>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</si>
  <si>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</si>
  <si>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</si>
  <si>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</si>
  <si>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</si>
  <si>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</si>
  <si>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</si>
  <si>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</si>
  <si>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</si>
  <si>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</si>
  <si>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</si>
  <si>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</si>
  <si>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</si>
  <si>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</si>
  <si>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</si>
  <si>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</si>
  <si>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</si>
  <si>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</si>
  <si>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</si>
  <si>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</si>
  <si>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</si>
  <si>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</si>
  <si>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</si>
  <si>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</si>
  <si>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</si>
  <si>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</si>
  <si>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</si>
  <si>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</si>
  <si>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</si>
  <si>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</si>
  <si>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</si>
  <si>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</si>
  <si>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</si>
  <si>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</si>
  <si>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</si>
  <si>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</si>
  <si>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</si>
  <si>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</si>
  <si>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</si>
  <si>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</si>
  <si>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</si>
  <si>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</si>
  <si>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</si>
  <si>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</si>
  <si>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</si>
  <si>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</si>
  <si>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</si>
  <si>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</si>
  <si>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</si>
  <si>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</si>
  <si>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</si>
  <si>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</si>
  <si>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</si>
  <si>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</si>
  <si>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</si>
  <si>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</si>
  <si>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</si>
  <si>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</si>
  <si>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</si>
  <si>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</si>
  <si>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</si>
  <si>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</si>
  <si>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</si>
  <si>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</si>
  <si>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</si>
  <si>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</si>
  <si>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</si>
  <si>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</si>
  <si>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</si>
  <si>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</si>
  <si>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</si>
  <si>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</si>
  <si>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</si>
  <si>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</si>
  <si>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</si>
  <si>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</si>
  <si>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</si>
  <si>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</si>
  <si>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</si>
  <si>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</si>
  <si>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</si>
  <si>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</si>
  <si>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</si>
  <si>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</si>
  <si>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</si>
  <si>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</si>
  <si>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</si>
  <si>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</si>
  <si>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</si>
  <si>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</si>
  <si>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</si>
  <si>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</si>
  <si>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</si>
  <si>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</si>
  <si>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</si>
  <si>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</si>
  <si>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</si>
  <si>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</si>
  <si>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</si>
  <si>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</si>
  <si>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</si>
  <si>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</si>
  <si>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</si>
  <si>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</si>
  <si>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</si>
  <si>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</si>
  <si>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</si>
  <si>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</si>
  <si>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</si>
  <si>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</si>
  <si>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</si>
  <si>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</si>
  <si>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</si>
  <si>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</si>
  <si>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</si>
  <si>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</si>
  <si>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</si>
  <si>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</si>
  <si>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</si>
  <si>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</si>
  <si>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</si>
  <si>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</si>
  <si>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</si>
  <si>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</si>
  <si>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</si>
  <si>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</si>
  <si>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</si>
  <si>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</si>
  <si>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</si>
  <si>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</si>
  <si>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</si>
  <si>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</si>
  <si>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</si>
  <si>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</si>
  <si>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</si>
  <si>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</si>
  <si>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</si>
  <si>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</si>
  <si>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</si>
  <si>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</si>
  <si>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</si>
  <si>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</si>
  <si>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</si>
  <si>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</si>
  <si>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</si>
  <si>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</si>
  <si>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</si>
  <si>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</si>
  <si>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</si>
  <si>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</si>
  <si>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</si>
  <si>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</si>
  <si>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</si>
  <si>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</si>
  <si>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</si>
  <si>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</si>
  <si>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</si>
  <si>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</si>
  <si>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</si>
  <si>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</si>
  <si>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</si>
  <si>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</si>
  <si>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</si>
  <si>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</si>
  <si>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</si>
  <si>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</si>
  <si>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</si>
  <si>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</si>
  <si>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</si>
  <si>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</si>
  <si>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</si>
  <si>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</si>
  <si>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</si>
  <si>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</si>
  <si>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</si>
  <si>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</si>
  <si>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</si>
  <si>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</si>
  <si>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</si>
  <si>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</si>
  <si>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</si>
  <si>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</si>
  <si>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</si>
  <si>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</si>
  <si>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</si>
  <si>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</si>
  <si>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</si>
  <si>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</si>
  <si>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</si>
  <si>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</si>
  <si>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</si>
  <si>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</si>
  <si>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</si>
  <si>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</si>
  <si>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</si>
  <si>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</si>
  <si>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</si>
  <si>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</si>
  <si>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</si>
  <si>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</si>
  <si>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</si>
  <si>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</si>
  <si>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</si>
  <si>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</si>
  <si>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</si>
  <si>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</si>
  <si>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</si>
  <si>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</si>
  <si>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</si>
  <si>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</si>
  <si>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</si>
  <si>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</si>
  <si>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</si>
  <si>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</si>
  <si>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</si>
  <si>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</si>
  <si>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</si>
  <si>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</si>
  <si>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</si>
  <si>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</si>
  <si>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</si>
  <si>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</si>
  <si>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</si>
  <si>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</si>
  <si>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</si>
  <si>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</si>
  <si>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</si>
  <si>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</si>
  <si>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</si>
  <si>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</si>
  <si>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</si>
  <si>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</si>
  <si>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</si>
  <si>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</si>
  <si>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</si>
  <si>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</si>
  <si>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</si>
  <si>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</si>
  <si>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</si>
  <si>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</si>
  <si>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</si>
  <si>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</si>
  <si>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</si>
  <si>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</si>
  <si>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</si>
  <si>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</si>
  <si>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</si>
  <si>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</si>
  <si>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</si>
  <si>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</si>
  <si>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</si>
  <si>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</si>
  <si>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</si>
  <si>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</si>
  <si>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</si>
  <si>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</si>
  <si>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</si>
  <si>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</si>
  <si>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</si>
  <si>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</si>
  <si>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</si>
  <si>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</si>
  <si>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</si>
  <si>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</si>
  <si>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</si>
  <si>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</si>
  <si>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</si>
  <si>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</si>
  <si>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</si>
  <si>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</si>
  <si>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</si>
  <si>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</si>
  <si>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</si>
  <si>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</si>
  <si>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</si>
  <si>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</si>
  <si>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</si>
  <si>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</si>
  <si>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</si>
  <si>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</si>
  <si>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</si>
  <si>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</si>
  <si>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</si>
  <si>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</si>
  <si>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</si>
  <si>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</si>
  <si>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</si>
  <si>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</si>
  <si>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</si>
  <si>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</si>
  <si>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</si>
  <si>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</si>
  <si>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</si>
  <si>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</si>
  <si>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</si>
  <si>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</si>
  <si>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</si>
  <si>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</si>
  <si>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</si>
  <si>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</si>
  <si>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</si>
  <si>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</si>
  <si>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</si>
  <si>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</si>
  <si>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</si>
  <si>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</si>
  <si>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</si>
  <si>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</si>
  <si>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</si>
  <si>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</si>
  <si>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</si>
  <si>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</si>
  <si>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</si>
  <si>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</si>
  <si>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</si>
  <si>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</si>
  <si>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</si>
  <si>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</si>
  <si>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</si>
  <si>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</si>
  <si>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</si>
  <si>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</si>
  <si>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</si>
  <si>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</si>
  <si>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</si>
  <si>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</si>
  <si>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</si>
  <si>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</si>
  <si>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</si>
  <si>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</si>
  <si>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</si>
  <si>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</si>
  <si>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</si>
  <si>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</si>
  <si>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</si>
  <si>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</si>
  <si>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</si>
  <si>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</si>
  <si>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</si>
  <si>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</si>
  <si>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</si>
  <si>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</si>
  <si>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</si>
  <si>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</si>
  <si>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</si>
  <si>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</si>
  <si>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</si>
  <si>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</si>
  <si>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</si>
  <si>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</si>
  <si>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</si>
  <si>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</si>
  <si>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</si>
  <si>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</si>
  <si>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</si>
  <si>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</si>
  <si>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</si>
  <si>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</si>
  <si>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</si>
  <si>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</si>
  <si>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</si>
  <si>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</si>
  <si>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</si>
  <si>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</si>
  <si>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</si>
  <si>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</si>
  <si>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</si>
  <si>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</si>
  <si>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</si>
  <si>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</si>
  <si>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</si>
  <si>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</si>
  <si>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</si>
  <si>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</si>
  <si>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</si>
  <si>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</si>
  <si>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</si>
  <si>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</si>
  <si>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</si>
  <si>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</si>
  <si>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</si>
  <si>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</si>
  <si>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</si>
  <si>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</si>
  <si>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</si>
  <si>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</si>
  <si>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</si>
  <si>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</si>
  <si>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</si>
  <si>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</si>
  <si>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</si>
  <si>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</si>
  <si>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</si>
  <si>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</si>
  <si>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</si>
  <si>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</si>
  <si>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</si>
  <si>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</si>
  <si>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</si>
  <si>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</si>
  <si>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</si>
  <si>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</si>
  <si>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</si>
  <si>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</si>
  <si>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</si>
  <si>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</si>
  <si>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</si>
  <si>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</si>
  <si>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</si>
  <si>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</si>
  <si>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</si>
  <si>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</si>
  <si>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</si>
  <si>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</si>
  <si>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</si>
  <si>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</si>
  <si>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</si>
  <si>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</si>
  <si>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</si>
  <si>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</si>
  <si>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</si>
  <si>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</si>
  <si>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</si>
  <si>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</si>
  <si>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</si>
  <si>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</si>
  <si>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</si>
  <si>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</si>
  <si>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</si>
  <si>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</si>
  <si>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</si>
  <si>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</si>
  <si>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</si>
  <si>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</si>
  <si>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</si>
  <si>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</si>
  <si>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</si>
  <si>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</si>
  <si>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</si>
  <si>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</si>
  <si>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</si>
  <si>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</si>
  <si>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</si>
  <si>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</si>
  <si>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</si>
  <si>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</si>
  <si>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</si>
  <si>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</si>
  <si>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</si>
  <si>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</si>
  <si>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</si>
  <si>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</si>
  <si>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</si>
  <si>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</si>
  <si>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</si>
  <si>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</si>
  <si>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</si>
  <si>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</si>
  <si>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</si>
  <si>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</si>
  <si>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</si>
  <si>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</si>
  <si>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</si>
  <si>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</si>
  <si>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</si>
  <si>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</si>
  <si>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</si>
  <si>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</si>
  <si>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</si>
  <si>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</si>
  <si>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</si>
  <si>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</si>
  <si>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</si>
  <si>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</si>
  <si>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</si>
  <si>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</si>
  <si>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</si>
  <si>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</si>
  <si>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</si>
  <si>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</si>
  <si>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</si>
  <si>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</si>
  <si>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</si>
  <si>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</si>
  <si>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</si>
  <si>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</si>
  <si>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</si>
  <si>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</si>
  <si>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</si>
  <si>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</si>
  <si>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</si>
  <si>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</si>
  <si>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</si>
  <si>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</si>
  <si>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</si>
  <si>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</si>
  <si>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</si>
  <si>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</si>
  <si>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</si>
  <si>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</si>
  <si>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</si>
  <si>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</si>
  <si>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</si>
  <si>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</si>
  <si>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</si>
  <si>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</si>
  <si>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</si>
  <si>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</si>
  <si>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</si>
  <si>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</si>
  <si>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</si>
  <si>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</si>
  <si>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</si>
  <si>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</si>
  <si>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</si>
  <si>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</si>
  <si>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</si>
  <si>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</si>
  <si>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</si>
  <si>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</si>
  <si>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</si>
  <si>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</si>
  <si>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</si>
  <si>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</si>
  <si>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</si>
  <si>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</si>
  <si>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</si>
  <si>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</si>
  <si>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</si>
  <si>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</si>
  <si>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</si>
  <si>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</si>
  <si>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</si>
  <si>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</si>
  <si>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</si>
  <si>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</si>
  <si>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</si>
  <si>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</si>
  <si>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</si>
  <si>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</si>
  <si>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</si>
  <si>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</si>
  <si>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</si>
  <si>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</si>
  <si>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</si>
  <si>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</si>
  <si>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</si>
  <si>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</si>
  <si>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</si>
  <si>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</si>
  <si>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</si>
  <si>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</si>
  <si>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</si>
  <si>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</si>
  <si>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</si>
  <si>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</si>
  <si>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</si>
  <si>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</si>
  <si>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</si>
  <si>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</si>
  <si>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</si>
  <si>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</si>
  <si>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</si>
  <si>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</si>
  <si>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</si>
  <si>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</si>
  <si>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</si>
  <si>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</si>
  <si>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</si>
  <si>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</si>
  <si>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</si>
  <si>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</si>
  <si>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</si>
  <si>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</si>
  <si>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</si>
  <si>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</si>
  <si>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</si>
  <si>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</si>
  <si>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</si>
  <si>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</si>
  <si>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</si>
  <si>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</si>
  <si>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</si>
  <si>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</si>
  <si>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</si>
  <si>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</si>
  <si>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</si>
  <si>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</si>
  <si>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</si>
  <si>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</si>
  <si>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</si>
  <si>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</si>
  <si>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</si>
  <si>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</si>
  <si>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</si>
  <si>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</si>
  <si>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</si>
  <si>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</si>
  <si>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</si>
  <si>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</si>
  <si>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</si>
  <si>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</si>
  <si>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</si>
  <si>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</si>
  <si>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</si>
  <si>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</si>
  <si>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</si>
  <si>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</si>
  <si>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</si>
  <si>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</si>
  <si>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</si>
  <si>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</si>
  <si>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</si>
  <si>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</si>
  <si>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</si>
  <si>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</si>
  <si>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</si>
  <si>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</si>
  <si>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</si>
  <si>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</si>
  <si>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</si>
  <si>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</si>
  <si>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</si>
  <si>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</si>
  <si>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</si>
  <si>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</si>
  <si>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</si>
  <si>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</si>
  <si>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</si>
  <si>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</si>
  <si>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</si>
  <si>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</si>
  <si>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</si>
  <si>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</si>
  <si>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</si>
  <si>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</si>
  <si>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</si>
  <si>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</si>
  <si>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</si>
  <si>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</si>
  <si>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</si>
  <si>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</si>
  <si>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</si>
  <si>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</si>
  <si>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</si>
  <si>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</si>
  <si>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</si>
  <si>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</si>
  <si>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</si>
  <si>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</si>
  <si>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</si>
  <si>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</si>
  <si>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</si>
  <si>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</si>
  <si>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</si>
  <si>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</si>
  <si>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</si>
  <si>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</si>
  <si>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</si>
  <si>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</si>
  <si>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</si>
  <si>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</si>
  <si>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</si>
  <si>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</si>
  <si>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</si>
  <si>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</si>
  <si>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</si>
  <si>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</si>
  <si>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</si>
  <si>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</si>
  <si>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</si>
  <si>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</si>
  <si>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</si>
  <si>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</si>
  <si>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</si>
  <si>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</si>
  <si>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</si>
  <si>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</si>
  <si>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</si>
  <si>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</si>
  <si>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</si>
  <si>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</si>
  <si>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</si>
  <si>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</si>
  <si>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</si>
  <si>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</si>
  <si>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</si>
  <si>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</si>
  <si>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</si>
  <si>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</si>
  <si>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</si>
  <si>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</si>
  <si>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</si>
  <si>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</si>
  <si>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</si>
  <si>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</si>
  <si>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</si>
  <si>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</si>
  <si>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</si>
  <si>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</si>
  <si>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</si>
  <si>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</si>
  <si>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</si>
  <si>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</si>
  <si>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</si>
  <si>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</si>
  <si>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</si>
  <si>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</si>
  <si>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</si>
  <si>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</si>
  <si>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</si>
  <si>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</si>
  <si>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</si>
  <si>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</si>
  <si>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</si>
  <si>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</si>
  <si>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</si>
  <si>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</si>
  <si>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</si>
  <si>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</si>
  <si>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</si>
  <si>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</si>
  <si>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</si>
  <si>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</si>
  <si>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</si>
  <si>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</si>
  <si>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</si>
  <si>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</si>
  <si>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</si>
  <si>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</si>
  <si>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</si>
  <si>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</si>
  <si>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</si>
  <si>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</si>
  <si>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</si>
  <si>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</si>
  <si>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</si>
  <si>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</si>
  <si>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</si>
  <si>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</si>
  <si>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</si>
  <si>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</si>
  <si>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</si>
  <si>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</si>
  <si>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</si>
  <si>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</si>
  <si>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</si>
  <si>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</si>
  <si>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</si>
  <si>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</si>
  <si>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</si>
  <si>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</si>
  <si>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</si>
  <si>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</si>
  <si>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</si>
  <si>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</si>
  <si>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</si>
  <si>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</si>
  <si>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</si>
  <si>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</si>
  <si>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</si>
  <si>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</si>
  <si>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</si>
  <si>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</si>
  <si>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</si>
  <si>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</si>
  <si>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</si>
  <si>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</si>
  <si>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</si>
  <si>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</si>
  <si>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</si>
  <si>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</si>
  <si>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</si>
  <si>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</si>
  <si>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</si>
  <si>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</si>
  <si>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</si>
  <si>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</si>
  <si>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</si>
  <si>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</si>
  <si>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</si>
  <si>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</si>
  <si>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</si>
  <si>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</si>
  <si>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</si>
  <si>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</si>
  <si>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</si>
  <si>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</si>
  <si>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</si>
  <si>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</si>
  <si>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</si>
  <si>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</si>
  <si>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</si>
  <si>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</si>
  <si>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</si>
  <si>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</si>
  <si>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</si>
  <si>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</si>
  <si>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</si>
  <si>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</si>
  <si>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</si>
  <si>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</si>
  <si>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</si>
  <si>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</si>
  <si>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</si>
  <si>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</si>
  <si>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</si>
  <si>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</si>
  <si>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</si>
  <si>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</si>
  <si>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</si>
  <si>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</si>
  <si>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</si>
  <si>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</si>
  <si>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</si>
  <si>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</si>
  <si>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</si>
  <si>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</si>
  <si>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</si>
  <si>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</si>
  <si>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</si>
  <si>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</si>
  <si>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</si>
  <si>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</si>
  <si>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</si>
  <si>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</si>
  <si>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</si>
  <si>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</si>
  <si>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</si>
  <si>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</si>
  <si>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</si>
  <si>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</si>
  <si>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</si>
  <si>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</si>
  <si>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</si>
  <si>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</si>
  <si>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</si>
  <si>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</si>
  <si>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</si>
  <si>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</si>
  <si>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</si>
  <si>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</si>
  <si>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</si>
  <si>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</si>
  <si>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</si>
  <si>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</si>
  <si>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</si>
  <si>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</si>
  <si>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</si>
  <si>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</si>
  <si>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</si>
  <si>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</si>
  <si>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</si>
  <si>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</si>
  <si>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</si>
  <si>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</si>
  <si>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</si>
  <si>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</si>
  <si>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</si>
  <si>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</si>
  <si>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</si>
  <si>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</si>
  <si>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</si>
  <si>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</si>
  <si>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</si>
  <si>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</si>
  <si>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</si>
  <si>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</si>
  <si>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</si>
  <si>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</si>
  <si>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</si>
  <si>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</si>
  <si>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</si>
  <si>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</si>
  <si>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</si>
  <si>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</si>
  <si>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</si>
  <si>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</si>
  <si>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</si>
  <si>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</si>
  <si>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</si>
  <si>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</si>
  <si>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</si>
  <si>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</si>
  <si>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</si>
  <si>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</si>
  <si>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</si>
  <si>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</si>
  <si>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</si>
  <si>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</si>
  <si>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</si>
  <si>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</si>
  <si>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</si>
  <si>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</si>
  <si>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</si>
  <si>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</si>
  <si>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</si>
  <si>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</si>
  <si>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</si>
  <si>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</si>
  <si>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</si>
  <si>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</si>
  <si>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</si>
  <si>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</si>
  <si>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</si>
  <si>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</si>
  <si>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</si>
  <si>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</si>
  <si>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</si>
  <si>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</si>
  <si>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</si>
  <si>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</si>
  <si>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</si>
  <si>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</si>
  <si>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</si>
  <si>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</si>
  <si>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</si>
  <si>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</si>
  <si>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</si>
  <si>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</si>
  <si>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</si>
  <si>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</si>
  <si>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</si>
  <si>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</si>
  <si>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</si>
  <si>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</si>
  <si>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</si>
  <si>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</si>
  <si>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</si>
  <si>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</si>
  <si>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</si>
  <si>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</si>
  <si>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</si>
  <si>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</si>
  <si>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</si>
  <si>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</si>
  <si>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</si>
  <si>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</si>
  <si>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</si>
  <si>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</si>
  <si>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</si>
  <si>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</si>
  <si>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</si>
  <si>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</si>
  <si>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</si>
  <si>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</si>
  <si>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</si>
  <si>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</si>
  <si>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</si>
  <si>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</si>
  <si>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</si>
  <si>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</si>
  <si>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</si>
  <si>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</si>
  <si>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</si>
  <si>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</si>
  <si>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</si>
  <si>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</si>
  <si>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</si>
  <si>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</si>
  <si>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</si>
  <si>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</si>
  <si>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</si>
  <si>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</si>
  <si>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</si>
  <si>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</si>
  <si>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</si>
  <si>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</si>
  <si>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</si>
  <si>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</si>
  <si>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</si>
  <si>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</si>
  <si>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</si>
  <si>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</si>
  <si>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</si>
  <si>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</si>
  <si>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</si>
  <si>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</si>
  <si>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</si>
  <si>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</si>
  <si>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</si>
  <si>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</si>
  <si>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</si>
  <si>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</si>
  <si>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</si>
  <si>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</si>
  <si>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</si>
  <si>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</si>
  <si>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</si>
  <si>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</si>
  <si>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</si>
  <si>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</si>
  <si>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</si>
  <si>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</si>
  <si>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</si>
  <si>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</si>
  <si>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</si>
  <si>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</si>
  <si>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</si>
  <si>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</si>
  <si>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</si>
  <si>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</si>
  <si>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</si>
  <si>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</si>
  <si>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</si>
  <si>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</si>
  <si>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</si>
  <si>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</si>
  <si>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</si>
  <si>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</si>
  <si>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</si>
  <si>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</si>
  <si>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</si>
  <si>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</si>
  <si>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</si>
  <si>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</si>
  <si>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</si>
  <si>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</si>
  <si>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</si>
  <si>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</si>
  <si>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</si>
  <si>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</si>
  <si>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</si>
  <si>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</si>
  <si>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</si>
  <si>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</si>
  <si>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</si>
  <si>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</si>
  <si>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</si>
  <si>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</si>
  <si>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</si>
  <si>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</si>
  <si>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</si>
  <si>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</si>
  <si>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</si>
  <si>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</si>
  <si>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</si>
  <si>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</si>
  <si>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</si>
  <si>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</si>
  <si>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</si>
  <si>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</si>
  <si>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</si>
  <si>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</si>
  <si>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</si>
  <si>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</si>
  <si>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</si>
  <si>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</si>
  <si>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</si>
  <si>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</si>
  <si>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</si>
  <si>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</si>
  <si>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</si>
  <si>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</si>
  <si>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</si>
  <si>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</si>
  <si>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</si>
  <si>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</si>
  <si>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</si>
  <si>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</si>
  <si>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</si>
  <si>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</si>
  <si>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</si>
  <si>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</si>
  <si>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</si>
  <si>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</si>
  <si>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</si>
  <si>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</si>
  <si>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</si>
  <si>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</si>
  <si>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</si>
  <si>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</si>
  <si>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</si>
  <si>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</si>
  <si>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</si>
  <si>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</si>
  <si>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</si>
  <si>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</si>
  <si>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</si>
  <si>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</si>
  <si>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</si>
  <si>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</si>
  <si>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</si>
  <si>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</si>
  <si>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</si>
  <si>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</si>
  <si>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</si>
  <si>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</si>
  <si>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</si>
  <si>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</si>
  <si>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</si>
  <si>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</si>
  <si>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</si>
  <si>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</si>
  <si>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</si>
  <si>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</si>
  <si>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</si>
  <si>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</si>
  <si>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</si>
  <si>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</si>
  <si>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</si>
  <si>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</si>
  <si>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</si>
  <si>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</si>
  <si>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</si>
  <si>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</si>
  <si>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</si>
  <si>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</si>
  <si>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</si>
  <si>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</si>
  <si>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</si>
  <si>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</si>
  <si>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</si>
  <si>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</si>
  <si>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</si>
  <si>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</si>
  <si>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</si>
  <si>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</si>
  <si>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</si>
  <si>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</si>
  <si>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</si>
  <si>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</si>
  <si>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</si>
  <si>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</si>
  <si>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</si>
  <si>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</si>
  <si>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</si>
  <si>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</si>
  <si>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</si>
  <si>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</si>
  <si>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</si>
  <si>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</si>
  <si>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</si>
  <si>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</si>
  <si>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</si>
  <si>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</si>
  <si>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</si>
  <si>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</si>
  <si>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</si>
  <si>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</si>
  <si>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</si>
  <si>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</si>
  <si>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</si>
  <si>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</si>
  <si>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</si>
  <si>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</si>
  <si>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</si>
  <si>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</si>
  <si>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</si>
  <si>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</si>
  <si>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</si>
  <si>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</si>
  <si>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</si>
  <si>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</si>
  <si>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</si>
  <si>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</si>
  <si>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</si>
  <si>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</si>
  <si>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</si>
  <si>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</si>
  <si>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</si>
  <si>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</si>
  <si>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</si>
  <si>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</si>
  <si>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</si>
  <si>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</si>
  <si>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</si>
  <si>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</si>
  <si>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</si>
  <si>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</si>
  <si>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</si>
  <si>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</si>
  <si>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</si>
  <si>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</si>
  <si>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</si>
  <si>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</si>
  <si>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</si>
  <si>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</si>
  <si>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</si>
  <si>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</si>
  <si>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</si>
  <si>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</si>
  <si>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</si>
  <si>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</si>
  <si>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</si>
  <si>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</si>
  <si>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</si>
  <si>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</si>
  <si>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</si>
  <si>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</si>
  <si>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</si>
  <si>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</si>
  <si>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</si>
  <si>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</si>
  <si>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</si>
  <si>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</si>
  <si>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</si>
  <si>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</si>
  <si>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</si>
  <si>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</si>
  <si>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</si>
  <si>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</si>
  <si>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</si>
  <si>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</si>
  <si>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</si>
  <si>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</si>
  <si>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</si>
  <si>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</si>
  <si>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</si>
  <si>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</si>
  <si>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</si>
  <si>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</si>
  <si>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</si>
  <si>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</si>
  <si>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</si>
  <si>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</si>
  <si>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</si>
  <si>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</si>
  <si>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</si>
  <si>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</si>
  <si>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</si>
  <si>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</si>
  <si>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</si>
  <si>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</si>
  <si>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</si>
  <si>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</si>
  <si>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</si>
  <si>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</si>
  <si>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</si>
  <si>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</si>
  <si>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</si>
  <si>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</si>
  <si>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</si>
  <si>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</si>
  <si>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</si>
  <si>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</si>
  <si>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</si>
  <si>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</si>
  <si>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</si>
  <si>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</si>
  <si>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</si>
  <si>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</si>
  <si>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</si>
  <si>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</si>
  <si>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</si>
  <si>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</si>
  <si>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</si>
  <si>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</si>
  <si>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</si>
  <si>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</si>
  <si>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</si>
  <si>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</si>
  <si>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</si>
  <si>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</si>
  <si>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</si>
  <si>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</si>
  <si>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</si>
  <si>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</si>
  <si>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</si>
  <si>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</si>
  <si>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</si>
  <si>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</si>
  <si>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</si>
  <si>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</si>
  <si>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</si>
  <si>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</si>
  <si>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</si>
  <si>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</si>
  <si>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</si>
  <si>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</si>
  <si>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</si>
  <si>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</si>
  <si>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</si>
  <si>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</si>
  <si>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</si>
  <si>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</si>
  <si>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</si>
  <si>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</si>
  <si>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</si>
  <si>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</si>
  <si>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</si>
  <si>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</si>
  <si>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</si>
  <si>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</si>
  <si>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</si>
  <si>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</si>
  <si>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</si>
  <si>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</si>
  <si>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</si>
  <si>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</si>
  <si>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</si>
  <si>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</si>
  <si>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</si>
  <si>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</si>
  <si>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</si>
  <si>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</si>
  <si>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</si>
  <si>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</si>
  <si>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</si>
  <si>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</si>
  <si>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</si>
  <si>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</si>
  <si>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</si>
  <si>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</si>
  <si>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</si>
  <si>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</si>
  <si>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</si>
  <si>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</si>
  <si>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</si>
  <si>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</si>
  <si>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</si>
  <si>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</si>
  <si>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</si>
  <si>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</si>
  <si>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</si>
  <si>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</si>
  <si>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</si>
  <si>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</si>
  <si>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</si>
  <si>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</si>
  <si>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</si>
  <si>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</si>
  <si>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</si>
  <si>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</si>
  <si>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</si>
  <si>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</si>
  <si>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</si>
  <si>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</si>
  <si>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</si>
  <si>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</si>
  <si>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</si>
  <si>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</si>
  <si>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</si>
  <si>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</si>
  <si>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</si>
  <si>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</si>
  <si>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</si>
  <si>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</si>
  <si>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</si>
  <si>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</si>
  <si>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</si>
  <si>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</si>
  <si>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</si>
  <si>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</si>
  <si>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</si>
  <si>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</si>
  <si>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</si>
  <si>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</si>
  <si>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</si>
  <si>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</si>
  <si>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</si>
  <si>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</si>
  <si>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</si>
  <si>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</si>
  <si>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</si>
  <si>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</si>
  <si>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</si>
  <si>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</si>
  <si>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</si>
  <si>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</si>
  <si>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</si>
  <si>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</si>
  <si>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</si>
  <si>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</si>
  <si>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</si>
  <si>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</si>
  <si>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</si>
  <si>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</si>
  <si>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</si>
  <si>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</si>
  <si>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</si>
  <si>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</si>
  <si>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</si>
  <si>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</si>
  <si>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</si>
  <si>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</si>
  <si>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</si>
  <si>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</si>
  <si>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</si>
  <si>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</si>
  <si>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</si>
  <si>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</si>
  <si>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</si>
  <si>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</si>
  <si>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</si>
  <si>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</si>
  <si>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</si>
  <si>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</si>
  <si>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</si>
  <si>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</si>
  <si>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</si>
  <si>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</si>
  <si>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</si>
  <si>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</si>
  <si>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</si>
  <si>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</si>
  <si>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</si>
  <si>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</si>
  <si>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</si>
  <si>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</si>
  <si>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</si>
  <si>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</si>
  <si>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</si>
  <si>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</si>
  <si>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</si>
  <si>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</si>
  <si>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</si>
  <si>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</si>
  <si>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</si>
  <si>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</si>
  <si>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</si>
  <si>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</si>
  <si>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</si>
  <si>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</si>
  <si>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</si>
  <si>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</si>
  <si>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</si>
  <si>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</si>
  <si>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</si>
  <si>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</si>
  <si>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</si>
  <si>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</si>
  <si>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</si>
  <si>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</si>
  <si>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</si>
  <si>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</si>
  <si>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</si>
  <si>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</si>
  <si>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</si>
  <si>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</si>
  <si>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</si>
  <si>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</si>
  <si>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</si>
  <si>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</si>
  <si>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</si>
  <si>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</si>
  <si>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</si>
  <si>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</si>
  <si>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</si>
  <si>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</si>
  <si>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</si>
  <si>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</si>
  <si>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</si>
  <si>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</si>
  <si>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</si>
  <si>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</si>
  <si>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</si>
  <si>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</si>
  <si>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</si>
  <si>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</si>
  <si>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</si>
  <si>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</si>
  <si>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</si>
  <si>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</si>
  <si>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</si>
  <si>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</si>
  <si>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</si>
  <si>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</si>
  <si>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</si>
  <si>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</si>
  <si>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</si>
  <si>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</si>
  <si>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</si>
  <si>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</si>
  <si>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</si>
  <si>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</si>
  <si>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</si>
  <si>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</si>
  <si>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</si>
  <si>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</si>
  <si>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</si>
  <si>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</si>
  <si>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</si>
  <si>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</si>
  <si>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</si>
  <si>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</si>
  <si>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</si>
  <si>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</si>
  <si>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</si>
  <si>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</si>
  <si>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</si>
  <si>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</si>
  <si>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</si>
  <si>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</si>
  <si>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</si>
  <si>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</si>
  <si>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</si>
  <si>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</si>
  <si>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</si>
  <si>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</si>
  <si>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</si>
  <si>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</si>
  <si>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</si>
  <si>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</si>
  <si>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</si>
  <si>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</si>
  <si>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</si>
  <si>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</si>
  <si>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</si>
  <si>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</si>
  <si>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</si>
  <si>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</si>
  <si>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</si>
  <si>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</si>
  <si>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</si>
  <si>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</si>
  <si>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</si>
  <si>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</si>
  <si>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</si>
  <si>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</si>
  <si>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</si>
  <si>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</si>
  <si>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</si>
  <si>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</si>
  <si>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</si>
  <si>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</si>
  <si>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</si>
  <si>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</si>
  <si>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</si>
  <si>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</si>
  <si>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</si>
  <si>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</si>
  <si>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</si>
  <si>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</si>
  <si>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</si>
  <si>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</si>
  <si>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</si>
  <si>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</si>
  <si>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</si>
  <si>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</si>
  <si>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</si>
  <si>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</si>
  <si>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</si>
  <si>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</si>
  <si>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</si>
  <si>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</si>
  <si>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</si>
  <si>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</si>
  <si>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</si>
  <si>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</si>
  <si>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</si>
  <si>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</si>
  <si>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</si>
  <si>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</si>
  <si>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</si>
  <si>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</si>
  <si>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</si>
  <si>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</si>
  <si>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</si>
  <si>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</si>
  <si>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</si>
  <si>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</si>
  <si>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</si>
  <si>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</si>
  <si>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</si>
  <si>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</si>
  <si>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</si>
  <si>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</si>
  <si>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</si>
  <si>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</si>
  <si>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</si>
  <si>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</si>
  <si>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</si>
  <si>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</si>
  <si>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</si>
  <si>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</si>
  <si>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</si>
  <si>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</si>
  <si>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</si>
  <si>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</si>
  <si>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</si>
  <si>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</si>
  <si>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</si>
  <si>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</si>
  <si>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</si>
  <si>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</si>
  <si>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</si>
  <si>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</si>
  <si>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</si>
  <si>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</si>
  <si>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</si>
  <si>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</si>
  <si>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</si>
  <si>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</si>
  <si>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</si>
  <si>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</si>
  <si>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</si>
  <si>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</si>
  <si>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</si>
  <si>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</si>
  <si>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</si>
  <si>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</si>
  <si>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</si>
  <si>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</si>
  <si>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</si>
  <si>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</si>
  <si>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</si>
  <si>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</si>
  <si>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</si>
  <si>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</si>
  <si>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</si>
  <si>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</si>
  <si>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</si>
  <si>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</si>
  <si>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</si>
  <si>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</si>
  <si>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</si>
  <si>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</si>
  <si>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</si>
  <si>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</si>
  <si>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</si>
  <si>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</si>
  <si>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</si>
  <si>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</si>
  <si>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</si>
  <si>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</si>
  <si>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</si>
  <si>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</si>
  <si>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</si>
  <si>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</si>
  <si>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</si>
  <si>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</si>
  <si>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</si>
  <si>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</si>
  <si>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</si>
  <si>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</si>
  <si>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</si>
  <si>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</si>
  <si>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</si>
  <si>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</si>
  <si>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</si>
  <si>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</si>
  <si>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</si>
  <si>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</si>
  <si>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</si>
  <si>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</si>
  <si>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</si>
  <si>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</si>
  <si>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</si>
  <si>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</si>
  <si>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</si>
  <si>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</si>
  <si>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</si>
  <si>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</si>
  <si>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</si>
  <si>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</si>
  <si>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</si>
  <si>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</si>
  <si>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</si>
  <si>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</si>
  <si>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</si>
  <si>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</si>
  <si>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</si>
  <si>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</si>
  <si>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</si>
  <si>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</si>
  <si>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</si>
  <si>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</si>
  <si>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</si>
  <si>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</si>
  <si>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</si>
  <si>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</si>
  <si>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</si>
  <si>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</si>
  <si>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</si>
  <si>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</si>
  <si>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</si>
  <si>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</si>
  <si>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</si>
  <si>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</si>
  <si>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</si>
  <si>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</si>
  <si>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</si>
  <si>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</si>
  <si>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</si>
  <si>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</si>
  <si>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</si>
  <si>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</si>
  <si>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</si>
  <si>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</si>
  <si>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</si>
  <si>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</si>
  <si>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</si>
  <si>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</si>
  <si>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</si>
  <si>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</si>
  <si>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</si>
  <si>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</si>
  <si>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</si>
  <si>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</si>
  <si>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</si>
  <si>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</si>
  <si>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</si>
  <si>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</si>
  <si>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</si>
  <si>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</si>
  <si>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</si>
  <si>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</si>
  <si>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</si>
  <si>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</si>
  <si>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</si>
  <si>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</si>
  <si>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</si>
  <si>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</si>
  <si>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</si>
  <si>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</si>
  <si>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</si>
  <si>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</si>
  <si>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</si>
  <si>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</si>
  <si>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</si>
  <si>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</si>
  <si>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</si>
  <si>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</si>
  <si>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</si>
  <si>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</si>
  <si>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</si>
  <si>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</si>
  <si>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</si>
  <si>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</si>
  <si>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</si>
  <si>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</si>
  <si>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</si>
  <si>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</si>
  <si>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</si>
  <si>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</si>
  <si>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</si>
  <si>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</si>
  <si>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</si>
  <si>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</si>
  <si>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</si>
  <si>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</si>
  <si>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</si>
  <si>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</si>
  <si>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</si>
  <si>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</si>
  <si>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</si>
  <si>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</si>
  <si>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</si>
  <si>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</si>
  <si>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</si>
  <si>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</si>
  <si>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</si>
  <si>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</si>
  <si>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</si>
  <si>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</si>
  <si>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</si>
  <si>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</si>
  <si>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</si>
  <si>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</si>
  <si>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</si>
  <si>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</si>
  <si>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</si>
  <si>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</si>
  <si>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</si>
  <si>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</si>
  <si>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</si>
  <si>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</si>
  <si>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</si>
  <si>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</si>
  <si>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</si>
  <si>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</si>
  <si>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</si>
  <si>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</si>
  <si>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</si>
  <si>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</si>
  <si>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</si>
  <si>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</si>
  <si>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</si>
  <si>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</si>
  <si>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</si>
  <si>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</si>
  <si>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</si>
  <si>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</si>
  <si>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</si>
  <si>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</si>
  <si>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</si>
  <si>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</si>
  <si>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</si>
  <si>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</si>
  <si>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</si>
  <si>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</si>
  <si>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</si>
  <si>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</si>
  <si>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</si>
  <si>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</si>
  <si>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</si>
  <si>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</si>
  <si>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</si>
  <si>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</si>
  <si>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</si>
  <si>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</si>
  <si>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</si>
  <si>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</si>
  <si>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</si>
  <si>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</si>
  <si>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</si>
  <si>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</si>
  <si>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</si>
  <si>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</si>
  <si>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</si>
  <si>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</si>
  <si>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</si>
  <si>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</si>
  <si>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</si>
  <si>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</si>
  <si>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</si>
  <si>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</si>
  <si>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</si>
  <si>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</si>
  <si>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</si>
  <si>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</si>
  <si>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</si>
  <si>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</si>
  <si>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</si>
  <si>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</si>
  <si>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</si>
  <si>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</si>
  <si>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</si>
  <si>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</si>
  <si>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</si>
  <si>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</si>
  <si>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</si>
  <si>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</si>
  <si>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</si>
  <si>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</si>
  <si>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</si>
  <si>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</si>
  <si>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</si>
  <si>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</si>
  <si>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</si>
  <si>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</si>
  <si>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</si>
  <si>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</si>
  <si>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</si>
  <si>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</si>
  <si>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</si>
  <si>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</si>
  <si>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</si>
  <si>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</si>
  <si>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</si>
  <si>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</si>
  <si>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</si>
  <si>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</si>
  <si>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</si>
  <si>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</si>
  <si>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</si>
  <si>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</si>
  <si>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</si>
  <si>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</si>
  <si>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</si>
  <si>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</si>
  <si>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</si>
  <si>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</si>
  <si>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</si>
  <si>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</si>
  <si>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</si>
  <si>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</si>
  <si>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</si>
  <si>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</si>
  <si>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</si>
  <si>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</si>
  <si>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</si>
  <si>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</si>
  <si>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</si>
  <si>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</si>
  <si>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</si>
  <si>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</si>
  <si>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</si>
  <si>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</si>
  <si>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</si>
  <si>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</si>
  <si>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</si>
  <si>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</si>
  <si>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</si>
  <si>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</si>
  <si>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</si>
  <si>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</si>
  <si>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</si>
  <si>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</si>
  <si>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</si>
  <si>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</si>
  <si>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</si>
  <si>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</si>
  <si>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</si>
  <si>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</si>
  <si>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</si>
  <si>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</si>
  <si>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</si>
  <si>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</si>
  <si>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</si>
  <si>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</si>
  <si>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</si>
  <si>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</si>
  <si>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</si>
  <si>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</si>
  <si>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</si>
  <si>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</si>
  <si>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</si>
  <si>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</si>
  <si>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</si>
  <si>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</si>
  <si>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</si>
  <si>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</si>
  <si>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</si>
  <si>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</si>
  <si>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</si>
  <si>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</si>
  <si>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</si>
  <si>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</si>
  <si>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</si>
  <si>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</si>
  <si>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</si>
  <si>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</si>
  <si>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</si>
  <si>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</si>
  <si>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</si>
  <si>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</si>
  <si>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</si>
  <si>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</si>
  <si>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</si>
  <si>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</si>
  <si>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</si>
  <si>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</si>
  <si>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</si>
  <si>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</si>
  <si>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</si>
  <si>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</si>
  <si>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</si>
  <si>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</si>
  <si>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</si>
  <si>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</si>
  <si>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</si>
  <si>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</si>
  <si>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</si>
  <si>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</si>
  <si>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</si>
  <si>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</si>
  <si>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</si>
  <si>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</si>
  <si>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</si>
  <si>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</si>
  <si>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</si>
  <si>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</si>
  <si>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</si>
  <si>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</si>
  <si>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</si>
  <si>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</si>
  <si>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</si>
  <si>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</si>
  <si>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</si>
  <si>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</si>
  <si>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</si>
  <si>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</si>
  <si>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</si>
  <si>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</si>
  <si>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</si>
  <si>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</si>
  <si>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</si>
  <si>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</si>
  <si>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</si>
  <si>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</si>
  <si>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</si>
  <si>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</si>
  <si>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</si>
  <si>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</si>
  <si>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</si>
  <si>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</si>
  <si>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</si>
  <si>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</si>
  <si>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</si>
  <si>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</si>
  <si>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</si>
  <si>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</si>
  <si>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</si>
  <si>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</si>
  <si>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</si>
  <si>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</si>
  <si>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</si>
  <si>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</si>
  <si>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</si>
  <si>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</si>
  <si>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</si>
  <si>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</si>
  <si>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</si>
  <si>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</si>
  <si>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</si>
  <si>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</si>
  <si>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</si>
  <si>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</si>
  <si>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</si>
  <si>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</si>
  <si>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</si>
  <si>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</si>
  <si>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</si>
  <si>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</si>
  <si>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</si>
  <si>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</si>
  <si>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</si>
  <si>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</si>
  <si>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</si>
  <si>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</si>
  <si>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</si>
  <si>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</si>
  <si>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</si>
  <si>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</si>
  <si>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</si>
  <si>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</si>
  <si>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</si>
  <si>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</si>
  <si>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</si>
  <si>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</si>
  <si>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</si>
  <si>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</si>
  <si>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</si>
  <si>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</si>
  <si>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</si>
  <si>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</si>
  <si>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</si>
  <si>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</si>
  <si>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</si>
  <si>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</si>
  <si>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</si>
  <si>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</si>
  <si>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</si>
  <si>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</si>
  <si>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</si>
  <si>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</si>
  <si>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</si>
  <si>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</si>
  <si>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</si>
  <si>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</si>
  <si>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</si>
  <si>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</si>
  <si>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</si>
  <si>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</si>
  <si>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</si>
  <si>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</si>
  <si>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</si>
  <si>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</si>
  <si>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</si>
  <si>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</si>
  <si>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</si>
  <si>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</si>
  <si>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</si>
  <si>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</si>
  <si>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</si>
  <si>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</si>
  <si>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</si>
  <si>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</si>
  <si>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</si>
  <si>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</si>
  <si>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</si>
  <si>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</si>
  <si>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</si>
  <si>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</si>
  <si>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</si>
  <si>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</si>
  <si>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</si>
  <si>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</si>
  <si>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</si>
  <si>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</si>
  <si>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</si>
  <si>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</si>
  <si>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</si>
  <si>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</si>
  <si>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</si>
  <si>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</si>
  <si>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</si>
  <si>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</si>
  <si>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</si>
  <si>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</si>
  <si>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</si>
  <si>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</si>
  <si>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</si>
  <si>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</si>
  <si>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</si>
  <si>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</si>
  <si>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</si>
  <si>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</si>
  <si>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</si>
  <si>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</si>
  <si>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</si>
  <si>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</si>
  <si>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</si>
  <si>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</si>
  <si>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</si>
  <si>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</si>
  <si>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</si>
  <si>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</si>
  <si>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</si>
  <si>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</si>
  <si>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</si>
  <si>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</si>
  <si>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</si>
  <si>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</si>
  <si>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</si>
  <si>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</si>
  <si>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</si>
  <si>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</si>
  <si>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</si>
  <si>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</si>
  <si>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</si>
  <si>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</si>
  <si>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</si>
  <si>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</si>
  <si>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</si>
  <si>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</si>
  <si>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</si>
  <si>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</si>
  <si>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</si>
  <si>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</si>
  <si>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</si>
  <si>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</si>
  <si>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</si>
  <si>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</si>
  <si>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</si>
  <si>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</si>
  <si>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</si>
  <si>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</si>
  <si>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</si>
  <si>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</si>
  <si>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</si>
  <si>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</si>
  <si>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</si>
  <si>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</si>
  <si>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</si>
  <si>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</si>
  <si>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</si>
  <si>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</si>
  <si>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</si>
  <si>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</si>
  <si>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</si>
  <si>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</si>
  <si>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</si>
  <si>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</si>
  <si>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</si>
  <si>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</si>
  <si>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</si>
  <si>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</si>
  <si>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</si>
  <si>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</si>
  <si>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</si>
  <si>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</si>
  <si>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</si>
  <si>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</si>
  <si>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</si>
  <si>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</si>
  <si>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</si>
  <si>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</si>
  <si>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</si>
  <si>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</si>
  <si>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</si>
  <si>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</si>
  <si>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</si>
  <si>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</si>
  <si>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</si>
  <si>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</si>
  <si>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</si>
  <si>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</si>
  <si>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</si>
  <si>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</si>
  <si>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</si>
  <si>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</si>
  <si>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</si>
  <si>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</si>
  <si>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</si>
  <si>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</si>
  <si>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</si>
  <si>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</si>
  <si>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</si>
  <si>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</si>
  <si>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</si>
  <si>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</si>
  <si>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</si>
  <si>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</si>
  <si>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</si>
  <si>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</si>
  <si>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</si>
  <si>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</si>
  <si>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</si>
  <si>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</si>
  <si>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</si>
  <si>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</si>
  <si>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</si>
  <si>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</si>
  <si>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</si>
  <si>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</si>
  <si>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</si>
  <si>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</si>
  <si>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</si>
  <si>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</si>
  <si>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</si>
  <si>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</si>
  <si>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</si>
  <si>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</si>
  <si>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</si>
  <si>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</si>
  <si>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</si>
  <si>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</si>
  <si>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</si>
  <si>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</si>
  <si>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</si>
  <si>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</si>
  <si>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</si>
  <si>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</si>
  <si>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</si>
  <si>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</si>
  <si>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</si>
  <si>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</si>
  <si>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</si>
  <si>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</si>
  <si>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</si>
  <si>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</si>
  <si>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</si>
  <si>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</si>
  <si>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</si>
  <si>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</si>
  <si>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</si>
  <si>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</si>
  <si>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</si>
  <si>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</si>
  <si>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</si>
  <si>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</si>
  <si>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</si>
  <si>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</si>
  <si>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</si>
  <si>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</si>
  <si>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</si>
  <si>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</si>
  <si>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</si>
  <si>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</si>
  <si>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</si>
  <si>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</si>
  <si>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</si>
  <si>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</si>
  <si>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</si>
  <si>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</si>
  <si>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</si>
  <si>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</si>
  <si>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</si>
  <si>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</si>
  <si>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</si>
  <si>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</si>
  <si>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</si>
  <si>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</si>
  <si>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</si>
  <si>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</si>
  <si>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</si>
  <si>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</si>
  <si>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</si>
  <si>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</si>
  <si>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</si>
  <si>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</si>
  <si>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</si>
  <si>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</si>
  <si>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</si>
  <si>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</si>
  <si>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</si>
  <si>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</si>
  <si>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</si>
  <si>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</si>
  <si>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</si>
  <si>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</si>
  <si>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</si>
  <si>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</si>
  <si>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</si>
  <si>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</si>
  <si>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</si>
  <si>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</si>
  <si>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</si>
  <si>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</si>
  <si>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</si>
  <si>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</si>
  <si>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</si>
  <si>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</si>
  <si>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</si>
  <si>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</si>
  <si>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</si>
  <si>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</si>
  <si>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</si>
  <si>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</si>
  <si>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</si>
  <si>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</si>
  <si>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</si>
  <si>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</si>
  <si>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</si>
  <si>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</si>
  <si>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</si>
  <si>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</si>
  <si>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</si>
  <si>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</si>
  <si>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</si>
  <si>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</si>
  <si>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</si>
  <si>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</si>
  <si>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</si>
  <si>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</si>
  <si>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</si>
  <si>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</si>
  <si>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</si>
  <si>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</si>
  <si>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</si>
  <si>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</si>
  <si>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</si>
  <si>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</si>
  <si>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</si>
  <si>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</si>
  <si>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</si>
  <si>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</si>
  <si>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</si>
  <si>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</si>
  <si>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</si>
  <si>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</si>
  <si>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</si>
  <si>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</si>
  <si>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</si>
  <si>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</si>
  <si>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</si>
  <si>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</si>
  <si>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</si>
  <si>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</si>
  <si>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</si>
  <si>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</si>
  <si>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</si>
  <si>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</si>
  <si>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</si>
  <si>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</si>
  <si>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</si>
  <si>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</si>
  <si>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</si>
  <si>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</si>
  <si>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</si>
  <si>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</si>
  <si>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</si>
  <si>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</si>
  <si>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</si>
  <si>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</si>
  <si>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</si>
  <si>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</si>
  <si>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</si>
  <si>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</si>
  <si>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</si>
  <si>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</si>
  <si>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</si>
  <si>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</si>
  <si>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</si>
  <si>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</si>
  <si>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</si>
  <si>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</si>
  <si>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</si>
  <si>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</si>
  <si>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</si>
  <si>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</si>
  <si>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</si>
  <si>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</si>
  <si>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</si>
  <si>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</si>
  <si>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</si>
  <si>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</si>
  <si>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</si>
  <si>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</si>
  <si>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</si>
  <si>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</si>
  <si>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</si>
  <si>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</si>
  <si>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</si>
  <si>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</si>
  <si>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</si>
  <si>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</si>
  <si>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</si>
  <si>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</si>
  <si>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</si>
  <si>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</si>
  <si>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</si>
  <si>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</si>
  <si>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</si>
  <si>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</si>
  <si>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</si>
  <si>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</si>
  <si>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</si>
  <si>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</si>
  <si>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</si>
  <si>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</si>
  <si>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</si>
  <si>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</si>
  <si>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</si>
  <si>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</si>
  <si>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</si>
  <si>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</si>
  <si>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</si>
  <si>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</si>
  <si>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</si>
  <si>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</si>
  <si>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</si>
  <si>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</si>
  <si>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</si>
  <si>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</si>
  <si>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</si>
  <si>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</si>
  <si>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</si>
  <si>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</si>
  <si>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</si>
  <si>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</si>
  <si>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</si>
  <si>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</si>
  <si>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</si>
  <si>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</si>
  <si>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</si>
  <si>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</si>
  <si>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</si>
  <si>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</si>
  <si>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</si>
  <si>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</si>
  <si>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</si>
  <si>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</si>
  <si>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</si>
  <si>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</si>
  <si>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</si>
  <si>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</si>
  <si>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</si>
  <si>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</si>
  <si>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</si>
  <si>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</si>
  <si>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</si>
  <si>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</si>
  <si>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</si>
  <si>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</si>
  <si>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</si>
  <si>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</si>
  <si>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</si>
  <si>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</si>
  <si>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</si>
  <si>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</si>
  <si>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</si>
  <si>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</si>
  <si>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</si>
  <si>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</si>
  <si>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</si>
  <si>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</si>
  <si>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</si>
  <si>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</si>
  <si>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</si>
  <si>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</si>
  <si>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</si>
  <si>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</si>
  <si>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</si>
  <si>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</si>
  <si>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</si>
  <si>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</si>
  <si>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</si>
  <si>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</si>
  <si>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</si>
  <si>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</si>
  <si>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</si>
  <si>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</si>
  <si>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</si>
  <si>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</si>
  <si>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</si>
  <si>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</si>
  <si>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</si>
  <si>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</si>
  <si>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</si>
  <si>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</si>
  <si>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</si>
  <si>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</si>
  <si>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</si>
  <si>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</si>
  <si>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</si>
  <si>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</si>
  <si>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</si>
  <si>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</si>
  <si>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</si>
  <si>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</si>
  <si>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</si>
  <si>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</si>
  <si>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</si>
  <si>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</si>
  <si>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</si>
  <si>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</si>
  <si>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</si>
  <si>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</si>
  <si>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</si>
  <si>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</si>
  <si>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</si>
  <si>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</si>
  <si>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</si>
  <si>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</si>
  <si>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</si>
  <si>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</si>
  <si>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</si>
  <si>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</si>
  <si>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</si>
  <si>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</si>
  <si>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</si>
  <si>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</si>
  <si>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</si>
  <si>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</si>
  <si>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</si>
  <si>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</si>
  <si>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</si>
  <si>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</si>
  <si>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</si>
  <si>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</si>
  <si>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</si>
  <si>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</si>
  <si>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</si>
  <si>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</si>
  <si>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</si>
  <si>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</si>
  <si>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</si>
  <si>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</si>
  <si>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</si>
  <si>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</si>
  <si>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</si>
  <si>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</si>
  <si>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</si>
  <si>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</si>
  <si>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</si>
  <si>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</si>
  <si>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</si>
  <si>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</si>
  <si>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</si>
  <si>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</si>
  <si>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</si>
  <si>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</si>
  <si>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</si>
  <si>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</si>
  <si>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</si>
  <si>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</si>
  <si>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</si>
  <si>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</si>
  <si>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</si>
  <si>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</si>
  <si>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</si>
  <si>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</si>
  <si>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</si>
  <si>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</si>
  <si>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</si>
  <si>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</si>
  <si>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</si>
  <si>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</si>
  <si>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</si>
  <si>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</si>
  <si>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</si>
  <si>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</si>
  <si>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</si>
  <si>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</si>
  <si>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</si>
  <si>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</si>
  <si>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</si>
  <si>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</si>
  <si>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</si>
  <si>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</si>
  <si>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</si>
  <si>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</si>
  <si>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</si>
  <si>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</si>
  <si>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</si>
  <si>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</si>
  <si>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</si>
  <si>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</si>
  <si>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</si>
  <si>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</si>
  <si>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</si>
  <si>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</si>
  <si>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</si>
  <si>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</si>
  <si>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</si>
  <si>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</si>
  <si>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</si>
  <si>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</si>
  <si>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</si>
  <si>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</si>
  <si>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</si>
  <si>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</si>
  <si>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</si>
  <si>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</si>
  <si>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</si>
  <si>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</si>
  <si>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</si>
  <si>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</si>
  <si>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</si>
  <si>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</si>
  <si>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</si>
  <si>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</si>
  <si>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</si>
  <si>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</si>
  <si>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</si>
  <si>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</si>
  <si>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</si>
  <si>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</si>
  <si>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</si>
  <si>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</si>
  <si>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</si>
  <si>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</si>
  <si>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</si>
  <si>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</si>
  <si>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</si>
  <si>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</si>
  <si>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</si>
  <si>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</si>
  <si>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</si>
  <si>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</si>
  <si>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</si>
  <si>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</si>
  <si>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</si>
  <si>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</si>
  <si>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</si>
  <si>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</si>
  <si>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</si>
  <si>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</si>
  <si>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</si>
  <si>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</si>
  <si>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</si>
  <si>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</si>
  <si>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</si>
  <si>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</si>
  <si>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</si>
  <si>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</si>
  <si>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</si>
  <si>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</si>
  <si>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</si>
  <si>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</si>
  <si>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</si>
  <si>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</si>
  <si>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</si>
  <si>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</si>
  <si>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</si>
  <si>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</si>
  <si>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</si>
  <si>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</si>
  <si>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</si>
  <si>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</si>
  <si>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</si>
  <si>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</si>
  <si>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</si>
  <si>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</si>
  <si>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</si>
  <si>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</si>
  <si>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</si>
  <si>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</si>
  <si>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</si>
  <si>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</si>
  <si>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</si>
  <si>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</si>
  <si>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</si>
  <si>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</si>
  <si>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</si>
  <si>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</si>
  <si>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</si>
  <si>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</si>
  <si>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</si>
  <si>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</si>
  <si>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</si>
  <si>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</si>
  <si>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</si>
  <si>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</si>
  <si>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</si>
  <si>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</si>
  <si>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</si>
  <si>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</si>
  <si>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</si>
  <si>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</si>
  <si>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</si>
  <si>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</si>
  <si>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</si>
  <si>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</si>
  <si>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</si>
  <si>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</si>
  <si>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</si>
  <si>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</si>
  <si>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</si>
  <si>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</si>
  <si>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</si>
  <si>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</si>
  <si>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</si>
  <si>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</si>
  <si>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</si>
  <si>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</si>
  <si>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</si>
  <si>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</si>
  <si>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</si>
  <si>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</si>
  <si>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</si>
  <si>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</si>
  <si>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</si>
  <si>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</si>
  <si>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</si>
  <si>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</si>
  <si>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</si>
  <si>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</si>
  <si>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</si>
  <si>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</si>
  <si>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</si>
  <si>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</si>
  <si>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</si>
  <si>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</si>
  <si>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</si>
  <si>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</si>
  <si>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</si>
  <si>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</si>
  <si>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</si>
  <si>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</si>
  <si>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</si>
  <si>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</si>
  <si>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</si>
  <si>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</si>
  <si>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</si>
  <si>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</si>
  <si>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</si>
  <si>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</si>
  <si>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</si>
  <si>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</si>
  <si>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</si>
  <si>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</si>
  <si>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</si>
  <si>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</si>
  <si>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</si>
  <si>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</si>
  <si>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</si>
  <si>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</si>
  <si>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</si>
  <si>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</si>
  <si>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</si>
  <si>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</si>
  <si>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</si>
  <si>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</si>
  <si>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</si>
  <si>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</si>
  <si>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</si>
  <si>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</si>
  <si>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</si>
  <si>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</si>
  <si>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</si>
  <si>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</si>
  <si>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</si>
  <si>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</si>
  <si>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</si>
  <si>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</si>
  <si>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</si>
  <si>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</si>
  <si>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</si>
  <si>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</si>
  <si>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</si>
  <si>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</si>
  <si>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</si>
  <si>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</si>
  <si>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</si>
  <si>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</si>
  <si>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</si>
  <si>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</si>
  <si>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</si>
  <si>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</si>
  <si>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</si>
  <si>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</si>
  <si>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</si>
  <si>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</si>
  <si>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</si>
  <si>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</si>
  <si>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</si>
  <si>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</si>
  <si>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</si>
  <si>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</si>
  <si>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</si>
  <si>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</si>
  <si>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</si>
  <si>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</si>
  <si>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</si>
  <si>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</si>
  <si>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</si>
  <si>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</si>
  <si>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</si>
  <si>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</si>
  <si>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</si>
  <si>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</si>
  <si>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</si>
  <si>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</si>
  <si>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</si>
  <si>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</si>
  <si>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</si>
  <si>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</si>
  <si>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</si>
  <si>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</si>
  <si>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</si>
  <si>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</si>
  <si>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</si>
  <si>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</si>
  <si>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</si>
  <si>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</si>
  <si>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</si>
  <si>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</si>
  <si>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</si>
  <si>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</si>
  <si>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</si>
  <si>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</si>
  <si>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</si>
  <si>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</si>
  <si>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</si>
  <si>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</si>
  <si>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</si>
  <si>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</si>
  <si>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</si>
  <si>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</si>
  <si>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</si>
  <si>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</si>
  <si>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</si>
  <si>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</si>
  <si>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</si>
  <si>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</si>
  <si>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</si>
  <si>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</si>
  <si>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</si>
  <si>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</si>
  <si>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</si>
  <si>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</si>
  <si>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</si>
  <si>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</si>
  <si>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</si>
  <si>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</si>
  <si>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</si>
  <si>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</si>
  <si>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</si>
  <si>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</si>
  <si>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</si>
  <si>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</si>
  <si>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</si>
  <si>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</si>
  <si>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</si>
  <si>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</si>
  <si>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</si>
  <si>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</si>
  <si>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</si>
  <si>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</si>
  <si>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</si>
  <si>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</si>
  <si>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</si>
  <si>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</si>
  <si>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</si>
  <si>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</si>
  <si>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</si>
  <si>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</si>
  <si>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</si>
  <si>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</si>
  <si>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</si>
  <si>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</si>
  <si>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</si>
  <si>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</si>
  <si>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</si>
  <si>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</si>
  <si>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</si>
  <si>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</si>
  <si>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</si>
  <si>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</si>
  <si>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</si>
  <si>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</si>
  <si>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</si>
  <si>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</si>
  <si>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</si>
  <si>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</si>
  <si>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</si>
  <si>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</si>
  <si>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</si>
  <si>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</si>
  <si>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</si>
  <si>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</si>
  <si>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</si>
  <si>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</si>
  <si>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</si>
  <si>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</si>
  <si>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</si>
  <si>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</si>
  <si>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</si>
  <si>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</si>
  <si>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</si>
  <si>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</si>
  <si>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</si>
  <si>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</si>
  <si>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</si>
  <si>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</si>
  <si>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</si>
  <si>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</si>
  <si>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</si>
  <si>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</si>
  <si>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</si>
  <si>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</si>
  <si>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</si>
  <si>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</si>
  <si>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</si>
  <si>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</si>
  <si>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</si>
  <si>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</si>
  <si>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</si>
  <si>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</si>
  <si>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</si>
  <si>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</si>
  <si>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</si>
  <si>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</si>
  <si>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</si>
  <si>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</si>
  <si>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</si>
  <si>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</si>
  <si>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</si>
  <si>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</si>
  <si>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</si>
  <si>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</si>
  <si>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</si>
  <si>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</si>
  <si>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</si>
  <si>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</si>
  <si>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</si>
  <si>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</si>
  <si>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</si>
  <si>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</si>
  <si>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</si>
  <si>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</si>
  <si>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</si>
  <si>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</si>
  <si>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</si>
  <si>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</si>
  <si>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</si>
  <si>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</si>
  <si>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</si>
  <si>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</si>
  <si>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</si>
  <si>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</si>
  <si>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</si>
  <si>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</si>
  <si>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</si>
  <si>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</si>
  <si>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</si>
  <si>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</si>
  <si>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</si>
  <si>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</si>
  <si>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</si>
  <si>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</si>
  <si>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</si>
  <si>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</si>
  <si>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</si>
  <si>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</si>
  <si>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</si>
  <si>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</si>
  <si>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</si>
  <si>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</si>
  <si>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</si>
  <si>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</si>
  <si>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</si>
  <si>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</si>
  <si>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</si>
  <si>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</si>
  <si>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</si>
  <si>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</si>
  <si>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</si>
  <si>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</si>
  <si>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</si>
  <si>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</si>
  <si>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</si>
  <si>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</si>
  <si>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</si>
  <si>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</si>
  <si>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</si>
  <si>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</si>
  <si>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</si>
  <si>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</si>
  <si>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</si>
  <si>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</si>
  <si>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</si>
  <si>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</si>
  <si>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</si>
  <si>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</si>
  <si>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</si>
  <si>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</si>
  <si>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</si>
  <si>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</si>
  <si>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</si>
  <si>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</si>
  <si>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</si>
  <si>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</si>
  <si>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</si>
  <si>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</si>
  <si>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</si>
  <si>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</si>
  <si>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</si>
  <si>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</si>
  <si>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</si>
  <si>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</si>
  <si>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</si>
  <si>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</si>
  <si>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</si>
  <si>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</si>
  <si>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</si>
  <si>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</si>
  <si>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</si>
  <si>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</si>
  <si>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</si>
  <si>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</si>
  <si>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</si>
  <si>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</si>
  <si>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</si>
  <si>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</si>
  <si>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</si>
  <si>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</si>
  <si>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</si>
  <si>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</si>
  <si>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</si>
  <si>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</si>
  <si>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</si>
  <si>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</si>
  <si>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</si>
  <si>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</si>
  <si>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</si>
  <si>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</si>
  <si>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</si>
  <si>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</si>
  <si>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</si>
  <si>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</si>
  <si>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</si>
  <si>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</si>
  <si>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</si>
  <si>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</si>
  <si>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</si>
  <si>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</si>
  <si>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</si>
  <si>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</si>
  <si>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</si>
  <si>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</si>
  <si>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</si>
  <si>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</si>
  <si>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</si>
  <si>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</si>
  <si>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</si>
  <si>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</si>
  <si>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</si>
  <si>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</si>
  <si>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</si>
  <si>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</si>
  <si>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</si>
  <si>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</si>
  <si>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</si>
  <si>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</si>
  <si>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</si>
  <si>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</si>
  <si>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</si>
  <si>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</si>
  <si>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</si>
  <si>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</si>
  <si>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</si>
  <si>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</si>
  <si>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</si>
  <si>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</si>
  <si>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</si>
  <si>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</si>
  <si>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</si>
  <si>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</si>
  <si>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</si>
  <si>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</si>
  <si>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</si>
  <si>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</si>
  <si>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</si>
  <si>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</si>
  <si>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</si>
  <si>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</si>
  <si>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</si>
  <si>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</si>
  <si>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</si>
  <si>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</si>
  <si>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</si>
  <si>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</si>
  <si>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</si>
  <si>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</si>
  <si>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</si>
  <si>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</si>
  <si>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</si>
  <si>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</si>
  <si>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</si>
  <si>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</si>
  <si>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</si>
  <si>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</si>
  <si>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</si>
  <si>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</si>
  <si>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</si>
  <si>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</si>
  <si>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</si>
  <si>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</si>
  <si>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</si>
  <si>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</si>
  <si>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</si>
  <si>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</si>
  <si>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</si>
  <si>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</si>
  <si>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</si>
  <si>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</si>
  <si>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</si>
  <si>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</si>
  <si>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</si>
  <si>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</si>
  <si>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</si>
  <si>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</si>
  <si>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</si>
  <si>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</si>
  <si>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</si>
  <si>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</si>
  <si>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</si>
  <si>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</si>
  <si>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</si>
  <si>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</si>
  <si>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</si>
  <si>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</si>
  <si>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</si>
  <si>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</si>
  <si>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</si>
  <si>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</si>
  <si>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</si>
  <si>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</si>
  <si>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</si>
  <si>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</si>
  <si>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</si>
  <si>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</si>
  <si>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</si>
  <si>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</si>
  <si>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</si>
  <si>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</si>
  <si>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</si>
  <si>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</si>
  <si>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</si>
  <si>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</si>
  <si>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</si>
  <si>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</si>
  <si>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</si>
  <si>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</si>
  <si>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</si>
  <si>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</si>
  <si>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</si>
  <si>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</si>
  <si>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</si>
  <si>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</si>
  <si>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</si>
  <si>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</si>
  <si>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</si>
  <si>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</si>
  <si>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</si>
  <si>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</si>
  <si>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</si>
  <si>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</si>
  <si>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</si>
  <si>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</si>
  <si>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</si>
  <si>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</si>
  <si>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</si>
  <si>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</si>
  <si>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</si>
  <si>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</si>
  <si>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</si>
  <si>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</si>
  <si>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</si>
  <si>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</si>
  <si>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</si>
  <si>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</si>
  <si>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</si>
  <si>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</si>
  <si>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</si>
  <si>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</si>
  <si>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</si>
  <si>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</si>
  <si>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</si>
  <si>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</si>
  <si>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</si>
  <si>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</si>
  <si>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</si>
  <si>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</si>
  <si>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</si>
  <si>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</si>
  <si>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</si>
  <si>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</si>
  <si>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</si>
  <si>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</si>
  <si>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</si>
  <si>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</si>
  <si>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</si>
  <si>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</si>
  <si>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</si>
  <si>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</si>
  <si>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</si>
  <si>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</si>
  <si>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</si>
  <si>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</si>
  <si>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</si>
  <si>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</si>
  <si>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</si>
  <si>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</si>
  <si>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</si>
  <si>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</si>
  <si>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</si>
  <si>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</si>
  <si>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</si>
  <si>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</si>
  <si>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</si>
  <si>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</si>
  <si>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</si>
  <si>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</si>
  <si>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</si>
  <si>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</si>
  <si>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</si>
  <si>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</si>
  <si>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</si>
  <si>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</si>
  <si>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</si>
  <si>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</si>
  <si>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</si>
  <si>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</si>
  <si>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</si>
  <si>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</si>
  <si>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</si>
  <si>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</si>
  <si>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</si>
  <si>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</si>
  <si>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</si>
  <si>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</si>
  <si>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</si>
  <si>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</si>
  <si>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</si>
  <si>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</si>
  <si>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</si>
  <si>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</si>
  <si>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</si>
  <si>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</si>
  <si>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</si>
  <si>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</si>
  <si>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</si>
  <si>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</si>
  <si>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</si>
  <si>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</si>
  <si>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</si>
  <si>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</si>
  <si>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</si>
  <si>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</si>
  <si>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</si>
  <si>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</si>
  <si>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</si>
  <si>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</si>
  <si>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</si>
  <si>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</si>
  <si>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</si>
  <si>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</si>
  <si>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</si>
  <si>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</si>
  <si>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</si>
  <si>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</si>
  <si>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</si>
  <si>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</si>
  <si>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</si>
  <si>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</si>
  <si>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</si>
  <si>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</si>
  <si>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</si>
  <si>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</si>
  <si>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</si>
  <si>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</si>
  <si>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</si>
  <si>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</si>
  <si>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</si>
  <si>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</si>
  <si>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</si>
  <si>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</si>
  <si>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</si>
  <si>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</si>
  <si>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</si>
  <si>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</si>
  <si>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</si>
  <si>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</si>
  <si>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</si>
  <si>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</si>
  <si>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</si>
  <si>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</si>
  <si>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</si>
  <si>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</si>
  <si>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</si>
  <si>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</si>
  <si>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</si>
  <si>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</si>
  <si>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</si>
  <si>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</si>
  <si>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</si>
  <si>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</si>
  <si>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</si>
  <si>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</si>
  <si>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</si>
  <si>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</si>
  <si>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</si>
  <si>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</si>
  <si>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</si>
  <si>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</si>
  <si>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</si>
  <si>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</si>
  <si>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</si>
  <si>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</si>
  <si>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</si>
  <si>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</si>
  <si>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</si>
  <si>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</si>
  <si>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</si>
  <si>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</si>
  <si>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</si>
  <si>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</si>
  <si>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</si>
  <si>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</si>
  <si>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</si>
  <si>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</si>
  <si>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</si>
  <si>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</si>
  <si>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</si>
  <si>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</si>
  <si>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</si>
  <si>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</si>
  <si>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</si>
  <si>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</si>
  <si>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</si>
  <si>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</si>
  <si>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</si>
  <si>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</si>
  <si>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</si>
  <si>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</si>
  <si>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</si>
  <si>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</si>
  <si>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</si>
  <si>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</si>
  <si>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</si>
  <si>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</si>
  <si>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</si>
  <si>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</si>
  <si>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</si>
  <si>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</si>
  <si>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</si>
  <si>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</si>
  <si>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</si>
  <si>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</si>
  <si>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</si>
  <si>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</si>
  <si>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</si>
  <si>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</si>
  <si>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</si>
  <si>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</si>
  <si>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</si>
  <si>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</si>
  <si>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</si>
  <si>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</si>
  <si>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</si>
  <si>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</si>
  <si>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</si>
  <si>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</si>
  <si>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</si>
  <si>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</si>
  <si>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</si>
  <si>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</si>
  <si>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</si>
  <si>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</si>
  <si>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</si>
  <si>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</si>
  <si>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</si>
  <si>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</si>
  <si>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</si>
  <si>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</si>
  <si>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</si>
  <si>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</si>
  <si>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</si>
  <si>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</si>
  <si>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</si>
  <si>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</si>
  <si>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</si>
  <si>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</si>
  <si>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</si>
  <si>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</si>
  <si>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</si>
  <si>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</si>
  <si>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</si>
  <si>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</si>
  <si>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</si>
  <si>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</si>
  <si>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</si>
  <si>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</si>
  <si>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</si>
  <si>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</si>
  <si>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</si>
  <si>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</si>
  <si>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</si>
  <si>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</si>
  <si>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</si>
  <si>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</si>
  <si>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</si>
  <si>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</si>
  <si>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</si>
  <si>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</si>
  <si>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</si>
  <si>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</si>
  <si>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</si>
  <si>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</si>
  <si>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</si>
  <si>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</si>
  <si>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</si>
  <si>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</si>
  <si>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</si>
  <si>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</si>
  <si>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</si>
  <si>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</si>
  <si>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</si>
  <si>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</si>
  <si>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</si>
  <si>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</si>
  <si>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</si>
  <si>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</si>
  <si>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</si>
  <si>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</si>
  <si>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</si>
  <si>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</si>
  <si>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</si>
  <si>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</si>
  <si>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</si>
  <si>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</si>
  <si>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</si>
  <si>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</si>
  <si>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</si>
  <si>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</si>
  <si>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</si>
  <si>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</si>
  <si>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</si>
  <si>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</si>
  <si>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</si>
  <si>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</si>
  <si>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</si>
  <si>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</si>
  <si>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</si>
  <si>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</si>
  <si>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</si>
  <si>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</si>
  <si>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</si>
  <si>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</si>
  <si>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</si>
  <si>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</si>
  <si>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</si>
  <si>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</si>
  <si>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</si>
  <si>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</si>
  <si>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</si>
  <si>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</si>
  <si>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</si>
  <si>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</si>
  <si>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</si>
  <si>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</si>
  <si>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</si>
  <si>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</si>
  <si>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</si>
  <si>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</si>
  <si>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</si>
  <si>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</si>
  <si>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</si>
  <si>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</si>
  <si>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</si>
  <si>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</si>
  <si>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</si>
  <si>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</si>
  <si>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</si>
  <si>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</si>
  <si>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</si>
  <si>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</si>
  <si>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</si>
  <si>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</si>
  <si>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</si>
  <si>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</si>
  <si>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</si>
  <si>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</si>
  <si>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</si>
  <si>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</si>
  <si>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</si>
  <si>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</si>
  <si>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</si>
  <si>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</si>
  <si>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</si>
  <si>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</si>
  <si>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</si>
  <si>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</si>
  <si>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</si>
  <si>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</si>
  <si>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</si>
  <si>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</si>
  <si>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</si>
  <si>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</si>
  <si>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</si>
  <si>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</si>
  <si>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</si>
  <si>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</si>
  <si>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</si>
  <si>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</si>
  <si>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</si>
  <si>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</si>
  <si>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</si>
  <si>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</si>
  <si>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</si>
  <si>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</si>
  <si>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</si>
  <si>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</si>
  <si>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</si>
  <si>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</si>
  <si>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</si>
  <si>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</si>
  <si>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</si>
  <si>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</si>
  <si>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</si>
  <si>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</si>
  <si>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</si>
  <si>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</si>
  <si>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</si>
  <si>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</si>
  <si>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</si>
  <si>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</si>
  <si>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</si>
  <si>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</si>
  <si>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</si>
  <si>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</si>
  <si>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</si>
  <si>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</si>
  <si>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</si>
  <si>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</si>
  <si>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</si>
  <si>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</si>
  <si>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</si>
  <si>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</si>
  <si>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</si>
  <si>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</si>
  <si>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</si>
  <si>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</si>
  <si>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</si>
  <si>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</si>
  <si>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</si>
  <si>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</si>
  <si>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</si>
  <si>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</si>
  <si>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</si>
  <si>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</si>
  <si>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</si>
  <si>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</si>
  <si>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</si>
  <si>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</si>
  <si>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</si>
  <si>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</si>
  <si>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</si>
  <si>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</si>
  <si>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</si>
  <si>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</si>
  <si>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</si>
  <si>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</si>
  <si>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</si>
  <si>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</si>
  <si>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</si>
  <si>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</si>
  <si>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</si>
  <si>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</si>
  <si>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</si>
  <si>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</si>
  <si>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</si>
  <si>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</si>
  <si>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</si>
  <si>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</si>
  <si>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</si>
  <si>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</si>
  <si>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</si>
  <si>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</si>
  <si>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</si>
  <si>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</si>
  <si>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</si>
  <si>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</si>
  <si>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</si>
  <si>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</si>
  <si>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</si>
  <si>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</si>
  <si>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</si>
  <si>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</si>
  <si>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</si>
  <si>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</si>
  <si>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</si>
  <si>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</si>
  <si>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</si>
  <si>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</si>
  <si>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</si>
  <si>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</si>
  <si>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</si>
  <si>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</si>
  <si>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</si>
  <si>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</si>
  <si>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</si>
  <si>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</si>
  <si>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</si>
  <si>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</si>
  <si>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</si>
  <si>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</si>
  <si>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</si>
  <si>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</si>
  <si>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</si>
  <si>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</si>
  <si>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</si>
  <si>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</si>
  <si>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</si>
  <si>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</si>
  <si>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</si>
  <si>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</si>
  <si>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</si>
  <si>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</si>
  <si>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</si>
  <si>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</si>
  <si>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</si>
  <si>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</si>
  <si>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</si>
  <si>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</si>
  <si>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</si>
  <si>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</si>
  <si>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</si>
  <si>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</si>
  <si>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</si>
  <si>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</si>
  <si>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</si>
  <si>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</si>
  <si>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</si>
  <si>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</si>
  <si>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</si>
  <si>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</si>
  <si>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</si>
  <si>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</si>
  <si>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</si>
  <si>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</si>
  <si>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</si>
  <si>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</si>
  <si>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</si>
  <si>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</si>
  <si>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</si>
  <si>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</si>
  <si>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</si>
  <si>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</si>
  <si>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</si>
  <si>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</si>
  <si>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</si>
  <si>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</si>
  <si>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</si>
  <si>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</si>
  <si>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</si>
  <si>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</si>
  <si>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</si>
  <si>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</si>
  <si>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</si>
  <si>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</si>
  <si>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</si>
  <si>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</si>
  <si>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</si>
  <si>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</si>
  <si>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</si>
  <si>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</si>
  <si>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</si>
  <si>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</si>
  <si>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</si>
  <si>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</si>
  <si>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</si>
  <si>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</si>
  <si>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</si>
  <si>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</si>
  <si>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</si>
  <si>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</si>
  <si>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</si>
  <si>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</si>
  <si>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</si>
  <si>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</si>
  <si>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</si>
  <si>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</si>
  <si>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</si>
  <si>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</si>
  <si>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</si>
  <si>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</si>
  <si>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</si>
  <si>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</si>
  <si>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</si>
  <si>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</si>
  <si>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</si>
  <si>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</si>
  <si>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</si>
  <si>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</si>
  <si>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</si>
  <si>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</si>
  <si>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</si>
  <si>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</si>
  <si>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</si>
  <si>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</si>
  <si>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</si>
  <si>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</si>
  <si>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</si>
  <si>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</si>
  <si>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</si>
  <si>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</si>
  <si>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</si>
  <si>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</si>
  <si>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</si>
  <si>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</si>
  <si>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</si>
  <si>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</si>
  <si>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</si>
  <si>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</si>
  <si>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</si>
  <si>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</si>
  <si>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</si>
  <si>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</si>
  <si>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</si>
  <si>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</si>
  <si>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</si>
  <si>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</si>
  <si>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</si>
  <si>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</si>
  <si>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</si>
  <si>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</si>
  <si>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</si>
  <si>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</si>
  <si>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</si>
  <si>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</si>
  <si>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</si>
  <si>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</si>
  <si>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</si>
  <si>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</si>
  <si>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</si>
  <si>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</si>
  <si>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</si>
  <si>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</si>
  <si>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</si>
  <si>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</si>
  <si>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</si>
  <si>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</si>
  <si>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</si>
  <si>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</si>
  <si>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</si>
  <si>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</si>
  <si>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</si>
  <si>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</si>
  <si>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</si>
  <si>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</si>
  <si>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</si>
  <si>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</si>
  <si>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</si>
  <si>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</si>
  <si>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</si>
  <si>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</si>
  <si>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</si>
  <si>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</si>
  <si>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</si>
  <si>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</si>
  <si>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</si>
  <si>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</si>
  <si>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</si>
  <si>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</si>
  <si>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</si>
  <si>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</si>
  <si>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</si>
  <si>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</si>
  <si>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</si>
  <si>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</si>
  <si>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</si>
  <si>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</si>
  <si>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</si>
  <si>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</si>
  <si>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</si>
  <si>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</si>
  <si>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</si>
  <si>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</si>
  <si>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</si>
  <si>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</si>
  <si>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</si>
  <si>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</si>
  <si>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</si>
  <si>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</si>
  <si>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</si>
  <si>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</si>
  <si>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</si>
  <si>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</si>
  <si>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</si>
  <si>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</si>
  <si>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</si>
  <si>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</si>
  <si>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</si>
  <si>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</si>
  <si>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</si>
  <si>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</si>
  <si>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</si>
  <si>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</si>
  <si>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</si>
  <si>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</si>
  <si>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</si>
  <si>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</si>
  <si>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</si>
  <si>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</si>
  <si>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</si>
  <si>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</si>
  <si>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</si>
  <si>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</si>
  <si>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</si>
  <si>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</si>
  <si>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</si>
  <si>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</si>
  <si>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</si>
  <si>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</si>
  <si>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</si>
  <si>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</si>
  <si>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</si>
  <si>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</si>
  <si>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</si>
  <si>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</si>
  <si>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</si>
  <si>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</si>
  <si>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</si>
  <si>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</si>
  <si>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</si>
  <si>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</si>
  <si>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</si>
  <si>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</si>
  <si>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</si>
  <si>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</si>
  <si>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</si>
  <si>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</si>
  <si>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</si>
  <si>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</si>
  <si>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</si>
  <si>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</si>
  <si>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</si>
  <si>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</si>
  <si>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</si>
  <si>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</si>
  <si>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</si>
  <si>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</si>
  <si>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</si>
  <si>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</si>
  <si>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</si>
  <si>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</si>
  <si>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</si>
  <si>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</si>
  <si>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</si>
  <si>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</si>
  <si>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</si>
  <si>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</si>
  <si>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</si>
  <si>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</si>
  <si>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</si>
  <si>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</si>
  <si>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</si>
  <si>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</si>
  <si>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</si>
  <si>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</si>
  <si>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</si>
  <si>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</si>
  <si>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</si>
  <si>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</si>
  <si>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</si>
  <si>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</si>
  <si>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</si>
  <si>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</si>
  <si>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</si>
  <si>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</si>
  <si>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</si>
  <si>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</si>
  <si>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</si>
  <si>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</si>
  <si>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</si>
  <si>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</si>
  <si>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</si>
  <si>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</si>
  <si>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</si>
  <si>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</si>
  <si>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</si>
  <si>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</si>
  <si>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</si>
  <si>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</si>
  <si>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</si>
  <si>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</si>
  <si>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</si>
  <si>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</si>
  <si>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</si>
  <si>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</si>
  <si>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</si>
  <si>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</si>
  <si>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</si>
  <si>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</si>
  <si>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</si>
  <si>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</si>
  <si>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</si>
  <si>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</si>
  <si>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</si>
  <si>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</si>
  <si>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</si>
  <si>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</si>
  <si>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</si>
  <si>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</si>
  <si>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</si>
  <si>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</si>
  <si>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</si>
  <si>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</si>
  <si>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</si>
  <si>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</si>
  <si>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</si>
  <si>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</si>
  <si>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</si>
  <si>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</si>
  <si>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</si>
  <si>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</si>
  <si>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</si>
  <si>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</si>
  <si>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</si>
  <si>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</si>
  <si>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</si>
  <si>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</si>
  <si>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</si>
  <si>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</si>
  <si>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</si>
  <si>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</si>
  <si>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</si>
  <si>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</si>
  <si>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</si>
  <si>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</si>
  <si>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</si>
  <si>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</si>
  <si>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</si>
  <si>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</si>
  <si>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</si>
  <si>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</si>
  <si>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</si>
  <si>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</si>
  <si>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</si>
  <si>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</si>
  <si>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</si>
  <si>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</si>
  <si>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</si>
  <si>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</si>
  <si>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</si>
  <si>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</si>
  <si>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</si>
  <si>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</si>
  <si>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</si>
  <si>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</si>
  <si>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</si>
  <si>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</si>
  <si>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</si>
  <si>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</si>
  <si>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</si>
  <si>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</si>
  <si>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</si>
  <si>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</si>
  <si>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</si>
  <si>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</si>
  <si>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</si>
  <si>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</si>
  <si>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</si>
  <si>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</si>
  <si>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</si>
  <si>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</si>
  <si>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</si>
  <si>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</si>
  <si>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</si>
  <si>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</si>
  <si>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</si>
  <si>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</si>
  <si>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</si>
  <si>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</si>
  <si>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</si>
  <si>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</si>
  <si>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</si>
  <si>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</si>
  <si>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</si>
  <si>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</si>
  <si>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</si>
  <si>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</si>
  <si>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</si>
  <si>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</si>
  <si>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</si>
  <si>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</si>
  <si>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</si>
  <si>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</si>
  <si>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</si>
  <si>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</si>
  <si>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</si>
  <si>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</si>
  <si>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</si>
  <si>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</si>
  <si>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</si>
  <si>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</si>
  <si>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</si>
  <si>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</si>
  <si>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</si>
  <si>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</si>
  <si>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</si>
  <si>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</si>
  <si>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</si>
  <si>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</si>
  <si>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</si>
  <si>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</si>
  <si>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</si>
  <si>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</si>
  <si>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</si>
  <si>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</si>
  <si>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</si>
  <si>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</si>
  <si>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</si>
  <si>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</si>
  <si>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</si>
  <si>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</si>
  <si>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</si>
  <si>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</si>
  <si>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</si>
  <si>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</si>
  <si>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</si>
  <si>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</si>
  <si>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</si>
  <si>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</si>
  <si>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</si>
  <si>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</si>
  <si>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</si>
  <si>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</si>
  <si>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</si>
  <si>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</si>
  <si>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</si>
  <si>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</si>
  <si>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</si>
  <si>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</si>
  <si>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</si>
  <si>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</si>
  <si>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</si>
  <si>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</si>
  <si>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</si>
  <si>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</si>
  <si>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</si>
  <si>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</si>
  <si>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</si>
  <si>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</si>
  <si>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</si>
  <si>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</si>
  <si>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</si>
  <si>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</si>
  <si>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</si>
  <si>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</si>
  <si>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</si>
  <si>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</si>
  <si>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</si>
  <si>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</si>
  <si>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</si>
  <si>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</si>
  <si>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</si>
  <si>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</si>
  <si>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</si>
  <si>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</si>
  <si>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</si>
  <si>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</si>
  <si>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</si>
  <si>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</si>
  <si>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</si>
  <si>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</si>
  <si>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</si>
  <si>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</si>
  <si>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</si>
  <si>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</si>
  <si>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</si>
  <si>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</si>
  <si>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</si>
  <si>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</si>
  <si>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</si>
  <si>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</si>
  <si>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</si>
  <si>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</si>
  <si>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</si>
  <si>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</si>
  <si>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</si>
  <si>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</si>
  <si>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</si>
  <si>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</si>
  <si>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</si>
  <si>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</si>
  <si>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</si>
  <si>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</si>
  <si>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</si>
  <si>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</si>
  <si>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</si>
  <si>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</si>
  <si>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</si>
  <si>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</si>
  <si>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</si>
  <si>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</si>
  <si>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</si>
  <si>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</si>
  <si>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</si>
  <si>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</si>
  <si>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</si>
  <si>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</si>
  <si>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</si>
  <si>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</si>
  <si>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</si>
  <si>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</si>
  <si>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</si>
  <si>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</si>
  <si>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</si>
  <si>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</si>
  <si>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</si>
  <si>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</si>
  <si>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</si>
  <si>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</si>
  <si>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</si>
  <si>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</si>
  <si>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</si>
  <si>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</si>
  <si>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</si>
  <si>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</si>
  <si>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</si>
  <si>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</si>
  <si>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</si>
  <si>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</si>
  <si>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</si>
  <si>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</si>
  <si>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</si>
  <si>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</si>
  <si>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</si>
  <si>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</si>
  <si>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</si>
  <si>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</si>
  <si>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</si>
  <si>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</si>
  <si>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</si>
  <si>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</si>
  <si>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</si>
  <si>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</si>
  <si>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</si>
  <si>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</si>
  <si>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</si>
  <si>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</si>
  <si>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</si>
  <si>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</si>
  <si>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</si>
  <si>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</si>
  <si>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</si>
  <si>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</si>
  <si>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</si>
  <si>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</si>
  <si>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</si>
  <si>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</si>
  <si>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</si>
  <si>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</si>
  <si>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</si>
  <si>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</si>
  <si>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</si>
  <si>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</si>
  <si>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</si>
  <si>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</si>
  <si>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</si>
  <si>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</si>
  <si>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</si>
  <si>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</si>
  <si>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</si>
  <si>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</si>
  <si>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</si>
  <si>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</si>
  <si>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</si>
  <si>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</si>
  <si>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</si>
  <si>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</si>
  <si>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</si>
  <si>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</si>
  <si>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</si>
  <si>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</si>
  <si>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</si>
  <si>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</si>
  <si>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</si>
  <si>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</si>
  <si>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</si>
  <si>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</si>
  <si>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</si>
  <si>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</si>
  <si>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</si>
  <si>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</si>
  <si>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</si>
  <si>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</si>
  <si>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</si>
  <si>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</si>
  <si>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</si>
  <si>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</si>
  <si>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</si>
  <si>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</si>
  <si>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</si>
  <si>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</si>
  <si>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</si>
  <si>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</si>
  <si>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</si>
  <si>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</si>
  <si>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</si>
  <si>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</si>
  <si>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</si>
  <si>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</si>
  <si>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</si>
  <si>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</si>
  <si>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</si>
  <si>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</si>
  <si>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</si>
  <si>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</si>
  <si>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</si>
  <si>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</si>
  <si>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</si>
  <si>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</si>
  <si>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</si>
  <si>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</si>
  <si>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</si>
  <si>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</si>
  <si>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</si>
  <si>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</si>
  <si>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</si>
  <si>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</si>
  <si>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</si>
  <si>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</si>
  <si>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</si>
  <si>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</si>
  <si>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</si>
  <si>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</si>
  <si>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</si>
  <si>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</si>
  <si>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</si>
  <si>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</si>
  <si>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</si>
  <si>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</si>
  <si>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</si>
  <si>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</si>
  <si>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</si>
  <si>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</si>
  <si>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</si>
  <si>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</si>
  <si>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</si>
  <si>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</si>
  <si>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</si>
  <si>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</si>
  <si>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</si>
  <si>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</si>
  <si>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</si>
  <si>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</si>
  <si>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</si>
  <si>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</si>
  <si>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</si>
  <si>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</si>
  <si>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</si>
  <si>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</si>
  <si>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</si>
  <si>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</si>
  <si>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</si>
  <si>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</si>
  <si>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</si>
  <si>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</si>
  <si>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</si>
  <si>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</si>
  <si>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</si>
  <si>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</si>
  <si>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</si>
  <si>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</si>
  <si>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</si>
  <si>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</si>
  <si>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</si>
  <si>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</si>
  <si>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</si>
  <si>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</si>
  <si>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</si>
  <si>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</si>
  <si>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</si>
  <si>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</si>
  <si>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</si>
  <si>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</si>
  <si>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</si>
  <si>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</si>
  <si>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</si>
  <si>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</si>
  <si>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</si>
  <si>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</si>
  <si>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</si>
  <si>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</si>
  <si>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</si>
  <si>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</si>
  <si>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</si>
  <si>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</si>
  <si>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</si>
  <si>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</si>
  <si>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</si>
  <si>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</si>
  <si>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</si>
  <si>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</si>
  <si>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</si>
  <si>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</si>
  <si>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</si>
  <si>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</si>
  <si>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</si>
  <si>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</si>
  <si>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</si>
  <si>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</si>
  <si>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</si>
  <si>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</si>
  <si>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</si>
  <si>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</si>
  <si>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</si>
  <si>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</si>
  <si>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</si>
  <si>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</si>
  <si>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</si>
  <si>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</si>
  <si>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</si>
  <si>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</si>
  <si>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</si>
  <si>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</si>
  <si>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</si>
  <si>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</si>
  <si>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</si>
  <si>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</si>
  <si>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</si>
  <si>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</si>
  <si>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</si>
  <si>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</si>
  <si>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</si>
  <si>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</si>
  <si>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</si>
  <si>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</si>
  <si>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</si>
  <si>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</si>
  <si>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</si>
  <si>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</si>
  <si>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</si>
  <si>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</si>
  <si>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</si>
  <si>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</si>
  <si>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</si>
  <si>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</si>
  <si>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</si>
  <si>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</si>
  <si>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</si>
  <si>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</si>
  <si>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</si>
  <si>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</si>
  <si>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</si>
  <si>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</si>
  <si>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</si>
  <si>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</si>
  <si>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</si>
  <si>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</si>
  <si>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</si>
  <si>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</si>
  <si>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</si>
  <si>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</si>
  <si>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</si>
  <si>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</si>
  <si>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</si>
  <si>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</si>
  <si>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</si>
  <si>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</si>
  <si>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</si>
  <si>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</si>
  <si>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</si>
  <si>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</si>
  <si>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</si>
  <si>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</si>
  <si>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</si>
  <si>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</si>
  <si>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</si>
  <si>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</si>
  <si>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</si>
  <si>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</si>
  <si>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</si>
  <si>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</si>
  <si>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</si>
  <si>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</si>
  <si>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</si>
  <si>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</si>
  <si>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</si>
  <si>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</si>
  <si>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</si>
  <si>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</si>
  <si>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</si>
  <si>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</si>
  <si>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</si>
  <si>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</si>
  <si>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</si>
  <si>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</si>
  <si>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</si>
  <si>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</si>
  <si>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</si>
  <si>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</si>
  <si>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</si>
  <si>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</si>
  <si>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</si>
  <si>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</si>
  <si>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</si>
  <si>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</si>
  <si>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</si>
  <si>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</si>
  <si>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</si>
  <si>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</si>
  <si>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</si>
  <si>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</si>
  <si>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</si>
  <si>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</si>
  <si>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</si>
  <si>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</si>
  <si>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</si>
  <si>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</si>
  <si>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</si>
  <si>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</si>
  <si>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</si>
  <si>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</si>
  <si>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</si>
  <si>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</si>
  <si>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</si>
  <si>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</si>
  <si>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</si>
  <si>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</si>
  <si>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</si>
  <si>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</si>
  <si>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</si>
  <si>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</si>
  <si>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</si>
  <si>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</si>
  <si>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</si>
  <si>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</si>
  <si>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</si>
  <si>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</si>
  <si>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</si>
  <si>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</si>
  <si>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</si>
  <si>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</si>
  <si>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</si>
  <si>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</si>
  <si>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</si>
  <si>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</si>
  <si>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</si>
  <si>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</si>
  <si>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</si>
  <si>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</si>
  <si>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</si>
  <si>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</si>
  <si>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</si>
  <si>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</si>
  <si>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</si>
  <si>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</si>
  <si>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</si>
  <si>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</si>
  <si>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</si>
  <si>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</si>
  <si>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</si>
  <si>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</si>
  <si>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</si>
  <si>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</si>
  <si>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</si>
  <si>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</si>
  <si>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</si>
  <si>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</si>
  <si>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</si>
  <si>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</si>
  <si>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</si>
  <si>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</si>
  <si>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</si>
  <si>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</si>
  <si>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</si>
  <si>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</si>
  <si>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</si>
  <si>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</si>
  <si>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</si>
  <si>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</si>
  <si>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</si>
  <si>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</si>
  <si>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</si>
  <si>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</si>
  <si>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</si>
  <si>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</si>
  <si>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</si>
  <si>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</si>
  <si>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</si>
  <si>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</si>
  <si>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</si>
  <si>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</si>
  <si>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</si>
  <si>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</si>
  <si>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</si>
  <si>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</si>
  <si>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</si>
  <si>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</si>
  <si>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</si>
  <si>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</si>
  <si>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</si>
  <si>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</si>
  <si>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</si>
  <si>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</si>
  <si>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</si>
  <si>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</si>
  <si>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</si>
  <si>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</si>
  <si>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</si>
  <si>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</si>
  <si>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</si>
  <si>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</si>
  <si>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</si>
  <si>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</si>
  <si>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</si>
  <si>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</si>
  <si>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</si>
  <si>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</si>
  <si>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</si>
  <si>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</si>
  <si>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</si>
  <si>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</si>
  <si>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</si>
  <si>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</si>
  <si>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</si>
  <si>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</si>
  <si>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</si>
  <si>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</si>
  <si>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</si>
  <si>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</si>
  <si>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</si>
  <si>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</si>
  <si>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</si>
  <si>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</si>
  <si>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</si>
  <si>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</si>
  <si>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</si>
  <si>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</si>
  <si>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</si>
  <si>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</si>
  <si>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</si>
  <si>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</si>
  <si>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</si>
  <si>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</si>
  <si>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</si>
  <si>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</si>
  <si>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</si>
  <si>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</si>
  <si>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</si>
  <si>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</si>
  <si>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</si>
  <si>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</si>
  <si>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</si>
  <si>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</si>
  <si>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</si>
  <si>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</si>
  <si>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</si>
  <si>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</si>
  <si>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</si>
  <si>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</si>
  <si>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</si>
  <si>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</si>
  <si>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</si>
  <si>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</si>
  <si>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</si>
  <si>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</si>
  <si>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</si>
  <si>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</si>
  <si>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</si>
  <si>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</si>
  <si>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</si>
  <si>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</si>
  <si>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</si>
  <si>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</si>
  <si>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</si>
  <si>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</si>
  <si>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</si>
  <si>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</si>
  <si>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</si>
  <si>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</si>
  <si>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</si>
  <si>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</si>
  <si>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</si>
  <si>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</si>
  <si>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</si>
  <si>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</si>
  <si>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</si>
  <si>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</si>
  <si>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</si>
  <si>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</si>
  <si>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</si>
  <si>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</si>
  <si>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</si>
  <si>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</si>
  <si>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</si>
  <si>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</si>
  <si>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</si>
  <si>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</si>
  <si>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</si>
  <si>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</si>
  <si>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</si>
  <si>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</si>
  <si>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</si>
  <si>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</si>
  <si>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</si>
  <si>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</si>
  <si>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</si>
  <si>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</si>
  <si>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</si>
  <si>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</si>
  <si>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</si>
  <si>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</si>
  <si>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</si>
  <si>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</si>
  <si>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</si>
  <si>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</si>
  <si>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</si>
  <si>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</si>
  <si>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</si>
  <si>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</si>
  <si>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</si>
  <si>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</si>
  <si>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</si>
  <si>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</si>
  <si>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</si>
  <si>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</si>
  <si>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</si>
  <si>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</si>
  <si>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</si>
  <si>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</si>
  <si>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</si>
  <si>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</si>
  <si>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</si>
  <si>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</si>
  <si>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</si>
  <si>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</si>
  <si>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</si>
  <si>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</si>
  <si>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</si>
  <si>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</si>
  <si>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</si>
  <si>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</si>
  <si>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</si>
  <si>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</si>
  <si>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</si>
  <si>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</si>
  <si>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</si>
  <si>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</si>
  <si>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</si>
  <si>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</si>
  <si>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</si>
  <si>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</si>
  <si>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</si>
  <si>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</si>
  <si>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</si>
  <si>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</si>
  <si>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</si>
  <si>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</si>
  <si>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</si>
  <si>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</si>
  <si>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</si>
  <si>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</si>
  <si>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</si>
  <si>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</si>
  <si>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</si>
  <si>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</si>
  <si>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</si>
  <si>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</si>
  <si>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</si>
  <si>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</si>
  <si>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</si>
  <si>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</si>
  <si>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</si>
  <si>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</si>
  <si>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</si>
  <si>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</si>
  <si>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</si>
  <si>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</si>
  <si>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</si>
  <si>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</si>
  <si>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</si>
  <si>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</si>
  <si>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</si>
  <si>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</si>
  <si>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</si>
  <si>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</si>
  <si>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</si>
  <si>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</si>
  <si>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</si>
  <si>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</si>
  <si>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</si>
  <si>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</si>
  <si>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</si>
  <si>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</si>
  <si>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</si>
  <si>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</si>
  <si>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</si>
  <si>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</si>
  <si>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</si>
  <si>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</si>
  <si>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</si>
  <si>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</si>
  <si>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</si>
  <si>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</si>
  <si>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</si>
  <si>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</si>
  <si>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</si>
  <si>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</si>
  <si>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</si>
  <si>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</si>
  <si>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</si>
  <si>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</si>
  <si>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</si>
  <si>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</si>
  <si>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</si>
  <si>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</si>
  <si>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</si>
  <si>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</si>
  <si>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</si>
  <si>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</si>
  <si>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</si>
  <si>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</si>
  <si>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</si>
  <si>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</si>
  <si>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</si>
  <si>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</si>
  <si>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</si>
  <si>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</si>
  <si>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</si>
  <si>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</si>
  <si>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</si>
  <si>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</si>
  <si>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</si>
  <si>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</si>
  <si>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</si>
  <si>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</si>
  <si>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</si>
  <si>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</si>
  <si>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</si>
  <si>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</si>
  <si>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</si>
  <si>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</si>
  <si>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</si>
  <si>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</si>
  <si>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</si>
  <si>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</si>
  <si>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</si>
  <si>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</si>
  <si>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</si>
  <si>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</si>
  <si>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</si>
  <si>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</si>
  <si>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</si>
  <si>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</si>
  <si>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</si>
  <si>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</si>
  <si>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</si>
  <si>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</si>
  <si>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</si>
  <si>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</si>
  <si>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</si>
  <si>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</si>
  <si>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</si>
  <si>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</si>
  <si>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</si>
  <si>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</si>
  <si>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</si>
  <si>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</si>
  <si>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</si>
  <si>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</si>
  <si>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</si>
  <si>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</si>
  <si>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</si>
  <si>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</si>
  <si>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</si>
  <si>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</si>
  <si>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</si>
  <si>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</si>
  <si>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</si>
  <si>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</si>
  <si>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</si>
  <si>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</si>
  <si>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</si>
  <si>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</si>
  <si>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</si>
  <si>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</si>
  <si>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</si>
  <si>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</si>
  <si>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</si>
  <si>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</si>
  <si>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</si>
  <si>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</si>
  <si>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</si>
  <si>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</si>
  <si>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</si>
  <si>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</si>
  <si>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</si>
  <si>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</si>
  <si>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</si>
  <si>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</si>
  <si>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</si>
  <si>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</si>
  <si>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</si>
  <si>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</si>
  <si>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</si>
  <si>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</si>
  <si>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</si>
  <si>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</si>
  <si>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</si>
  <si>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</si>
  <si>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</si>
  <si>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</si>
  <si>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</si>
  <si>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</si>
  <si>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</si>
  <si>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</si>
  <si>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</si>
  <si>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</si>
  <si>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</si>
  <si>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</si>
  <si>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</si>
  <si>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</si>
  <si>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</si>
  <si>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</si>
  <si>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</si>
  <si>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</si>
  <si>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</si>
  <si>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</si>
  <si>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</si>
  <si>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</si>
  <si>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</si>
  <si>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</si>
  <si>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</si>
  <si>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</si>
  <si>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</si>
  <si>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</si>
  <si>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</si>
  <si>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</si>
  <si>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</si>
  <si>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</si>
  <si>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</si>
  <si>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</si>
  <si>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</si>
  <si>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</si>
  <si>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</si>
  <si>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</si>
  <si>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</si>
  <si>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</si>
  <si>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</si>
  <si>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</si>
  <si>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</si>
  <si>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</si>
  <si>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</si>
  <si>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</si>
  <si>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</si>
  <si>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</si>
  <si>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</si>
  <si>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</si>
  <si>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</si>
  <si>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</si>
  <si>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</si>
  <si>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</si>
  <si>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</si>
  <si>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</si>
  <si>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</si>
  <si>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</si>
  <si>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</si>
  <si>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</si>
  <si>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</si>
  <si>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</si>
  <si>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</si>
  <si>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</si>
  <si>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</si>
  <si>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</si>
  <si>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</si>
  <si>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</si>
  <si>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</si>
  <si>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</si>
  <si>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</si>
  <si>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</si>
  <si>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</si>
  <si>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</si>
  <si>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</si>
  <si>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</si>
  <si>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</si>
  <si>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</si>
  <si>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</si>
  <si>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</si>
  <si>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</si>
  <si>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</si>
  <si>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</si>
  <si>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</si>
  <si>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</si>
  <si>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</si>
  <si>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</si>
  <si>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</si>
  <si>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</si>
  <si>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</si>
  <si>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</si>
  <si>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</si>
  <si>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</si>
  <si>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</si>
  <si>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</si>
  <si>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</si>
  <si>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</si>
  <si>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</si>
  <si>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</si>
  <si>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</si>
  <si>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</si>
  <si>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</si>
  <si>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</si>
  <si>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</si>
  <si>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</si>
  <si>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</si>
  <si>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</si>
  <si>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</si>
  <si>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</si>
  <si>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</si>
  <si>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</si>
  <si>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</si>
  <si>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</si>
  <si>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</si>
  <si>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</si>
  <si>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</si>
  <si>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</si>
  <si>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</si>
  <si>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</si>
  <si>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</si>
  <si>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</si>
  <si>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</si>
  <si>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</si>
  <si>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</si>
  <si>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</si>
  <si>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</si>
  <si>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</si>
  <si>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</si>
  <si>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</si>
  <si>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</si>
  <si>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</si>
  <si>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</si>
  <si>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</si>
  <si>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</si>
  <si>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</si>
  <si>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</si>
  <si>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</si>
  <si>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</si>
  <si>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</si>
  <si>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</si>
  <si>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</si>
  <si>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</si>
  <si>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</si>
  <si>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</si>
  <si>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</si>
  <si>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</si>
  <si>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</si>
  <si>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</si>
  <si>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</si>
  <si>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</si>
  <si>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</si>
  <si>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</si>
  <si>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</si>
  <si>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</si>
  <si>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</si>
  <si>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</si>
  <si>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</si>
  <si>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</si>
  <si>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</si>
  <si>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</si>
  <si>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</si>
  <si>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</si>
  <si>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</si>
  <si>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</si>
  <si>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</si>
  <si>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</si>
  <si>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</si>
  <si>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</si>
  <si>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</si>
  <si>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</si>
  <si>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</si>
  <si>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</si>
  <si>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</si>
  <si>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</si>
  <si>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</si>
  <si>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</si>
  <si>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</si>
  <si>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</si>
  <si>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</si>
  <si>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</si>
  <si>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</si>
  <si>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</si>
  <si>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</si>
  <si>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</si>
  <si>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</si>
  <si>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</si>
  <si>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</si>
  <si>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</si>
  <si>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</si>
  <si>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</si>
  <si>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</si>
  <si>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</si>
  <si>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</si>
  <si>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</si>
  <si>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</si>
  <si>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</si>
  <si>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</si>
  <si>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</si>
  <si>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</si>
  <si>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</si>
  <si>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</si>
  <si>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</si>
  <si>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</si>
  <si>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</si>
  <si>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</si>
  <si>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</si>
  <si>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</si>
  <si>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</si>
  <si>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</si>
  <si>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</si>
  <si>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</si>
  <si>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</si>
  <si>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</si>
  <si>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</si>
  <si>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</si>
  <si>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</si>
  <si>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</si>
  <si>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</si>
  <si>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</si>
  <si>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</si>
  <si>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</si>
  <si>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</si>
  <si>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</si>
  <si>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</si>
  <si>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</si>
  <si>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</si>
  <si>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</si>
  <si>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</si>
  <si>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</si>
  <si>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</si>
  <si>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</si>
  <si>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</si>
  <si>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</si>
  <si>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</si>
  <si>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</si>
  <si>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</si>
  <si>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</si>
  <si>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</si>
  <si>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</si>
  <si>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</si>
  <si>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</si>
  <si>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</si>
  <si>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</si>
  <si>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</si>
  <si>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</si>
  <si>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</si>
  <si>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</si>
  <si>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</si>
  <si>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</si>
  <si>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</si>
  <si>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</si>
  <si>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</si>
  <si>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</si>
  <si>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</si>
  <si>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</si>
  <si>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</si>
  <si>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</si>
  <si>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</si>
  <si>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</si>
  <si>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</si>
  <si>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</si>
  <si>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</si>
  <si>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</si>
  <si>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</si>
  <si>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</si>
  <si>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</si>
  <si>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</si>
  <si>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</si>
  <si>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</si>
  <si>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</si>
  <si>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</si>
  <si>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</si>
  <si>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</si>
  <si>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</si>
  <si>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</si>
  <si>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</si>
  <si>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</si>
  <si>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</si>
  <si>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</si>
  <si>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</si>
  <si>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</si>
  <si>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</si>
  <si>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</si>
  <si>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</si>
  <si>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</si>
  <si>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</si>
  <si>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</si>
  <si>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</si>
  <si>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</si>
  <si>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</si>
  <si>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</si>
  <si>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</si>
  <si>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</si>
  <si>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</si>
  <si>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</si>
  <si>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</si>
  <si>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</si>
  <si>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</si>
  <si>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</si>
  <si>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</si>
  <si>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</si>
  <si>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</si>
  <si>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</si>
  <si>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</si>
  <si>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</si>
  <si>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</si>
  <si>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</si>
  <si>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</si>
  <si>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</si>
  <si>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</si>
  <si>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</si>
  <si>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</si>
  <si>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</si>
  <si>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</si>
  <si>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</si>
  <si>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</si>
  <si>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</si>
  <si>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</si>
  <si>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</si>
  <si>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</si>
  <si>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</si>
  <si>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</si>
  <si>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</si>
  <si>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</si>
  <si>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</si>
  <si>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</si>
  <si>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</si>
  <si>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</si>
  <si>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</si>
  <si>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</si>
  <si>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</si>
  <si>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</si>
  <si>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</si>
  <si>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</si>
  <si>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</si>
  <si>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</si>
  <si>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</si>
  <si>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</si>
  <si>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</si>
  <si>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</si>
  <si>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</si>
  <si>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</si>
  <si>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</si>
  <si>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</si>
  <si>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</si>
  <si>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</si>
  <si>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</si>
  <si>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</si>
  <si>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</si>
  <si>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</si>
  <si>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</si>
  <si>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</si>
  <si>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</si>
  <si>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</si>
  <si>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</si>
  <si>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</si>
  <si>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</si>
  <si>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</si>
  <si>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</si>
  <si>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</si>
  <si>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</si>
  <si>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</si>
  <si>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</si>
  <si>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</si>
  <si>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</si>
  <si>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</si>
  <si>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</si>
  <si>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</si>
  <si>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</si>
  <si>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</si>
  <si>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</si>
  <si>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</si>
  <si>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</si>
  <si>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</si>
  <si>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</si>
  <si>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</si>
  <si>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</si>
  <si>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</si>
  <si>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</si>
  <si>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</si>
  <si>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</si>
  <si>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</si>
  <si>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</si>
  <si>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</si>
  <si>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</si>
  <si>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</si>
  <si>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</si>
  <si>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</si>
  <si>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</si>
  <si>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</si>
  <si>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</si>
  <si>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</si>
  <si>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</si>
  <si>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</si>
  <si>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</si>
  <si>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</si>
  <si>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</si>
  <si>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</si>
  <si>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</si>
  <si>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</si>
  <si>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</si>
  <si>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</si>
  <si>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</si>
  <si>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</si>
  <si>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</si>
  <si>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</si>
  <si>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</si>
  <si>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</si>
  <si>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</si>
  <si>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</si>
  <si>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</si>
  <si>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</si>
  <si>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</si>
  <si>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</si>
  <si>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</si>
  <si>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</si>
  <si>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</si>
  <si>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</si>
  <si>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</si>
  <si>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</si>
  <si>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</si>
  <si>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</si>
  <si>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</si>
  <si>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</si>
  <si>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</si>
  <si>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</si>
  <si>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</si>
  <si>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</si>
  <si>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</si>
  <si>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</si>
  <si>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</si>
  <si>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</si>
  <si>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</si>
  <si>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</si>
  <si>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</si>
  <si>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</si>
  <si>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</si>
  <si>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</si>
  <si>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</si>
  <si>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</si>
  <si>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</si>
  <si>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</si>
  <si>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</si>
  <si>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</si>
  <si>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</si>
  <si>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</si>
  <si>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</si>
  <si>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</si>
  <si>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</si>
  <si>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</si>
  <si>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</si>
  <si>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</si>
  <si>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</si>
  <si>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</si>
  <si>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</si>
  <si>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</si>
  <si>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</si>
  <si>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</si>
  <si>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</si>
  <si>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</si>
  <si>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</si>
  <si>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</si>
  <si>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</si>
  <si>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</si>
  <si>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</si>
  <si>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</si>
  <si>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</si>
  <si>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</si>
  <si>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</si>
  <si>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</si>
  <si>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</si>
  <si>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</si>
  <si>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</si>
  <si>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</si>
  <si>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</si>
  <si>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</si>
  <si>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</si>
  <si>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</si>
  <si>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</si>
  <si>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</si>
  <si>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</si>
  <si>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</si>
  <si>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</si>
  <si>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</si>
  <si>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</si>
  <si>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</si>
  <si>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</si>
  <si>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</si>
  <si>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</si>
  <si>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</si>
  <si>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</si>
  <si>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</si>
  <si>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</si>
  <si>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</si>
  <si>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</si>
  <si>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</si>
  <si>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</si>
  <si>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</si>
  <si>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</si>
  <si>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</si>
  <si>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</si>
  <si>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</si>
  <si>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</si>
  <si>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</si>
  <si>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</si>
  <si>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</si>
  <si>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</si>
  <si>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</si>
  <si>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</si>
  <si>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</si>
  <si>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</si>
  <si>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</si>
  <si>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</si>
  <si>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</si>
  <si>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</si>
  <si>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</si>
  <si>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</si>
  <si>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</si>
  <si>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</si>
  <si>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</si>
  <si>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</si>
  <si>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</si>
  <si>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</si>
  <si>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</si>
  <si>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</si>
  <si>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</si>
  <si>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</si>
  <si>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</si>
  <si>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</si>
  <si>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</si>
  <si>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</si>
  <si>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</si>
  <si>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</si>
  <si>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</si>
  <si>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</si>
  <si>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</si>
  <si>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</si>
  <si>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</si>
  <si>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</si>
  <si>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</si>
  <si>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</si>
  <si>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</si>
  <si>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</si>
  <si>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</si>
  <si>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</si>
  <si>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</si>
  <si>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</si>
  <si>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</si>
  <si>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</si>
  <si>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</si>
  <si>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</si>
  <si>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</si>
  <si>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</si>
  <si>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</si>
  <si>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</si>
  <si>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</si>
  <si>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</si>
  <si>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</si>
  <si>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</si>
  <si>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</si>
  <si>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</si>
  <si>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</si>
  <si>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</si>
  <si>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</si>
  <si>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</si>
  <si>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</si>
  <si>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</si>
  <si>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</si>
  <si>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</si>
  <si>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</si>
  <si>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</si>
  <si>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</si>
  <si>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</si>
  <si>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</si>
  <si>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</si>
  <si>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</si>
  <si>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</si>
  <si>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</si>
  <si>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</si>
  <si>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</si>
  <si>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</si>
  <si>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</si>
  <si>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</si>
  <si>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</si>
  <si>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</si>
  <si>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</si>
  <si>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</si>
  <si>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</si>
  <si>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</si>
  <si>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</si>
  <si>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</si>
  <si>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</si>
  <si>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</si>
  <si>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</si>
  <si>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</si>
  <si>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</si>
  <si>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</si>
  <si>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</si>
  <si>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</si>
  <si>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</si>
  <si>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</si>
  <si>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</si>
  <si>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</si>
  <si>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</si>
  <si>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</si>
  <si>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</si>
  <si>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</si>
  <si>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</si>
  <si>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</si>
  <si>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</si>
  <si>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</si>
  <si>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</si>
  <si>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</si>
  <si>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</si>
  <si>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</si>
  <si>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</si>
  <si>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</si>
  <si>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</si>
  <si>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</si>
  <si>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</si>
  <si>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</si>
  <si>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</si>
  <si>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</si>
  <si>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</si>
  <si>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</si>
  <si>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</si>
  <si>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</si>
  <si>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</si>
  <si>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</si>
  <si>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</si>
  <si>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</si>
  <si>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</si>
  <si>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</si>
  <si>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</si>
  <si>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</si>
  <si>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</si>
  <si>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</si>
  <si>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</si>
  <si>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</si>
  <si>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</si>
  <si>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</si>
  <si>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</si>
  <si>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</si>
  <si>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</si>
  <si>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</si>
  <si>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</si>
  <si>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</si>
  <si>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</si>
  <si>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</si>
  <si>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</si>
  <si>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</si>
  <si>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</si>
  <si>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</si>
  <si>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</si>
  <si>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</si>
  <si>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</si>
  <si>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</si>
  <si>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</si>
  <si>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</si>
  <si>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</si>
  <si>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</si>
  <si>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</si>
  <si>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</si>
  <si>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</si>
  <si>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</si>
  <si>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</si>
  <si>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</si>
  <si>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</si>
  <si>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</si>
  <si>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</si>
  <si>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</si>
  <si>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</si>
  <si>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</si>
  <si>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</si>
  <si>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</si>
  <si>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</si>
  <si>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</si>
  <si>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</si>
  <si>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</si>
  <si>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</si>
  <si>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</si>
  <si>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</si>
  <si>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</si>
  <si>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</si>
  <si>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</si>
  <si>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</si>
  <si>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</si>
  <si>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</si>
  <si>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</si>
  <si>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</si>
  <si>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</si>
  <si>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</si>
  <si>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</si>
  <si>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</si>
  <si>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</si>
  <si>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</si>
  <si>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</si>
  <si>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</si>
  <si>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</si>
  <si>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</si>
  <si>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</si>
  <si>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</si>
  <si>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</si>
  <si>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</si>
  <si>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</si>
  <si>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</si>
  <si>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</si>
  <si>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</si>
  <si>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</si>
  <si>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</si>
  <si>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</si>
  <si>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</si>
  <si>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</si>
  <si>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</si>
  <si>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</si>
  <si>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</si>
  <si>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</si>
  <si>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</si>
  <si>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</si>
  <si>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</si>
  <si>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</si>
  <si>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</si>
  <si>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</si>
  <si>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</si>
  <si>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</si>
  <si>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</si>
  <si>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</si>
  <si>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</si>
  <si>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</si>
  <si>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</si>
  <si>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</si>
  <si>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</si>
  <si>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</si>
  <si>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</si>
  <si>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</si>
  <si>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</si>
  <si>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</si>
  <si>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</si>
  <si>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</si>
  <si>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</si>
  <si>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</si>
  <si>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</si>
  <si>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</si>
  <si>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</si>
  <si>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</si>
  <si>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</si>
  <si>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</si>
  <si>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</si>
  <si>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</si>
  <si>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</si>
  <si>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</si>
  <si>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</si>
  <si>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</si>
  <si>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</si>
  <si>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</si>
  <si>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</si>
  <si>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</si>
  <si>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</si>
  <si>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</si>
  <si>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</si>
  <si>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</si>
  <si>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</si>
  <si>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</si>
  <si>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</si>
  <si>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</si>
  <si>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</si>
  <si>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</si>
  <si>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</si>
  <si>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</si>
  <si>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</si>
  <si>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</si>
  <si>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</si>
  <si>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</si>
  <si>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</si>
  <si>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</si>
  <si>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</si>
  <si>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</si>
  <si>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</si>
  <si>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</si>
  <si>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</si>
  <si>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</si>
  <si>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</si>
  <si>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</si>
  <si>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</si>
  <si>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</si>
  <si>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</si>
  <si>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</si>
  <si>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</si>
  <si>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</si>
  <si>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</si>
  <si>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</si>
  <si>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</si>
  <si>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</si>
  <si>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</si>
  <si>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</si>
  <si>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</si>
  <si>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</si>
  <si>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</si>
  <si>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</si>
  <si>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</si>
  <si>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</si>
  <si>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</si>
  <si>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</si>
  <si>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</si>
  <si>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</si>
  <si>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</si>
  <si>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</si>
  <si>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</si>
  <si>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</si>
  <si>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</si>
  <si>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</si>
  <si>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</si>
  <si>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</si>
  <si>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</si>
  <si>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</si>
  <si>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</si>
  <si>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</si>
  <si>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</si>
  <si>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</si>
  <si>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</si>
  <si>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</si>
  <si>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</si>
  <si>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</si>
  <si>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</si>
  <si>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</si>
  <si>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</si>
  <si>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</si>
  <si>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</si>
  <si>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</si>
  <si>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</si>
  <si>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</si>
  <si>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</si>
  <si>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</si>
  <si>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</si>
  <si>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</si>
  <si>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</si>
  <si>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</si>
  <si>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</si>
  <si>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</si>
  <si>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</si>
  <si>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</si>
  <si>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</si>
  <si>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</si>
  <si>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</si>
  <si>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</si>
  <si>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</si>
  <si>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</si>
  <si>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</si>
  <si>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</si>
  <si>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</si>
  <si>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</si>
  <si>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</si>
  <si>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</si>
  <si>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</si>
  <si>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</si>
  <si>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</si>
  <si>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</si>
  <si>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</si>
  <si>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</si>
  <si>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</si>
  <si>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</si>
  <si>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</si>
  <si>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</si>
  <si>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</si>
  <si>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</si>
  <si>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</si>
  <si>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</si>
  <si>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</si>
  <si>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</si>
  <si>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</si>
  <si>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</si>
  <si>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</si>
  <si>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</si>
  <si>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</si>
  <si>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</si>
  <si>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</si>
  <si>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</si>
  <si>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</si>
  <si>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</si>
  <si>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</si>
  <si>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</si>
  <si>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</si>
  <si>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</si>
  <si>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</si>
  <si>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</si>
  <si>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</si>
  <si>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</si>
  <si>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</si>
  <si>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</si>
  <si>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</si>
  <si>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</si>
  <si>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</si>
  <si>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</si>
  <si>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</si>
  <si>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</si>
  <si>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</si>
  <si>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</si>
  <si>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</si>
  <si>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</si>
  <si>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</si>
  <si>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</si>
  <si>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</si>
  <si>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</si>
  <si>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</si>
  <si>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</si>
  <si>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</si>
  <si>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</si>
  <si>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</si>
  <si>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</si>
  <si>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</si>
  <si>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</si>
  <si>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</si>
  <si>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</si>
  <si>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</si>
  <si>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</si>
  <si>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</si>
  <si>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</si>
  <si>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</si>
  <si>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</si>
  <si>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</si>
  <si>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</si>
  <si>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</si>
  <si>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</si>
  <si>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</si>
  <si>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</si>
  <si>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</si>
  <si>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</si>
  <si>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</si>
  <si>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</si>
  <si>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</si>
  <si>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</si>
  <si>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</si>
  <si>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</si>
  <si>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</si>
  <si>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</si>
  <si>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</si>
  <si>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</si>
  <si>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</si>
  <si>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</si>
  <si>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</si>
  <si>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</si>
  <si>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</si>
  <si>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</si>
  <si>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</si>
  <si>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</si>
  <si>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</si>
  <si>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</si>
  <si>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</si>
  <si>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</si>
  <si>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</si>
  <si>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</si>
  <si>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</si>
  <si>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</si>
  <si>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</si>
  <si>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</si>
  <si>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</si>
  <si>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</si>
  <si>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</si>
  <si>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</si>
  <si>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</si>
  <si>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</si>
  <si>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</si>
  <si>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</si>
  <si>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</si>
  <si>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</si>
  <si>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</si>
  <si>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</si>
  <si>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</si>
  <si>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</si>
  <si>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</si>
  <si>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</si>
  <si>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</si>
  <si>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</si>
  <si>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</si>
  <si>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</si>
  <si>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</si>
  <si>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</si>
  <si>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</si>
  <si>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</si>
  <si>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</si>
  <si>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</si>
  <si>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</si>
  <si>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</si>
  <si>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</si>
  <si>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</si>
  <si>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</si>
  <si>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</si>
  <si>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</si>
  <si>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</si>
  <si>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</si>
  <si>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</si>
  <si>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</si>
  <si>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</si>
  <si>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</si>
  <si>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</si>
  <si>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</si>
  <si>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</si>
  <si>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</si>
  <si>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</si>
  <si>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</si>
  <si>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</si>
  <si>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</si>
  <si>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</si>
  <si>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</si>
  <si>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</si>
  <si>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</si>
  <si>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</si>
  <si>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</si>
  <si>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</si>
  <si>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</si>
  <si>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</si>
  <si>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</si>
  <si>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</si>
  <si>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</si>
  <si>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</si>
  <si>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</si>
  <si>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</si>
  <si>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</si>
  <si>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</si>
  <si>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</si>
  <si>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</si>
  <si>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</si>
  <si>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</si>
  <si>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</si>
  <si>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</si>
  <si>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</si>
  <si>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</si>
  <si>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</si>
  <si>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</si>
  <si>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</si>
  <si>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</si>
  <si>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</si>
  <si>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</si>
  <si>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</si>
  <si>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</si>
  <si>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</si>
  <si>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</si>
  <si>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</si>
  <si>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</si>
  <si>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</si>
  <si>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</si>
  <si>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</si>
  <si>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</si>
  <si>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</si>
  <si>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</si>
  <si>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</si>
  <si>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</si>
  <si>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</si>
  <si>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</si>
  <si>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</si>
  <si>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</si>
  <si>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</si>
  <si>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</si>
  <si>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</si>
  <si>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</si>
  <si>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</si>
  <si>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</si>
  <si>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</si>
  <si>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</si>
  <si>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</si>
  <si>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</si>
  <si>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</si>
  <si>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</si>
  <si>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</si>
  <si>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</si>
  <si>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</si>
  <si>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</si>
  <si>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</si>
  <si>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</si>
  <si>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</si>
  <si>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</si>
  <si>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</si>
  <si>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</si>
  <si>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</si>
  <si>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</si>
  <si>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</si>
  <si>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</si>
  <si>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</si>
  <si>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</si>
  <si>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</si>
  <si>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</si>
  <si>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</si>
  <si>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</si>
  <si>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</si>
  <si>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</si>
  <si>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</si>
  <si>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</si>
  <si>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</si>
  <si>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</si>
  <si>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</si>
  <si>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</si>
  <si>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</si>
  <si>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</si>
  <si>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</si>
  <si>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</si>
  <si>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</si>
  <si>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</si>
  <si>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</si>
  <si>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</si>
  <si>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</si>
  <si>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</si>
  <si>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</si>
  <si>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</si>
  <si>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</si>
  <si>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</si>
  <si>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</si>
  <si>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</si>
  <si>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</si>
  <si>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</si>
  <si>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</si>
  <si>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</si>
  <si>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</si>
  <si>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</si>
  <si>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</si>
  <si>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</si>
  <si>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</si>
  <si>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</si>
  <si>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</si>
  <si>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</si>
  <si>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</si>
  <si>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</si>
  <si>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</si>
  <si>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</si>
  <si>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</si>
  <si>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</si>
  <si>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</si>
  <si>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</si>
  <si>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</si>
  <si>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</si>
  <si>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</si>
  <si>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</si>
  <si>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</si>
  <si>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</si>
  <si>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</si>
  <si>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</si>
  <si>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</si>
  <si>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</si>
  <si>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</si>
  <si>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</si>
  <si>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</si>
  <si>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</si>
  <si>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</si>
  <si>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</si>
  <si>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</si>
  <si>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</si>
  <si>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</si>
  <si>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</si>
  <si>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</si>
  <si>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</si>
  <si>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</si>
  <si>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</si>
  <si>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</si>
  <si>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</si>
  <si>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</si>
  <si>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</si>
  <si>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</si>
  <si>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</si>
  <si>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</si>
  <si>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</si>
  <si>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</si>
  <si>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</si>
  <si>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</si>
  <si>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</si>
  <si>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</si>
  <si>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</si>
  <si>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</si>
  <si>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</si>
  <si>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</si>
  <si>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</si>
  <si>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</si>
  <si>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</si>
  <si>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</si>
  <si>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</si>
  <si>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</si>
  <si>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</si>
  <si>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</si>
  <si>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</si>
  <si>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</si>
  <si>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</si>
  <si>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</si>
  <si>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</si>
  <si>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</si>
  <si>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</si>
  <si>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</si>
  <si>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</si>
  <si>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</si>
  <si>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</si>
  <si>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</si>
  <si>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</si>
  <si>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</si>
  <si>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</si>
  <si>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</si>
  <si>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</si>
  <si>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</si>
  <si>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</si>
  <si>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</si>
  <si>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</si>
  <si>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</si>
  <si>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</si>
  <si>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</si>
  <si>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</si>
  <si>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</si>
  <si>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</si>
  <si>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</si>
  <si>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</si>
  <si>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</si>
  <si>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</si>
  <si>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</si>
  <si>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</si>
  <si>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</si>
  <si>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</si>
  <si>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</si>
  <si>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</si>
  <si>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</si>
  <si>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</si>
  <si>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</si>
  <si>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</si>
  <si>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</si>
  <si>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</si>
  <si>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</si>
  <si>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</si>
  <si>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</si>
  <si>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</si>
  <si>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</si>
  <si>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</si>
  <si>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</si>
  <si>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</si>
  <si>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</si>
  <si>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</si>
  <si>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</si>
  <si>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</si>
  <si>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</si>
  <si>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</si>
  <si>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</si>
  <si>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</si>
  <si>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</si>
  <si>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</si>
  <si>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</si>
  <si>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</si>
  <si>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</si>
  <si>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</si>
  <si>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</si>
  <si>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</si>
  <si>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</si>
  <si>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</si>
  <si>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</si>
  <si>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</si>
  <si>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</si>
  <si>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</si>
  <si>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</si>
  <si>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</si>
  <si>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</si>
  <si>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</si>
  <si>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</si>
  <si>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</si>
  <si>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</si>
  <si>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</si>
  <si>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</si>
  <si>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</si>
  <si>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</si>
  <si>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</si>
  <si>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</si>
  <si>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</si>
  <si>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</si>
  <si>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</si>
  <si>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</si>
  <si>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</si>
  <si>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</si>
  <si>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</si>
  <si>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</si>
  <si>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</si>
  <si>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</si>
  <si>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</si>
  <si>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</si>
  <si>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</si>
  <si>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</si>
  <si>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</si>
  <si>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</si>
  <si>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</si>
  <si>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</si>
  <si>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</si>
  <si>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</si>
  <si>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</si>
  <si>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</si>
  <si>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</si>
  <si>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</si>
  <si>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</si>
  <si>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</si>
  <si>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</si>
  <si>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</si>
  <si>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</si>
  <si>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</si>
  <si>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</si>
  <si>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</si>
  <si>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</si>
  <si>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</si>
  <si>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</si>
  <si>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</si>
  <si>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</si>
  <si>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</si>
  <si>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</si>
  <si>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</si>
  <si>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</si>
  <si>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</si>
  <si>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</si>
  <si>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</si>
  <si>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</si>
  <si>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</si>
  <si>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</si>
  <si>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</si>
  <si>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</si>
  <si>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</si>
  <si>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Years (Order Date)</t>
  </si>
  <si>
    <t>Months (Order Date)</t>
  </si>
  <si>
    <t>Arabica</t>
  </si>
  <si>
    <t>Excelsa</t>
  </si>
  <si>
    <t>Liberica</t>
  </si>
  <si>
    <t>Robusta</t>
  </si>
  <si>
    <t>Sum of Sales</t>
  </si>
  <si>
    <t>Roast Type Name</t>
  </si>
  <si>
    <t xml:space="preserve"> </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</si>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</sst>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D8BEEC"/>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1"/>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fill>
        <patternFill>
          <bgColor rgb="FF7030A0"/>
        </patternFill>
      </fill>
      <border>
        <left style="thin">
          <color auto="1"/>
        </left>
        <right style="thin">
          <color auto="1"/>
        </right>
        <top style="thin">
          <color auto="1"/>
        </top>
        <bottom style="thin">
          <color auto="1"/>
        </bottom>
      </border>
    </dxf>
  </dxfs>
  <tableStyles count="2" defaultTableStyle="TableStyleMedium2" defaultPivotStyle="PivotStyleLight16">
    <tableStyle name="Purple Slicer Style" pivot="0" table="0" count="10" xr9:uid="{38476822-4B8A-4787-B38B-009ABD01079F}">
      <tableStyleElement type="wholeTable" dxfId="15"/>
      <tableStyleElement type="headerRow" dxfId="14"/>
    </tableStyle>
    <tableStyle name="Purple Timeline Style " pivot="0" table="0" count="8" xr9:uid="{8A03FD4E-E475-4FCC-BD32-A70F37DFEB7A}">
      <tableStyleElement type="wholeTable" dxfId="13"/>
      <tableStyleElement type="headerRow" dxfId="12"/>
    </tableStyle>
  </tableStyles>
  <colors>
    <mruColors>
      <color rgb="FF5F188A"/>
      <color rgb="FF8622C4"/>
      <color rgb="FFC9A6E4"/>
      <color rgb="FF53FFA1"/>
      <color rgb="FF00682F"/>
      <color rgb="FF00A84C"/>
      <color rgb="FF009E47"/>
      <color rgb="FF006C31"/>
      <color rgb="FF6600CC"/>
      <color rgb="FFD8BEEC"/>
    </mruColors>
  </colors>
  <extLst>
    <ext xmlns:x14="http://schemas.microsoft.com/office/spreadsheetml/2009/9/main" uri="{46F421CA-312F-682f-3DD2-61675219B42D}">
      <x14:dxfs count="8">
        <dxf>
          <font>
            <b val="0"/>
            <i val="0"/>
            <sz val="11"/>
            <name val="Calibri"/>
            <family val="2"/>
            <scheme val="minor"/>
          </font>
          <fill>
            <patternFill>
              <f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bgColor rgb="FF7030A0"/>
            </patternFill>
          </fill>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i val="0"/>
            <strike val="0"/>
            <sz val="11"/>
            <color theme="0"/>
            <name val="Calibri"/>
            <family val="2"/>
            <scheme val="minor"/>
          </font>
          <fill>
            <patternFill>
              <b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622C4"/>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Dashboard.xlsb.xlsx]Total Sales!PivotTable1</c:name>
    <c:fmtId val="4"/>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Sales'!$C$5:$C$6</c:f>
              <c:numCache>
                <c:formatCode>#,##0_);\(#,##0\)</c:formatCode>
                <c:ptCount val="2"/>
                <c:pt idx="0">
                  <c:v>345.02</c:v>
                </c:pt>
                <c:pt idx="1">
                  <c:v>334.89</c:v>
                </c:pt>
              </c:numCache>
            </c:numRef>
          </c:val>
          <c:smooth val="0"/>
          <c:extLst>
            <c:ext xmlns:c16="http://schemas.microsoft.com/office/drawing/2014/chart" uri="{C3380CC4-5D6E-409C-BE32-E72D297353CC}">
              <c16:uniqueId val="{00000005-C66C-49FD-9E13-85AD3883117F}"/>
            </c:ext>
          </c:extLst>
        </c:ser>
        <c:ser>
          <c:idx val="1"/>
          <c:order val="1"/>
          <c:tx>
            <c:strRef>
              <c:f>'Total Sales'!$D$3:$D$4</c:f>
              <c:strCache>
                <c:ptCount val="1"/>
                <c:pt idx="0">
                  <c:v>Excelsa</c:v>
                </c:pt>
              </c:strCache>
            </c:strRef>
          </c:tx>
          <c:spPr>
            <a:ln w="28575" cap="rnd">
              <a:solidFill>
                <a:srgbClr val="FFF41F"/>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Sales'!$D$5:$D$6</c:f>
              <c:numCache>
                <c:formatCode>#,##0_);\(#,##0\)</c:formatCode>
                <c:ptCount val="2"/>
                <c:pt idx="0">
                  <c:v>273.86999999999995</c:v>
                </c:pt>
                <c:pt idx="1">
                  <c:v>70.95</c:v>
                </c:pt>
              </c:numCache>
            </c:numRef>
          </c:val>
          <c:smooth val="0"/>
          <c:extLst>
            <c:ext xmlns:c16="http://schemas.microsoft.com/office/drawing/2014/chart" uri="{C3380CC4-5D6E-409C-BE32-E72D297353CC}">
              <c16:uniqueId val="{00000006-C66C-49FD-9E13-85AD3883117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Sales'!$E$5:$E$6</c:f>
              <c:numCache>
                <c:formatCode>#,##0_);\(#,##0\)</c:formatCode>
                <c:ptCount val="2"/>
                <c:pt idx="0">
                  <c:v>184.13</c:v>
                </c:pt>
                <c:pt idx="1">
                  <c:v>134.23000000000002</c:v>
                </c:pt>
              </c:numCache>
            </c:numRef>
          </c:val>
          <c:smooth val="0"/>
          <c:extLst>
            <c:ext xmlns:c16="http://schemas.microsoft.com/office/drawing/2014/chart" uri="{C3380CC4-5D6E-409C-BE32-E72D297353CC}">
              <c16:uniqueId val="{00000007-C66C-49FD-9E13-85AD3883117F}"/>
            </c:ext>
          </c:extLst>
        </c:ser>
        <c:ser>
          <c:idx val="3"/>
          <c:order val="3"/>
          <c:tx>
            <c:strRef>
              <c:f>'Total Sales'!$F$3:$F$4</c:f>
              <c:strCache>
                <c:ptCount val="1"/>
                <c:pt idx="0">
                  <c:v>Robusta</c:v>
                </c:pt>
              </c:strCache>
            </c:strRef>
          </c:tx>
          <c:spPr>
            <a:ln w="28575" cap="rnd">
              <a:solidFill>
                <a:srgbClr val="FA0686"/>
              </a:solidFill>
              <a:round/>
            </a:ln>
            <a:effectLst/>
          </c:spPr>
          <c:marker>
            <c:symbol val="none"/>
          </c:marker>
          <c:cat>
            <c:multiLvlStrRef>
              <c:f>'Total Sales'!$A$5:$B$6</c:f>
              <c:multiLvlStrCache>
                <c:ptCount val="2"/>
                <c:lvl>
                  <c:pt idx="0">
                    <c:v>Jul</c:v>
                  </c:pt>
                  <c:pt idx="1">
                    <c:v>Aug</c:v>
                  </c:pt>
                </c:lvl>
                <c:lvl>
                  <c:pt idx="0">
                    <c:v>2019</c:v>
                  </c:pt>
                </c:lvl>
              </c:multiLvlStrCache>
            </c:multiLvlStrRef>
          </c:cat>
          <c:val>
            <c:numRef>
              <c:f>'Total Sales'!$F$5:$F$6</c:f>
              <c:numCache>
                <c:formatCode>#,##0_);\(#,##0\)</c:formatCode>
                <c:ptCount val="2"/>
                <c:pt idx="0">
                  <c:v>201.11499999999998</c:v>
                </c:pt>
                <c:pt idx="1">
                  <c:v>166.27499999999998</c:v>
                </c:pt>
              </c:numCache>
            </c:numRef>
          </c:val>
          <c:smooth val="0"/>
          <c:extLst>
            <c:ext xmlns:c16="http://schemas.microsoft.com/office/drawing/2014/chart" uri="{C3380CC4-5D6E-409C-BE32-E72D297353CC}">
              <c16:uniqueId val="{00000008-C66C-49FD-9E13-85AD3883117F}"/>
            </c:ext>
          </c:extLst>
        </c:ser>
        <c:dLbls>
          <c:showLegendKey val="0"/>
          <c:showVal val="0"/>
          <c:showCatName val="0"/>
          <c:showSerName val="0"/>
          <c:showPercent val="0"/>
          <c:showBubbleSize val="0"/>
        </c:dLbls>
        <c:smooth val="0"/>
        <c:axId val="279700448"/>
        <c:axId val="279701888"/>
      </c:lineChart>
      <c:catAx>
        <c:axId val="2797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1888"/>
        <c:crosses val="autoZero"/>
        <c:auto val="1"/>
        <c:lblAlgn val="ctr"/>
        <c:lblOffset val="100"/>
        <c:noMultiLvlLbl val="0"/>
      </c:catAx>
      <c:valAx>
        <c:axId val="279701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Dashboard.xlsb.xlsx]Country Bar Chart!PivotTable1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3FFA1"/>
          </a:solidFill>
          <a:ln w="22225">
            <a:solidFill>
              <a:schemeClr val="bg1"/>
            </a:solidFill>
          </a:ln>
          <a:effectLst/>
        </c:spPr>
      </c:pivotFmt>
      <c:pivotFmt>
        <c:idx val="10"/>
        <c:spPr>
          <a:solidFill>
            <a:srgbClr val="00A84C"/>
          </a:solidFill>
          <a:ln w="22225">
            <a:solidFill>
              <a:schemeClr val="bg1"/>
            </a:solidFill>
          </a:ln>
          <a:effectLst/>
        </c:spPr>
      </c:pivotFmt>
      <c:pivotFmt>
        <c:idx val="11"/>
        <c:spPr>
          <a:solidFill>
            <a:srgbClr val="00682F"/>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6C31"/>
            </a:solidFill>
            <a:ln w="22225">
              <a:solidFill>
                <a:schemeClr val="bg1"/>
              </a:solidFill>
            </a:ln>
            <a:effectLst/>
          </c:spPr>
          <c:invertIfNegative val="0"/>
          <c:dPt>
            <c:idx val="0"/>
            <c:invertIfNegative val="0"/>
            <c:bubble3D val="0"/>
            <c:spPr>
              <a:solidFill>
                <a:srgbClr val="53FFA1"/>
              </a:solidFill>
              <a:ln w="22225">
                <a:solidFill>
                  <a:schemeClr val="bg1"/>
                </a:solidFill>
              </a:ln>
              <a:effectLst/>
            </c:spPr>
            <c:extLst>
              <c:ext xmlns:c16="http://schemas.microsoft.com/office/drawing/2014/chart" uri="{C3380CC4-5D6E-409C-BE32-E72D297353CC}">
                <c16:uniqueId val="{00000001-55BC-47FE-8AD0-364A16744B13}"/>
              </c:ext>
            </c:extLst>
          </c:dPt>
          <c:dPt>
            <c:idx val="1"/>
            <c:invertIfNegative val="0"/>
            <c:bubble3D val="0"/>
            <c:spPr>
              <a:solidFill>
                <a:srgbClr val="00A84C"/>
              </a:solidFill>
              <a:ln w="22225">
                <a:solidFill>
                  <a:schemeClr val="bg1"/>
                </a:solidFill>
              </a:ln>
              <a:effectLst/>
            </c:spPr>
            <c:extLst>
              <c:ext xmlns:c16="http://schemas.microsoft.com/office/drawing/2014/chart" uri="{C3380CC4-5D6E-409C-BE32-E72D297353CC}">
                <c16:uniqueId val="{00000003-55BC-47FE-8AD0-364A16744B13}"/>
              </c:ext>
            </c:extLst>
          </c:dPt>
          <c:dPt>
            <c:idx val="2"/>
            <c:invertIfNegative val="0"/>
            <c:bubble3D val="0"/>
            <c:spPr>
              <a:solidFill>
                <a:srgbClr val="00682F"/>
              </a:solidFill>
              <a:ln w="22225">
                <a:solidFill>
                  <a:schemeClr val="bg1"/>
                </a:solidFill>
              </a:ln>
              <a:effectLst/>
            </c:spPr>
            <c:extLst>
              <c:ext xmlns:c16="http://schemas.microsoft.com/office/drawing/2014/chart" uri="{C3380CC4-5D6E-409C-BE32-E72D297353CC}">
                <c16:uniqueId val="{00000005-55BC-47FE-8AD0-364A16744B13}"/>
              </c:ext>
            </c:extLst>
          </c:dPt>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117.1</c:v>
                </c:pt>
                <c:pt idx="1">
                  <c:v>226.33499999999998</c:v>
                </c:pt>
                <c:pt idx="2">
                  <c:v>1367.0449999999998</c:v>
                </c:pt>
              </c:numCache>
            </c:numRef>
          </c:val>
          <c:extLst>
            <c:ext xmlns:c16="http://schemas.microsoft.com/office/drawing/2014/chart" uri="{C3380CC4-5D6E-409C-BE32-E72D297353CC}">
              <c16:uniqueId val="{00000007-F6E3-446C-8FCF-DD4F01E83D72}"/>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188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Dashboard.xlsb.xlsx]Top5 Customers!PivotTable1</c:name>
    <c:fmtId val="12"/>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6C31"/>
            </a:solidFill>
            <a:ln w="22225">
              <a:solidFill>
                <a:schemeClr val="bg1"/>
              </a:solidFill>
            </a:ln>
            <a:effectLst/>
          </c:spPr>
          <c:invertIfNegative val="0"/>
          <c:cat>
            <c:strRef>
              <c:f>'Top5 Customers'!$A$4:$A$8</c:f>
              <c:strCache>
                <c:ptCount val="5"/>
                <c:pt idx="0">
                  <c:v>Jeffrey Dufaire</c:v>
                </c:pt>
                <c:pt idx="1">
                  <c:v>Kippie Marrison</c:v>
                </c:pt>
                <c:pt idx="2">
                  <c:v>Helli Petroulis</c:v>
                </c:pt>
                <c:pt idx="3">
                  <c:v>Noni Furber</c:v>
                </c:pt>
                <c:pt idx="4">
                  <c:v>Daniel Heinonen</c:v>
                </c:pt>
              </c:strCache>
            </c:strRef>
          </c:cat>
          <c:val>
            <c:numRef>
              <c:f>'Top5 Customers'!$B$4:$B$8</c:f>
              <c:numCache>
                <c:formatCode>_([$$-409]* #,##0_);_([$$-409]* \(#,##0\);_([$$-409]* "-"_);_(@_)</c:formatCode>
                <c:ptCount val="5"/>
                <c:pt idx="0">
                  <c:v>101.29499999999999</c:v>
                </c:pt>
                <c:pt idx="1">
                  <c:v>114.42499999999998</c:v>
                </c:pt>
                <c:pt idx="2">
                  <c:v>123.50999999999999</c:v>
                </c:pt>
                <c:pt idx="3">
                  <c:v>148.92499999999998</c:v>
                </c:pt>
                <c:pt idx="4">
                  <c:v>204.92999999999995</c:v>
                </c:pt>
              </c:numCache>
            </c:numRef>
          </c:val>
          <c:extLst>
            <c:ext xmlns:c16="http://schemas.microsoft.com/office/drawing/2014/chart" uri="{C3380CC4-5D6E-409C-BE32-E72D297353CC}">
              <c16:uniqueId val="{00000004-507A-4E8E-B8EA-F316A76E8713}"/>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600363</xdr:colOff>
      <xdr:row>4</xdr:row>
      <xdr:rowOff>38100</xdr:rowOff>
    </xdr:to>
    <xdr:sp macro="" textlink="">
      <xdr:nvSpPr>
        <xdr:cNvPr id="2" name="Rectangle 1">
          <a:extLst>
            <a:ext uri="{FF2B5EF4-FFF2-40B4-BE49-F238E27FC236}">
              <a16:creationId xmlns:a16="http://schemas.microsoft.com/office/drawing/2014/main" id="{86E29602-6D68-7A71-A40C-12DD3AF96506}"/>
            </a:ext>
          </a:extLst>
        </xdr:cNvPr>
        <xdr:cNvSpPr/>
      </xdr:nvSpPr>
      <xdr:spPr>
        <a:xfrm>
          <a:off x="0" y="0"/>
          <a:ext cx="11233727" cy="66155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kern="1200"/>
            <a:t>Coffee Sales Dashboard</a:t>
          </a:r>
        </a:p>
      </xdr:txBody>
    </xdr:sp>
    <xdr:clientData/>
  </xdr:twoCellAnchor>
  <xdr:twoCellAnchor>
    <xdr:from>
      <xdr:col>1</xdr:col>
      <xdr:colOff>1044</xdr:colOff>
      <xdr:row>16</xdr:row>
      <xdr:rowOff>57525</xdr:rowOff>
    </xdr:from>
    <xdr:to>
      <xdr:col>10</xdr:col>
      <xdr:colOff>14941</xdr:colOff>
      <xdr:row>33</xdr:row>
      <xdr:rowOff>178310</xdr:rowOff>
    </xdr:to>
    <xdr:graphicFrame macro="">
      <xdr:nvGraphicFramePr>
        <xdr:cNvPr id="3" name="Chart 2">
          <a:extLst>
            <a:ext uri="{FF2B5EF4-FFF2-40B4-BE49-F238E27FC236}">
              <a16:creationId xmlns:a16="http://schemas.microsoft.com/office/drawing/2014/main" id="{9D852AC8-8275-4F41-9DEB-88E032C78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3898</xdr:colOff>
      <xdr:row>5</xdr:row>
      <xdr:rowOff>4945</xdr:rowOff>
    </xdr:from>
    <xdr:to>
      <xdr:col>12</xdr:col>
      <xdr:colOff>11369</xdr:colOff>
      <xdr:row>15</xdr:row>
      <xdr:rowOff>178644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DF02AAE-6BE0-408D-8E4F-5FB6833544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827" y="794159"/>
              <a:ext cx="6203256" cy="18700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8658</xdr:colOff>
      <xdr:row>9</xdr:row>
      <xdr:rowOff>60941</xdr:rowOff>
    </xdr:from>
    <xdr:to>
      <xdr:col>16</xdr:col>
      <xdr:colOff>192232</xdr:colOff>
      <xdr:row>16</xdr:row>
      <xdr:rowOff>12700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587D109-991A-4C26-882A-7D596B6133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40301" y="1575870"/>
              <a:ext cx="2006931" cy="1103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7537</xdr:colOff>
      <xdr:row>4</xdr:row>
      <xdr:rowOff>180271</xdr:rowOff>
    </xdr:from>
    <xdr:to>
      <xdr:col>19</xdr:col>
      <xdr:colOff>611468</xdr:colOff>
      <xdr:row>9</xdr:row>
      <xdr:rowOff>7471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3E4BC6E-DD28-4790-957B-914FD4EA5D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439180" y="788057"/>
              <a:ext cx="4250645" cy="73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254001</xdr:colOff>
      <xdr:row>9</xdr:row>
      <xdr:rowOff>61685</xdr:rowOff>
    </xdr:from>
    <xdr:to>
      <xdr:col>20</xdr:col>
      <xdr:colOff>1</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5B7FFBC-47E0-4BA6-A710-17EA920CC0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09001" y="1576614"/>
              <a:ext cx="2177143" cy="109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666</xdr:colOff>
      <xdr:row>16</xdr:row>
      <xdr:rowOff>62567</xdr:rowOff>
    </xdr:from>
    <xdr:to>
      <xdr:col>20</xdr:col>
      <xdr:colOff>1</xdr:colOff>
      <xdr:row>25</xdr:row>
      <xdr:rowOff>42227</xdr:rowOff>
    </xdr:to>
    <xdr:graphicFrame macro="">
      <xdr:nvGraphicFramePr>
        <xdr:cNvPr id="8" name="Chart 7">
          <a:extLst>
            <a:ext uri="{FF2B5EF4-FFF2-40B4-BE49-F238E27FC236}">
              <a16:creationId xmlns:a16="http://schemas.microsoft.com/office/drawing/2014/main" id="{371CA76C-3E39-4AB3-AD52-74CD8D32A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3920</xdr:colOff>
      <xdr:row>25</xdr:row>
      <xdr:rowOff>77306</xdr:rowOff>
    </xdr:from>
    <xdr:to>
      <xdr:col>19</xdr:col>
      <xdr:colOff>605118</xdr:colOff>
      <xdr:row>34</xdr:row>
      <xdr:rowOff>16565</xdr:rowOff>
    </xdr:to>
    <xdr:graphicFrame macro="">
      <xdr:nvGraphicFramePr>
        <xdr:cNvPr id="9" name="Chart 8">
          <a:extLst>
            <a:ext uri="{FF2B5EF4-FFF2-40B4-BE49-F238E27FC236}">
              <a16:creationId xmlns:a16="http://schemas.microsoft.com/office/drawing/2014/main" id="{C7BC6634-1381-4322-AB37-02B25F57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4.979897337966" createdVersion="8" refreshedVersion="8" minRefreshableVersion="3" recordCount="1000" xr:uid="{E4346710-B210-4D52-901C-B0B6CF4CAC6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4672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19E2B-3489-40EC-A8E7-0FB2F016D40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1"/>
      <x v="7"/>
    </i>
    <i r="1">
      <x v="8"/>
    </i>
  </rowItems>
  <colFields count="1">
    <field x="13"/>
  </colFields>
  <colItems count="4">
    <i>
      <x/>
    </i>
    <i>
      <x v="1"/>
    </i>
    <i>
      <x v="2"/>
    </i>
    <i>
      <x v="3"/>
    </i>
  </colItems>
  <dataFields count="1">
    <dataField name="Sum of Sales" fld="12" baseField="15" baseItem="4" numFmtId="37"/>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53FA1-A8E2-49E5-9125-00B538CEE658}"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8">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2"/>
          </reference>
        </references>
      </pivotArea>
    </chartFormat>
    <chartFormat chart="13"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733FB-F285-49D5-B37F-FB1C4153B57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50"/>
    </i>
    <i>
      <x v="504"/>
    </i>
    <i>
      <x v="397"/>
    </i>
    <i>
      <x v="668"/>
    </i>
    <i>
      <x v="218"/>
    </i>
  </rowItems>
  <colItems count="1">
    <i/>
  </colItems>
  <dataFields count="1">
    <dataField name="Sum of Sales" fld="12" baseField="0" baseItem="0" numFmtId="168"/>
  </dataFields>
  <chartFormats count="4">
    <chartFormat chart="3"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2" name="Order Date">
      <autoFilter ref="A1">
        <filterColumn colId="0">
          <customFilters and="1">
            <customFilter operator="greaterThanOrEqual" val="43647"/>
            <customFilter operator="lessThanOrEqual" val="43708"/>
          </customFilters>
        </filterColumn>
      </autoFilter>
      <extLst>
        <ext xmlns:x15="http://schemas.microsoft.com/office/spreadsheetml/2010/11/main" uri="{0605FD5F-26C8-4aeb-8148-2DB25E43C511}">
          <x15:pivotFilter useWholeDay="1"/>
        </ext>
      </extLst>
    </filter>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3BFCC7-1205-4291-AEF7-3CE74E220FE9}" sourceName="Size">
  <pivotTables>
    <pivotTable tabId="18" name="PivotTable1"/>
    <pivotTable tabId="19" name="PivotTable1"/>
    <pivotTable tabId="20" name="PivotTable1"/>
  </pivotTables>
  <data>
    <tabular pivotCacheId="17046726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D11DE9-C7C0-4612-A715-F75BA98E0214}" sourceName="Roast Type Name">
  <pivotTables>
    <pivotTable tabId="18" name="PivotTable1"/>
    <pivotTable tabId="19" name="PivotTable1"/>
    <pivotTable tabId="20" name="PivotTable1"/>
  </pivotTables>
  <data>
    <tabular pivotCacheId="17046726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37B94F-0C0E-46E0-842B-DB876CAEB629}" sourceName="Loyalty Card">
  <pivotTables>
    <pivotTable tabId="18" name="PivotTable1"/>
    <pivotTable tabId="19" name="PivotTable1"/>
    <pivotTable tabId="20" name="PivotTable1"/>
  </pivotTables>
  <data>
    <tabular pivotCacheId="17046726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81E700-9378-4FC9-BC46-4DAD26DFF549}" cache="Slicer_Size" caption="Size" columnCount="2" style="Purple Slicer Style" rowHeight="241300"/>
  <slicer name="Roast Type Name" xr10:uid="{D33AAEF8-9CAF-492E-BD50-CD9B0C0599A3}" cache="Slicer_Roast_Type_Name" caption="Roast Type Name" columnCount="3" style="Purple Slicer Style" rowHeight="241300"/>
  <slicer name="Loyalty Card" xr10:uid="{C2C3679B-1B69-4A4C-BE99-59F9B5659952}"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D868F-ABD6-425D-A107-155F6A05A98C}" name="Table1" displayName="Table1" ref="A1:P1001" totalsRowShown="0" headerRowDxfId="11">
  <autoFilter ref="A1:P1001" xr:uid="{77ED868F-ABD6-425D-A107-155F6A05A98C}"/>
  <tableColumns count="16">
    <tableColumn id="1" xr3:uid="{EFB22F3A-3B80-40AA-93A7-ED444246F855}" name="Order ID" dataDxfId="10"/>
    <tableColumn id="2" xr3:uid="{4937A98E-A8CB-4401-A23D-127192B0BCD4}" name="Order Date" dataDxfId="9"/>
    <tableColumn id="3" xr3:uid="{A1C5D328-2A25-446C-BFF1-0E44D4447CD5}" name="Customer ID" dataDxfId="8"/>
    <tableColumn id="4" xr3:uid="{1C6509FD-4547-47A9-8725-D756D6B9BF05}" name="Product ID"/>
    <tableColumn id="5" xr3:uid="{3A8BD862-8064-429C-BA85-357D535580AA}" name="Quantity" dataDxfId="7"/>
    <tableColumn id="6" xr3:uid="{02276F62-3E1D-4539-B237-40303111F3F7}" name="Customer Name" dataDxfId="6">
      <calculatedColumnFormula>_xlfn.XLOOKUP(C2,customers!$A$1:$A$1001, customers!$B$1:$B$1001,,0)</calculatedColumnFormula>
    </tableColumn>
    <tableColumn id="7" xr3:uid="{473ECECB-48E7-49E1-B0A0-DDF6DDFAB084}" name="Email" dataDxfId="5">
      <calculatedColumnFormula>IF(_xlfn.XLOOKUP(C2,customers!$A$1:$A$1001,customers!$C$1:$C$1001,,0)=0,"",_xlfn.XLOOKUP(C2,customers!$A$1:$A$1001,customers!$C$1:$C$1001,,0))</calculatedColumnFormula>
    </tableColumn>
    <tableColumn id="8" xr3:uid="{E13F04BD-6BCC-447D-A0C0-AC42C22FCE64}" name="Country" dataDxfId="4">
      <calculatedColumnFormula>_xlfn.XLOOKUP(C2,customers!$A$1:$A$1001,customers!$G$1:$G$1001,,0)</calculatedColumnFormula>
    </tableColumn>
    <tableColumn id="9" xr3:uid="{31BCE20D-1213-43EF-9F68-A68EE4843379}" name="Coffee Type">
      <calculatedColumnFormula>INDEX(products!$A$1:$G$49,MATCH(orders!$D2,products!$A$1:$A$49,0),MATCH(orders!I$1,products!$A$1:$G$1,0))</calculatedColumnFormula>
    </tableColumn>
    <tableColumn id="10" xr3:uid="{3FAA193C-5918-4F62-81A7-90BDB360D21D}" name="Roast Type">
      <calculatedColumnFormula>INDEX(products!$A$1:$G$49,MATCH(orders!$D2,products!$A$1:$A$49,0),MATCH(orders!J$1,products!$A$1:$G$1,0))</calculatedColumnFormula>
    </tableColumn>
    <tableColumn id="11" xr3:uid="{24C88EE2-4582-4002-B883-F6F00AE04FFA}" name="Size" dataDxfId="3">
      <calculatedColumnFormula>INDEX(products!$A$1:$G$49,MATCH(orders!$D2,products!$A$1:$A$49,0),MATCH(orders!K$1,products!$A$1:$G$1,0))</calculatedColumnFormula>
    </tableColumn>
    <tableColumn id="12" xr3:uid="{B25EA426-D856-4E8D-90EB-7677F68DF8A2}" name="Unit Price" dataDxfId="2" dataCellStyle="Currency">
      <calculatedColumnFormula>INDEX(products!$A$1:$G$49,MATCH(orders!$D2,products!$A$1:$A$49,0),MATCH(orders!L$1,products!$A$1:$G$1,0))</calculatedColumnFormula>
    </tableColumn>
    <tableColumn id="13" xr3:uid="{DD4F651E-0765-405E-AB2F-AAA30ABD43F8}" name="Sales" dataDxfId="1" dataCellStyle="Currency">
      <calculatedColumnFormula>L2*E2</calculatedColumnFormula>
    </tableColumn>
    <tableColumn id="14" xr3:uid="{16F47C75-CF07-45D2-ACF4-915EB9742787}" name="Coffee Type Name">
      <calculatedColumnFormula>IF(I2="Rob","Robusta", IF(I2="Exc","Excelsa", IF(I2="Ara", "Arabica", IF(I2="Lib","Liberica",""))))</calculatedColumnFormula>
    </tableColumn>
    <tableColumn id="15" xr3:uid="{D5C646CF-0A0C-4718-8CF4-10B9C5658E36}" name="Roast Type Name">
      <calculatedColumnFormula>IF(J2="M","Medium", IF(J2="L","Light",IF(J2="D","Dark","")))</calculatedColumnFormula>
    </tableColumn>
    <tableColumn id="16" xr3:uid="{CBF27A05-1E1B-4250-855C-582A6A083672}" name="Loyalty Card" dataDxfId="0">
      <calculatedColumnFormula>_xlfn.XLOOKUP(Table1[[#This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25D869-631D-4291-B372-FED370B29EFF}" sourceName="Order Date">
  <pivotTables>
    <pivotTable tabId="18" name="PivotTable1"/>
    <pivotTable tabId="19" name="PivotTable1"/>
    <pivotTable tabId="20" name="PivotTable1"/>
  </pivotTables>
  <state minimalRefreshVersion="6" lastRefreshVersion="6" pivotCacheId="1704672666" filterType="dateBetween">
    <selection startDate="2019-07-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8F9808-8197-434F-80FA-DB8C966EA270}"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F4-C98C-4860-B3BA-AE6ACBFCBD63}">
  <dimension ref="A1:A17"/>
  <sheetViews>
    <sheetView showGridLines="0" tabSelected="1" zoomScale="70" zoomScaleNormal="70" workbookViewId="0">
      <selection activeCell="V24" sqref="V24"/>
    </sheetView>
  </sheetViews>
  <sheetFormatPr defaultRowHeight="14.5" x14ac:dyDescent="0.35"/>
  <cols>
    <col min="1" max="1" width="1.6328125" customWidth="1"/>
    <col min="11" max="11" width="1.6328125" customWidth="1"/>
    <col min="13" max="13" width="1.6328125" customWidth="1"/>
  </cols>
  <sheetData>
    <row r="1" ht="5" customHeight="1" x14ac:dyDescent="0.35"/>
    <row r="10"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49D0-D935-4B93-BD21-7D72E2DCD81B}">
  <dimension ref="A3:F6"/>
  <sheetViews>
    <sheetView zoomScale="70" zoomScaleNormal="70" workbookViewId="0">
      <selection activeCell="E4" sqref="E4"/>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8" t="s">
        <v>6204</v>
      </c>
      <c r="C3" s="8" t="s">
        <v>6196</v>
      </c>
    </row>
    <row r="4" spans="1:6" x14ac:dyDescent="0.35">
      <c r="A4" s="8" t="s">
        <v>6198</v>
      </c>
      <c r="B4" s="8" t="s">
        <v>6199</v>
      </c>
      <c r="C4" t="s">
        <v>6200</v>
      </c>
      <c r="D4" t="s">
        <v>6201</v>
      </c>
      <c r="E4" t="s">
        <v>6202</v>
      </c>
      <c r="F4" t="s">
        <v>6203</v>
      </c>
    </row>
    <row r="5" spans="1:6" x14ac:dyDescent="0.35">
      <c r="A5" t="s">
        <v>6197</v>
      </c>
      <c r="B5" t="s">
        <v>6207</v>
      </c>
      <c r="C5" s="9">
        <v>345.02</v>
      </c>
      <c r="D5" s="9">
        <v>273.86999999999995</v>
      </c>
      <c r="E5" s="9">
        <v>184.13</v>
      </c>
      <c r="F5" s="9">
        <v>201.11499999999998</v>
      </c>
    </row>
    <row r="6" spans="1:6" x14ac:dyDescent="0.35">
      <c r="B6" t="s">
        <v>6208</v>
      </c>
      <c r="C6" s="9">
        <v>334.89</v>
      </c>
      <c r="D6" s="9">
        <v>70.95</v>
      </c>
      <c r="E6" s="9">
        <v>134.23000000000002</v>
      </c>
      <c r="F6" s="9">
        <v>166.27499999999998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D07A-710E-4D8A-8321-0A6E74E707BD}">
  <dimension ref="A3:B8"/>
  <sheetViews>
    <sheetView zoomScale="70" zoomScaleNormal="70" workbookViewId="0">
      <selection activeCell="Q22" sqref="Q22"/>
    </sheetView>
  </sheetViews>
  <sheetFormatPr defaultRowHeight="14.5" x14ac:dyDescent="0.35"/>
  <cols>
    <col min="1" max="1" width="14.1796875" bestFit="1" customWidth="1"/>
    <col min="2" max="3" width="11.26953125" bestFit="1" customWidth="1"/>
    <col min="4" max="6" width="8.6328125" bestFit="1" customWidth="1"/>
  </cols>
  <sheetData>
    <row r="3" spans="1:2" x14ac:dyDescent="0.35">
      <c r="A3" s="8" t="s">
        <v>7</v>
      </c>
      <c r="B3" t="s">
        <v>6204</v>
      </c>
    </row>
    <row r="4" spans="1:2" x14ac:dyDescent="0.35">
      <c r="A4" t="s">
        <v>28</v>
      </c>
      <c r="B4" s="10">
        <v>117.1</v>
      </c>
    </row>
    <row r="5" spans="1:2" x14ac:dyDescent="0.35">
      <c r="A5" t="s">
        <v>318</v>
      </c>
      <c r="B5" s="10">
        <v>226.33499999999998</v>
      </c>
    </row>
    <row r="6" spans="1:2" x14ac:dyDescent="0.35">
      <c r="A6" t="s">
        <v>19</v>
      </c>
      <c r="B6" s="10">
        <v>1367.0449999999998</v>
      </c>
    </row>
    <row r="8" spans="1:2" x14ac:dyDescent="0.35">
      <c r="B8" t="s">
        <v>6206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7348-B428-41F1-AF02-A012711ED021}">
  <dimension ref="A3:B8"/>
  <sheetViews>
    <sheetView zoomScale="70" zoomScaleNormal="70" workbookViewId="0">
      <selection activeCell="P13" sqref="P13"/>
    </sheetView>
  </sheetViews>
  <sheetFormatPr defaultRowHeight="14.5" x14ac:dyDescent="0.35"/>
  <cols>
    <col min="1" max="1" width="17.26953125" bestFit="1" customWidth="1"/>
    <col min="2" max="3" width="11.26953125" bestFit="1" customWidth="1"/>
    <col min="4" max="6" width="8.6328125" bestFit="1" customWidth="1"/>
  </cols>
  <sheetData>
    <row r="3" spans="1:2" x14ac:dyDescent="0.35">
      <c r="A3" s="8" t="s">
        <v>4</v>
      </c>
      <c r="B3" t="s">
        <v>6204</v>
      </c>
    </row>
    <row r="4" spans="1:2" x14ac:dyDescent="0.35">
      <c r="A4" t="s">
        <v>973</v>
      </c>
      <c r="B4" s="10">
        <v>101.29499999999999</v>
      </c>
    </row>
    <row r="5" spans="1:2" x14ac:dyDescent="0.35">
      <c r="A5" t="s">
        <v>5527</v>
      </c>
      <c r="B5" s="10">
        <v>114.42499999999998</v>
      </c>
    </row>
    <row r="6" spans="1:2" x14ac:dyDescent="0.35">
      <c r="A6" t="s">
        <v>5497</v>
      </c>
      <c r="B6" s="10">
        <v>123.50999999999999</v>
      </c>
    </row>
    <row r="7" spans="1:2" x14ac:dyDescent="0.35">
      <c r="A7" t="s">
        <v>5980</v>
      </c>
      <c r="B7" s="10">
        <v>148.92499999999998</v>
      </c>
    </row>
    <row r="8" spans="1:2" x14ac:dyDescent="0.35">
      <c r="A8" t="s">
        <v>3820</v>
      </c>
      <c r="B8" s="10">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O2" sqref="O2"/>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18" customWidth="1"/>
    <col min="7" max="7" width="17" customWidth="1"/>
    <col min="8" max="8" width="14.54296875" customWidth="1"/>
    <col min="9" max="9" width="17" customWidth="1"/>
    <col min="10" max="10" width="12" customWidth="1"/>
    <col min="11" max="11" width="8.36328125" style="6" customWidth="1"/>
    <col min="12" max="12" width="10.90625" customWidth="1"/>
    <col min="13" max="13" width="11.6328125" customWidth="1"/>
    <col min="14" max="14" width="18.08984375" customWidth="1"/>
    <col min="15" max="15" width="13" customWidth="1"/>
    <col min="16" max="16" width="13.363281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6205</v>
      </c>
      <c r="P1" s="2" t="s">
        <v>6189</v>
      </c>
    </row>
    <row r="2" spans="1:16" x14ac:dyDescent="0.35">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 IF(I2="Exc","Excelsa", IF(I2="Ara", "Arabica", IF(I2="Lib","Liberica",""))))</f>
        <v>Robusta</v>
      </c>
      <c r="O2" t="str">
        <f t="shared" ref="O2:O65" si="0">IF(J2="M","Medium", 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1">L3*E3</f>
        <v>41.25</v>
      </c>
      <c r="N3" t="str">
        <f t="shared" ref="N3:N66" si="2">IF(I3="Rob","Robusta", IF(I3="Exc","Excelsa", IF(I3="Ara", "Arabica", IF(I3="Lib","Liberica",""))))</f>
        <v>Excelsa</v>
      </c>
      <c r="O3" t="str">
        <f t="shared" si="0"/>
        <v>Medium</v>
      </c>
      <c r="P3" t="str">
        <f>_xlfn.XLOOKUP(Table1[[#This Row],[Customer ID]],customers!$A$1:$A$1001,customers!$I$1:$I$1001,,0)</f>
        <v>Yes</v>
      </c>
    </row>
    <row r="4" spans="1:16" x14ac:dyDescent="0.35">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1"/>
        <v>12.95</v>
      </c>
      <c r="N4" t="str">
        <f t="shared" si="2"/>
        <v>Arabica</v>
      </c>
      <c r="O4" t="str">
        <f t="shared" si="0"/>
        <v>Light</v>
      </c>
      <c r="P4" t="str">
        <f>_xlfn.XLOOKUP(Table1[[#This Row],[Customer ID]],customers!$A$1:$A$1001,customers!$I$1:$I$1001,,0)</f>
        <v>Yes</v>
      </c>
    </row>
    <row r="5" spans="1:16" x14ac:dyDescent="0.35">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1"/>
        <v>27.5</v>
      </c>
      <c r="N5" t="str">
        <f t="shared" si="2"/>
        <v>Excelsa</v>
      </c>
      <c r="O5" t="str">
        <f t="shared" si="0"/>
        <v>Medium</v>
      </c>
      <c r="P5" t="str">
        <f>_xlfn.XLOOKUP(Table1[[#This Row],[Customer ID]],customers!$A$1:$A$1001,customers!$I$1:$I$1001,,0)</f>
        <v>No</v>
      </c>
    </row>
    <row r="6" spans="1:16" x14ac:dyDescent="0.35">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1"/>
        <v>54.969999999999992</v>
      </c>
      <c r="N6" t="str">
        <f t="shared" si="2"/>
        <v>Robusta</v>
      </c>
      <c r="O6" t="str">
        <f t="shared" si="0"/>
        <v>Light</v>
      </c>
      <c r="P6" t="str">
        <f>_xlfn.XLOOKUP(Table1[[#This Row],[Customer ID]],customers!$A$1:$A$1001,customers!$I$1:$I$1001,,0)</f>
        <v>No</v>
      </c>
    </row>
    <row r="7" spans="1:16" x14ac:dyDescent="0.35">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1"/>
        <v>38.849999999999994</v>
      </c>
      <c r="N7" t="str">
        <f t="shared" si="2"/>
        <v>Liberica</v>
      </c>
      <c r="O7" t="str">
        <f t="shared" si="0"/>
        <v>Dark</v>
      </c>
      <c r="P7" t="str">
        <f>_xlfn.XLOOKUP(Table1[[#This Row],[Customer ID]],customers!$A$1:$A$1001,customers!$I$1:$I$1001,,0)</f>
        <v>No</v>
      </c>
    </row>
    <row r="8" spans="1:16" x14ac:dyDescent="0.35">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1"/>
        <v>21.87</v>
      </c>
      <c r="N8" t="str">
        <f t="shared" si="2"/>
        <v>Excelsa</v>
      </c>
      <c r="O8" t="str">
        <f t="shared" si="0"/>
        <v>Dark</v>
      </c>
      <c r="P8" t="str">
        <f>_xlfn.XLOOKUP(Table1[[#This Row],[Customer ID]],customers!$A$1:$A$1001,customers!$I$1:$I$1001,,0)</f>
        <v>Yes</v>
      </c>
    </row>
    <row r="9" spans="1:16" x14ac:dyDescent="0.35">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1"/>
        <v>4.7549999999999999</v>
      </c>
      <c r="N9" t="str">
        <f t="shared" si="2"/>
        <v>Liberica</v>
      </c>
      <c r="O9" t="str">
        <f t="shared" si="0"/>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1"/>
        <v>17.91</v>
      </c>
      <c r="N10" t="str">
        <f t="shared" si="2"/>
        <v>Robusta</v>
      </c>
      <c r="O10" t="str">
        <f t="shared" si="0"/>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1"/>
        <v>5.97</v>
      </c>
      <c r="N11" t="str">
        <f t="shared" si="2"/>
        <v>Robusta</v>
      </c>
      <c r="O11" t="str">
        <f t="shared" si="0"/>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1"/>
        <v>39.799999999999997</v>
      </c>
      <c r="N12" t="str">
        <f t="shared" si="2"/>
        <v>Arabica</v>
      </c>
      <c r="O12" t="str">
        <f t="shared" si="0"/>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1"/>
        <v>170.77499999999998</v>
      </c>
      <c r="N13" t="str">
        <f t="shared" si="2"/>
        <v>Excelsa</v>
      </c>
      <c r="O13" t="str">
        <f t="shared" si="0"/>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1"/>
        <v>49.75</v>
      </c>
      <c r="N14" t="str">
        <f t="shared" si="2"/>
        <v>Robusta</v>
      </c>
      <c r="O14" t="str">
        <f t="shared" si="0"/>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1"/>
        <v>41.169999999999995</v>
      </c>
      <c r="N15" t="str">
        <f t="shared" si="2"/>
        <v>Robusta</v>
      </c>
      <c r="O15" t="str">
        <f t="shared" si="0"/>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1"/>
        <v>11.654999999999999</v>
      </c>
      <c r="N16" t="str">
        <f t="shared" si="2"/>
        <v>Liberica</v>
      </c>
      <c r="O16" t="str">
        <f t="shared" si="0"/>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1"/>
        <v>114.42499999999998</v>
      </c>
      <c r="N17" t="str">
        <f t="shared" si="2"/>
        <v>Robusta</v>
      </c>
      <c r="O17" t="str">
        <f t="shared" si="0"/>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1"/>
        <v>20.25</v>
      </c>
      <c r="N18" t="str">
        <f t="shared" si="2"/>
        <v>Arabica</v>
      </c>
      <c r="O18" t="str">
        <f t="shared" si="0"/>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1"/>
        <v>77.699999999999989</v>
      </c>
      <c r="N19" t="str">
        <f t="shared" si="2"/>
        <v>Arabica</v>
      </c>
      <c r="O19" t="str">
        <f t="shared" si="0"/>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1"/>
        <v>82.339999999999989</v>
      </c>
      <c r="N20" t="str">
        <f t="shared" si="2"/>
        <v>Robusta</v>
      </c>
      <c r="O20" t="str">
        <f t="shared" si="0"/>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1"/>
        <v>16.875</v>
      </c>
      <c r="N21" t="str">
        <f t="shared" si="2"/>
        <v>Arabica</v>
      </c>
      <c r="O21" t="str">
        <f t="shared" si="0"/>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1"/>
        <v>14.58</v>
      </c>
      <c r="N22" t="str">
        <f t="shared" si="2"/>
        <v>Excelsa</v>
      </c>
      <c r="O22" t="str">
        <f t="shared" si="0"/>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1"/>
        <v>17.91</v>
      </c>
      <c r="N23" t="str">
        <f t="shared" si="2"/>
        <v>Arabica</v>
      </c>
      <c r="O23" t="str">
        <f t="shared" si="0"/>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1"/>
        <v>91.539999999999992</v>
      </c>
      <c r="N24" t="str">
        <f t="shared" si="2"/>
        <v>Robusta</v>
      </c>
      <c r="O24" t="str">
        <f t="shared" si="0"/>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1"/>
        <v>11.94</v>
      </c>
      <c r="N25" t="str">
        <f t="shared" si="2"/>
        <v>Arabica</v>
      </c>
      <c r="O25" t="str">
        <f t="shared" si="0"/>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1"/>
        <v>11.25</v>
      </c>
      <c r="N26" t="str">
        <f t="shared" si="2"/>
        <v>Arabica</v>
      </c>
      <c r="O26" t="str">
        <f t="shared" si="0"/>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1"/>
        <v>12.375</v>
      </c>
      <c r="N27" t="str">
        <f t="shared" si="2"/>
        <v>Excelsa</v>
      </c>
      <c r="O27" t="str">
        <f t="shared" si="0"/>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1"/>
        <v>27</v>
      </c>
      <c r="N28" t="str">
        <f t="shared" si="2"/>
        <v>Arabica</v>
      </c>
      <c r="O28" t="str">
        <f t="shared" si="0"/>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1"/>
        <v>16.875</v>
      </c>
      <c r="N29" t="str">
        <f t="shared" si="2"/>
        <v>Arabica</v>
      </c>
      <c r="O29" t="str">
        <f t="shared" si="0"/>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1"/>
        <v>17.91</v>
      </c>
      <c r="N30" t="str">
        <f t="shared" si="2"/>
        <v>Arabica</v>
      </c>
      <c r="O30" t="str">
        <f t="shared" si="0"/>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1"/>
        <v>39.799999999999997</v>
      </c>
      <c r="N31" t="str">
        <f t="shared" si="2"/>
        <v>Arabica</v>
      </c>
      <c r="O31" t="str">
        <f t="shared" si="0"/>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1"/>
        <v>21.825000000000003</v>
      </c>
      <c r="N32" t="str">
        <f t="shared" si="2"/>
        <v>Liberica</v>
      </c>
      <c r="O32" t="str">
        <f t="shared" si="0"/>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1"/>
        <v>35.82</v>
      </c>
      <c r="N33" t="str">
        <f t="shared" si="2"/>
        <v>Arabica</v>
      </c>
      <c r="O33" t="str">
        <f t="shared" si="0"/>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1"/>
        <v>52.38</v>
      </c>
      <c r="N34" t="str">
        <f t="shared" si="2"/>
        <v>Liberica</v>
      </c>
      <c r="O34" t="str">
        <f t="shared" si="0"/>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1"/>
        <v>23.774999999999999</v>
      </c>
      <c r="N35" t="str">
        <f t="shared" si="2"/>
        <v>Liberica</v>
      </c>
      <c r="O35" t="str">
        <f t="shared" si="0"/>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1"/>
        <v>57.06</v>
      </c>
      <c r="N36" t="str">
        <f t="shared" si="2"/>
        <v>Liberica</v>
      </c>
      <c r="O36" t="str">
        <f t="shared" si="0"/>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1"/>
        <v>35.82</v>
      </c>
      <c r="N37" t="str">
        <f t="shared" si="2"/>
        <v>Arabica</v>
      </c>
      <c r="O37" t="str">
        <f t="shared" si="0"/>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1"/>
        <v>8.73</v>
      </c>
      <c r="N38" t="str">
        <f t="shared" si="2"/>
        <v>Liberica</v>
      </c>
      <c r="O38" t="str">
        <f t="shared" si="0"/>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1"/>
        <v>28.53</v>
      </c>
      <c r="N39" t="str">
        <f t="shared" si="2"/>
        <v>Liberica</v>
      </c>
      <c r="O39" t="str">
        <f t="shared" si="0"/>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1"/>
        <v>114.42499999999998</v>
      </c>
      <c r="N40" t="str">
        <f t="shared" si="2"/>
        <v>Robusta</v>
      </c>
      <c r="O40" t="str">
        <f t="shared" si="0"/>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1"/>
        <v>59.699999999999996</v>
      </c>
      <c r="N41" t="str">
        <f t="shared" si="2"/>
        <v>Robusta</v>
      </c>
      <c r="O41" t="str">
        <f t="shared" si="0"/>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1"/>
        <v>43.650000000000006</v>
      </c>
      <c r="N42" t="str">
        <f t="shared" si="2"/>
        <v>Liberica</v>
      </c>
      <c r="O42" t="str">
        <f t="shared" si="0"/>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1"/>
        <v>7.29</v>
      </c>
      <c r="N43" t="str">
        <f t="shared" si="2"/>
        <v>Excelsa</v>
      </c>
      <c r="O43" t="str">
        <f t="shared" si="0"/>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1"/>
        <v>8.0549999999999997</v>
      </c>
      <c r="N44" t="str">
        <f t="shared" si="2"/>
        <v>Robusta</v>
      </c>
      <c r="O44" t="str">
        <f t="shared" si="0"/>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1"/>
        <v>72.91</v>
      </c>
      <c r="N45" t="str">
        <f t="shared" si="2"/>
        <v>Liberica</v>
      </c>
      <c r="O45" t="str">
        <f t="shared" si="0"/>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1"/>
        <v>16.5</v>
      </c>
      <c r="N46" t="str">
        <f t="shared" si="2"/>
        <v>Excelsa</v>
      </c>
      <c r="O46" t="str">
        <f t="shared" si="0"/>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1"/>
        <v>178.70999999999998</v>
      </c>
      <c r="N47" t="str">
        <f t="shared" si="2"/>
        <v>Liberica</v>
      </c>
      <c r="O47" t="str">
        <f t="shared" si="0"/>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1"/>
        <v>63.249999999999993</v>
      </c>
      <c r="N48" t="str">
        <f t="shared" si="2"/>
        <v>Excelsa</v>
      </c>
      <c r="O48" t="str">
        <f t="shared" si="0"/>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1"/>
        <v>7.77</v>
      </c>
      <c r="N49" t="str">
        <f t="shared" si="2"/>
        <v>Arabica</v>
      </c>
      <c r="O49" t="str">
        <f t="shared" si="0"/>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1"/>
        <v>91.539999999999992</v>
      </c>
      <c r="N50" t="str">
        <f t="shared" si="2"/>
        <v>Arabica</v>
      </c>
      <c r="O50" t="str">
        <f t="shared" si="0"/>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1"/>
        <v>38.849999999999994</v>
      </c>
      <c r="N51" t="str">
        <f t="shared" si="2"/>
        <v>Arabica</v>
      </c>
      <c r="O51" t="str">
        <f t="shared" si="0"/>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1"/>
        <v>15.54</v>
      </c>
      <c r="N52" t="str">
        <f t="shared" si="2"/>
        <v>Liberica</v>
      </c>
      <c r="O52" t="str">
        <f t="shared" si="0"/>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1"/>
        <v>145.82</v>
      </c>
      <c r="N53" t="str">
        <f t="shared" si="2"/>
        <v>Liberica</v>
      </c>
      <c r="O53" t="str">
        <f t="shared" si="0"/>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1"/>
        <v>29.849999999999998</v>
      </c>
      <c r="N54" t="str">
        <f t="shared" si="2"/>
        <v>Robusta</v>
      </c>
      <c r="O54" t="str">
        <f t="shared" si="0"/>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1"/>
        <v>72.91</v>
      </c>
      <c r="N55" t="str">
        <f t="shared" si="2"/>
        <v>Liberica</v>
      </c>
      <c r="O55" t="str">
        <f t="shared" si="0"/>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1"/>
        <v>72.75</v>
      </c>
      <c r="N56" t="str">
        <f t="shared" si="2"/>
        <v>Liberica</v>
      </c>
      <c r="O56" t="str">
        <f t="shared" si="0"/>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1"/>
        <v>47.55</v>
      </c>
      <c r="N57" t="str">
        <f t="shared" si="2"/>
        <v>Liberica</v>
      </c>
      <c r="O57" t="str">
        <f t="shared" si="0"/>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1"/>
        <v>10.935</v>
      </c>
      <c r="N58" t="str">
        <f t="shared" si="2"/>
        <v>Excelsa</v>
      </c>
      <c r="O58" t="str">
        <f t="shared" si="0"/>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1"/>
        <v>59.4</v>
      </c>
      <c r="N59" t="str">
        <f t="shared" si="2"/>
        <v>Excelsa</v>
      </c>
      <c r="O59" t="str">
        <f t="shared" si="0"/>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1"/>
        <v>89.35499999999999</v>
      </c>
      <c r="N60" t="str">
        <f t="shared" si="2"/>
        <v>Liberica</v>
      </c>
      <c r="O60" t="str">
        <f t="shared" si="0"/>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1"/>
        <v>26.19</v>
      </c>
      <c r="N61" t="str">
        <f t="shared" si="2"/>
        <v>Liberica</v>
      </c>
      <c r="O61" t="str">
        <f t="shared" si="0"/>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1"/>
        <v>114.42499999999998</v>
      </c>
      <c r="N62" t="str">
        <f t="shared" si="2"/>
        <v>Arabica</v>
      </c>
      <c r="O62" t="str">
        <f t="shared" si="0"/>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1"/>
        <v>26.849999999999994</v>
      </c>
      <c r="N63" t="str">
        <f t="shared" si="2"/>
        <v>Robusta</v>
      </c>
      <c r="O63" t="str">
        <f t="shared" si="0"/>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1"/>
        <v>23.774999999999999</v>
      </c>
      <c r="N64" t="str">
        <f t="shared" si="2"/>
        <v>Liberica</v>
      </c>
      <c r="O64" t="str">
        <f t="shared" si="0"/>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1"/>
        <v>6.75</v>
      </c>
      <c r="N65" t="str">
        <f t="shared" si="2"/>
        <v>Arabica</v>
      </c>
      <c r="O65" t="str">
        <f t="shared" si="0"/>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1"/>
        <v>35.82</v>
      </c>
      <c r="N66" t="str">
        <f t="shared" si="2"/>
        <v>Robusta</v>
      </c>
      <c r="O66" t="str">
        <f t="shared" ref="O66:O129" si="3">IF(J66="M","Medium", IF(J66="L","Light",IF(J66="D","Dark","")))</f>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4">L67*E67</f>
        <v>82.339999999999989</v>
      </c>
      <c r="N67" t="str">
        <f t="shared" ref="N67:N130" si="5">IF(I67="Rob","Robusta", IF(I67="Exc","Excelsa", IF(I67="Ara", "Arabica", IF(I67="Lib","Liberica",""))))</f>
        <v>Robusta</v>
      </c>
      <c r="O67" t="str">
        <f t="shared" si="3"/>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4"/>
        <v>7.169999999999999</v>
      </c>
      <c r="N68" t="str">
        <f t="shared" si="5"/>
        <v>Robusta</v>
      </c>
      <c r="O68" t="str">
        <f t="shared" si="3"/>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4"/>
        <v>9.51</v>
      </c>
      <c r="N69" t="str">
        <f t="shared" si="5"/>
        <v>Liberica</v>
      </c>
      <c r="O69" t="str">
        <f t="shared" si="3"/>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4"/>
        <v>2.9849999999999999</v>
      </c>
      <c r="N70" t="str">
        <f t="shared" si="5"/>
        <v>Robusta</v>
      </c>
      <c r="O70" t="str">
        <f t="shared" si="3"/>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4"/>
        <v>59.699999999999996</v>
      </c>
      <c r="N71" t="str">
        <f t="shared" si="5"/>
        <v>Robusta</v>
      </c>
      <c r="O71" t="str">
        <f t="shared" si="3"/>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4"/>
        <v>136.61999999999998</v>
      </c>
      <c r="N72" t="str">
        <f t="shared" si="5"/>
        <v>Excelsa</v>
      </c>
      <c r="O72" t="str">
        <f t="shared" si="3"/>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4"/>
        <v>9.51</v>
      </c>
      <c r="N73" t="str">
        <f t="shared" si="5"/>
        <v>Liberica</v>
      </c>
      <c r="O73" t="str">
        <f t="shared" si="3"/>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4"/>
        <v>77.624999999999986</v>
      </c>
      <c r="N74" t="str">
        <f t="shared" si="5"/>
        <v>Arabica</v>
      </c>
      <c r="O74" t="str">
        <f t="shared" si="3"/>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4"/>
        <v>21.825000000000003</v>
      </c>
      <c r="N75" t="str">
        <f t="shared" si="5"/>
        <v>Liberica</v>
      </c>
      <c r="O75" t="str">
        <f t="shared" si="3"/>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4"/>
        <v>17.82</v>
      </c>
      <c r="N76" t="str">
        <f t="shared" si="5"/>
        <v>Excelsa</v>
      </c>
      <c r="O76" t="str">
        <f t="shared" si="3"/>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4"/>
        <v>53.699999999999996</v>
      </c>
      <c r="N77" t="str">
        <f t="shared" si="5"/>
        <v>Robusta</v>
      </c>
      <c r="O77" t="str">
        <f t="shared" si="3"/>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4"/>
        <v>3.5849999999999995</v>
      </c>
      <c r="N78" t="str">
        <f t="shared" si="5"/>
        <v>Robusta</v>
      </c>
      <c r="O78" t="str">
        <f t="shared" si="3"/>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4"/>
        <v>7.29</v>
      </c>
      <c r="N79" t="str">
        <f t="shared" si="5"/>
        <v>Excelsa</v>
      </c>
      <c r="O79" t="str">
        <f t="shared" si="3"/>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4"/>
        <v>40.5</v>
      </c>
      <c r="N80" t="str">
        <f t="shared" si="5"/>
        <v>Arabica</v>
      </c>
      <c r="O80" t="str">
        <f t="shared" si="3"/>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4"/>
        <v>47.8</v>
      </c>
      <c r="N81" t="str">
        <f t="shared" si="5"/>
        <v>Robusta</v>
      </c>
      <c r="O81" t="str">
        <f t="shared" si="3"/>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4"/>
        <v>38.849999999999994</v>
      </c>
      <c r="N82" t="str">
        <f t="shared" si="5"/>
        <v>Arabica</v>
      </c>
      <c r="O82" t="str">
        <f t="shared" si="3"/>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4"/>
        <v>109.36499999999999</v>
      </c>
      <c r="N83" t="str">
        <f t="shared" si="5"/>
        <v>Liberica</v>
      </c>
      <c r="O83" t="str">
        <f t="shared" si="3"/>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4"/>
        <v>100.39499999999998</v>
      </c>
      <c r="N84" t="str">
        <f t="shared" si="5"/>
        <v>Liberica</v>
      </c>
      <c r="O84" t="str">
        <f t="shared" si="3"/>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4"/>
        <v>82.339999999999989</v>
      </c>
      <c r="N85" t="str">
        <f t="shared" si="5"/>
        <v>Robusta</v>
      </c>
      <c r="O85" t="str">
        <f t="shared" si="3"/>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4"/>
        <v>9.51</v>
      </c>
      <c r="N86" t="str">
        <f t="shared" si="5"/>
        <v>Liberica</v>
      </c>
      <c r="O86" t="str">
        <f t="shared" si="3"/>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4"/>
        <v>89.35499999999999</v>
      </c>
      <c r="N87" t="str">
        <f t="shared" si="5"/>
        <v>Arabica</v>
      </c>
      <c r="O87" t="str">
        <f t="shared" si="3"/>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4"/>
        <v>11.94</v>
      </c>
      <c r="N88" t="str">
        <f t="shared" si="5"/>
        <v>Arabica</v>
      </c>
      <c r="O88" t="str">
        <f t="shared" si="3"/>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4"/>
        <v>33.75</v>
      </c>
      <c r="N89" t="str">
        <f t="shared" si="5"/>
        <v>Arabica</v>
      </c>
      <c r="O89" t="str">
        <f t="shared" si="3"/>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4"/>
        <v>35.849999999999994</v>
      </c>
      <c r="N90" t="str">
        <f t="shared" si="5"/>
        <v>Robusta</v>
      </c>
      <c r="O90" t="str">
        <f t="shared" si="3"/>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4"/>
        <v>77.699999999999989</v>
      </c>
      <c r="N91" t="str">
        <f t="shared" si="5"/>
        <v>Arabica</v>
      </c>
      <c r="O91" t="str">
        <f t="shared" si="3"/>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4"/>
        <v>51.8</v>
      </c>
      <c r="N92" t="str">
        <f t="shared" si="5"/>
        <v>Arabica</v>
      </c>
      <c r="O92" t="str">
        <f t="shared" si="3"/>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4"/>
        <v>103.49999999999999</v>
      </c>
      <c r="N93" t="str">
        <f t="shared" si="5"/>
        <v>Arabica</v>
      </c>
      <c r="O93" t="str">
        <f t="shared" si="3"/>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4"/>
        <v>44.55</v>
      </c>
      <c r="N94" t="str">
        <f t="shared" si="5"/>
        <v>Excelsa</v>
      </c>
      <c r="O94" t="str">
        <f t="shared" si="3"/>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4"/>
        <v>35.64</v>
      </c>
      <c r="N95" t="str">
        <f t="shared" si="5"/>
        <v>Excelsa</v>
      </c>
      <c r="O95" t="str">
        <f t="shared" si="3"/>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4"/>
        <v>17.91</v>
      </c>
      <c r="N96" t="str">
        <f t="shared" si="5"/>
        <v>Arabica</v>
      </c>
      <c r="O96" t="str">
        <f t="shared" si="3"/>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4"/>
        <v>155.24999999999997</v>
      </c>
      <c r="N97" t="str">
        <f t="shared" si="5"/>
        <v>Arabica</v>
      </c>
      <c r="O97" t="str">
        <f t="shared" si="3"/>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4"/>
        <v>5.97</v>
      </c>
      <c r="N98" t="str">
        <f t="shared" si="5"/>
        <v>Arabica</v>
      </c>
      <c r="O98" t="str">
        <f t="shared" si="3"/>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4"/>
        <v>13.5</v>
      </c>
      <c r="N99" t="str">
        <f t="shared" si="5"/>
        <v>Arabica</v>
      </c>
      <c r="O99" t="str">
        <f t="shared" si="3"/>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4"/>
        <v>2.9849999999999999</v>
      </c>
      <c r="N100" t="str">
        <f t="shared" si="5"/>
        <v>Arabica</v>
      </c>
      <c r="O100" t="str">
        <f t="shared" si="3"/>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4"/>
        <v>13.095000000000001</v>
      </c>
      <c r="N101" t="str">
        <f t="shared" si="5"/>
        <v>Liberica</v>
      </c>
      <c r="O101" t="str">
        <f t="shared" si="3"/>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4"/>
        <v>7.77</v>
      </c>
      <c r="N102" t="str">
        <f t="shared" si="5"/>
        <v>Arabica</v>
      </c>
      <c r="O102" t="str">
        <f t="shared" si="3"/>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4"/>
        <v>148.92499999999998</v>
      </c>
      <c r="N103" t="str">
        <f t="shared" si="5"/>
        <v>Liberica</v>
      </c>
      <c r="O103" t="str">
        <f t="shared" si="3"/>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4"/>
        <v>38.849999999999994</v>
      </c>
      <c r="N104" t="str">
        <f t="shared" si="5"/>
        <v>Liberica</v>
      </c>
      <c r="O104" t="str">
        <f t="shared" si="3"/>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4"/>
        <v>11.94</v>
      </c>
      <c r="N105" t="str">
        <f t="shared" si="5"/>
        <v>Robusta</v>
      </c>
      <c r="O105" t="str">
        <f t="shared" si="3"/>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4"/>
        <v>87.300000000000011</v>
      </c>
      <c r="N106" t="str">
        <f t="shared" si="5"/>
        <v>Liberica</v>
      </c>
      <c r="O106" t="str">
        <f t="shared" si="3"/>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4"/>
        <v>40.5</v>
      </c>
      <c r="N107" t="str">
        <f t="shared" si="5"/>
        <v>Arabica</v>
      </c>
      <c r="O107" t="str">
        <f t="shared" si="3"/>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4"/>
        <v>24.3</v>
      </c>
      <c r="N108" t="str">
        <f t="shared" si="5"/>
        <v>Excelsa</v>
      </c>
      <c r="O108" t="str">
        <f t="shared" si="3"/>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4"/>
        <v>17.91</v>
      </c>
      <c r="N109" t="str">
        <f t="shared" si="5"/>
        <v>Robusta</v>
      </c>
      <c r="O109" t="str">
        <f t="shared" si="3"/>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4"/>
        <v>27</v>
      </c>
      <c r="N110" t="str">
        <f t="shared" si="5"/>
        <v>Arabica</v>
      </c>
      <c r="O110" t="str">
        <f t="shared" si="3"/>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4"/>
        <v>7.77</v>
      </c>
      <c r="N111" t="str">
        <f t="shared" si="5"/>
        <v>Liberica</v>
      </c>
      <c r="O111" t="str">
        <f t="shared" si="3"/>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4"/>
        <v>13.365</v>
      </c>
      <c r="N112" t="str">
        <f t="shared" si="5"/>
        <v>Excelsa</v>
      </c>
      <c r="O112" t="str">
        <f t="shared" si="3"/>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4"/>
        <v>26.849999999999994</v>
      </c>
      <c r="N113" t="str">
        <f t="shared" si="5"/>
        <v>Robusta</v>
      </c>
      <c r="O113" t="str">
        <f t="shared" si="3"/>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4"/>
        <v>11.25</v>
      </c>
      <c r="N114" t="str">
        <f t="shared" si="5"/>
        <v>Arabica</v>
      </c>
      <c r="O114" t="str">
        <f t="shared" si="3"/>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4"/>
        <v>14.55</v>
      </c>
      <c r="N115" t="str">
        <f t="shared" si="5"/>
        <v>Liberica</v>
      </c>
      <c r="O115" t="str">
        <f t="shared" si="3"/>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4"/>
        <v>14.339999999999998</v>
      </c>
      <c r="N116" t="str">
        <f t="shared" si="5"/>
        <v>Robusta</v>
      </c>
      <c r="O116" t="str">
        <f t="shared" si="3"/>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4"/>
        <v>15.85</v>
      </c>
      <c r="N117" t="str">
        <f t="shared" si="5"/>
        <v>Liberica</v>
      </c>
      <c r="O117" t="str">
        <f t="shared" si="3"/>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4"/>
        <v>19.02</v>
      </c>
      <c r="N118" t="str">
        <f t="shared" si="5"/>
        <v>Liberica</v>
      </c>
      <c r="O118" t="str">
        <f t="shared" si="3"/>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4"/>
        <v>38.04</v>
      </c>
      <c r="N119" t="str">
        <f t="shared" si="5"/>
        <v>Liberica</v>
      </c>
      <c r="O119" t="str">
        <f t="shared" si="3"/>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4"/>
        <v>21.87</v>
      </c>
      <c r="N120" t="str">
        <f t="shared" si="5"/>
        <v>Excelsa</v>
      </c>
      <c r="O120" t="str">
        <f t="shared" si="3"/>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4"/>
        <v>4.125</v>
      </c>
      <c r="N121" t="str">
        <f t="shared" si="5"/>
        <v>Excelsa</v>
      </c>
      <c r="O121" t="str">
        <f t="shared" si="3"/>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4"/>
        <v>3.8849999999999998</v>
      </c>
      <c r="N122" t="str">
        <f t="shared" si="5"/>
        <v>Arabica</v>
      </c>
      <c r="O122" t="str">
        <f t="shared" si="3"/>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4"/>
        <v>68.75</v>
      </c>
      <c r="N123" t="str">
        <f t="shared" si="5"/>
        <v>Excelsa</v>
      </c>
      <c r="O123" t="str">
        <f t="shared" si="3"/>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4"/>
        <v>23.88</v>
      </c>
      <c r="N124" t="str">
        <f t="shared" si="5"/>
        <v>Arabica</v>
      </c>
      <c r="O124" t="str">
        <f t="shared" si="3"/>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4"/>
        <v>145.82</v>
      </c>
      <c r="N125" t="str">
        <f t="shared" si="5"/>
        <v>Liberica</v>
      </c>
      <c r="O125" t="str">
        <f t="shared" si="3"/>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4"/>
        <v>21.825000000000003</v>
      </c>
      <c r="N126" t="str">
        <f t="shared" si="5"/>
        <v>Liberica</v>
      </c>
      <c r="O126" t="str">
        <f t="shared" si="3"/>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4"/>
        <v>26.19</v>
      </c>
      <c r="N127" t="str">
        <f t="shared" si="5"/>
        <v>Liberica</v>
      </c>
      <c r="O127" t="str">
        <f t="shared" si="3"/>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4"/>
        <v>11.25</v>
      </c>
      <c r="N128" t="str">
        <f t="shared" si="5"/>
        <v>Arabica</v>
      </c>
      <c r="O128" t="str">
        <f t="shared" si="3"/>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4"/>
        <v>77.699999999999989</v>
      </c>
      <c r="N129" t="str">
        <f t="shared" si="5"/>
        <v>Liberica</v>
      </c>
      <c r="O129" t="str">
        <f t="shared" si="3"/>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4"/>
        <v>6.75</v>
      </c>
      <c r="N130" t="str">
        <f t="shared" si="5"/>
        <v>Arabica</v>
      </c>
      <c r="O130" t="str">
        <f t="shared" ref="O130:O193" si="6">IF(J130="M","Medium", IF(J130="L","Light",IF(J130="D","Dark","")))</f>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7">L131*E131</f>
        <v>12.15</v>
      </c>
      <c r="N131" t="str">
        <f t="shared" ref="N131:N194" si="8">IF(I131="Rob","Robusta", IF(I131="Exc","Excelsa", IF(I131="Ara", "Arabica", IF(I131="Lib","Liberica",""))))</f>
        <v>Excelsa</v>
      </c>
      <c r="O131" t="str">
        <f t="shared" si="6"/>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7"/>
        <v>148.92499999999998</v>
      </c>
      <c r="N132" t="str">
        <f t="shared" si="8"/>
        <v>Arabica</v>
      </c>
      <c r="O132" t="str">
        <f t="shared" si="6"/>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7"/>
        <v>14.58</v>
      </c>
      <c r="N133" t="str">
        <f t="shared" si="8"/>
        <v>Excelsa</v>
      </c>
      <c r="O133" t="str">
        <f t="shared" si="6"/>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7"/>
        <v>148.92499999999998</v>
      </c>
      <c r="N134" t="str">
        <f t="shared" si="8"/>
        <v>Arabica</v>
      </c>
      <c r="O134" t="str">
        <f t="shared" si="6"/>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7"/>
        <v>12.95</v>
      </c>
      <c r="N135" t="str">
        <f t="shared" si="8"/>
        <v>Liberica</v>
      </c>
      <c r="O135" t="str">
        <f t="shared" si="6"/>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7"/>
        <v>94.874999999999986</v>
      </c>
      <c r="N136" t="str">
        <f t="shared" si="8"/>
        <v>Excelsa</v>
      </c>
      <c r="O136" t="str">
        <f t="shared" si="6"/>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7"/>
        <v>38.849999999999994</v>
      </c>
      <c r="N137" t="str">
        <f t="shared" si="8"/>
        <v>Arabica</v>
      </c>
      <c r="O137" t="str">
        <f t="shared" si="6"/>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7"/>
        <v>11.94</v>
      </c>
      <c r="N138" t="str">
        <f t="shared" si="8"/>
        <v>Arabica</v>
      </c>
      <c r="O138" t="str">
        <f t="shared" si="6"/>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7"/>
        <v>102.46499999999997</v>
      </c>
      <c r="N139" t="str">
        <f t="shared" si="8"/>
        <v>Excelsa</v>
      </c>
      <c r="O139" t="str">
        <f t="shared" si="6"/>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7"/>
        <v>48.6</v>
      </c>
      <c r="N140" t="str">
        <f t="shared" si="8"/>
        <v>Excelsa</v>
      </c>
      <c r="O140" t="str">
        <f t="shared" si="6"/>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7"/>
        <v>77.699999999999989</v>
      </c>
      <c r="N141" t="str">
        <f t="shared" si="8"/>
        <v>Liberica</v>
      </c>
      <c r="O141" t="str">
        <f t="shared" si="6"/>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7"/>
        <v>29.784999999999997</v>
      </c>
      <c r="N142" t="str">
        <f t="shared" si="8"/>
        <v>Liberica</v>
      </c>
      <c r="O142" t="str">
        <f t="shared" si="6"/>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7"/>
        <v>15.54</v>
      </c>
      <c r="N143" t="str">
        <f t="shared" si="8"/>
        <v>Arabica</v>
      </c>
      <c r="O143" t="str">
        <f t="shared" si="6"/>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7"/>
        <v>136.61999999999998</v>
      </c>
      <c r="N144" t="str">
        <f t="shared" si="8"/>
        <v>Excelsa</v>
      </c>
      <c r="O144" t="str">
        <f t="shared" si="6"/>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7"/>
        <v>17.46</v>
      </c>
      <c r="N145" t="str">
        <f t="shared" si="8"/>
        <v>Liberica</v>
      </c>
      <c r="O145" t="str">
        <f t="shared" si="6"/>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7"/>
        <v>68.309999999999988</v>
      </c>
      <c r="N146" t="str">
        <f t="shared" si="8"/>
        <v>Excelsa</v>
      </c>
      <c r="O146" t="str">
        <f t="shared" si="6"/>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7"/>
        <v>17.46</v>
      </c>
      <c r="N147" t="str">
        <f t="shared" si="8"/>
        <v>Liberica</v>
      </c>
      <c r="O147" t="str">
        <f t="shared" si="6"/>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7"/>
        <v>43.650000000000006</v>
      </c>
      <c r="N148" t="str">
        <f t="shared" si="8"/>
        <v>Liberica</v>
      </c>
      <c r="O148" t="str">
        <f t="shared" si="6"/>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7"/>
        <v>27.5</v>
      </c>
      <c r="N149" t="str">
        <f t="shared" si="8"/>
        <v>Excelsa</v>
      </c>
      <c r="O149" t="str">
        <f t="shared" si="6"/>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7"/>
        <v>18.225000000000001</v>
      </c>
      <c r="N150" t="str">
        <f t="shared" si="8"/>
        <v>Excelsa</v>
      </c>
      <c r="O150" t="str">
        <f t="shared" si="6"/>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7"/>
        <v>51.749999999999993</v>
      </c>
      <c r="N151" t="str">
        <f t="shared" si="8"/>
        <v>Arabica</v>
      </c>
      <c r="O151" t="str">
        <f t="shared" si="6"/>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7"/>
        <v>12.95</v>
      </c>
      <c r="N152" t="str">
        <f t="shared" si="8"/>
        <v>Liberica</v>
      </c>
      <c r="O152" t="str">
        <f t="shared" si="6"/>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7"/>
        <v>33.75</v>
      </c>
      <c r="N153" t="str">
        <f t="shared" si="8"/>
        <v>Arabica</v>
      </c>
      <c r="O153" t="str">
        <f t="shared" si="6"/>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7"/>
        <v>68.655000000000001</v>
      </c>
      <c r="N154" t="str">
        <f t="shared" si="8"/>
        <v>Robusta</v>
      </c>
      <c r="O154" t="str">
        <f t="shared" si="6"/>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7"/>
        <v>2.6849999999999996</v>
      </c>
      <c r="N155" t="str">
        <f t="shared" si="8"/>
        <v>Robusta</v>
      </c>
      <c r="O155" t="str">
        <f t="shared" si="6"/>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7"/>
        <v>114.42499999999998</v>
      </c>
      <c r="N156" t="str">
        <f t="shared" si="8"/>
        <v>Arabica</v>
      </c>
      <c r="O156" t="str">
        <f t="shared" si="6"/>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7"/>
        <v>155.24999999999997</v>
      </c>
      <c r="N157" t="str">
        <f t="shared" si="8"/>
        <v>Arabica</v>
      </c>
      <c r="O157" t="str">
        <f t="shared" si="6"/>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7"/>
        <v>77.624999999999986</v>
      </c>
      <c r="N158" t="str">
        <f t="shared" si="8"/>
        <v>Arabica</v>
      </c>
      <c r="O158" t="str">
        <f t="shared" si="6"/>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7"/>
        <v>61.754999999999995</v>
      </c>
      <c r="N159" t="str">
        <f t="shared" si="8"/>
        <v>Robusta</v>
      </c>
      <c r="O159" t="str">
        <f t="shared" si="6"/>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7"/>
        <v>123.50999999999999</v>
      </c>
      <c r="N160" t="str">
        <f t="shared" si="8"/>
        <v>Robusta</v>
      </c>
      <c r="O160" t="str">
        <f t="shared" si="6"/>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7"/>
        <v>218.73</v>
      </c>
      <c r="N161" t="str">
        <f t="shared" si="8"/>
        <v>Liberica</v>
      </c>
      <c r="O161" t="str">
        <f t="shared" si="6"/>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7"/>
        <v>33</v>
      </c>
      <c r="N162" t="str">
        <f t="shared" si="8"/>
        <v>Excelsa</v>
      </c>
      <c r="O162" t="str">
        <f t="shared" si="6"/>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7"/>
        <v>23.31</v>
      </c>
      <c r="N163" t="str">
        <f t="shared" si="8"/>
        <v>Arabica</v>
      </c>
      <c r="O163" t="str">
        <f t="shared" si="6"/>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7"/>
        <v>21.87</v>
      </c>
      <c r="N164" t="str">
        <f t="shared" si="8"/>
        <v>Excelsa</v>
      </c>
      <c r="O164" t="str">
        <f t="shared" si="6"/>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7"/>
        <v>16.11</v>
      </c>
      <c r="N165" t="str">
        <f t="shared" si="8"/>
        <v>Robusta</v>
      </c>
      <c r="O165" t="str">
        <f t="shared" si="6"/>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7"/>
        <v>29.16</v>
      </c>
      <c r="N166" t="str">
        <f t="shared" si="8"/>
        <v>Excelsa</v>
      </c>
      <c r="O166" t="str">
        <f t="shared" si="6"/>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7"/>
        <v>53.699999999999996</v>
      </c>
      <c r="N167" t="str">
        <f t="shared" si="8"/>
        <v>Robusta</v>
      </c>
      <c r="O167" t="str">
        <f t="shared" si="6"/>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7"/>
        <v>26.849999999999994</v>
      </c>
      <c r="N168" t="str">
        <f t="shared" si="8"/>
        <v>Robusta</v>
      </c>
      <c r="O168" t="str">
        <f t="shared" si="6"/>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7"/>
        <v>41.25</v>
      </c>
      <c r="N169" t="str">
        <f t="shared" si="8"/>
        <v>Excelsa</v>
      </c>
      <c r="O169" t="str">
        <f t="shared" si="6"/>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7"/>
        <v>40.5</v>
      </c>
      <c r="N170" t="str">
        <f t="shared" si="8"/>
        <v>Arabica</v>
      </c>
      <c r="O170" t="str">
        <f t="shared" si="6"/>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7"/>
        <v>17.899999999999999</v>
      </c>
      <c r="N171" t="str">
        <f t="shared" si="8"/>
        <v>Robusta</v>
      </c>
      <c r="O171" t="str">
        <f t="shared" si="6"/>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7"/>
        <v>68.309999999999988</v>
      </c>
      <c r="N172" t="str">
        <f t="shared" si="8"/>
        <v>Excelsa</v>
      </c>
      <c r="O172" t="str">
        <f t="shared" si="6"/>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7"/>
        <v>63.249999999999993</v>
      </c>
      <c r="N173" t="str">
        <f t="shared" si="8"/>
        <v>Excelsa</v>
      </c>
      <c r="O173" t="str">
        <f t="shared" si="6"/>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7"/>
        <v>21.87</v>
      </c>
      <c r="N174" t="str">
        <f t="shared" si="8"/>
        <v>Excelsa</v>
      </c>
      <c r="O174" t="str">
        <f t="shared" si="6"/>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7"/>
        <v>91.539999999999992</v>
      </c>
      <c r="N175" t="str">
        <f t="shared" si="8"/>
        <v>Robusta</v>
      </c>
      <c r="O175" t="str">
        <f t="shared" si="6"/>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7"/>
        <v>204.92999999999995</v>
      </c>
      <c r="N176" t="str">
        <f t="shared" si="8"/>
        <v>Excelsa</v>
      </c>
      <c r="O176" t="str">
        <f t="shared" si="6"/>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7"/>
        <v>63.249999999999993</v>
      </c>
      <c r="N177" t="str">
        <f t="shared" si="8"/>
        <v>Excelsa</v>
      </c>
      <c r="O177" t="str">
        <f t="shared" si="6"/>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7"/>
        <v>34.154999999999994</v>
      </c>
      <c r="N178" t="str">
        <f t="shared" si="8"/>
        <v>Excelsa</v>
      </c>
      <c r="O178" t="str">
        <f t="shared" si="6"/>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7"/>
        <v>109.93999999999998</v>
      </c>
      <c r="N179" t="str">
        <f t="shared" si="8"/>
        <v>Robusta</v>
      </c>
      <c r="O179" t="str">
        <f t="shared" si="6"/>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7"/>
        <v>25.9</v>
      </c>
      <c r="N180" t="str">
        <f t="shared" si="8"/>
        <v>Arabica</v>
      </c>
      <c r="O180" t="str">
        <f t="shared" si="6"/>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7"/>
        <v>2.9849999999999999</v>
      </c>
      <c r="N181" t="str">
        <f t="shared" si="8"/>
        <v>Arabica</v>
      </c>
      <c r="O181" t="str">
        <f t="shared" si="6"/>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7"/>
        <v>22.274999999999999</v>
      </c>
      <c r="N182" t="str">
        <f t="shared" si="8"/>
        <v>Excelsa</v>
      </c>
      <c r="O182" t="str">
        <f t="shared" si="6"/>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7"/>
        <v>29.849999999999998</v>
      </c>
      <c r="N183" t="str">
        <f t="shared" si="8"/>
        <v>Arabica</v>
      </c>
      <c r="O183" t="str">
        <f t="shared" si="6"/>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7"/>
        <v>32.22</v>
      </c>
      <c r="N184" t="str">
        <f t="shared" si="8"/>
        <v>Robusta</v>
      </c>
      <c r="O184" t="str">
        <f t="shared" si="6"/>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7"/>
        <v>8.25</v>
      </c>
      <c r="N185" t="str">
        <f t="shared" si="8"/>
        <v>Excelsa</v>
      </c>
      <c r="O185" t="str">
        <f t="shared" si="6"/>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7"/>
        <v>31.08</v>
      </c>
      <c r="N186" t="str">
        <f t="shared" si="8"/>
        <v>Arabica</v>
      </c>
      <c r="O186" t="str">
        <f t="shared" si="6"/>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7"/>
        <v>36.450000000000003</v>
      </c>
      <c r="N187" t="str">
        <f t="shared" si="8"/>
        <v>Excelsa</v>
      </c>
      <c r="O187" t="str">
        <f t="shared" si="6"/>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7"/>
        <v>68.655000000000001</v>
      </c>
      <c r="N188" t="str">
        <f t="shared" si="8"/>
        <v>Robusta</v>
      </c>
      <c r="O188" t="str">
        <f t="shared" si="6"/>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7"/>
        <v>43.650000000000006</v>
      </c>
      <c r="N189" t="str">
        <f t="shared" si="8"/>
        <v>Liberica</v>
      </c>
      <c r="O189" t="str">
        <f t="shared" si="6"/>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7"/>
        <v>4.4550000000000001</v>
      </c>
      <c r="N190" t="str">
        <f t="shared" si="8"/>
        <v>Excelsa</v>
      </c>
      <c r="O190" t="str">
        <f t="shared" si="6"/>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7"/>
        <v>43.650000000000006</v>
      </c>
      <c r="N191" t="str">
        <f t="shared" si="8"/>
        <v>Liberica</v>
      </c>
      <c r="O191" t="str">
        <f t="shared" si="6"/>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7"/>
        <v>33.464999999999996</v>
      </c>
      <c r="N192" t="str">
        <f t="shared" si="8"/>
        <v>Liberica</v>
      </c>
      <c r="O192" t="str">
        <f t="shared" si="6"/>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7"/>
        <v>19.424999999999997</v>
      </c>
      <c r="N193" t="str">
        <f t="shared" si="8"/>
        <v>Liberica</v>
      </c>
      <c r="O193" t="str">
        <f t="shared" si="6"/>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7"/>
        <v>72.900000000000006</v>
      </c>
      <c r="N194" t="str">
        <f t="shared" si="8"/>
        <v>Excelsa</v>
      </c>
      <c r="O194" t="str">
        <f t="shared" ref="O194:O257" si="9">IF(J194="M","Medium", IF(J194="L","Light",IF(J194="D","Dark","")))</f>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10">L195*E195</f>
        <v>44.55</v>
      </c>
      <c r="N195" t="str">
        <f t="shared" ref="N195:N258" si="11">IF(I195="Rob","Robusta", IF(I195="Exc","Excelsa", IF(I195="Ara", "Arabica", IF(I195="Lib","Liberica",""))))</f>
        <v>Excelsa</v>
      </c>
      <c r="O195" t="str">
        <f t="shared" si="9"/>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10"/>
        <v>36.450000000000003</v>
      </c>
      <c r="N196" t="str">
        <f t="shared" si="11"/>
        <v>Excelsa</v>
      </c>
      <c r="O196" t="str">
        <f t="shared" si="9"/>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10"/>
        <v>38.849999999999994</v>
      </c>
      <c r="N197" t="str">
        <f t="shared" si="11"/>
        <v>Arabica</v>
      </c>
      <c r="O197" t="str">
        <f t="shared" si="9"/>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10"/>
        <v>53.46</v>
      </c>
      <c r="N198" t="str">
        <f t="shared" si="11"/>
        <v>Excelsa</v>
      </c>
      <c r="O198" t="str">
        <f t="shared" si="9"/>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10"/>
        <v>59.569999999999993</v>
      </c>
      <c r="N199" t="str">
        <f t="shared" si="11"/>
        <v>Liberica</v>
      </c>
      <c r="O199" t="str">
        <f t="shared" si="9"/>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10"/>
        <v>89.35499999999999</v>
      </c>
      <c r="N200" t="str">
        <f t="shared" si="11"/>
        <v>Liberica</v>
      </c>
      <c r="O200" t="str">
        <f t="shared" si="9"/>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10"/>
        <v>38.04</v>
      </c>
      <c r="N201" t="str">
        <f t="shared" si="11"/>
        <v>Liberica</v>
      </c>
      <c r="O201" t="str">
        <f t="shared" si="9"/>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10"/>
        <v>41.25</v>
      </c>
      <c r="N202" t="str">
        <f t="shared" si="11"/>
        <v>Excelsa</v>
      </c>
      <c r="O202" t="str">
        <f t="shared" si="9"/>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10"/>
        <v>57.06</v>
      </c>
      <c r="N203" t="str">
        <f t="shared" si="11"/>
        <v>Liberica</v>
      </c>
      <c r="O203" t="str">
        <f t="shared" si="9"/>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10"/>
        <v>178.70999999999998</v>
      </c>
      <c r="N204" t="str">
        <f t="shared" si="11"/>
        <v>Liberica</v>
      </c>
      <c r="O204" t="str">
        <f t="shared" si="9"/>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10"/>
        <v>4.7549999999999999</v>
      </c>
      <c r="N205" t="str">
        <f t="shared" si="11"/>
        <v>Liberica</v>
      </c>
      <c r="O205" t="str">
        <f t="shared" si="9"/>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10"/>
        <v>82.5</v>
      </c>
      <c r="N206" t="str">
        <f t="shared" si="11"/>
        <v>Excelsa</v>
      </c>
      <c r="O206" t="str">
        <f t="shared" si="9"/>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10"/>
        <v>8.0549999999999997</v>
      </c>
      <c r="N207" t="str">
        <f t="shared" si="11"/>
        <v>Robusta</v>
      </c>
      <c r="O207" t="str">
        <f t="shared" si="9"/>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10"/>
        <v>22.5</v>
      </c>
      <c r="N208" t="str">
        <f t="shared" si="11"/>
        <v>Arabica</v>
      </c>
      <c r="O208" t="str">
        <f t="shared" si="9"/>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10"/>
        <v>40.5</v>
      </c>
      <c r="N209" t="str">
        <f t="shared" si="11"/>
        <v>Arabica</v>
      </c>
      <c r="O209" t="str">
        <f t="shared" si="9"/>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10"/>
        <v>29.16</v>
      </c>
      <c r="N210" t="str">
        <f t="shared" si="11"/>
        <v>Excelsa</v>
      </c>
      <c r="O210" t="str">
        <f t="shared" si="9"/>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10"/>
        <v>6.75</v>
      </c>
      <c r="N211" t="str">
        <f t="shared" si="11"/>
        <v>Arabica</v>
      </c>
      <c r="O211" t="str">
        <f t="shared" si="9"/>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10"/>
        <v>51.8</v>
      </c>
      <c r="N212" t="str">
        <f t="shared" si="11"/>
        <v>Liberica</v>
      </c>
      <c r="O212" t="str">
        <f t="shared" si="9"/>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10"/>
        <v>53.46</v>
      </c>
      <c r="N213" t="str">
        <f t="shared" si="11"/>
        <v>Excelsa</v>
      </c>
      <c r="O213" t="str">
        <f t="shared" si="9"/>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10"/>
        <v>14.58</v>
      </c>
      <c r="N214" t="str">
        <f t="shared" si="11"/>
        <v>Excelsa</v>
      </c>
      <c r="O214" t="str">
        <f t="shared" si="9"/>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10"/>
        <v>20.584999999999997</v>
      </c>
      <c r="N215" t="str">
        <f t="shared" si="11"/>
        <v>Robusta</v>
      </c>
      <c r="O215" t="str">
        <f t="shared" si="9"/>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10"/>
        <v>31.7</v>
      </c>
      <c r="N216" t="str">
        <f t="shared" si="11"/>
        <v>Liberica</v>
      </c>
      <c r="O216" t="str">
        <f t="shared" si="9"/>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10"/>
        <v>23.31</v>
      </c>
      <c r="N217" t="str">
        <f t="shared" si="11"/>
        <v>Liberica</v>
      </c>
      <c r="O217" t="str">
        <f t="shared" si="9"/>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10"/>
        <v>58.2</v>
      </c>
      <c r="N218" t="str">
        <f t="shared" si="11"/>
        <v>Liberica</v>
      </c>
      <c r="O218" t="str">
        <f t="shared" si="9"/>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10"/>
        <v>35.64</v>
      </c>
      <c r="N219" t="str">
        <f t="shared" si="11"/>
        <v>Excelsa</v>
      </c>
      <c r="O219" t="str">
        <f t="shared" si="9"/>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10"/>
        <v>56.25</v>
      </c>
      <c r="N220" t="str">
        <f t="shared" si="11"/>
        <v>Arabica</v>
      </c>
      <c r="O220" t="str">
        <f t="shared" si="9"/>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10"/>
        <v>10.754999999999999</v>
      </c>
      <c r="N221" t="str">
        <f t="shared" si="11"/>
        <v>Robusta</v>
      </c>
      <c r="O221" t="str">
        <f t="shared" si="9"/>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10"/>
        <v>14.924999999999999</v>
      </c>
      <c r="N222" t="str">
        <f t="shared" si="11"/>
        <v>Robusta</v>
      </c>
      <c r="O222" t="str">
        <f t="shared" si="9"/>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10"/>
        <v>77.699999999999989</v>
      </c>
      <c r="N223" t="str">
        <f t="shared" si="11"/>
        <v>Arabica</v>
      </c>
      <c r="O223" t="str">
        <f t="shared" si="9"/>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10"/>
        <v>23.31</v>
      </c>
      <c r="N224" t="str">
        <f t="shared" si="11"/>
        <v>Liberica</v>
      </c>
      <c r="O224" t="str">
        <f t="shared" si="9"/>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10"/>
        <v>59.4</v>
      </c>
      <c r="N225" t="str">
        <f t="shared" si="11"/>
        <v>Excelsa</v>
      </c>
      <c r="O225" t="str">
        <f t="shared" si="9"/>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10"/>
        <v>119.13999999999999</v>
      </c>
      <c r="N226" t="str">
        <f t="shared" si="11"/>
        <v>Liberica</v>
      </c>
      <c r="O226" t="str">
        <f t="shared" si="9"/>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10"/>
        <v>14.339999999999998</v>
      </c>
      <c r="N227" t="str">
        <f t="shared" si="11"/>
        <v>Robusta</v>
      </c>
      <c r="O227" t="str">
        <f t="shared" si="9"/>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10"/>
        <v>129.37499999999997</v>
      </c>
      <c r="N228" t="str">
        <f t="shared" si="11"/>
        <v>Arabica</v>
      </c>
      <c r="O228" t="str">
        <f t="shared" si="9"/>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10"/>
        <v>16.11</v>
      </c>
      <c r="N229" t="str">
        <f t="shared" si="11"/>
        <v>Robusta</v>
      </c>
      <c r="O229" t="str">
        <f t="shared" si="9"/>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10"/>
        <v>17.924999999999997</v>
      </c>
      <c r="N230" t="str">
        <f t="shared" si="11"/>
        <v>Robusta</v>
      </c>
      <c r="O230" t="str">
        <f t="shared" si="9"/>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10"/>
        <v>8.73</v>
      </c>
      <c r="N231" t="str">
        <f t="shared" si="11"/>
        <v>Liberica</v>
      </c>
      <c r="O231" t="str">
        <f t="shared" si="9"/>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10"/>
        <v>51.749999999999993</v>
      </c>
      <c r="N232" t="str">
        <f t="shared" si="11"/>
        <v>Arabica</v>
      </c>
      <c r="O232" t="str">
        <f t="shared" si="9"/>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10"/>
        <v>8.73</v>
      </c>
      <c r="N233" t="str">
        <f t="shared" si="11"/>
        <v>Liberica</v>
      </c>
      <c r="O233" t="str">
        <f t="shared" si="9"/>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10"/>
        <v>23.774999999999999</v>
      </c>
      <c r="N234" t="str">
        <f t="shared" si="11"/>
        <v>Liberica</v>
      </c>
      <c r="O234" t="str">
        <f t="shared" si="9"/>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10"/>
        <v>20.625</v>
      </c>
      <c r="N235" t="str">
        <f t="shared" si="11"/>
        <v>Excelsa</v>
      </c>
      <c r="O235" t="str">
        <f t="shared" si="9"/>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10"/>
        <v>36.454999999999998</v>
      </c>
      <c r="N236" t="str">
        <f t="shared" si="11"/>
        <v>Liberica</v>
      </c>
      <c r="O236" t="str">
        <f t="shared" si="9"/>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10"/>
        <v>182.27499999999998</v>
      </c>
      <c r="N237" t="str">
        <f t="shared" si="11"/>
        <v>Liberica</v>
      </c>
      <c r="O237" t="str">
        <f t="shared" si="9"/>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10"/>
        <v>89.35499999999999</v>
      </c>
      <c r="N238" t="str">
        <f t="shared" si="11"/>
        <v>Liberica</v>
      </c>
      <c r="O238" t="str">
        <f t="shared" si="9"/>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10"/>
        <v>3.5849999999999995</v>
      </c>
      <c r="N239" t="str">
        <f t="shared" si="11"/>
        <v>Robusta</v>
      </c>
      <c r="O239" t="str">
        <f t="shared" si="9"/>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10"/>
        <v>45.769999999999996</v>
      </c>
      <c r="N240" t="str">
        <f t="shared" si="11"/>
        <v>Robusta</v>
      </c>
      <c r="O240" t="str">
        <f t="shared" si="9"/>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10"/>
        <v>59.4</v>
      </c>
      <c r="N241" t="str">
        <f t="shared" si="11"/>
        <v>Excelsa</v>
      </c>
      <c r="O241" t="str">
        <f t="shared" si="9"/>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10"/>
        <v>155.24999999999997</v>
      </c>
      <c r="N242" t="str">
        <f t="shared" si="11"/>
        <v>Arabica</v>
      </c>
      <c r="O242" t="str">
        <f t="shared" si="9"/>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10"/>
        <v>45.769999999999996</v>
      </c>
      <c r="N243" t="str">
        <f t="shared" si="11"/>
        <v>Robusta</v>
      </c>
      <c r="O243" t="str">
        <f t="shared" si="9"/>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10"/>
        <v>36.450000000000003</v>
      </c>
      <c r="N244" t="str">
        <f t="shared" si="11"/>
        <v>Excelsa</v>
      </c>
      <c r="O244" t="str">
        <f t="shared" si="9"/>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10"/>
        <v>29.16</v>
      </c>
      <c r="N245" t="str">
        <f t="shared" si="11"/>
        <v>Excelsa</v>
      </c>
      <c r="O245" t="str">
        <f t="shared" si="9"/>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10"/>
        <v>133.85999999999999</v>
      </c>
      <c r="N246" t="str">
        <f t="shared" si="11"/>
        <v>Liberica</v>
      </c>
      <c r="O246" t="str">
        <f t="shared" si="9"/>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10"/>
        <v>23.774999999999999</v>
      </c>
      <c r="N247" t="str">
        <f t="shared" si="11"/>
        <v>Liberica</v>
      </c>
      <c r="O247" t="str">
        <f t="shared" si="9"/>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10"/>
        <v>38.849999999999994</v>
      </c>
      <c r="N248" t="str">
        <f t="shared" si="11"/>
        <v>Liberica</v>
      </c>
      <c r="O248" t="str">
        <f t="shared" si="9"/>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10"/>
        <v>21.509999999999998</v>
      </c>
      <c r="N249" t="str">
        <f t="shared" si="11"/>
        <v>Robusta</v>
      </c>
      <c r="O249" t="str">
        <f t="shared" si="9"/>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10"/>
        <v>9.9499999999999993</v>
      </c>
      <c r="N250" t="str">
        <f t="shared" si="11"/>
        <v>Arabica</v>
      </c>
      <c r="O250" t="str">
        <f t="shared" si="9"/>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10"/>
        <v>15.85</v>
      </c>
      <c r="N251" t="str">
        <f t="shared" si="11"/>
        <v>Liberica</v>
      </c>
      <c r="O251" t="str">
        <f t="shared" si="9"/>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10"/>
        <v>2.9849999999999999</v>
      </c>
      <c r="N252" t="str">
        <f t="shared" si="11"/>
        <v>Robusta</v>
      </c>
      <c r="O252" t="str">
        <f t="shared" si="9"/>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10"/>
        <v>68.75</v>
      </c>
      <c r="N253" t="str">
        <f t="shared" si="11"/>
        <v>Excelsa</v>
      </c>
      <c r="O253" t="str">
        <f t="shared" si="9"/>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10"/>
        <v>29.849999999999998</v>
      </c>
      <c r="N254" t="str">
        <f t="shared" si="11"/>
        <v>Arabica</v>
      </c>
      <c r="O254" t="str">
        <f t="shared" si="9"/>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10"/>
        <v>58.2</v>
      </c>
      <c r="N255" t="str">
        <f t="shared" si="11"/>
        <v>Liberica</v>
      </c>
      <c r="O255" t="str">
        <f t="shared" si="9"/>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10"/>
        <v>28.679999999999996</v>
      </c>
      <c r="N256" t="str">
        <f t="shared" si="11"/>
        <v>Robusta</v>
      </c>
      <c r="O256" t="str">
        <f t="shared" si="9"/>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10"/>
        <v>21.509999999999998</v>
      </c>
      <c r="N257" t="str">
        <f t="shared" si="11"/>
        <v>Robusta</v>
      </c>
      <c r="O257" t="str">
        <f t="shared" si="9"/>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10"/>
        <v>17.46</v>
      </c>
      <c r="N258" t="str">
        <f t="shared" si="11"/>
        <v>Liberica</v>
      </c>
      <c r="O258" t="str">
        <f t="shared" ref="O258:O321" si="12">IF(J258="M","Medium", IF(J258="L","Light",IF(J258="D","Dark","")))</f>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3">L259*E259</f>
        <v>27.945</v>
      </c>
      <c r="N259" t="str">
        <f t="shared" ref="N259:N322" si="14">IF(I259="Rob","Robusta", IF(I259="Exc","Excelsa", IF(I259="Ara", "Arabica", IF(I259="Lib","Liberica",""))))</f>
        <v>Excelsa</v>
      </c>
      <c r="O259" t="str">
        <f t="shared" si="12"/>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3"/>
        <v>139.72499999999999</v>
      </c>
      <c r="N260" t="str">
        <f t="shared" si="14"/>
        <v>Excelsa</v>
      </c>
      <c r="O260" t="str">
        <f t="shared" si="12"/>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3"/>
        <v>5.97</v>
      </c>
      <c r="N261" t="str">
        <f t="shared" si="14"/>
        <v>Robusta</v>
      </c>
      <c r="O261" t="str">
        <f t="shared" si="12"/>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3"/>
        <v>27.484999999999996</v>
      </c>
      <c r="N262" t="str">
        <f t="shared" si="14"/>
        <v>Robusta</v>
      </c>
      <c r="O262" t="str">
        <f t="shared" si="12"/>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3"/>
        <v>59.75</v>
      </c>
      <c r="N263" t="str">
        <f t="shared" si="14"/>
        <v>Robusta</v>
      </c>
      <c r="O263" t="str">
        <f t="shared" si="12"/>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3"/>
        <v>41.25</v>
      </c>
      <c r="N264" t="str">
        <f t="shared" si="14"/>
        <v>Excelsa</v>
      </c>
      <c r="O264" t="str">
        <f t="shared" si="12"/>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3"/>
        <v>133.85999999999999</v>
      </c>
      <c r="N265" t="str">
        <f t="shared" si="14"/>
        <v>Liberica</v>
      </c>
      <c r="O265" t="str">
        <f t="shared" si="12"/>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3"/>
        <v>59.75</v>
      </c>
      <c r="N266" t="str">
        <f t="shared" si="14"/>
        <v>Robusta</v>
      </c>
      <c r="O266" t="str">
        <f t="shared" si="12"/>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3"/>
        <v>5.97</v>
      </c>
      <c r="N267" t="str">
        <f t="shared" si="14"/>
        <v>Arabica</v>
      </c>
      <c r="O267" t="str">
        <f t="shared" si="12"/>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3"/>
        <v>24.3</v>
      </c>
      <c r="N268" t="str">
        <f t="shared" si="14"/>
        <v>Excelsa</v>
      </c>
      <c r="O268" t="str">
        <f t="shared" si="12"/>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3"/>
        <v>21.87</v>
      </c>
      <c r="N269" t="str">
        <f t="shared" si="14"/>
        <v>Excelsa</v>
      </c>
      <c r="O269" t="str">
        <f t="shared" si="12"/>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3"/>
        <v>19.899999999999999</v>
      </c>
      <c r="N270" t="str">
        <f t="shared" si="14"/>
        <v>Arabica</v>
      </c>
      <c r="O270" t="str">
        <f t="shared" si="12"/>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3"/>
        <v>5.97</v>
      </c>
      <c r="N271" t="str">
        <f t="shared" si="14"/>
        <v>Arabica</v>
      </c>
      <c r="O271" t="str">
        <f t="shared" si="12"/>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3"/>
        <v>7.29</v>
      </c>
      <c r="N272" t="str">
        <f t="shared" si="14"/>
        <v>Excelsa</v>
      </c>
      <c r="O272" t="str">
        <f t="shared" si="12"/>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3"/>
        <v>11.94</v>
      </c>
      <c r="N273" t="str">
        <f t="shared" si="14"/>
        <v>Arabica</v>
      </c>
      <c r="O273" t="str">
        <f t="shared" si="12"/>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3"/>
        <v>71.699999999999989</v>
      </c>
      <c r="N274" t="str">
        <f t="shared" si="14"/>
        <v>Robusta</v>
      </c>
      <c r="O274" t="str">
        <f t="shared" si="12"/>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3"/>
        <v>7.77</v>
      </c>
      <c r="N275" t="str">
        <f t="shared" si="14"/>
        <v>Arabica</v>
      </c>
      <c r="O275" t="str">
        <f t="shared" si="12"/>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3"/>
        <v>25.874999999999996</v>
      </c>
      <c r="N276" t="str">
        <f t="shared" si="14"/>
        <v>Arabica</v>
      </c>
      <c r="O276" t="str">
        <f t="shared" si="12"/>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3"/>
        <v>204.92999999999995</v>
      </c>
      <c r="N277" t="str">
        <f t="shared" si="14"/>
        <v>Excelsa</v>
      </c>
      <c r="O277" t="str">
        <f t="shared" si="12"/>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3"/>
        <v>109.93999999999998</v>
      </c>
      <c r="N278" t="str">
        <f t="shared" si="14"/>
        <v>Robusta</v>
      </c>
      <c r="O278" t="str">
        <f t="shared" si="12"/>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3"/>
        <v>89.1</v>
      </c>
      <c r="N279" t="str">
        <f t="shared" si="14"/>
        <v>Excelsa</v>
      </c>
      <c r="O279" t="str">
        <f t="shared" si="12"/>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3"/>
        <v>7.77</v>
      </c>
      <c r="N280" t="str">
        <f t="shared" si="14"/>
        <v>Arabica</v>
      </c>
      <c r="O280" t="str">
        <f t="shared" si="12"/>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3"/>
        <v>33.464999999999996</v>
      </c>
      <c r="N281" t="str">
        <f t="shared" si="14"/>
        <v>Liberica</v>
      </c>
      <c r="O281" t="str">
        <f t="shared" si="12"/>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3"/>
        <v>41.25</v>
      </c>
      <c r="N282" t="str">
        <f t="shared" si="14"/>
        <v>Excelsa</v>
      </c>
      <c r="O282" t="str">
        <f t="shared" si="12"/>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3"/>
        <v>59.4</v>
      </c>
      <c r="N283" t="str">
        <f t="shared" si="14"/>
        <v>Excelsa</v>
      </c>
      <c r="O283" t="str">
        <f t="shared" si="12"/>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3"/>
        <v>7.77</v>
      </c>
      <c r="N284" t="str">
        <f t="shared" si="14"/>
        <v>Arabica</v>
      </c>
      <c r="O284" t="str">
        <f t="shared" si="12"/>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3"/>
        <v>5.3699999999999992</v>
      </c>
      <c r="N285" t="str">
        <f t="shared" si="14"/>
        <v>Robusta</v>
      </c>
      <c r="O285" t="str">
        <f t="shared" si="12"/>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3"/>
        <v>94.874999999999986</v>
      </c>
      <c r="N286" t="str">
        <f t="shared" si="14"/>
        <v>Excelsa</v>
      </c>
      <c r="O286" t="str">
        <f t="shared" si="12"/>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3"/>
        <v>36.454999999999998</v>
      </c>
      <c r="N287" t="str">
        <f t="shared" si="14"/>
        <v>Liberica</v>
      </c>
      <c r="O287" t="str">
        <f t="shared" si="12"/>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3"/>
        <v>13.5</v>
      </c>
      <c r="N288" t="str">
        <f t="shared" si="14"/>
        <v>Arabica</v>
      </c>
      <c r="O288" t="str">
        <f t="shared" si="12"/>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3"/>
        <v>14.339999999999998</v>
      </c>
      <c r="N289" t="str">
        <f t="shared" si="14"/>
        <v>Robusta</v>
      </c>
      <c r="O289" t="str">
        <f t="shared" si="12"/>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3"/>
        <v>8.25</v>
      </c>
      <c r="N290" t="str">
        <f t="shared" si="14"/>
        <v>Excelsa</v>
      </c>
      <c r="O290" t="str">
        <f t="shared" si="12"/>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3"/>
        <v>13.424999999999997</v>
      </c>
      <c r="N291" t="str">
        <f t="shared" si="14"/>
        <v>Robusta</v>
      </c>
      <c r="O291" t="str">
        <f t="shared" si="12"/>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3"/>
        <v>49.75</v>
      </c>
      <c r="N292" t="str">
        <f t="shared" si="14"/>
        <v>Arabica</v>
      </c>
      <c r="O292" t="str">
        <f t="shared" si="12"/>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3"/>
        <v>16.5</v>
      </c>
      <c r="N293" t="str">
        <f t="shared" si="14"/>
        <v>Excelsa</v>
      </c>
      <c r="O293" t="str">
        <f t="shared" si="12"/>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3"/>
        <v>17.91</v>
      </c>
      <c r="N294" t="str">
        <f t="shared" si="14"/>
        <v>Arabica</v>
      </c>
      <c r="O294" t="str">
        <f t="shared" si="12"/>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3"/>
        <v>29.849999999999998</v>
      </c>
      <c r="N295" t="str">
        <f t="shared" si="14"/>
        <v>Arabica</v>
      </c>
      <c r="O295" t="str">
        <f t="shared" si="12"/>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3"/>
        <v>44.55</v>
      </c>
      <c r="N296" t="str">
        <f t="shared" si="14"/>
        <v>Excelsa</v>
      </c>
      <c r="O296" t="str">
        <f t="shared" si="12"/>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3"/>
        <v>27.5</v>
      </c>
      <c r="N297" t="str">
        <f t="shared" si="14"/>
        <v>Excelsa</v>
      </c>
      <c r="O297" t="str">
        <f t="shared" si="12"/>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3"/>
        <v>35.82</v>
      </c>
      <c r="N298" t="str">
        <f t="shared" si="14"/>
        <v>Robusta</v>
      </c>
      <c r="O298" t="str">
        <f t="shared" si="12"/>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3"/>
        <v>16.11</v>
      </c>
      <c r="N299" t="str">
        <f t="shared" si="14"/>
        <v>Robusta</v>
      </c>
      <c r="O299" t="str">
        <f t="shared" si="12"/>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3"/>
        <v>26.73</v>
      </c>
      <c r="N300" t="str">
        <f t="shared" si="14"/>
        <v>Excelsa</v>
      </c>
      <c r="O300" t="str">
        <f t="shared" si="12"/>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3"/>
        <v>204.92999999999995</v>
      </c>
      <c r="N301" t="str">
        <f t="shared" si="14"/>
        <v>Excelsa</v>
      </c>
      <c r="O301" t="str">
        <f t="shared" si="12"/>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3"/>
        <v>38.849999999999994</v>
      </c>
      <c r="N302" t="str">
        <f t="shared" si="14"/>
        <v>Arabica</v>
      </c>
      <c r="O302" t="str">
        <f t="shared" si="12"/>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3"/>
        <v>15.54</v>
      </c>
      <c r="N303" t="str">
        <f t="shared" si="14"/>
        <v>Liberica</v>
      </c>
      <c r="O303" t="str">
        <f t="shared" si="12"/>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3"/>
        <v>6.75</v>
      </c>
      <c r="N304" t="str">
        <f t="shared" si="14"/>
        <v>Arabica</v>
      </c>
      <c r="O304" t="str">
        <f t="shared" si="12"/>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3"/>
        <v>111.78</v>
      </c>
      <c r="N305" t="str">
        <f t="shared" si="14"/>
        <v>Excelsa</v>
      </c>
      <c r="O305" t="str">
        <f t="shared" si="12"/>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3"/>
        <v>3.8849999999999998</v>
      </c>
      <c r="N306" t="str">
        <f t="shared" si="14"/>
        <v>Arabica</v>
      </c>
      <c r="O306" t="str">
        <f t="shared" si="12"/>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3"/>
        <v>21.825000000000003</v>
      </c>
      <c r="N307" t="str">
        <f t="shared" si="14"/>
        <v>Liberica</v>
      </c>
      <c r="O307" t="str">
        <f t="shared" si="12"/>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3"/>
        <v>14.924999999999999</v>
      </c>
      <c r="N308" t="str">
        <f t="shared" si="14"/>
        <v>Robusta</v>
      </c>
      <c r="O308" t="str">
        <f t="shared" si="12"/>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3"/>
        <v>33.75</v>
      </c>
      <c r="N309" t="str">
        <f t="shared" si="14"/>
        <v>Arabica</v>
      </c>
      <c r="O309" t="str">
        <f t="shared" si="12"/>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3"/>
        <v>33.75</v>
      </c>
      <c r="N310" t="str">
        <f t="shared" si="14"/>
        <v>Arabica</v>
      </c>
      <c r="O310" t="str">
        <f t="shared" si="12"/>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3"/>
        <v>26.19</v>
      </c>
      <c r="N311" t="str">
        <f t="shared" si="14"/>
        <v>Liberica</v>
      </c>
      <c r="O311" t="str">
        <f t="shared" si="12"/>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3"/>
        <v>14.85</v>
      </c>
      <c r="N312" t="str">
        <f t="shared" si="14"/>
        <v>Excelsa</v>
      </c>
      <c r="O312" t="str">
        <f t="shared" si="12"/>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3"/>
        <v>189.74999999999997</v>
      </c>
      <c r="N313" t="str">
        <f t="shared" si="14"/>
        <v>Excelsa</v>
      </c>
      <c r="O313" t="str">
        <f t="shared" si="12"/>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3"/>
        <v>5.97</v>
      </c>
      <c r="N314" t="str">
        <f t="shared" si="14"/>
        <v>Robusta</v>
      </c>
      <c r="O314" t="str">
        <f t="shared" si="12"/>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3"/>
        <v>29.849999999999998</v>
      </c>
      <c r="N315" t="str">
        <f t="shared" si="14"/>
        <v>Robusta</v>
      </c>
      <c r="O315" t="str">
        <f t="shared" si="12"/>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3"/>
        <v>44.75</v>
      </c>
      <c r="N316" t="str">
        <f t="shared" si="14"/>
        <v>Robusta</v>
      </c>
      <c r="O316" t="str">
        <f t="shared" si="12"/>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3"/>
        <v>34.154999999999994</v>
      </c>
      <c r="N317" t="str">
        <f t="shared" si="14"/>
        <v>Excelsa</v>
      </c>
      <c r="O317" t="str">
        <f t="shared" si="12"/>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3"/>
        <v>204.92999999999995</v>
      </c>
      <c r="N318" t="str">
        <f t="shared" si="14"/>
        <v>Excelsa</v>
      </c>
      <c r="O318" t="str">
        <f t="shared" si="12"/>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3"/>
        <v>21.87</v>
      </c>
      <c r="N319" t="str">
        <f t="shared" si="14"/>
        <v>Excelsa</v>
      </c>
      <c r="O319" t="str">
        <f t="shared" si="12"/>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3"/>
        <v>51.749999999999993</v>
      </c>
      <c r="N320" t="str">
        <f t="shared" si="14"/>
        <v>Arabica</v>
      </c>
      <c r="O320" t="str">
        <f t="shared" si="12"/>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3"/>
        <v>8.25</v>
      </c>
      <c r="N321" t="str">
        <f t="shared" si="14"/>
        <v>Excelsa</v>
      </c>
      <c r="O321" t="str">
        <f t="shared" si="12"/>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3"/>
        <v>19.424999999999997</v>
      </c>
      <c r="N322" t="str">
        <f t="shared" si="14"/>
        <v>Arabica</v>
      </c>
      <c r="O322" t="str">
        <f t="shared" ref="O322:O385" si="15">IF(J322="M","Medium", IF(J322="L","Light",IF(J322="D","Dark","")))</f>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6">L323*E323</f>
        <v>20.25</v>
      </c>
      <c r="N323" t="str">
        <f t="shared" ref="N323:N386" si="17">IF(I323="Rob","Robusta", IF(I323="Exc","Excelsa", IF(I323="Ara", "Arabica", IF(I323="Lib","Liberica",""))))</f>
        <v>Arabica</v>
      </c>
      <c r="O323" t="str">
        <f t="shared" si="15"/>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6"/>
        <v>23.31</v>
      </c>
      <c r="N324" t="str">
        <f t="shared" si="17"/>
        <v>Liberica</v>
      </c>
      <c r="O324" t="str">
        <f t="shared" si="15"/>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6"/>
        <v>18.225000000000001</v>
      </c>
      <c r="N325" t="str">
        <f t="shared" si="17"/>
        <v>Excelsa</v>
      </c>
      <c r="O325" t="str">
        <f t="shared" si="15"/>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6"/>
        <v>13.75</v>
      </c>
      <c r="N326" t="str">
        <f t="shared" si="17"/>
        <v>Excelsa</v>
      </c>
      <c r="O326" t="str">
        <f t="shared" si="15"/>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6"/>
        <v>29.784999999999997</v>
      </c>
      <c r="N327" t="str">
        <f t="shared" si="17"/>
        <v>Arabica</v>
      </c>
      <c r="O327" t="str">
        <f t="shared" si="15"/>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6"/>
        <v>44.75</v>
      </c>
      <c r="N328" t="str">
        <f t="shared" si="17"/>
        <v>Robusta</v>
      </c>
      <c r="O328" t="str">
        <f t="shared" si="15"/>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6"/>
        <v>44.75</v>
      </c>
      <c r="N329" t="str">
        <f t="shared" si="17"/>
        <v>Robusta</v>
      </c>
      <c r="O329" t="str">
        <f t="shared" si="15"/>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6"/>
        <v>38.04</v>
      </c>
      <c r="N330" t="str">
        <f t="shared" si="17"/>
        <v>Liberica</v>
      </c>
      <c r="O330" t="str">
        <f t="shared" si="15"/>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6"/>
        <v>21.479999999999997</v>
      </c>
      <c r="N331" t="str">
        <f t="shared" si="17"/>
        <v>Robusta</v>
      </c>
      <c r="O331" t="str">
        <f t="shared" si="15"/>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6"/>
        <v>16.11</v>
      </c>
      <c r="N332" t="str">
        <f t="shared" si="17"/>
        <v>Robusta</v>
      </c>
      <c r="O332" t="str">
        <f t="shared" si="15"/>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6"/>
        <v>22.884999999999998</v>
      </c>
      <c r="N333" t="str">
        <f t="shared" si="17"/>
        <v>Robusta</v>
      </c>
      <c r="O333" t="str">
        <f t="shared" si="15"/>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6"/>
        <v>17.91</v>
      </c>
      <c r="N334" t="str">
        <f t="shared" si="17"/>
        <v>Arabica</v>
      </c>
      <c r="O334" t="str">
        <f t="shared" si="15"/>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6"/>
        <v>23.88</v>
      </c>
      <c r="N335" t="str">
        <f t="shared" si="17"/>
        <v>Robusta</v>
      </c>
      <c r="O335" t="str">
        <f t="shared" si="15"/>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6"/>
        <v>59.75</v>
      </c>
      <c r="N336" t="str">
        <f t="shared" si="17"/>
        <v>Robusta</v>
      </c>
      <c r="O336" t="str">
        <f t="shared" si="15"/>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6"/>
        <v>28.53</v>
      </c>
      <c r="N337" t="str">
        <f t="shared" si="17"/>
        <v>Liberica</v>
      </c>
      <c r="O337" t="str">
        <f t="shared" si="15"/>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6"/>
        <v>45</v>
      </c>
      <c r="N338" t="str">
        <f t="shared" si="17"/>
        <v>Arabica</v>
      </c>
      <c r="O338" t="str">
        <f t="shared" si="15"/>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6"/>
        <v>55.89</v>
      </c>
      <c r="N339" t="str">
        <f t="shared" si="17"/>
        <v>Excelsa</v>
      </c>
      <c r="O339" t="str">
        <f t="shared" si="15"/>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6"/>
        <v>59.4</v>
      </c>
      <c r="N340" t="str">
        <f t="shared" si="17"/>
        <v>Excelsa</v>
      </c>
      <c r="O340" t="str">
        <f t="shared" si="15"/>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6"/>
        <v>7.29</v>
      </c>
      <c r="N341" t="str">
        <f t="shared" si="17"/>
        <v>Excelsa</v>
      </c>
      <c r="O341" t="str">
        <f t="shared" si="15"/>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6"/>
        <v>7.29</v>
      </c>
      <c r="N342" t="str">
        <f t="shared" si="17"/>
        <v>Excelsa</v>
      </c>
      <c r="O342" t="str">
        <f t="shared" si="15"/>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6"/>
        <v>17.82</v>
      </c>
      <c r="N343" t="str">
        <f t="shared" si="17"/>
        <v>Excelsa</v>
      </c>
      <c r="O343" t="str">
        <f t="shared" si="15"/>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6"/>
        <v>38.849999999999994</v>
      </c>
      <c r="N344" t="str">
        <f t="shared" si="17"/>
        <v>Liberica</v>
      </c>
      <c r="O344" t="str">
        <f t="shared" si="15"/>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6"/>
        <v>32.22</v>
      </c>
      <c r="N345" t="str">
        <f t="shared" si="17"/>
        <v>Robusta</v>
      </c>
      <c r="O345" t="str">
        <f t="shared" si="15"/>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6"/>
        <v>19.899999999999999</v>
      </c>
      <c r="N346" t="str">
        <f t="shared" si="17"/>
        <v>Robusta</v>
      </c>
      <c r="O346" t="str">
        <f t="shared" si="15"/>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6"/>
        <v>59.75</v>
      </c>
      <c r="N347" t="str">
        <f t="shared" si="17"/>
        <v>Robusta</v>
      </c>
      <c r="O347" t="str">
        <f t="shared" si="15"/>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6"/>
        <v>23.31</v>
      </c>
      <c r="N348" t="str">
        <f t="shared" si="17"/>
        <v>Arabica</v>
      </c>
      <c r="O348" t="str">
        <f t="shared" si="15"/>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6"/>
        <v>43.650000000000006</v>
      </c>
      <c r="N349" t="str">
        <f t="shared" si="17"/>
        <v>Liberica</v>
      </c>
      <c r="O349" t="str">
        <f t="shared" si="15"/>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6"/>
        <v>204.92999999999995</v>
      </c>
      <c r="N350" t="str">
        <f t="shared" si="17"/>
        <v>Excelsa</v>
      </c>
      <c r="O350" t="str">
        <f t="shared" si="15"/>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6"/>
        <v>14.339999999999998</v>
      </c>
      <c r="N351" t="str">
        <f t="shared" si="17"/>
        <v>Robusta</v>
      </c>
      <c r="O351" t="str">
        <f t="shared" si="15"/>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6"/>
        <v>23.88</v>
      </c>
      <c r="N352" t="str">
        <f t="shared" si="17"/>
        <v>Arabica</v>
      </c>
      <c r="O352" t="str">
        <f t="shared" si="15"/>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6"/>
        <v>22.5</v>
      </c>
      <c r="N353" t="str">
        <f t="shared" si="17"/>
        <v>Arabica</v>
      </c>
      <c r="O353" t="str">
        <f t="shared" si="15"/>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6"/>
        <v>36.450000000000003</v>
      </c>
      <c r="N354" t="str">
        <f t="shared" si="17"/>
        <v>Excelsa</v>
      </c>
      <c r="O354" t="str">
        <f t="shared" si="15"/>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6"/>
        <v>27</v>
      </c>
      <c r="N355" t="str">
        <f t="shared" si="17"/>
        <v>Arabica</v>
      </c>
      <c r="O355" t="str">
        <f t="shared" si="15"/>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6"/>
        <v>155.24999999999997</v>
      </c>
      <c r="N356" t="str">
        <f t="shared" si="17"/>
        <v>Arabica</v>
      </c>
      <c r="O356" t="str">
        <f t="shared" si="15"/>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6"/>
        <v>114.42499999999998</v>
      </c>
      <c r="N357" t="str">
        <f t="shared" si="17"/>
        <v>Arabica</v>
      </c>
      <c r="O357" t="str">
        <f t="shared" si="15"/>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6"/>
        <v>51.8</v>
      </c>
      <c r="N358" t="str">
        <f t="shared" si="17"/>
        <v>Liberica</v>
      </c>
      <c r="O358" t="str">
        <f t="shared" si="15"/>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6"/>
        <v>155.24999999999997</v>
      </c>
      <c r="N359" t="str">
        <f t="shared" si="17"/>
        <v>Arabica</v>
      </c>
      <c r="O359" t="str">
        <f t="shared" si="15"/>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6"/>
        <v>29.784999999999997</v>
      </c>
      <c r="N360" t="str">
        <f t="shared" si="17"/>
        <v>Arabica</v>
      </c>
      <c r="O360" t="str">
        <f t="shared" si="15"/>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6"/>
        <v>21.509999999999998</v>
      </c>
      <c r="N361" t="str">
        <f t="shared" si="17"/>
        <v>Robusta</v>
      </c>
      <c r="O361" t="str">
        <f t="shared" si="15"/>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6"/>
        <v>41.169999999999995</v>
      </c>
      <c r="N362" t="str">
        <f t="shared" si="17"/>
        <v>Robusta</v>
      </c>
      <c r="O362" t="str">
        <f t="shared" si="15"/>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6"/>
        <v>5.97</v>
      </c>
      <c r="N363" t="str">
        <f t="shared" si="17"/>
        <v>Robusta</v>
      </c>
      <c r="O363" t="str">
        <f t="shared" si="15"/>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6"/>
        <v>74.25</v>
      </c>
      <c r="N364" t="str">
        <f t="shared" si="17"/>
        <v>Excelsa</v>
      </c>
      <c r="O364" t="str">
        <f t="shared" si="15"/>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6"/>
        <v>87.300000000000011</v>
      </c>
      <c r="N365" t="str">
        <f t="shared" si="17"/>
        <v>Liberica</v>
      </c>
      <c r="O365" t="str">
        <f t="shared" si="15"/>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6"/>
        <v>72.900000000000006</v>
      </c>
      <c r="N366" t="str">
        <f t="shared" si="17"/>
        <v>Excelsa</v>
      </c>
      <c r="O366" t="str">
        <f t="shared" si="15"/>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6"/>
        <v>7.77</v>
      </c>
      <c r="N367" t="str">
        <f t="shared" si="17"/>
        <v>Liberica</v>
      </c>
      <c r="O367" t="str">
        <f t="shared" si="15"/>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6"/>
        <v>43.74</v>
      </c>
      <c r="N368" t="str">
        <f t="shared" si="17"/>
        <v>Excelsa</v>
      </c>
      <c r="O368" t="str">
        <f t="shared" si="15"/>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6"/>
        <v>8.73</v>
      </c>
      <c r="N369" t="str">
        <f t="shared" si="17"/>
        <v>Liberica</v>
      </c>
      <c r="O369" t="str">
        <f t="shared" si="15"/>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6"/>
        <v>63.249999999999993</v>
      </c>
      <c r="N370" t="str">
        <f t="shared" si="17"/>
        <v>Excelsa</v>
      </c>
      <c r="O370" t="str">
        <f t="shared" si="15"/>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6"/>
        <v>8.91</v>
      </c>
      <c r="N371" t="str">
        <f t="shared" si="17"/>
        <v>Excelsa</v>
      </c>
      <c r="O371" t="str">
        <f t="shared" si="15"/>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6"/>
        <v>24.3</v>
      </c>
      <c r="N372" t="str">
        <f t="shared" si="17"/>
        <v>Excelsa</v>
      </c>
      <c r="O372" t="str">
        <f t="shared" si="15"/>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6"/>
        <v>46.62</v>
      </c>
      <c r="N373" t="str">
        <f t="shared" si="17"/>
        <v>Arabica</v>
      </c>
      <c r="O373" t="str">
        <f t="shared" si="15"/>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6"/>
        <v>43.019999999999996</v>
      </c>
      <c r="N374" t="str">
        <f t="shared" si="17"/>
        <v>Robusta</v>
      </c>
      <c r="O374" t="str">
        <f t="shared" si="15"/>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6"/>
        <v>17.91</v>
      </c>
      <c r="N375" t="str">
        <f t="shared" si="17"/>
        <v>Arabica</v>
      </c>
      <c r="O375" t="str">
        <f t="shared" si="15"/>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6"/>
        <v>38.04</v>
      </c>
      <c r="N376" t="str">
        <f t="shared" si="17"/>
        <v>Liberica</v>
      </c>
      <c r="O376" t="str">
        <f t="shared" si="15"/>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6"/>
        <v>6.75</v>
      </c>
      <c r="N377" t="str">
        <f t="shared" si="17"/>
        <v>Arabica</v>
      </c>
      <c r="O377" t="str">
        <f t="shared" si="15"/>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6"/>
        <v>5.97</v>
      </c>
      <c r="N378" t="str">
        <f t="shared" si="17"/>
        <v>Robusta</v>
      </c>
      <c r="O378" t="str">
        <f t="shared" si="15"/>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6"/>
        <v>8.0549999999999997</v>
      </c>
      <c r="N379" t="str">
        <f t="shared" si="17"/>
        <v>Robusta</v>
      </c>
      <c r="O379" t="str">
        <f t="shared" si="15"/>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6"/>
        <v>23.31</v>
      </c>
      <c r="N380" t="str">
        <f t="shared" si="17"/>
        <v>Arabica</v>
      </c>
      <c r="O380" t="str">
        <f t="shared" si="15"/>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6"/>
        <v>43.019999999999996</v>
      </c>
      <c r="N381" t="str">
        <f t="shared" si="17"/>
        <v>Robusta</v>
      </c>
      <c r="O381" t="str">
        <f t="shared" si="15"/>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6"/>
        <v>23.31</v>
      </c>
      <c r="N382" t="str">
        <f t="shared" si="17"/>
        <v>Liberica</v>
      </c>
      <c r="O382" t="str">
        <f t="shared" si="15"/>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6"/>
        <v>14.924999999999999</v>
      </c>
      <c r="N383" t="str">
        <f t="shared" si="17"/>
        <v>Arabica</v>
      </c>
      <c r="O383" t="str">
        <f t="shared" si="15"/>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6"/>
        <v>21.87</v>
      </c>
      <c r="N384" t="str">
        <f t="shared" si="17"/>
        <v>Excelsa</v>
      </c>
      <c r="O384" t="str">
        <f t="shared" si="15"/>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6"/>
        <v>53.46</v>
      </c>
      <c r="N385" t="str">
        <f t="shared" si="17"/>
        <v>Excelsa</v>
      </c>
      <c r="O385" t="str">
        <f t="shared" si="15"/>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6"/>
        <v>119.13999999999999</v>
      </c>
      <c r="N386" t="str">
        <f t="shared" si="17"/>
        <v>Arabica</v>
      </c>
      <c r="O386" t="str">
        <f t="shared" ref="O386:O449" si="18">IF(J386="M","Medium", IF(J386="L","Light",IF(J386="D","Dark","")))</f>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9">L387*E387</f>
        <v>43.650000000000006</v>
      </c>
      <c r="N387" t="str">
        <f t="shared" ref="N387:N450" si="20">IF(I387="Rob","Robusta", IF(I387="Exc","Excelsa", IF(I387="Ara", "Arabica", IF(I387="Lib","Liberica",""))))</f>
        <v>Liberica</v>
      </c>
      <c r="O387" t="str">
        <f t="shared" si="18"/>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9"/>
        <v>17.91</v>
      </c>
      <c r="N388" t="str">
        <f t="shared" si="20"/>
        <v>Arabica</v>
      </c>
      <c r="O388" t="str">
        <f t="shared" si="18"/>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9"/>
        <v>74.25</v>
      </c>
      <c r="N389" t="str">
        <f t="shared" si="20"/>
        <v>Excelsa</v>
      </c>
      <c r="O389" t="str">
        <f t="shared" si="18"/>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9"/>
        <v>11.654999999999999</v>
      </c>
      <c r="N390" t="str">
        <f t="shared" si="20"/>
        <v>Liberica</v>
      </c>
      <c r="O390" t="str">
        <f t="shared" si="18"/>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9"/>
        <v>23.31</v>
      </c>
      <c r="N391" t="str">
        <f t="shared" si="20"/>
        <v>Liberica</v>
      </c>
      <c r="O391" t="str">
        <f t="shared" si="18"/>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9"/>
        <v>14.58</v>
      </c>
      <c r="N392" t="str">
        <f t="shared" si="20"/>
        <v>Excelsa</v>
      </c>
      <c r="O392" t="str">
        <f t="shared" si="18"/>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9"/>
        <v>13.5</v>
      </c>
      <c r="N393" t="str">
        <f t="shared" si="20"/>
        <v>Arabica</v>
      </c>
      <c r="O393" t="str">
        <f t="shared" si="18"/>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9"/>
        <v>89.1</v>
      </c>
      <c r="N394" t="str">
        <f t="shared" si="20"/>
        <v>Excelsa</v>
      </c>
      <c r="O394" t="str">
        <f t="shared" si="18"/>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9"/>
        <v>3.8849999999999998</v>
      </c>
      <c r="N395" t="str">
        <f t="shared" si="20"/>
        <v>Arabica</v>
      </c>
      <c r="O395" t="str">
        <f t="shared" si="18"/>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9"/>
        <v>109.93999999999998</v>
      </c>
      <c r="N396" t="str">
        <f t="shared" si="20"/>
        <v>Robusta</v>
      </c>
      <c r="O396" t="str">
        <f t="shared" si="18"/>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9"/>
        <v>46.62</v>
      </c>
      <c r="N397" t="str">
        <f t="shared" si="20"/>
        <v>Liberica</v>
      </c>
      <c r="O397" t="str">
        <f t="shared" si="18"/>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9"/>
        <v>38.849999999999994</v>
      </c>
      <c r="N398" t="str">
        <f t="shared" si="20"/>
        <v>Arabica</v>
      </c>
      <c r="O398" t="str">
        <f t="shared" si="18"/>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9"/>
        <v>31.08</v>
      </c>
      <c r="N399" t="str">
        <f t="shared" si="20"/>
        <v>Liberica</v>
      </c>
      <c r="O399" t="str">
        <f t="shared" si="18"/>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9"/>
        <v>17.91</v>
      </c>
      <c r="N400" t="str">
        <f t="shared" si="20"/>
        <v>Arabica</v>
      </c>
      <c r="O400" t="str">
        <f t="shared" si="18"/>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9"/>
        <v>167.67000000000002</v>
      </c>
      <c r="N401" t="str">
        <f t="shared" si="20"/>
        <v>Excelsa</v>
      </c>
      <c r="O401" t="str">
        <f t="shared" si="18"/>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9"/>
        <v>63.4</v>
      </c>
      <c r="N402" t="str">
        <f t="shared" si="20"/>
        <v>Liberica</v>
      </c>
      <c r="O402" t="str">
        <f t="shared" si="18"/>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9"/>
        <v>8.73</v>
      </c>
      <c r="N403" t="str">
        <f t="shared" si="20"/>
        <v>Liberica</v>
      </c>
      <c r="O403" t="str">
        <f t="shared" si="18"/>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9"/>
        <v>26.849999999999998</v>
      </c>
      <c r="N404" t="str">
        <f t="shared" si="20"/>
        <v>Robusta</v>
      </c>
      <c r="O404" t="str">
        <f t="shared" si="18"/>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9"/>
        <v>9.51</v>
      </c>
      <c r="N405" t="str">
        <f t="shared" si="20"/>
        <v>Liberica</v>
      </c>
      <c r="O405" t="str">
        <f t="shared" si="18"/>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9"/>
        <v>39.799999999999997</v>
      </c>
      <c r="N406" t="str">
        <f t="shared" si="20"/>
        <v>Arabica</v>
      </c>
      <c r="O406" t="str">
        <f t="shared" si="18"/>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9"/>
        <v>24.75</v>
      </c>
      <c r="N407" t="str">
        <f t="shared" si="20"/>
        <v>Excelsa</v>
      </c>
      <c r="O407" t="str">
        <f t="shared" si="18"/>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9"/>
        <v>68.75</v>
      </c>
      <c r="N408" t="str">
        <f t="shared" si="20"/>
        <v>Excelsa</v>
      </c>
      <c r="O408" t="str">
        <f t="shared" si="18"/>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9"/>
        <v>49.5</v>
      </c>
      <c r="N409" t="str">
        <f t="shared" si="20"/>
        <v>Excelsa</v>
      </c>
      <c r="O409" t="str">
        <f t="shared" si="18"/>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9"/>
        <v>51.749999999999993</v>
      </c>
      <c r="N410" t="str">
        <f t="shared" si="20"/>
        <v>Arabica</v>
      </c>
      <c r="O410" t="str">
        <f t="shared" si="18"/>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9"/>
        <v>47.55</v>
      </c>
      <c r="N411" t="str">
        <f t="shared" si="20"/>
        <v>Liberica</v>
      </c>
      <c r="O411" t="str">
        <f t="shared" si="18"/>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9"/>
        <v>15.54</v>
      </c>
      <c r="N412" t="str">
        <f t="shared" si="20"/>
        <v>Arabica</v>
      </c>
      <c r="O412" t="str">
        <f t="shared" si="18"/>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9"/>
        <v>87.300000000000011</v>
      </c>
      <c r="N413" t="str">
        <f t="shared" si="20"/>
        <v>Liberica</v>
      </c>
      <c r="O413" t="str">
        <f t="shared" si="18"/>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9"/>
        <v>56.25</v>
      </c>
      <c r="N414" t="str">
        <f t="shared" si="20"/>
        <v>Arabica</v>
      </c>
      <c r="O414" t="str">
        <f t="shared" si="18"/>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9"/>
        <v>36.454999999999998</v>
      </c>
      <c r="N415" t="str">
        <f t="shared" si="20"/>
        <v>Liberica</v>
      </c>
      <c r="O415" t="str">
        <f t="shared" si="18"/>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9"/>
        <v>10.754999999999999</v>
      </c>
      <c r="N416" t="str">
        <f t="shared" si="20"/>
        <v>Robusta</v>
      </c>
      <c r="O416" t="str">
        <f t="shared" si="18"/>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9"/>
        <v>8.9550000000000001</v>
      </c>
      <c r="N417" t="str">
        <f t="shared" si="20"/>
        <v>Robusta</v>
      </c>
      <c r="O417" t="str">
        <f t="shared" si="18"/>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9"/>
        <v>23.31</v>
      </c>
      <c r="N418" t="str">
        <f t="shared" si="20"/>
        <v>Arabica</v>
      </c>
      <c r="O418" t="str">
        <f t="shared" si="18"/>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9"/>
        <v>29.784999999999997</v>
      </c>
      <c r="N419" t="str">
        <f t="shared" si="20"/>
        <v>Arabica</v>
      </c>
      <c r="O419" t="str">
        <f t="shared" si="18"/>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9"/>
        <v>148.92499999999998</v>
      </c>
      <c r="N420" t="str">
        <f t="shared" si="20"/>
        <v>Arabica</v>
      </c>
      <c r="O420" t="str">
        <f t="shared" si="18"/>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9"/>
        <v>8.73</v>
      </c>
      <c r="N421" t="str">
        <f t="shared" si="20"/>
        <v>Liberica</v>
      </c>
      <c r="O421" t="str">
        <f t="shared" si="18"/>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9"/>
        <v>31.08</v>
      </c>
      <c r="N422" t="str">
        <f t="shared" si="20"/>
        <v>Liberica</v>
      </c>
      <c r="O422" t="str">
        <f t="shared" si="18"/>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9"/>
        <v>137.31</v>
      </c>
      <c r="N423" t="str">
        <f t="shared" si="20"/>
        <v>Arabica</v>
      </c>
      <c r="O423" t="str">
        <f t="shared" si="18"/>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9"/>
        <v>29.849999999999998</v>
      </c>
      <c r="N424" t="str">
        <f t="shared" si="20"/>
        <v>Arabica</v>
      </c>
      <c r="O424" t="str">
        <f t="shared" si="18"/>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9"/>
        <v>17.91</v>
      </c>
      <c r="N425" t="str">
        <f t="shared" si="20"/>
        <v>Robusta</v>
      </c>
      <c r="O425" t="str">
        <f t="shared" si="18"/>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9"/>
        <v>26.73</v>
      </c>
      <c r="N426" t="str">
        <f t="shared" si="20"/>
        <v>Excelsa</v>
      </c>
      <c r="O426" t="str">
        <f t="shared" si="18"/>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9"/>
        <v>17.899999999999999</v>
      </c>
      <c r="N427" t="str">
        <f t="shared" si="20"/>
        <v>Robusta</v>
      </c>
      <c r="O427" t="str">
        <f t="shared" si="18"/>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9"/>
        <v>14.339999999999998</v>
      </c>
      <c r="N428" t="str">
        <f t="shared" si="20"/>
        <v>Robusta</v>
      </c>
      <c r="O428" t="str">
        <f t="shared" si="18"/>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9"/>
        <v>77.624999999999986</v>
      </c>
      <c r="N429" t="str">
        <f t="shared" si="20"/>
        <v>Arabica</v>
      </c>
      <c r="O429" t="str">
        <f t="shared" si="18"/>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9"/>
        <v>59.75</v>
      </c>
      <c r="N430" t="str">
        <f t="shared" si="20"/>
        <v>Robusta</v>
      </c>
      <c r="O430" t="str">
        <f t="shared" si="18"/>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9"/>
        <v>77.699999999999989</v>
      </c>
      <c r="N431" t="str">
        <f t="shared" si="20"/>
        <v>Arabica</v>
      </c>
      <c r="O431" t="str">
        <f t="shared" si="18"/>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9"/>
        <v>5.3699999999999992</v>
      </c>
      <c r="N432" t="str">
        <f t="shared" si="20"/>
        <v>Robusta</v>
      </c>
      <c r="O432" t="str">
        <f t="shared" si="18"/>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9"/>
        <v>83.835000000000008</v>
      </c>
      <c r="N433" t="str">
        <f t="shared" si="20"/>
        <v>Excelsa</v>
      </c>
      <c r="O433" t="str">
        <f t="shared" si="18"/>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9"/>
        <v>22.5</v>
      </c>
      <c r="N434" t="str">
        <f t="shared" si="20"/>
        <v>Arabica</v>
      </c>
      <c r="O434" t="str">
        <f t="shared" si="18"/>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9"/>
        <v>200.78999999999996</v>
      </c>
      <c r="N435" t="str">
        <f t="shared" si="20"/>
        <v>Liberica</v>
      </c>
      <c r="O435" t="str">
        <f t="shared" si="18"/>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9"/>
        <v>67.5</v>
      </c>
      <c r="N436" t="str">
        <f t="shared" si="20"/>
        <v>Arabica</v>
      </c>
      <c r="O436" t="str">
        <f t="shared" si="18"/>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9"/>
        <v>8.25</v>
      </c>
      <c r="N437" t="str">
        <f t="shared" si="20"/>
        <v>Excelsa</v>
      </c>
      <c r="O437" t="str">
        <f t="shared" si="18"/>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9"/>
        <v>9.51</v>
      </c>
      <c r="N438" t="str">
        <f t="shared" si="20"/>
        <v>Liberica</v>
      </c>
      <c r="O438" t="str">
        <f t="shared" si="18"/>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9"/>
        <v>29.784999999999997</v>
      </c>
      <c r="N439" t="str">
        <f t="shared" si="20"/>
        <v>Liberica</v>
      </c>
      <c r="O439" t="str">
        <f t="shared" si="18"/>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9"/>
        <v>15.54</v>
      </c>
      <c r="N440" t="str">
        <f t="shared" si="20"/>
        <v>Liberica</v>
      </c>
      <c r="O440" t="str">
        <f t="shared" si="18"/>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9"/>
        <v>35.64</v>
      </c>
      <c r="N441" t="str">
        <f t="shared" si="20"/>
        <v>Excelsa</v>
      </c>
      <c r="O441" t="str">
        <f t="shared" si="18"/>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9"/>
        <v>103.49999999999999</v>
      </c>
      <c r="N442" t="str">
        <f t="shared" si="20"/>
        <v>Arabica</v>
      </c>
      <c r="O442" t="str">
        <f t="shared" si="18"/>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9"/>
        <v>36.450000000000003</v>
      </c>
      <c r="N443" t="str">
        <f t="shared" si="20"/>
        <v>Excelsa</v>
      </c>
      <c r="O443" t="str">
        <f t="shared" si="18"/>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9"/>
        <v>35.849999999999994</v>
      </c>
      <c r="N444" t="str">
        <f t="shared" si="20"/>
        <v>Robusta</v>
      </c>
      <c r="O444" t="str">
        <f t="shared" si="18"/>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9"/>
        <v>22.274999999999999</v>
      </c>
      <c r="N445" t="str">
        <f t="shared" si="20"/>
        <v>Excelsa</v>
      </c>
      <c r="O445" t="str">
        <f t="shared" si="18"/>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9"/>
        <v>24.75</v>
      </c>
      <c r="N446" t="str">
        <f t="shared" si="20"/>
        <v>Excelsa</v>
      </c>
      <c r="O446" t="str">
        <f t="shared" si="18"/>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9"/>
        <v>66.929999999999993</v>
      </c>
      <c r="N447" t="str">
        <f t="shared" si="20"/>
        <v>Liberica</v>
      </c>
      <c r="O447" t="str">
        <f t="shared" si="18"/>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9"/>
        <v>8.73</v>
      </c>
      <c r="N448" t="str">
        <f t="shared" si="20"/>
        <v>Liberica</v>
      </c>
      <c r="O448" t="str">
        <f t="shared" si="18"/>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9"/>
        <v>17.91</v>
      </c>
      <c r="N449" t="str">
        <f t="shared" si="20"/>
        <v>Robusta</v>
      </c>
      <c r="O449" t="str">
        <f t="shared" si="18"/>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9"/>
        <v>7.169999999999999</v>
      </c>
      <c r="N450" t="str">
        <f t="shared" si="20"/>
        <v>Robusta</v>
      </c>
      <c r="O450" t="str">
        <f t="shared" ref="O450:O513" si="21">IF(J450="M","Medium", IF(J450="L","Light",IF(J450="D","Dark","")))</f>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2">L451*E451</f>
        <v>5.3699999999999992</v>
      </c>
      <c r="N451" t="str">
        <f t="shared" ref="N451:N514" si="23">IF(I451="Rob","Robusta", IF(I451="Exc","Excelsa", IF(I451="Ara", "Arabica", IF(I451="Lib","Liberica",""))))</f>
        <v>Robusta</v>
      </c>
      <c r="O451" t="str">
        <f t="shared" si="21"/>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2"/>
        <v>23.774999999999999</v>
      </c>
      <c r="N452" t="str">
        <f t="shared" si="23"/>
        <v>Liberica</v>
      </c>
      <c r="O452" t="str">
        <f t="shared" si="21"/>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2"/>
        <v>41.169999999999995</v>
      </c>
      <c r="N453" t="str">
        <f t="shared" si="23"/>
        <v>Robusta</v>
      </c>
      <c r="O453" t="str">
        <f t="shared" si="21"/>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2"/>
        <v>11.654999999999999</v>
      </c>
      <c r="N454" t="str">
        <f t="shared" si="23"/>
        <v>Arabica</v>
      </c>
      <c r="O454" t="str">
        <f t="shared" si="21"/>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2"/>
        <v>38.04</v>
      </c>
      <c r="N455" t="str">
        <f t="shared" si="23"/>
        <v>Liberica</v>
      </c>
      <c r="O455" t="str">
        <f t="shared" si="21"/>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2"/>
        <v>82.339999999999989</v>
      </c>
      <c r="N456" t="str">
        <f t="shared" si="23"/>
        <v>Robusta</v>
      </c>
      <c r="O456" t="str">
        <f t="shared" si="21"/>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2"/>
        <v>9.51</v>
      </c>
      <c r="N457" t="str">
        <f t="shared" si="23"/>
        <v>Liberica</v>
      </c>
      <c r="O457" t="str">
        <f t="shared" si="21"/>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2"/>
        <v>41.169999999999995</v>
      </c>
      <c r="N458" t="str">
        <f t="shared" si="23"/>
        <v>Robusta</v>
      </c>
      <c r="O458" t="str">
        <f t="shared" si="21"/>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2"/>
        <v>47.55</v>
      </c>
      <c r="N459" t="str">
        <f t="shared" si="23"/>
        <v>Liberica</v>
      </c>
      <c r="O459" t="str">
        <f t="shared" si="21"/>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2"/>
        <v>45</v>
      </c>
      <c r="N460" t="str">
        <f t="shared" si="23"/>
        <v>Arabica</v>
      </c>
      <c r="O460" t="str">
        <f t="shared" si="21"/>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2"/>
        <v>23.774999999999999</v>
      </c>
      <c r="N461" t="str">
        <f t="shared" si="23"/>
        <v>Liberica</v>
      </c>
      <c r="O461" t="str">
        <f t="shared" si="21"/>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2"/>
        <v>16.11</v>
      </c>
      <c r="N462" t="str">
        <f t="shared" si="23"/>
        <v>Robusta</v>
      </c>
      <c r="O462" t="str">
        <f t="shared" si="21"/>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2"/>
        <v>10.739999999999998</v>
      </c>
      <c r="N463" t="str">
        <f t="shared" si="23"/>
        <v>Robusta</v>
      </c>
      <c r="O463" t="str">
        <f t="shared" si="21"/>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2"/>
        <v>49.75</v>
      </c>
      <c r="N464" t="str">
        <f t="shared" si="23"/>
        <v>Arabica</v>
      </c>
      <c r="O464" t="str">
        <f t="shared" si="21"/>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2"/>
        <v>27.5</v>
      </c>
      <c r="N465" t="str">
        <f t="shared" si="23"/>
        <v>Excelsa</v>
      </c>
      <c r="O465" t="str">
        <f t="shared" si="21"/>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2"/>
        <v>119.13999999999999</v>
      </c>
      <c r="N466" t="str">
        <f t="shared" si="23"/>
        <v>Liberica</v>
      </c>
      <c r="O466" t="str">
        <f t="shared" si="21"/>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2"/>
        <v>20.584999999999997</v>
      </c>
      <c r="N467" t="str">
        <f t="shared" si="23"/>
        <v>Robusta</v>
      </c>
      <c r="O467" t="str">
        <f t="shared" si="21"/>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2"/>
        <v>8.9550000000000001</v>
      </c>
      <c r="N468" t="str">
        <f t="shared" si="23"/>
        <v>Arabica</v>
      </c>
      <c r="O468" t="str">
        <f t="shared" si="21"/>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2"/>
        <v>5.97</v>
      </c>
      <c r="N469" t="str">
        <f t="shared" si="23"/>
        <v>Arabica</v>
      </c>
      <c r="O469" t="str">
        <f t="shared" si="21"/>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2"/>
        <v>41.25</v>
      </c>
      <c r="N470" t="str">
        <f t="shared" si="23"/>
        <v>Excelsa</v>
      </c>
      <c r="O470" t="str">
        <f t="shared" si="21"/>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2"/>
        <v>22.274999999999999</v>
      </c>
      <c r="N471" t="str">
        <f t="shared" si="23"/>
        <v>Excelsa</v>
      </c>
      <c r="O471" t="str">
        <f t="shared" si="21"/>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2"/>
        <v>6.75</v>
      </c>
      <c r="N472" t="str">
        <f t="shared" si="23"/>
        <v>Arabica</v>
      </c>
      <c r="O472" t="str">
        <f t="shared" si="21"/>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2"/>
        <v>133.85999999999999</v>
      </c>
      <c r="N473" t="str">
        <f t="shared" si="23"/>
        <v>Liberica</v>
      </c>
      <c r="O473" t="str">
        <f t="shared" si="21"/>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2"/>
        <v>5.97</v>
      </c>
      <c r="N474" t="str">
        <f t="shared" si="23"/>
        <v>Arabica</v>
      </c>
      <c r="O474" t="str">
        <f t="shared" si="21"/>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2"/>
        <v>25.9</v>
      </c>
      <c r="N475" t="str">
        <f t="shared" si="23"/>
        <v>Arabica</v>
      </c>
      <c r="O475" t="str">
        <f t="shared" si="21"/>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2"/>
        <v>31.624999999999996</v>
      </c>
      <c r="N476" t="str">
        <f t="shared" si="23"/>
        <v>Excelsa</v>
      </c>
      <c r="O476" t="str">
        <f t="shared" si="21"/>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2"/>
        <v>8.73</v>
      </c>
      <c r="N477" t="str">
        <f t="shared" si="23"/>
        <v>Liberica</v>
      </c>
      <c r="O477" t="str">
        <f t="shared" si="21"/>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2"/>
        <v>26.73</v>
      </c>
      <c r="N478" t="str">
        <f t="shared" si="23"/>
        <v>Excelsa</v>
      </c>
      <c r="O478" t="str">
        <f t="shared" si="21"/>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2"/>
        <v>26.19</v>
      </c>
      <c r="N479" t="str">
        <f t="shared" si="23"/>
        <v>Liberica</v>
      </c>
      <c r="O479" t="str">
        <f t="shared" si="21"/>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2"/>
        <v>53.699999999999996</v>
      </c>
      <c r="N480" t="str">
        <f t="shared" si="23"/>
        <v>Robusta</v>
      </c>
      <c r="O480" t="str">
        <f t="shared" si="21"/>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2"/>
        <v>126.49999999999999</v>
      </c>
      <c r="N481" t="str">
        <f t="shared" si="23"/>
        <v>Excelsa</v>
      </c>
      <c r="O481" t="str">
        <f t="shared" si="21"/>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2"/>
        <v>4.125</v>
      </c>
      <c r="N482" t="str">
        <f t="shared" si="23"/>
        <v>Excelsa</v>
      </c>
      <c r="O482" t="str">
        <f t="shared" si="21"/>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2"/>
        <v>23.9</v>
      </c>
      <c r="N483" t="str">
        <f t="shared" si="23"/>
        <v>Robusta</v>
      </c>
      <c r="O483" t="str">
        <f t="shared" si="21"/>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2"/>
        <v>139.72499999999999</v>
      </c>
      <c r="N484" t="str">
        <f t="shared" si="23"/>
        <v>Excelsa</v>
      </c>
      <c r="O484" t="str">
        <f t="shared" si="21"/>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2"/>
        <v>59.569999999999993</v>
      </c>
      <c r="N485" t="str">
        <f t="shared" si="23"/>
        <v>Liberica</v>
      </c>
      <c r="O485" t="str">
        <f t="shared" si="21"/>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2"/>
        <v>57.06</v>
      </c>
      <c r="N486" t="str">
        <f t="shared" si="23"/>
        <v>Liberica</v>
      </c>
      <c r="O486" t="str">
        <f t="shared" si="21"/>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2"/>
        <v>21.509999999999998</v>
      </c>
      <c r="N487" t="str">
        <f t="shared" si="23"/>
        <v>Robusta</v>
      </c>
      <c r="O487" t="str">
        <f t="shared" si="21"/>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2"/>
        <v>52.38</v>
      </c>
      <c r="N488" t="str">
        <f t="shared" si="23"/>
        <v>Liberica</v>
      </c>
      <c r="O488" t="str">
        <f t="shared" si="21"/>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2"/>
        <v>72.900000000000006</v>
      </c>
      <c r="N489" t="str">
        <f t="shared" si="23"/>
        <v>Excelsa</v>
      </c>
      <c r="O489" t="str">
        <f t="shared" si="21"/>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2"/>
        <v>14.924999999999999</v>
      </c>
      <c r="N490" t="str">
        <f t="shared" si="23"/>
        <v>Robusta</v>
      </c>
      <c r="O490" t="str">
        <f t="shared" si="21"/>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2"/>
        <v>95.1</v>
      </c>
      <c r="N491" t="str">
        <f t="shared" si="23"/>
        <v>Liberica</v>
      </c>
      <c r="O491" t="str">
        <f t="shared" si="21"/>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2"/>
        <v>15.54</v>
      </c>
      <c r="N492" t="str">
        <f t="shared" si="23"/>
        <v>Liberica</v>
      </c>
      <c r="O492" t="str">
        <f t="shared" si="21"/>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2"/>
        <v>23.31</v>
      </c>
      <c r="N493" t="str">
        <f t="shared" si="23"/>
        <v>Liberica</v>
      </c>
      <c r="O493" t="str">
        <f t="shared" si="21"/>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2"/>
        <v>4.125</v>
      </c>
      <c r="N494" t="str">
        <f t="shared" si="23"/>
        <v>Excelsa</v>
      </c>
      <c r="O494" t="str">
        <f t="shared" si="21"/>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2"/>
        <v>35.82</v>
      </c>
      <c r="N495" t="str">
        <f t="shared" si="23"/>
        <v>Robusta</v>
      </c>
      <c r="O495" t="str">
        <f t="shared" si="21"/>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2"/>
        <v>31.7</v>
      </c>
      <c r="N496" t="str">
        <f t="shared" si="23"/>
        <v>Liberica</v>
      </c>
      <c r="O496" t="str">
        <f t="shared" si="21"/>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2"/>
        <v>79.25</v>
      </c>
      <c r="N497" t="str">
        <f t="shared" si="23"/>
        <v>Liberica</v>
      </c>
      <c r="O497" t="str">
        <f t="shared" si="21"/>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2"/>
        <v>10.935</v>
      </c>
      <c r="N498" t="str">
        <f t="shared" si="23"/>
        <v>Excelsa</v>
      </c>
      <c r="O498" t="str">
        <f t="shared" si="21"/>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2"/>
        <v>39.799999999999997</v>
      </c>
      <c r="N499" t="str">
        <f t="shared" si="23"/>
        <v>Arabica</v>
      </c>
      <c r="O499" t="str">
        <f t="shared" si="21"/>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2"/>
        <v>49.75</v>
      </c>
      <c r="N500" t="str">
        <f t="shared" si="23"/>
        <v>Robusta</v>
      </c>
      <c r="O500" t="str">
        <f t="shared" si="21"/>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2"/>
        <v>8.0549999999999997</v>
      </c>
      <c r="N501" t="str">
        <f t="shared" si="23"/>
        <v>Robusta</v>
      </c>
      <c r="O501" t="str">
        <f t="shared" si="21"/>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2"/>
        <v>47.8</v>
      </c>
      <c r="N502" t="str">
        <f t="shared" si="23"/>
        <v>Robusta</v>
      </c>
      <c r="O502" t="str">
        <f t="shared" si="21"/>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2"/>
        <v>11.94</v>
      </c>
      <c r="N503" t="str">
        <f t="shared" si="23"/>
        <v>Robusta</v>
      </c>
      <c r="O503" t="str">
        <f t="shared" si="21"/>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2"/>
        <v>16.5</v>
      </c>
      <c r="N504" t="str">
        <f t="shared" si="23"/>
        <v>Excelsa</v>
      </c>
      <c r="O504" t="str">
        <f t="shared" si="21"/>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2"/>
        <v>51.8</v>
      </c>
      <c r="N505" t="str">
        <f t="shared" si="23"/>
        <v>Liberica</v>
      </c>
      <c r="O505" t="str">
        <f t="shared" si="21"/>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2"/>
        <v>14.265000000000001</v>
      </c>
      <c r="N506" t="str">
        <f t="shared" si="23"/>
        <v>Liberica</v>
      </c>
      <c r="O506" t="str">
        <f t="shared" si="21"/>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2"/>
        <v>26.19</v>
      </c>
      <c r="N507" t="str">
        <f t="shared" si="23"/>
        <v>Liberica</v>
      </c>
      <c r="O507" t="str">
        <f t="shared" si="21"/>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2"/>
        <v>25.9</v>
      </c>
      <c r="N508" t="str">
        <f t="shared" si="23"/>
        <v>Arabica</v>
      </c>
      <c r="O508" t="str">
        <f t="shared" si="21"/>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2"/>
        <v>89.35499999999999</v>
      </c>
      <c r="N509" t="str">
        <f t="shared" si="23"/>
        <v>Arabica</v>
      </c>
      <c r="O509" t="str">
        <f t="shared" si="21"/>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2"/>
        <v>46.62</v>
      </c>
      <c r="N510" t="str">
        <f t="shared" si="23"/>
        <v>Liberica</v>
      </c>
      <c r="O510" t="str">
        <f t="shared" si="21"/>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2"/>
        <v>29.849999999999998</v>
      </c>
      <c r="N511" t="str">
        <f t="shared" si="23"/>
        <v>Arabica</v>
      </c>
      <c r="O511" t="str">
        <f t="shared" si="21"/>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2"/>
        <v>10.754999999999999</v>
      </c>
      <c r="N512" t="str">
        <f t="shared" si="23"/>
        <v>Robusta</v>
      </c>
      <c r="O512" t="str">
        <f t="shared" si="21"/>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2"/>
        <v>13.5</v>
      </c>
      <c r="N513" t="str">
        <f t="shared" si="23"/>
        <v>Arabica</v>
      </c>
      <c r="O513" t="str">
        <f t="shared" si="21"/>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2"/>
        <v>47.55</v>
      </c>
      <c r="N514" t="str">
        <f t="shared" si="23"/>
        <v>Liberica</v>
      </c>
      <c r="O514" t="str">
        <f t="shared" ref="O514:O577" si="24">IF(J514="M","Medium", IF(J514="L","Light",IF(J514="D","Dark","")))</f>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5">L515*E515</f>
        <v>79.25</v>
      </c>
      <c r="N515" t="str">
        <f t="shared" ref="N515:N578" si="26">IF(I515="Rob","Robusta", IF(I515="Exc","Excelsa", IF(I515="Ara", "Arabica", IF(I515="Lib","Liberica",""))))</f>
        <v>Liberica</v>
      </c>
      <c r="O515" t="str">
        <f t="shared" si="24"/>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5"/>
        <v>26.19</v>
      </c>
      <c r="N516" t="str">
        <f t="shared" si="26"/>
        <v>Liberica</v>
      </c>
      <c r="O516" t="str">
        <f t="shared" si="24"/>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5"/>
        <v>21.509999999999998</v>
      </c>
      <c r="N517" t="str">
        <f t="shared" si="26"/>
        <v>Robusta</v>
      </c>
      <c r="O517" t="str">
        <f t="shared" si="24"/>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5"/>
        <v>102.92499999999998</v>
      </c>
      <c r="N518" t="str">
        <f t="shared" si="26"/>
        <v>Robusta</v>
      </c>
      <c r="O518" t="str">
        <f t="shared" si="24"/>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5"/>
        <v>7.77</v>
      </c>
      <c r="N519" t="str">
        <f t="shared" si="26"/>
        <v>Liberica</v>
      </c>
      <c r="O519" t="str">
        <f t="shared" si="24"/>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5"/>
        <v>139.72499999999999</v>
      </c>
      <c r="N520" t="str">
        <f t="shared" si="26"/>
        <v>Excelsa</v>
      </c>
      <c r="O520" t="str">
        <f t="shared" si="24"/>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5"/>
        <v>11.94</v>
      </c>
      <c r="N521" t="str">
        <f t="shared" si="26"/>
        <v>Arabica</v>
      </c>
      <c r="O521" t="str">
        <f t="shared" si="24"/>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5"/>
        <v>3.8849999999999998</v>
      </c>
      <c r="N522" t="str">
        <f t="shared" si="26"/>
        <v>Liberica</v>
      </c>
      <c r="O522" t="str">
        <f t="shared" si="24"/>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5"/>
        <v>39.799999999999997</v>
      </c>
      <c r="N523" t="str">
        <f t="shared" si="26"/>
        <v>Robusta</v>
      </c>
      <c r="O523" t="str">
        <f t="shared" si="24"/>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5"/>
        <v>29.849999999999998</v>
      </c>
      <c r="N524" t="str">
        <f t="shared" si="26"/>
        <v>Robusta</v>
      </c>
      <c r="O524" t="str">
        <f t="shared" si="24"/>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5"/>
        <v>29.784999999999997</v>
      </c>
      <c r="N525" t="str">
        <f t="shared" si="26"/>
        <v>Liberica</v>
      </c>
      <c r="O525" t="str">
        <f t="shared" si="24"/>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5"/>
        <v>72.91</v>
      </c>
      <c r="N526" t="str">
        <f t="shared" si="26"/>
        <v>Liberica</v>
      </c>
      <c r="O526" t="str">
        <f t="shared" si="24"/>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5"/>
        <v>13.424999999999997</v>
      </c>
      <c r="N527" t="str">
        <f t="shared" si="26"/>
        <v>Robusta</v>
      </c>
      <c r="O527" t="str">
        <f t="shared" si="24"/>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5"/>
        <v>126.49999999999999</v>
      </c>
      <c r="N528" t="str">
        <f t="shared" si="26"/>
        <v>Excelsa</v>
      </c>
      <c r="O528" t="str">
        <f t="shared" si="24"/>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5"/>
        <v>41.25</v>
      </c>
      <c r="N529" t="str">
        <f t="shared" si="26"/>
        <v>Excelsa</v>
      </c>
      <c r="O529" t="str">
        <f t="shared" si="24"/>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5"/>
        <v>53.46</v>
      </c>
      <c r="N530" t="str">
        <f t="shared" si="26"/>
        <v>Excelsa</v>
      </c>
      <c r="O530" t="str">
        <f t="shared" si="24"/>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5"/>
        <v>59.699999999999996</v>
      </c>
      <c r="N531" t="str">
        <f t="shared" si="26"/>
        <v>Robusta</v>
      </c>
      <c r="O531" t="str">
        <f t="shared" si="24"/>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5"/>
        <v>59.699999999999996</v>
      </c>
      <c r="N532" t="str">
        <f t="shared" si="26"/>
        <v>Robusta</v>
      </c>
      <c r="O532" t="str">
        <f t="shared" si="24"/>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5"/>
        <v>44.75</v>
      </c>
      <c r="N533" t="str">
        <f t="shared" si="26"/>
        <v>Robusta</v>
      </c>
      <c r="O533" t="str">
        <f t="shared" si="24"/>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5"/>
        <v>16.5</v>
      </c>
      <c r="N534" t="str">
        <f t="shared" si="26"/>
        <v>Excelsa</v>
      </c>
      <c r="O534" t="str">
        <f t="shared" si="24"/>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5"/>
        <v>21.479999999999997</v>
      </c>
      <c r="N535" t="str">
        <f t="shared" si="26"/>
        <v>Robusta</v>
      </c>
      <c r="O535" t="str">
        <f t="shared" si="24"/>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5"/>
        <v>45.769999999999996</v>
      </c>
      <c r="N536" t="str">
        <f t="shared" si="26"/>
        <v>Robusta</v>
      </c>
      <c r="O536" t="str">
        <f t="shared" si="24"/>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5"/>
        <v>9.51</v>
      </c>
      <c r="N537" t="str">
        <f t="shared" si="26"/>
        <v>Liberica</v>
      </c>
      <c r="O537" t="str">
        <f t="shared" si="24"/>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5"/>
        <v>8.0549999999999997</v>
      </c>
      <c r="N538" t="str">
        <f t="shared" si="26"/>
        <v>Robusta</v>
      </c>
      <c r="O538" t="str">
        <f t="shared" si="24"/>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5"/>
        <v>111.78</v>
      </c>
      <c r="N539" t="str">
        <f t="shared" si="26"/>
        <v>Excelsa</v>
      </c>
      <c r="O539" t="str">
        <f t="shared" si="24"/>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5"/>
        <v>10.739999999999998</v>
      </c>
      <c r="N540" t="str">
        <f t="shared" si="26"/>
        <v>Robusta</v>
      </c>
      <c r="O540" t="str">
        <f t="shared" si="24"/>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5"/>
        <v>26.849999999999994</v>
      </c>
      <c r="N541" t="str">
        <f t="shared" si="26"/>
        <v>Robusta</v>
      </c>
      <c r="O541" t="str">
        <f t="shared" si="24"/>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5"/>
        <v>63.4</v>
      </c>
      <c r="N542" t="str">
        <f t="shared" si="26"/>
        <v>Liberica</v>
      </c>
      <c r="O542" t="str">
        <f t="shared" si="24"/>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5"/>
        <v>22.884999999999998</v>
      </c>
      <c r="N543" t="str">
        <f t="shared" si="26"/>
        <v>Arabica</v>
      </c>
      <c r="O543" t="str">
        <f t="shared" si="24"/>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5"/>
        <v>103.49999999999999</v>
      </c>
      <c r="N544" t="str">
        <f t="shared" si="26"/>
        <v>Arabica</v>
      </c>
      <c r="O544" t="str">
        <f t="shared" si="24"/>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5"/>
        <v>54.969999999999992</v>
      </c>
      <c r="N545" t="str">
        <f t="shared" si="26"/>
        <v>Robusta</v>
      </c>
      <c r="O545" t="str">
        <f t="shared" si="24"/>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5"/>
        <v>15.54</v>
      </c>
      <c r="N546" t="str">
        <f t="shared" si="26"/>
        <v>Arabica</v>
      </c>
      <c r="O546" t="str">
        <f t="shared" si="24"/>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5"/>
        <v>15.54</v>
      </c>
      <c r="N547" t="str">
        <f t="shared" si="26"/>
        <v>Liberica</v>
      </c>
      <c r="O547" t="str">
        <f t="shared" si="24"/>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5"/>
        <v>83.835000000000008</v>
      </c>
      <c r="N548" t="str">
        <f t="shared" si="26"/>
        <v>Excelsa</v>
      </c>
      <c r="O548" t="str">
        <f t="shared" si="24"/>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5"/>
        <v>10.754999999999999</v>
      </c>
      <c r="N549" t="str">
        <f t="shared" si="26"/>
        <v>Robusta</v>
      </c>
      <c r="O549" t="str">
        <f t="shared" si="24"/>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5"/>
        <v>13.365</v>
      </c>
      <c r="N550" t="str">
        <f t="shared" si="26"/>
        <v>Excelsa</v>
      </c>
      <c r="O550" t="str">
        <f t="shared" si="24"/>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5"/>
        <v>17.82</v>
      </c>
      <c r="N551" t="str">
        <f t="shared" si="26"/>
        <v>Excelsa</v>
      </c>
      <c r="O551" t="str">
        <f t="shared" si="24"/>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5"/>
        <v>23.31</v>
      </c>
      <c r="N552" t="str">
        <f t="shared" si="26"/>
        <v>Liberica</v>
      </c>
      <c r="O552" t="str">
        <f t="shared" si="24"/>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5"/>
        <v>7.29</v>
      </c>
      <c r="N553" t="str">
        <f t="shared" si="26"/>
        <v>Excelsa</v>
      </c>
      <c r="O553" t="str">
        <f t="shared" si="24"/>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5"/>
        <v>17.82</v>
      </c>
      <c r="N554" t="str">
        <f t="shared" si="26"/>
        <v>Excelsa</v>
      </c>
      <c r="O554" t="str">
        <f t="shared" si="24"/>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5"/>
        <v>68.75</v>
      </c>
      <c r="N555" t="str">
        <f t="shared" si="26"/>
        <v>Excelsa</v>
      </c>
      <c r="O555" t="str">
        <f t="shared" si="24"/>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5"/>
        <v>54.969999999999992</v>
      </c>
      <c r="N556" t="str">
        <f t="shared" si="26"/>
        <v>Robusta</v>
      </c>
      <c r="O556" t="str">
        <f t="shared" si="24"/>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5"/>
        <v>82.5</v>
      </c>
      <c r="N557" t="str">
        <f t="shared" si="26"/>
        <v>Excelsa</v>
      </c>
      <c r="O557" t="str">
        <f t="shared" si="24"/>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5"/>
        <v>8.73</v>
      </c>
      <c r="N558" t="str">
        <f t="shared" si="26"/>
        <v>Liberica</v>
      </c>
      <c r="O558" t="str">
        <f t="shared" si="24"/>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5"/>
        <v>59.4</v>
      </c>
      <c r="N559" t="str">
        <f t="shared" si="26"/>
        <v>Excelsa</v>
      </c>
      <c r="O559" t="str">
        <f t="shared" si="24"/>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5"/>
        <v>15.54</v>
      </c>
      <c r="N560" t="str">
        <f t="shared" si="26"/>
        <v>Liberica</v>
      </c>
      <c r="O560" t="str">
        <f t="shared" si="24"/>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5"/>
        <v>38.849999999999994</v>
      </c>
      <c r="N561" t="str">
        <f t="shared" si="26"/>
        <v>Arabica</v>
      </c>
      <c r="O561" t="str">
        <f t="shared" si="24"/>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5"/>
        <v>189.74999999999997</v>
      </c>
      <c r="N562" t="str">
        <f t="shared" si="26"/>
        <v>Excelsa</v>
      </c>
      <c r="O562" t="str">
        <f t="shared" si="24"/>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5"/>
        <v>17.91</v>
      </c>
      <c r="N563" t="str">
        <f t="shared" si="26"/>
        <v>Arabica</v>
      </c>
      <c r="O563" t="str">
        <f t="shared" si="24"/>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5"/>
        <v>28.53</v>
      </c>
      <c r="N564" t="str">
        <f t="shared" si="26"/>
        <v>Liberica</v>
      </c>
      <c r="O564" t="str">
        <f t="shared" si="24"/>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5"/>
        <v>82.5</v>
      </c>
      <c r="N565" t="str">
        <f t="shared" si="26"/>
        <v>Excelsa</v>
      </c>
      <c r="O565" t="str">
        <f t="shared" si="24"/>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5"/>
        <v>14.339999999999998</v>
      </c>
      <c r="N566" t="str">
        <f t="shared" si="26"/>
        <v>Robusta</v>
      </c>
      <c r="O566" t="str">
        <f t="shared" si="24"/>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5"/>
        <v>82.339999999999989</v>
      </c>
      <c r="N567" t="str">
        <f t="shared" si="26"/>
        <v>Robusta</v>
      </c>
      <c r="O567" t="str">
        <f t="shared" si="24"/>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5"/>
        <v>20.25</v>
      </c>
      <c r="N568" t="str">
        <f t="shared" si="26"/>
        <v>Arabica</v>
      </c>
      <c r="O568" t="str">
        <f t="shared" si="24"/>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5"/>
        <v>164.90999999999997</v>
      </c>
      <c r="N569" t="str">
        <f t="shared" si="26"/>
        <v>Robusta</v>
      </c>
      <c r="O569" t="str">
        <f t="shared" si="24"/>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5"/>
        <v>19.02</v>
      </c>
      <c r="N570" t="str">
        <f t="shared" si="26"/>
        <v>Liberica</v>
      </c>
      <c r="O570" t="str">
        <f t="shared" si="24"/>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5"/>
        <v>137.31</v>
      </c>
      <c r="N571" t="str">
        <f t="shared" si="26"/>
        <v>Arabica</v>
      </c>
      <c r="O571" t="str">
        <f t="shared" si="24"/>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5"/>
        <v>27</v>
      </c>
      <c r="N572" t="str">
        <f t="shared" si="26"/>
        <v>Arabica</v>
      </c>
      <c r="O572" t="str">
        <f t="shared" si="24"/>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5"/>
        <v>35.64</v>
      </c>
      <c r="N573" t="str">
        <f t="shared" si="26"/>
        <v>Excelsa</v>
      </c>
      <c r="O573" t="str">
        <f t="shared" si="24"/>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5"/>
        <v>5.97</v>
      </c>
      <c r="N574" t="str">
        <f t="shared" si="26"/>
        <v>Arabica</v>
      </c>
      <c r="O574" t="str">
        <f t="shared" si="24"/>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5"/>
        <v>67.5</v>
      </c>
      <c r="N575" t="str">
        <f t="shared" si="26"/>
        <v>Arabica</v>
      </c>
      <c r="O575" t="str">
        <f t="shared" si="24"/>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5"/>
        <v>21.509999999999998</v>
      </c>
      <c r="N576" t="str">
        <f t="shared" si="26"/>
        <v>Robusta</v>
      </c>
      <c r="O576" t="str">
        <f t="shared" si="24"/>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5"/>
        <v>66.929999999999993</v>
      </c>
      <c r="N577" t="str">
        <f t="shared" si="26"/>
        <v>Liberica</v>
      </c>
      <c r="O577" t="str">
        <f t="shared" si="24"/>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5"/>
        <v>17.91</v>
      </c>
      <c r="N578" t="str">
        <f t="shared" si="26"/>
        <v>Arabica</v>
      </c>
      <c r="O578" t="str">
        <f t="shared" ref="O578:O641" si="27">IF(J578="M","Medium", IF(J578="L","Light",IF(J578="D","Dark","")))</f>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8">L579*E579</f>
        <v>58.2</v>
      </c>
      <c r="N579" t="str">
        <f t="shared" ref="N579:N642" si="29">IF(I579="Rob","Robusta", IF(I579="Exc","Excelsa", IF(I579="Ara", "Arabica", IF(I579="Lib","Liberica",""))))</f>
        <v>Liberica</v>
      </c>
      <c r="O579" t="str">
        <f t="shared" si="27"/>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8"/>
        <v>13.365</v>
      </c>
      <c r="N580" t="str">
        <f t="shared" si="29"/>
        <v>Excelsa</v>
      </c>
      <c r="O580" t="str">
        <f t="shared" si="27"/>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8"/>
        <v>33.75</v>
      </c>
      <c r="N581" t="str">
        <f t="shared" si="29"/>
        <v>Arabica</v>
      </c>
      <c r="O581" t="str">
        <f t="shared" si="27"/>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8"/>
        <v>44.55</v>
      </c>
      <c r="N582" t="str">
        <f t="shared" si="29"/>
        <v>Excelsa</v>
      </c>
      <c r="O582" t="str">
        <f t="shared" si="27"/>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8"/>
        <v>44.55</v>
      </c>
      <c r="N583" t="str">
        <f t="shared" si="29"/>
        <v>Excelsa</v>
      </c>
      <c r="O583" t="str">
        <f t="shared" si="27"/>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8"/>
        <v>60.75</v>
      </c>
      <c r="N584" t="str">
        <f t="shared" si="29"/>
        <v>Excelsa</v>
      </c>
      <c r="O584" t="str">
        <f t="shared" si="27"/>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8"/>
        <v>3.5849999999999995</v>
      </c>
      <c r="N585" t="str">
        <f t="shared" si="29"/>
        <v>Robusta</v>
      </c>
      <c r="O585" t="str">
        <f t="shared" si="27"/>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8"/>
        <v>21.509999999999998</v>
      </c>
      <c r="N586" t="str">
        <f t="shared" si="29"/>
        <v>Robusta</v>
      </c>
      <c r="O586" t="str">
        <f t="shared" si="27"/>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8"/>
        <v>16.5</v>
      </c>
      <c r="N587" t="str">
        <f t="shared" si="29"/>
        <v>Excelsa</v>
      </c>
      <c r="O587" t="str">
        <f t="shared" si="27"/>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8"/>
        <v>82.454999999999984</v>
      </c>
      <c r="N588" t="str">
        <f t="shared" si="29"/>
        <v>Robusta</v>
      </c>
      <c r="O588" t="str">
        <f t="shared" si="27"/>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8"/>
        <v>7.77</v>
      </c>
      <c r="N589" t="str">
        <f t="shared" si="29"/>
        <v>Liberica</v>
      </c>
      <c r="O589" t="str">
        <f t="shared" si="27"/>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8"/>
        <v>11.94</v>
      </c>
      <c r="N590" t="str">
        <f t="shared" si="29"/>
        <v>Robusta</v>
      </c>
      <c r="O590" t="str">
        <f t="shared" si="27"/>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8"/>
        <v>204.92999999999995</v>
      </c>
      <c r="N591" t="str">
        <f t="shared" si="29"/>
        <v>Excelsa</v>
      </c>
      <c r="O591" t="str">
        <f t="shared" si="27"/>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8"/>
        <v>63.249999999999993</v>
      </c>
      <c r="N592" t="str">
        <f t="shared" si="29"/>
        <v>Excelsa</v>
      </c>
      <c r="O592" t="str">
        <f t="shared" si="27"/>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8"/>
        <v>8.0549999999999997</v>
      </c>
      <c r="N593" t="str">
        <f t="shared" si="29"/>
        <v>Robusta</v>
      </c>
      <c r="O593" t="str">
        <f t="shared" si="27"/>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8"/>
        <v>51.749999999999993</v>
      </c>
      <c r="N594" t="str">
        <f t="shared" si="29"/>
        <v>Arabica</v>
      </c>
      <c r="O594" t="str">
        <f t="shared" si="27"/>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8"/>
        <v>27.945</v>
      </c>
      <c r="N595" t="str">
        <f t="shared" si="29"/>
        <v>Excelsa</v>
      </c>
      <c r="O595" t="str">
        <f t="shared" si="27"/>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8"/>
        <v>59.569999999999993</v>
      </c>
      <c r="N596" t="str">
        <f t="shared" si="29"/>
        <v>Arabica</v>
      </c>
      <c r="O596" t="str">
        <f t="shared" si="27"/>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8"/>
        <v>14.85</v>
      </c>
      <c r="N597" t="str">
        <f t="shared" si="29"/>
        <v>Excelsa</v>
      </c>
      <c r="O597" t="str">
        <f t="shared" si="27"/>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8"/>
        <v>33.75</v>
      </c>
      <c r="N598" t="str">
        <f t="shared" si="29"/>
        <v>Arabica</v>
      </c>
      <c r="O598" t="str">
        <f t="shared" si="27"/>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8"/>
        <v>145.82</v>
      </c>
      <c r="N599" t="str">
        <f t="shared" si="29"/>
        <v>Liberica</v>
      </c>
      <c r="O599" t="str">
        <f t="shared" si="27"/>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8"/>
        <v>11.94</v>
      </c>
      <c r="N600" t="str">
        <f t="shared" si="29"/>
        <v>Robusta</v>
      </c>
      <c r="O600" t="str">
        <f t="shared" si="27"/>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8"/>
        <v>11.94</v>
      </c>
      <c r="N601" t="str">
        <f t="shared" si="29"/>
        <v>Arabica</v>
      </c>
      <c r="O601" t="str">
        <f t="shared" si="27"/>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8"/>
        <v>7.77</v>
      </c>
      <c r="N602" t="str">
        <f t="shared" si="29"/>
        <v>Liberica</v>
      </c>
      <c r="O602" t="str">
        <f t="shared" si="27"/>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8"/>
        <v>109.93999999999998</v>
      </c>
      <c r="N603" t="str">
        <f t="shared" si="29"/>
        <v>Robusta</v>
      </c>
      <c r="O603" t="str">
        <f t="shared" si="27"/>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8"/>
        <v>22.274999999999999</v>
      </c>
      <c r="N604" t="str">
        <f t="shared" si="29"/>
        <v>Excelsa</v>
      </c>
      <c r="O604" t="str">
        <f t="shared" si="27"/>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8"/>
        <v>8.9550000000000001</v>
      </c>
      <c r="N605" t="str">
        <f t="shared" si="29"/>
        <v>Robusta</v>
      </c>
      <c r="O605" t="str">
        <f t="shared" si="27"/>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8"/>
        <v>119.13999999999999</v>
      </c>
      <c r="N606" t="str">
        <f t="shared" si="29"/>
        <v>Liberica</v>
      </c>
      <c r="O606" t="str">
        <f t="shared" si="27"/>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8"/>
        <v>148.92499999999998</v>
      </c>
      <c r="N607" t="str">
        <f t="shared" si="29"/>
        <v>Arabica</v>
      </c>
      <c r="O607" t="str">
        <f t="shared" si="27"/>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8"/>
        <v>109.36499999999999</v>
      </c>
      <c r="N608" t="str">
        <f t="shared" si="29"/>
        <v>Liberica</v>
      </c>
      <c r="O608" t="str">
        <f t="shared" si="27"/>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8"/>
        <v>3.645</v>
      </c>
      <c r="N609" t="str">
        <f t="shared" si="29"/>
        <v>Excelsa</v>
      </c>
      <c r="O609" t="str">
        <f t="shared" si="27"/>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8"/>
        <v>55.89</v>
      </c>
      <c r="N610" t="str">
        <f t="shared" si="29"/>
        <v>Excelsa</v>
      </c>
      <c r="O610" t="str">
        <f t="shared" si="27"/>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8"/>
        <v>26.19</v>
      </c>
      <c r="N611" t="str">
        <f t="shared" si="29"/>
        <v>Liberica</v>
      </c>
      <c r="O611" t="str">
        <f t="shared" si="27"/>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8"/>
        <v>39.799999999999997</v>
      </c>
      <c r="N612" t="str">
        <f t="shared" si="29"/>
        <v>Robusta</v>
      </c>
      <c r="O612" t="str">
        <f t="shared" si="27"/>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8"/>
        <v>68.309999999999988</v>
      </c>
      <c r="N613" t="str">
        <f t="shared" si="29"/>
        <v>Excelsa</v>
      </c>
      <c r="O613" t="str">
        <f t="shared" si="27"/>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8"/>
        <v>13.5</v>
      </c>
      <c r="N614" t="str">
        <f t="shared" si="29"/>
        <v>Arabica</v>
      </c>
      <c r="O614" t="str">
        <f t="shared" si="27"/>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8"/>
        <v>5.97</v>
      </c>
      <c r="N615" t="str">
        <f t="shared" si="29"/>
        <v>Robusta</v>
      </c>
      <c r="O615" t="str">
        <f t="shared" si="27"/>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8"/>
        <v>29.849999999999998</v>
      </c>
      <c r="N616" t="str">
        <f t="shared" si="29"/>
        <v>Robusta</v>
      </c>
      <c r="O616" t="str">
        <f t="shared" si="27"/>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8"/>
        <v>72.91</v>
      </c>
      <c r="N617" t="str">
        <f t="shared" si="29"/>
        <v>Liberica</v>
      </c>
      <c r="O617" t="str">
        <f t="shared" si="27"/>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8"/>
        <v>126.49999999999999</v>
      </c>
      <c r="N618" t="str">
        <f t="shared" si="29"/>
        <v>Excelsa</v>
      </c>
      <c r="O618" t="str">
        <f t="shared" si="27"/>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8"/>
        <v>33.464999999999996</v>
      </c>
      <c r="N619" t="str">
        <f t="shared" si="29"/>
        <v>Liberica</v>
      </c>
      <c r="O619" t="str">
        <f t="shared" si="27"/>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8"/>
        <v>72.900000000000006</v>
      </c>
      <c r="N620" t="str">
        <f t="shared" si="29"/>
        <v>Excelsa</v>
      </c>
      <c r="O620" t="str">
        <f t="shared" si="27"/>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8"/>
        <v>15.54</v>
      </c>
      <c r="N621" t="str">
        <f t="shared" si="29"/>
        <v>Liberica</v>
      </c>
      <c r="O621" t="str">
        <f t="shared" si="27"/>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8"/>
        <v>20.25</v>
      </c>
      <c r="N622" t="str">
        <f t="shared" si="29"/>
        <v>Arabica</v>
      </c>
      <c r="O622" t="str">
        <f t="shared" si="27"/>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8"/>
        <v>77.699999999999989</v>
      </c>
      <c r="N623" t="str">
        <f t="shared" si="29"/>
        <v>Arabica</v>
      </c>
      <c r="O623" t="str">
        <f t="shared" si="27"/>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8"/>
        <v>133.85999999999999</v>
      </c>
      <c r="N624" t="str">
        <f t="shared" si="29"/>
        <v>Liberica</v>
      </c>
      <c r="O624" t="str">
        <f t="shared" si="27"/>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8"/>
        <v>12.15</v>
      </c>
      <c r="N625" t="str">
        <f t="shared" si="29"/>
        <v>Excelsa</v>
      </c>
      <c r="O625" t="str">
        <f t="shared" si="27"/>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8"/>
        <v>63.249999999999993</v>
      </c>
      <c r="N626" t="str">
        <f t="shared" si="29"/>
        <v>Excelsa</v>
      </c>
      <c r="O626" t="str">
        <f t="shared" si="27"/>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8"/>
        <v>35.849999999999994</v>
      </c>
      <c r="N627" t="str">
        <f t="shared" si="29"/>
        <v>Robusta</v>
      </c>
      <c r="O627" t="str">
        <f t="shared" si="27"/>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8"/>
        <v>77.624999999999986</v>
      </c>
      <c r="N628" t="str">
        <f t="shared" si="29"/>
        <v>Arabica</v>
      </c>
      <c r="O628" t="str">
        <f t="shared" si="27"/>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8"/>
        <v>63.249999999999993</v>
      </c>
      <c r="N629" t="str">
        <f t="shared" si="29"/>
        <v>Excelsa</v>
      </c>
      <c r="O629" t="str">
        <f t="shared" si="27"/>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8"/>
        <v>26.73</v>
      </c>
      <c r="N630" t="str">
        <f t="shared" si="29"/>
        <v>Excelsa</v>
      </c>
      <c r="O630" t="str">
        <f t="shared" si="27"/>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8"/>
        <v>31.08</v>
      </c>
      <c r="N631" t="str">
        <f t="shared" si="29"/>
        <v>Liberica</v>
      </c>
      <c r="O631" t="str">
        <f t="shared" si="27"/>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8"/>
        <v>2.9849999999999999</v>
      </c>
      <c r="N632" t="str">
        <f t="shared" si="29"/>
        <v>Arabica</v>
      </c>
      <c r="O632" t="str">
        <f t="shared" si="27"/>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8"/>
        <v>102.92499999999998</v>
      </c>
      <c r="N633" t="str">
        <f t="shared" si="29"/>
        <v>Robusta</v>
      </c>
      <c r="O633" t="str">
        <f t="shared" si="27"/>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8"/>
        <v>35.64</v>
      </c>
      <c r="N634" t="str">
        <f t="shared" si="29"/>
        <v>Excelsa</v>
      </c>
      <c r="O634" t="str">
        <f t="shared" si="27"/>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8"/>
        <v>47.8</v>
      </c>
      <c r="N635" t="str">
        <f t="shared" si="29"/>
        <v>Robusta</v>
      </c>
      <c r="O635" t="str">
        <f t="shared" si="27"/>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8"/>
        <v>43.650000000000006</v>
      </c>
      <c r="N636" t="str">
        <f t="shared" si="29"/>
        <v>Liberica</v>
      </c>
      <c r="O636" t="str">
        <f t="shared" si="27"/>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8"/>
        <v>35.64</v>
      </c>
      <c r="N637" t="str">
        <f t="shared" si="29"/>
        <v>Excelsa</v>
      </c>
      <c r="O637" t="str">
        <f t="shared" si="27"/>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8"/>
        <v>95.1</v>
      </c>
      <c r="N638" t="str">
        <f t="shared" si="29"/>
        <v>Liberica</v>
      </c>
      <c r="O638" t="str">
        <f t="shared" si="27"/>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8"/>
        <v>31.624999999999996</v>
      </c>
      <c r="N639" t="str">
        <f t="shared" si="29"/>
        <v>Excelsa</v>
      </c>
      <c r="O639" t="str">
        <f t="shared" si="27"/>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8"/>
        <v>77.624999999999986</v>
      </c>
      <c r="N640" t="str">
        <f t="shared" si="29"/>
        <v>Arabica</v>
      </c>
      <c r="O640" t="str">
        <f t="shared" si="27"/>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8"/>
        <v>3.8849999999999998</v>
      </c>
      <c r="N641" t="str">
        <f t="shared" si="29"/>
        <v>Liberica</v>
      </c>
      <c r="O641" t="str">
        <f t="shared" si="27"/>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8"/>
        <v>137.42499999999998</v>
      </c>
      <c r="N642" t="str">
        <f t="shared" si="29"/>
        <v>Robusta</v>
      </c>
      <c r="O642" t="str">
        <f t="shared" ref="O642:O705" si="30">IF(J642="M","Medium", IF(J642="L","Light",IF(J642="D","Dark","")))</f>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1">L643*E643</f>
        <v>35.849999999999994</v>
      </c>
      <c r="N643" t="str">
        <f t="shared" ref="N643:N706" si="32">IF(I643="Rob","Robusta", IF(I643="Exc","Excelsa", IF(I643="Ara", "Arabica", IF(I643="Lib","Liberica",""))))</f>
        <v>Robusta</v>
      </c>
      <c r="O643" t="str">
        <f t="shared" si="30"/>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1"/>
        <v>8.25</v>
      </c>
      <c r="N644" t="str">
        <f t="shared" si="32"/>
        <v>Excelsa</v>
      </c>
      <c r="O644" t="str">
        <f t="shared" si="30"/>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1"/>
        <v>102.46499999999997</v>
      </c>
      <c r="N645" t="str">
        <f t="shared" si="32"/>
        <v>Excelsa</v>
      </c>
      <c r="O645" t="str">
        <f t="shared" si="30"/>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1"/>
        <v>41.169999999999995</v>
      </c>
      <c r="N646" t="str">
        <f t="shared" si="32"/>
        <v>Robusta</v>
      </c>
      <c r="O646" t="str">
        <f t="shared" si="30"/>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1"/>
        <v>68.655000000000001</v>
      </c>
      <c r="N647" t="str">
        <f t="shared" si="32"/>
        <v>Arabica</v>
      </c>
      <c r="O647" t="str">
        <f t="shared" si="30"/>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1"/>
        <v>9.9499999999999993</v>
      </c>
      <c r="N648" t="str">
        <f t="shared" si="32"/>
        <v>Arabica</v>
      </c>
      <c r="O648" t="str">
        <f t="shared" si="30"/>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1"/>
        <v>28.53</v>
      </c>
      <c r="N649" t="str">
        <f t="shared" si="32"/>
        <v>Liberica</v>
      </c>
      <c r="O649" t="str">
        <f t="shared" si="30"/>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1"/>
        <v>16.11</v>
      </c>
      <c r="N650" t="str">
        <f t="shared" si="32"/>
        <v>Robusta</v>
      </c>
      <c r="O650" t="str">
        <f t="shared" si="30"/>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1"/>
        <v>95.1</v>
      </c>
      <c r="N651" t="str">
        <f t="shared" si="32"/>
        <v>Liberica</v>
      </c>
      <c r="O651" t="str">
        <f t="shared" si="30"/>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1"/>
        <v>5.3699999999999992</v>
      </c>
      <c r="N652" t="str">
        <f t="shared" si="32"/>
        <v>Robusta</v>
      </c>
      <c r="O652" t="str">
        <f t="shared" si="30"/>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1"/>
        <v>47.8</v>
      </c>
      <c r="N653" t="str">
        <f t="shared" si="32"/>
        <v>Robusta</v>
      </c>
      <c r="O653" t="str">
        <f t="shared" si="30"/>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1"/>
        <v>63.4</v>
      </c>
      <c r="N654" t="str">
        <f t="shared" si="32"/>
        <v>Liberica</v>
      </c>
      <c r="O654" t="str">
        <f t="shared" si="30"/>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1"/>
        <v>103.49999999999999</v>
      </c>
      <c r="N655" t="str">
        <f t="shared" si="32"/>
        <v>Arabica</v>
      </c>
      <c r="O655" t="str">
        <f t="shared" si="30"/>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1"/>
        <v>68.655000000000001</v>
      </c>
      <c r="N656" t="str">
        <f t="shared" si="32"/>
        <v>Arabica</v>
      </c>
      <c r="O656" t="str">
        <f t="shared" si="30"/>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1"/>
        <v>45.769999999999996</v>
      </c>
      <c r="N657" t="str">
        <f t="shared" si="32"/>
        <v>Robusta</v>
      </c>
      <c r="O657" t="str">
        <f t="shared" si="30"/>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1"/>
        <v>51.8</v>
      </c>
      <c r="N658" t="str">
        <f t="shared" si="32"/>
        <v>Liberica</v>
      </c>
      <c r="O658" t="str">
        <f t="shared" si="30"/>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1"/>
        <v>13.5</v>
      </c>
      <c r="N659" t="str">
        <f t="shared" si="32"/>
        <v>Arabica</v>
      </c>
      <c r="O659" t="str">
        <f t="shared" si="30"/>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1"/>
        <v>24.75</v>
      </c>
      <c r="N660" t="str">
        <f t="shared" si="32"/>
        <v>Excelsa</v>
      </c>
      <c r="O660" t="str">
        <f t="shared" si="30"/>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1"/>
        <v>45.769999999999996</v>
      </c>
      <c r="N661" t="str">
        <f t="shared" si="32"/>
        <v>Arabica</v>
      </c>
      <c r="O661" t="str">
        <f t="shared" si="30"/>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1"/>
        <v>53.46</v>
      </c>
      <c r="N662" t="str">
        <f t="shared" si="32"/>
        <v>Excelsa</v>
      </c>
      <c r="O662" t="str">
        <f t="shared" si="30"/>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1"/>
        <v>20.25</v>
      </c>
      <c r="N663" t="str">
        <f t="shared" si="32"/>
        <v>Arabica</v>
      </c>
      <c r="O663" t="str">
        <f t="shared" si="30"/>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1"/>
        <v>148.92499999999998</v>
      </c>
      <c r="N664" t="str">
        <f t="shared" si="32"/>
        <v>Liberica</v>
      </c>
      <c r="O664" t="str">
        <f t="shared" si="30"/>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1"/>
        <v>67.5</v>
      </c>
      <c r="N665" t="str">
        <f t="shared" si="32"/>
        <v>Arabica</v>
      </c>
      <c r="O665" t="str">
        <f t="shared" si="30"/>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1"/>
        <v>72.900000000000006</v>
      </c>
      <c r="N666" t="str">
        <f t="shared" si="32"/>
        <v>Excelsa</v>
      </c>
      <c r="O666" t="str">
        <f t="shared" si="30"/>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1"/>
        <v>7.77</v>
      </c>
      <c r="N667" t="str">
        <f t="shared" si="32"/>
        <v>Liberica</v>
      </c>
      <c r="O667" t="str">
        <f t="shared" si="30"/>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1"/>
        <v>91.539999999999992</v>
      </c>
      <c r="N668" t="str">
        <f t="shared" si="32"/>
        <v>Arabica</v>
      </c>
      <c r="O668" t="str">
        <f t="shared" si="30"/>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1"/>
        <v>59.699999999999996</v>
      </c>
      <c r="N669" t="str">
        <f t="shared" si="32"/>
        <v>Arabica</v>
      </c>
      <c r="O669" t="str">
        <f t="shared" si="30"/>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1"/>
        <v>137.42499999999998</v>
      </c>
      <c r="N670" t="str">
        <f t="shared" si="32"/>
        <v>Robusta</v>
      </c>
      <c r="O670" t="str">
        <f t="shared" si="30"/>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1"/>
        <v>66.929999999999993</v>
      </c>
      <c r="N671" t="str">
        <f t="shared" si="32"/>
        <v>Liberica</v>
      </c>
      <c r="O671" t="str">
        <f t="shared" si="30"/>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1"/>
        <v>13.095000000000001</v>
      </c>
      <c r="N672" t="str">
        <f t="shared" si="32"/>
        <v>Liberica</v>
      </c>
      <c r="O672" t="str">
        <f t="shared" si="30"/>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1"/>
        <v>59.75</v>
      </c>
      <c r="N673" t="str">
        <f t="shared" si="32"/>
        <v>Robusta</v>
      </c>
      <c r="O673" t="str">
        <f t="shared" si="30"/>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1"/>
        <v>43.650000000000006</v>
      </c>
      <c r="N674" t="str">
        <f t="shared" si="32"/>
        <v>Liberica</v>
      </c>
      <c r="O674" t="str">
        <f t="shared" si="30"/>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1"/>
        <v>82.5</v>
      </c>
      <c r="N675" t="str">
        <f t="shared" si="32"/>
        <v>Excelsa</v>
      </c>
      <c r="O675" t="str">
        <f t="shared" si="30"/>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1"/>
        <v>178.70999999999998</v>
      </c>
      <c r="N676" t="str">
        <f t="shared" si="32"/>
        <v>Arabica</v>
      </c>
      <c r="O676" t="str">
        <f t="shared" si="30"/>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1"/>
        <v>119.13999999999999</v>
      </c>
      <c r="N677" t="str">
        <f t="shared" si="32"/>
        <v>Liberica</v>
      </c>
      <c r="O677" t="str">
        <f t="shared" si="30"/>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1"/>
        <v>47.55</v>
      </c>
      <c r="N678" t="str">
        <f t="shared" si="32"/>
        <v>Liberica</v>
      </c>
      <c r="O678" t="str">
        <f t="shared" si="30"/>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1"/>
        <v>43.650000000000006</v>
      </c>
      <c r="N679" t="str">
        <f t="shared" si="32"/>
        <v>Liberica</v>
      </c>
      <c r="O679" t="str">
        <f t="shared" si="30"/>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1"/>
        <v>178.70999999999998</v>
      </c>
      <c r="N680" t="str">
        <f t="shared" si="32"/>
        <v>Arabica</v>
      </c>
      <c r="O680" t="str">
        <f t="shared" si="30"/>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1"/>
        <v>27.484999999999996</v>
      </c>
      <c r="N681" t="str">
        <f t="shared" si="32"/>
        <v>Robusta</v>
      </c>
      <c r="O681" t="str">
        <f t="shared" si="30"/>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1"/>
        <v>56.25</v>
      </c>
      <c r="N682" t="str">
        <f t="shared" si="32"/>
        <v>Arabica</v>
      </c>
      <c r="O682" t="str">
        <f t="shared" si="30"/>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1"/>
        <v>9.51</v>
      </c>
      <c r="N683" t="str">
        <f t="shared" si="32"/>
        <v>Liberica</v>
      </c>
      <c r="O683" t="str">
        <f t="shared" si="30"/>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1"/>
        <v>8.25</v>
      </c>
      <c r="N684" t="str">
        <f t="shared" si="32"/>
        <v>Excelsa</v>
      </c>
      <c r="O684" t="str">
        <f t="shared" si="30"/>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1"/>
        <v>46.62</v>
      </c>
      <c r="N685" t="str">
        <f t="shared" si="32"/>
        <v>Liberica</v>
      </c>
      <c r="O685" t="str">
        <f t="shared" si="30"/>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1"/>
        <v>71.699999999999989</v>
      </c>
      <c r="N686" t="str">
        <f t="shared" si="32"/>
        <v>Robusta</v>
      </c>
      <c r="O686" t="str">
        <f t="shared" si="30"/>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1"/>
        <v>72.91</v>
      </c>
      <c r="N687" t="str">
        <f t="shared" si="32"/>
        <v>Liberica</v>
      </c>
      <c r="O687" t="str">
        <f t="shared" si="30"/>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1"/>
        <v>8.0549999999999997</v>
      </c>
      <c r="N688" t="str">
        <f t="shared" si="32"/>
        <v>Robusta</v>
      </c>
      <c r="O688" t="str">
        <f t="shared" si="30"/>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1"/>
        <v>16.5</v>
      </c>
      <c r="N689" t="str">
        <f t="shared" si="32"/>
        <v>Excelsa</v>
      </c>
      <c r="O689" t="str">
        <f t="shared" si="30"/>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1"/>
        <v>64.75</v>
      </c>
      <c r="N690" t="str">
        <f t="shared" si="32"/>
        <v>Arabica</v>
      </c>
      <c r="O690" t="str">
        <f t="shared" si="30"/>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1"/>
        <v>33.75</v>
      </c>
      <c r="N691" t="str">
        <f t="shared" si="32"/>
        <v>Arabica</v>
      </c>
      <c r="O691" t="str">
        <f t="shared" si="30"/>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1"/>
        <v>178.70999999999998</v>
      </c>
      <c r="N692" t="str">
        <f t="shared" si="32"/>
        <v>Liberica</v>
      </c>
      <c r="O692" t="str">
        <f t="shared" si="30"/>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1"/>
        <v>22.5</v>
      </c>
      <c r="N693" t="str">
        <f t="shared" si="32"/>
        <v>Arabica</v>
      </c>
      <c r="O693" t="str">
        <f t="shared" si="30"/>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1"/>
        <v>12.95</v>
      </c>
      <c r="N694" t="str">
        <f t="shared" si="32"/>
        <v>Liberica</v>
      </c>
      <c r="O694" t="str">
        <f t="shared" si="30"/>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1"/>
        <v>51.749999999999993</v>
      </c>
      <c r="N695" t="str">
        <f t="shared" si="32"/>
        <v>Arabica</v>
      </c>
      <c r="O695" t="str">
        <f t="shared" si="30"/>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1"/>
        <v>36.450000000000003</v>
      </c>
      <c r="N696" t="str">
        <f t="shared" si="32"/>
        <v>Excelsa</v>
      </c>
      <c r="O696" t="str">
        <f t="shared" si="30"/>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1"/>
        <v>182.27499999999998</v>
      </c>
      <c r="N697" t="str">
        <f t="shared" si="32"/>
        <v>Liberica</v>
      </c>
      <c r="O697" t="str">
        <f t="shared" si="30"/>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1"/>
        <v>31.08</v>
      </c>
      <c r="N698" t="str">
        <f t="shared" si="32"/>
        <v>Liberica</v>
      </c>
      <c r="O698" t="str">
        <f t="shared" si="30"/>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1"/>
        <v>20.25</v>
      </c>
      <c r="N699" t="str">
        <f t="shared" si="32"/>
        <v>Arabica</v>
      </c>
      <c r="O699" t="str">
        <f t="shared" si="30"/>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1"/>
        <v>25.9</v>
      </c>
      <c r="N700" t="str">
        <f t="shared" si="32"/>
        <v>Liberica</v>
      </c>
      <c r="O700" t="str">
        <f t="shared" si="30"/>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1"/>
        <v>23.88</v>
      </c>
      <c r="N701" t="str">
        <f t="shared" si="32"/>
        <v>Arabica</v>
      </c>
      <c r="O701" t="str">
        <f t="shared" si="30"/>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1"/>
        <v>19.02</v>
      </c>
      <c r="N702" t="str">
        <f t="shared" si="32"/>
        <v>Liberica</v>
      </c>
      <c r="O702" t="str">
        <f t="shared" si="30"/>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1"/>
        <v>29.849999999999998</v>
      </c>
      <c r="N703" t="str">
        <f t="shared" si="32"/>
        <v>Arabica</v>
      </c>
      <c r="O703" t="str">
        <f t="shared" si="30"/>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1"/>
        <v>7.77</v>
      </c>
      <c r="N704" t="str">
        <f t="shared" si="32"/>
        <v>Arabica</v>
      </c>
      <c r="O704" t="str">
        <f t="shared" si="30"/>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1"/>
        <v>119.13999999999999</v>
      </c>
      <c r="N705" t="str">
        <f t="shared" si="32"/>
        <v>Liberica</v>
      </c>
      <c r="O705" t="str">
        <f t="shared" si="30"/>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1"/>
        <v>21.87</v>
      </c>
      <c r="N706" t="str">
        <f t="shared" si="32"/>
        <v>Excelsa</v>
      </c>
      <c r="O706" t="str">
        <f t="shared" ref="O706:O769" si="33">IF(J706="M","Medium", IF(J706="L","Light",IF(J706="D","Dark","")))</f>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4">L707*E707</f>
        <v>17.82</v>
      </c>
      <c r="N707" t="str">
        <f t="shared" ref="N707:N770" si="35">IF(I707="Rob","Robusta", IF(I707="Exc","Excelsa", IF(I707="Ara", "Arabica", IF(I707="Lib","Liberica",""))))</f>
        <v>Excelsa</v>
      </c>
      <c r="O707" t="str">
        <f t="shared" si="33"/>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4"/>
        <v>12.375</v>
      </c>
      <c r="N708" t="str">
        <f t="shared" si="35"/>
        <v>Excelsa</v>
      </c>
      <c r="O708" t="str">
        <f t="shared" si="33"/>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4"/>
        <v>25.9</v>
      </c>
      <c r="N709" t="str">
        <f t="shared" si="35"/>
        <v>Liberica</v>
      </c>
      <c r="O709" t="str">
        <f t="shared" si="33"/>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4"/>
        <v>13.5</v>
      </c>
      <c r="N710" t="str">
        <f t="shared" si="35"/>
        <v>Arabica</v>
      </c>
      <c r="O710" t="str">
        <f t="shared" si="33"/>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4"/>
        <v>17.82</v>
      </c>
      <c r="N711" t="str">
        <f t="shared" si="35"/>
        <v>Excelsa</v>
      </c>
      <c r="O711" t="str">
        <f t="shared" si="33"/>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4"/>
        <v>24.75</v>
      </c>
      <c r="N712" t="str">
        <f t="shared" si="35"/>
        <v>Excelsa</v>
      </c>
      <c r="O712" t="str">
        <f t="shared" si="33"/>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4"/>
        <v>17.91</v>
      </c>
      <c r="N713" t="str">
        <f t="shared" si="35"/>
        <v>Robusta</v>
      </c>
      <c r="O713" t="str">
        <f t="shared" si="33"/>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4"/>
        <v>16.5</v>
      </c>
      <c r="N714" t="str">
        <f t="shared" si="35"/>
        <v>Excelsa</v>
      </c>
      <c r="O714" t="str">
        <f t="shared" si="33"/>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4"/>
        <v>2.9849999999999999</v>
      </c>
      <c r="N715" t="str">
        <f t="shared" si="35"/>
        <v>Robusta</v>
      </c>
      <c r="O715" t="str">
        <f t="shared" si="33"/>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4"/>
        <v>14.58</v>
      </c>
      <c r="N716" t="str">
        <f t="shared" si="35"/>
        <v>Excelsa</v>
      </c>
      <c r="O716" t="str">
        <f t="shared" si="33"/>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4"/>
        <v>89.1</v>
      </c>
      <c r="N717" t="str">
        <f t="shared" si="35"/>
        <v>Excelsa</v>
      </c>
      <c r="O717" t="str">
        <f t="shared" si="33"/>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4"/>
        <v>35.849999999999994</v>
      </c>
      <c r="N718" t="str">
        <f t="shared" si="35"/>
        <v>Robusta</v>
      </c>
      <c r="O718" t="str">
        <f t="shared" si="33"/>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4"/>
        <v>68.655000000000001</v>
      </c>
      <c r="N719" t="str">
        <f t="shared" si="35"/>
        <v>Arabica</v>
      </c>
      <c r="O719" t="str">
        <f t="shared" si="33"/>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4"/>
        <v>38.849999999999994</v>
      </c>
      <c r="N720" t="str">
        <f t="shared" si="35"/>
        <v>Liberica</v>
      </c>
      <c r="O720" t="str">
        <f t="shared" si="33"/>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4"/>
        <v>79.25</v>
      </c>
      <c r="N721" t="str">
        <f t="shared" si="35"/>
        <v>Liberica</v>
      </c>
      <c r="O721" t="str">
        <f t="shared" si="33"/>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4"/>
        <v>36.450000000000003</v>
      </c>
      <c r="N722" t="str">
        <f t="shared" si="35"/>
        <v>Excelsa</v>
      </c>
      <c r="O722" t="str">
        <f t="shared" si="33"/>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4"/>
        <v>8.9550000000000001</v>
      </c>
      <c r="N723" t="str">
        <f t="shared" si="35"/>
        <v>Robusta</v>
      </c>
      <c r="O723" t="str">
        <f t="shared" si="33"/>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4"/>
        <v>24.3</v>
      </c>
      <c r="N724" t="str">
        <f t="shared" si="35"/>
        <v>Excelsa</v>
      </c>
      <c r="O724" t="str">
        <f t="shared" si="33"/>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4"/>
        <v>63.249999999999993</v>
      </c>
      <c r="N725" t="str">
        <f t="shared" si="35"/>
        <v>Excelsa</v>
      </c>
      <c r="O725" t="str">
        <f t="shared" si="33"/>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4"/>
        <v>6.75</v>
      </c>
      <c r="N726" t="str">
        <f t="shared" si="35"/>
        <v>Arabica</v>
      </c>
      <c r="O726" t="str">
        <f t="shared" si="33"/>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4"/>
        <v>23.31</v>
      </c>
      <c r="N727" t="str">
        <f t="shared" si="35"/>
        <v>Arabica</v>
      </c>
      <c r="O727" t="str">
        <f t="shared" si="33"/>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4"/>
        <v>145.82</v>
      </c>
      <c r="N728" t="str">
        <f t="shared" si="35"/>
        <v>Liberica</v>
      </c>
      <c r="O728" t="str">
        <f t="shared" si="33"/>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4"/>
        <v>29.849999999999998</v>
      </c>
      <c r="N729" t="str">
        <f t="shared" si="35"/>
        <v>Robusta</v>
      </c>
      <c r="O729" t="str">
        <f t="shared" si="33"/>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4"/>
        <v>21.87</v>
      </c>
      <c r="N730" t="str">
        <f t="shared" si="35"/>
        <v>Excelsa</v>
      </c>
      <c r="O730" t="str">
        <f t="shared" si="33"/>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4"/>
        <v>4.3650000000000002</v>
      </c>
      <c r="N731" t="str">
        <f t="shared" si="35"/>
        <v>Liberica</v>
      </c>
      <c r="O731" t="str">
        <f t="shared" si="33"/>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4"/>
        <v>36.454999999999998</v>
      </c>
      <c r="N732" t="str">
        <f t="shared" si="35"/>
        <v>Liberica</v>
      </c>
      <c r="O732" t="str">
        <f t="shared" si="33"/>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4"/>
        <v>15.54</v>
      </c>
      <c r="N733" t="str">
        <f t="shared" si="35"/>
        <v>Liberica</v>
      </c>
      <c r="O733" t="str">
        <f t="shared" si="33"/>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4"/>
        <v>8.91</v>
      </c>
      <c r="N734" t="str">
        <f t="shared" si="35"/>
        <v>Excelsa</v>
      </c>
      <c r="O734" t="str">
        <f t="shared" si="33"/>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4"/>
        <v>100.39499999999998</v>
      </c>
      <c r="N735" t="str">
        <f t="shared" si="35"/>
        <v>Liberica</v>
      </c>
      <c r="O735" t="str">
        <f t="shared" si="33"/>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4"/>
        <v>13.424999999999997</v>
      </c>
      <c r="N736" t="str">
        <f t="shared" si="35"/>
        <v>Robusta</v>
      </c>
      <c r="O736" t="str">
        <f t="shared" si="33"/>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4"/>
        <v>21.87</v>
      </c>
      <c r="N737" t="str">
        <f t="shared" si="35"/>
        <v>Excelsa</v>
      </c>
      <c r="O737" t="str">
        <f t="shared" si="33"/>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4"/>
        <v>25.9</v>
      </c>
      <c r="N738" t="str">
        <f t="shared" si="35"/>
        <v>Liberica</v>
      </c>
      <c r="O738" t="str">
        <f t="shared" si="33"/>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4"/>
        <v>56.25</v>
      </c>
      <c r="N739" t="str">
        <f t="shared" si="35"/>
        <v>Arabica</v>
      </c>
      <c r="O739" t="str">
        <f t="shared" si="33"/>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4"/>
        <v>10.754999999999999</v>
      </c>
      <c r="N740" t="str">
        <f t="shared" si="35"/>
        <v>Robusta</v>
      </c>
      <c r="O740" t="str">
        <f t="shared" si="33"/>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4"/>
        <v>18.225000000000001</v>
      </c>
      <c r="N741" t="str">
        <f t="shared" si="35"/>
        <v>Excelsa</v>
      </c>
      <c r="O741" t="str">
        <f t="shared" si="33"/>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4"/>
        <v>28.679999999999996</v>
      </c>
      <c r="N742" t="str">
        <f t="shared" si="35"/>
        <v>Robusta</v>
      </c>
      <c r="O742" t="str">
        <f t="shared" si="33"/>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4"/>
        <v>8.73</v>
      </c>
      <c r="N743" t="str">
        <f t="shared" si="35"/>
        <v>Liberica</v>
      </c>
      <c r="O743" t="str">
        <f t="shared" si="33"/>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4"/>
        <v>58.2</v>
      </c>
      <c r="N744" t="str">
        <f t="shared" si="35"/>
        <v>Liberica</v>
      </c>
      <c r="O744" t="str">
        <f t="shared" si="33"/>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4"/>
        <v>17.91</v>
      </c>
      <c r="N745" t="str">
        <f t="shared" si="35"/>
        <v>Arabica</v>
      </c>
      <c r="O745" t="str">
        <f t="shared" si="33"/>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4"/>
        <v>17.91</v>
      </c>
      <c r="N746" t="str">
        <f t="shared" si="35"/>
        <v>Robusta</v>
      </c>
      <c r="O746" t="str">
        <f t="shared" si="33"/>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4"/>
        <v>14.58</v>
      </c>
      <c r="N747" t="str">
        <f t="shared" si="35"/>
        <v>Excelsa</v>
      </c>
      <c r="O747" t="str">
        <f t="shared" si="33"/>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4"/>
        <v>33.75</v>
      </c>
      <c r="N748" t="str">
        <f t="shared" si="35"/>
        <v>Arabica</v>
      </c>
      <c r="O748" t="str">
        <f t="shared" si="33"/>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4"/>
        <v>34.92</v>
      </c>
      <c r="N749" t="str">
        <f t="shared" si="35"/>
        <v>Liberica</v>
      </c>
      <c r="O749" t="str">
        <f t="shared" si="33"/>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4"/>
        <v>14.58</v>
      </c>
      <c r="N750" t="str">
        <f t="shared" si="35"/>
        <v>Excelsa</v>
      </c>
      <c r="O750" t="str">
        <f t="shared" si="33"/>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4"/>
        <v>5.3699999999999992</v>
      </c>
      <c r="N751" t="str">
        <f t="shared" si="35"/>
        <v>Robusta</v>
      </c>
      <c r="O751" t="str">
        <f t="shared" si="33"/>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4"/>
        <v>5.97</v>
      </c>
      <c r="N752" t="str">
        <f t="shared" si="35"/>
        <v>Robusta</v>
      </c>
      <c r="O752" t="str">
        <f t="shared" si="33"/>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4"/>
        <v>19.02</v>
      </c>
      <c r="N753" t="str">
        <f t="shared" si="35"/>
        <v>Liberica</v>
      </c>
      <c r="O753" t="str">
        <f t="shared" si="33"/>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4"/>
        <v>27.5</v>
      </c>
      <c r="N754" t="str">
        <f t="shared" si="35"/>
        <v>Excelsa</v>
      </c>
      <c r="O754" t="str">
        <f t="shared" si="33"/>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4"/>
        <v>29.849999999999998</v>
      </c>
      <c r="N755" t="str">
        <f t="shared" si="35"/>
        <v>Arabica</v>
      </c>
      <c r="O755" t="str">
        <f t="shared" si="33"/>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4"/>
        <v>17.91</v>
      </c>
      <c r="N756" t="str">
        <f t="shared" si="35"/>
        <v>Arabica</v>
      </c>
      <c r="O756" t="str">
        <f t="shared" si="33"/>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4"/>
        <v>28.53</v>
      </c>
      <c r="N757" t="str">
        <f t="shared" si="35"/>
        <v>Liberica</v>
      </c>
      <c r="O757" t="str">
        <f t="shared" si="33"/>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4"/>
        <v>35.799999999999997</v>
      </c>
      <c r="N758" t="str">
        <f t="shared" si="35"/>
        <v>Robusta</v>
      </c>
      <c r="O758" t="str">
        <f t="shared" si="33"/>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4"/>
        <v>17.91</v>
      </c>
      <c r="N759" t="str">
        <f t="shared" si="35"/>
        <v>Arabica</v>
      </c>
      <c r="O759" t="str">
        <f t="shared" si="33"/>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4"/>
        <v>8.9499999999999993</v>
      </c>
      <c r="N760" t="str">
        <f t="shared" si="35"/>
        <v>Robusta</v>
      </c>
      <c r="O760" t="str">
        <f t="shared" si="33"/>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4"/>
        <v>29.784999999999997</v>
      </c>
      <c r="N761" t="str">
        <f t="shared" si="35"/>
        <v>Liberica</v>
      </c>
      <c r="O761" t="str">
        <f t="shared" si="33"/>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4"/>
        <v>44.55</v>
      </c>
      <c r="N762" t="str">
        <f t="shared" si="35"/>
        <v>Excelsa</v>
      </c>
      <c r="O762" t="str">
        <f t="shared" si="33"/>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4"/>
        <v>89.1</v>
      </c>
      <c r="N763" t="str">
        <f t="shared" si="35"/>
        <v>Excelsa</v>
      </c>
      <c r="O763" t="str">
        <f t="shared" si="33"/>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4"/>
        <v>43.650000000000006</v>
      </c>
      <c r="N764" t="str">
        <f t="shared" si="35"/>
        <v>Liberica</v>
      </c>
      <c r="O764" t="str">
        <f t="shared" si="33"/>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4"/>
        <v>23.31</v>
      </c>
      <c r="N765" t="str">
        <f t="shared" si="35"/>
        <v>Arabica</v>
      </c>
      <c r="O765" t="str">
        <f t="shared" si="33"/>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4"/>
        <v>178.70999999999998</v>
      </c>
      <c r="N766" t="str">
        <f t="shared" si="35"/>
        <v>Arabica</v>
      </c>
      <c r="O766" t="str">
        <f t="shared" si="33"/>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4"/>
        <v>59.699999999999996</v>
      </c>
      <c r="N767" t="str">
        <f t="shared" si="35"/>
        <v>Robusta</v>
      </c>
      <c r="O767" t="str">
        <f t="shared" si="33"/>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4"/>
        <v>15.54</v>
      </c>
      <c r="N768" t="str">
        <f t="shared" si="35"/>
        <v>Arabica</v>
      </c>
      <c r="O768" t="str">
        <f t="shared" si="33"/>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4"/>
        <v>89.35499999999999</v>
      </c>
      <c r="N769" t="str">
        <f t="shared" si="35"/>
        <v>Arabica</v>
      </c>
      <c r="O769" t="str">
        <f t="shared" si="33"/>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4"/>
        <v>23.9</v>
      </c>
      <c r="N770" t="str">
        <f t="shared" si="35"/>
        <v>Robusta</v>
      </c>
      <c r="O770" t="str">
        <f t="shared" ref="O770:O833" si="36">IF(J770="M","Medium", IF(J770="L","Light",IF(J770="D","Dark","")))</f>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7">L771*E771</f>
        <v>137.31</v>
      </c>
      <c r="N771" t="str">
        <f t="shared" ref="N771:N834" si="38">IF(I771="Rob","Robusta", IF(I771="Exc","Excelsa", IF(I771="Ara", "Arabica", IF(I771="Lib","Liberica",""))))</f>
        <v>Robusta</v>
      </c>
      <c r="O771" t="str">
        <f t="shared" si="36"/>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7"/>
        <v>9.9499999999999993</v>
      </c>
      <c r="N772" t="str">
        <f t="shared" si="38"/>
        <v>Arabica</v>
      </c>
      <c r="O772" t="str">
        <f t="shared" si="36"/>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7"/>
        <v>21.509999999999998</v>
      </c>
      <c r="N773" t="str">
        <f t="shared" si="38"/>
        <v>Robusta</v>
      </c>
      <c r="O773" t="str">
        <f t="shared" si="36"/>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7"/>
        <v>82.5</v>
      </c>
      <c r="N774" t="str">
        <f t="shared" si="38"/>
        <v>Excelsa</v>
      </c>
      <c r="O774" t="str">
        <f t="shared" si="36"/>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7"/>
        <v>8.73</v>
      </c>
      <c r="N775" t="str">
        <f t="shared" si="38"/>
        <v>Liberica</v>
      </c>
      <c r="O775" t="str">
        <f t="shared" si="36"/>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7"/>
        <v>19.899999999999999</v>
      </c>
      <c r="N776" t="str">
        <f t="shared" si="38"/>
        <v>Robusta</v>
      </c>
      <c r="O776" t="str">
        <f t="shared" si="36"/>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7"/>
        <v>17.82</v>
      </c>
      <c r="N777" t="str">
        <f t="shared" si="38"/>
        <v>Excelsa</v>
      </c>
      <c r="O777" t="str">
        <f t="shared" si="36"/>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7"/>
        <v>20.25</v>
      </c>
      <c r="N778" t="str">
        <f t="shared" si="38"/>
        <v>Arabica</v>
      </c>
      <c r="O778" t="str">
        <f t="shared" si="36"/>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7"/>
        <v>59.569999999999993</v>
      </c>
      <c r="N779" t="str">
        <f t="shared" si="38"/>
        <v>Arabica</v>
      </c>
      <c r="O779" t="str">
        <f t="shared" si="36"/>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7"/>
        <v>19.02</v>
      </c>
      <c r="N780" t="str">
        <f t="shared" si="38"/>
        <v>Liberica</v>
      </c>
      <c r="O780" t="str">
        <f t="shared" si="36"/>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7"/>
        <v>77.699999999999989</v>
      </c>
      <c r="N781" t="str">
        <f t="shared" si="38"/>
        <v>Liberica</v>
      </c>
      <c r="O781" t="str">
        <f t="shared" si="36"/>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7"/>
        <v>41.25</v>
      </c>
      <c r="N782" t="str">
        <f t="shared" si="38"/>
        <v>Excelsa</v>
      </c>
      <c r="O782" t="str">
        <f t="shared" si="36"/>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7"/>
        <v>145.82</v>
      </c>
      <c r="N783" t="str">
        <f t="shared" si="38"/>
        <v>Liberica</v>
      </c>
      <c r="O783" t="str">
        <f t="shared" si="36"/>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7"/>
        <v>26.73</v>
      </c>
      <c r="N784" t="str">
        <f t="shared" si="38"/>
        <v>Excelsa</v>
      </c>
      <c r="O784" t="str">
        <f t="shared" si="36"/>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7"/>
        <v>43.650000000000006</v>
      </c>
      <c r="N785" t="str">
        <f t="shared" si="38"/>
        <v>Liberica</v>
      </c>
      <c r="O785" t="str">
        <f t="shared" si="36"/>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7"/>
        <v>31.7</v>
      </c>
      <c r="N786" t="str">
        <f t="shared" si="38"/>
        <v>Liberica</v>
      </c>
      <c r="O786" t="str">
        <f t="shared" si="36"/>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7"/>
        <v>22.884999999999998</v>
      </c>
      <c r="N787" t="str">
        <f t="shared" si="38"/>
        <v>Arabica</v>
      </c>
      <c r="O787" t="str">
        <f t="shared" si="36"/>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7"/>
        <v>27.945</v>
      </c>
      <c r="N788" t="str">
        <f t="shared" si="38"/>
        <v>Excelsa</v>
      </c>
      <c r="O788" t="str">
        <f t="shared" si="36"/>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7"/>
        <v>82.5</v>
      </c>
      <c r="N789" t="str">
        <f t="shared" si="38"/>
        <v>Excelsa</v>
      </c>
      <c r="O789" t="str">
        <f t="shared" si="36"/>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7"/>
        <v>45.769999999999996</v>
      </c>
      <c r="N790" t="str">
        <f t="shared" si="38"/>
        <v>Robusta</v>
      </c>
      <c r="O790" t="str">
        <f t="shared" si="36"/>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7"/>
        <v>77.699999999999989</v>
      </c>
      <c r="N791" t="str">
        <f t="shared" si="38"/>
        <v>Arabica</v>
      </c>
      <c r="O791" t="str">
        <f t="shared" si="36"/>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7"/>
        <v>23.31</v>
      </c>
      <c r="N792" t="str">
        <f t="shared" si="38"/>
        <v>Arabica</v>
      </c>
      <c r="O792" t="str">
        <f t="shared" si="36"/>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7"/>
        <v>23.774999999999999</v>
      </c>
      <c r="N793" t="str">
        <f t="shared" si="38"/>
        <v>Liberica</v>
      </c>
      <c r="O793" t="str">
        <f t="shared" si="36"/>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7"/>
        <v>52.38</v>
      </c>
      <c r="N794" t="str">
        <f t="shared" si="38"/>
        <v>Liberica</v>
      </c>
      <c r="O794" t="str">
        <f t="shared" si="36"/>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7"/>
        <v>17.924999999999997</v>
      </c>
      <c r="N795" t="str">
        <f t="shared" si="38"/>
        <v>Robusta</v>
      </c>
      <c r="O795" t="str">
        <f t="shared" si="36"/>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7"/>
        <v>148.92499999999998</v>
      </c>
      <c r="N796" t="str">
        <f t="shared" si="38"/>
        <v>Arabica</v>
      </c>
      <c r="O796" t="str">
        <f t="shared" si="36"/>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7"/>
        <v>28.679999999999996</v>
      </c>
      <c r="N797" t="str">
        <f t="shared" si="38"/>
        <v>Robusta</v>
      </c>
      <c r="O797" t="str">
        <f t="shared" si="36"/>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7"/>
        <v>9.51</v>
      </c>
      <c r="N798" t="str">
        <f t="shared" si="38"/>
        <v>Liberica</v>
      </c>
      <c r="O798" t="str">
        <f t="shared" si="36"/>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7"/>
        <v>31.08</v>
      </c>
      <c r="N799" t="str">
        <f t="shared" si="38"/>
        <v>Arabica</v>
      </c>
      <c r="O799" t="str">
        <f t="shared" si="36"/>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7"/>
        <v>8.0549999999999997</v>
      </c>
      <c r="N800" t="str">
        <f t="shared" si="38"/>
        <v>Robusta</v>
      </c>
      <c r="O800" t="str">
        <f t="shared" si="36"/>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7"/>
        <v>36.450000000000003</v>
      </c>
      <c r="N801" t="str">
        <f t="shared" si="38"/>
        <v>Excelsa</v>
      </c>
      <c r="O801" t="str">
        <f t="shared" si="36"/>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7"/>
        <v>16.11</v>
      </c>
      <c r="N802" t="str">
        <f t="shared" si="38"/>
        <v>Robusta</v>
      </c>
      <c r="O802" t="str">
        <f t="shared" si="36"/>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7"/>
        <v>41.169999999999995</v>
      </c>
      <c r="N803" t="str">
        <f t="shared" si="38"/>
        <v>Robusta</v>
      </c>
      <c r="O803" t="str">
        <f t="shared" si="36"/>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7"/>
        <v>10.739999999999998</v>
      </c>
      <c r="N804" t="str">
        <f t="shared" si="38"/>
        <v>Robusta</v>
      </c>
      <c r="O804" t="str">
        <f t="shared" si="36"/>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7"/>
        <v>126.49999999999999</v>
      </c>
      <c r="N805" t="str">
        <f t="shared" si="38"/>
        <v>Excelsa</v>
      </c>
      <c r="O805" t="str">
        <f t="shared" si="36"/>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7"/>
        <v>23.9</v>
      </c>
      <c r="N806" t="str">
        <f t="shared" si="38"/>
        <v>Robusta</v>
      </c>
      <c r="O806" t="str">
        <f t="shared" si="36"/>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7"/>
        <v>5.97</v>
      </c>
      <c r="N807" t="str">
        <f t="shared" si="38"/>
        <v>Robusta</v>
      </c>
      <c r="O807" t="str">
        <f t="shared" si="36"/>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7"/>
        <v>7.77</v>
      </c>
      <c r="N808" t="str">
        <f t="shared" si="38"/>
        <v>Liberica</v>
      </c>
      <c r="O808" t="str">
        <f t="shared" si="36"/>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7"/>
        <v>23.31</v>
      </c>
      <c r="N809" t="str">
        <f t="shared" si="38"/>
        <v>Liberica</v>
      </c>
      <c r="O809" t="str">
        <f t="shared" si="36"/>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7"/>
        <v>137.42499999999998</v>
      </c>
      <c r="N810" t="str">
        <f t="shared" si="38"/>
        <v>Robusta</v>
      </c>
      <c r="O810" t="str">
        <f t="shared" si="36"/>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7"/>
        <v>8.0549999999999997</v>
      </c>
      <c r="N811" t="str">
        <f t="shared" si="38"/>
        <v>Robusta</v>
      </c>
      <c r="O811" t="str">
        <f t="shared" si="36"/>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7"/>
        <v>28.53</v>
      </c>
      <c r="N812" t="str">
        <f t="shared" si="38"/>
        <v>Liberica</v>
      </c>
      <c r="O812" t="str">
        <f t="shared" si="36"/>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7"/>
        <v>67.5</v>
      </c>
      <c r="N813" t="str">
        <f t="shared" si="38"/>
        <v>Arabica</v>
      </c>
      <c r="O813" t="str">
        <f t="shared" si="36"/>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7"/>
        <v>178.70999999999998</v>
      </c>
      <c r="N814" t="str">
        <f t="shared" si="38"/>
        <v>Liberica</v>
      </c>
      <c r="O814" t="str">
        <f t="shared" si="36"/>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7"/>
        <v>31.624999999999996</v>
      </c>
      <c r="N815" t="str">
        <f t="shared" si="38"/>
        <v>Excelsa</v>
      </c>
      <c r="O815" t="str">
        <f t="shared" si="36"/>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7"/>
        <v>8.91</v>
      </c>
      <c r="N816" t="str">
        <f t="shared" si="38"/>
        <v>Excelsa</v>
      </c>
      <c r="O816" t="str">
        <f t="shared" si="36"/>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7"/>
        <v>35.82</v>
      </c>
      <c r="N817" t="str">
        <f t="shared" si="38"/>
        <v>Robusta</v>
      </c>
      <c r="O817" t="str">
        <f t="shared" si="36"/>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7"/>
        <v>38.04</v>
      </c>
      <c r="N818" t="str">
        <f t="shared" si="38"/>
        <v>Liberica</v>
      </c>
      <c r="O818" t="str">
        <f t="shared" si="36"/>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7"/>
        <v>15.54</v>
      </c>
      <c r="N819" t="str">
        <f t="shared" si="38"/>
        <v>Liberica</v>
      </c>
      <c r="O819" t="str">
        <f t="shared" si="36"/>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7"/>
        <v>79.25</v>
      </c>
      <c r="N820" t="str">
        <f t="shared" si="38"/>
        <v>Liberica</v>
      </c>
      <c r="O820" t="str">
        <f t="shared" si="36"/>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7"/>
        <v>4.7549999999999999</v>
      </c>
      <c r="N821" t="str">
        <f t="shared" si="38"/>
        <v>Liberica</v>
      </c>
      <c r="O821" t="str">
        <f t="shared" si="36"/>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7"/>
        <v>55</v>
      </c>
      <c r="N822" t="str">
        <f t="shared" si="38"/>
        <v>Excelsa</v>
      </c>
      <c r="O822" t="str">
        <f t="shared" si="36"/>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7"/>
        <v>26.849999999999994</v>
      </c>
      <c r="N823" t="str">
        <f t="shared" si="38"/>
        <v>Robusta</v>
      </c>
      <c r="O823" t="str">
        <f t="shared" si="36"/>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7"/>
        <v>136.61999999999998</v>
      </c>
      <c r="N824" t="str">
        <f t="shared" si="38"/>
        <v>Excelsa</v>
      </c>
      <c r="O824" t="str">
        <f t="shared" si="36"/>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7"/>
        <v>47.55</v>
      </c>
      <c r="N825" t="str">
        <f t="shared" si="38"/>
        <v>Liberica</v>
      </c>
      <c r="O825" t="str">
        <f t="shared" si="36"/>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7"/>
        <v>16.875</v>
      </c>
      <c r="N826" t="str">
        <f t="shared" si="38"/>
        <v>Arabica</v>
      </c>
      <c r="O826" t="str">
        <f t="shared" si="36"/>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7"/>
        <v>29.849999999999998</v>
      </c>
      <c r="N827" t="str">
        <f t="shared" si="38"/>
        <v>Arabica</v>
      </c>
      <c r="O827" t="str">
        <f t="shared" si="36"/>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7"/>
        <v>41.25</v>
      </c>
      <c r="N828" t="str">
        <f t="shared" si="38"/>
        <v>Excelsa</v>
      </c>
      <c r="O828" t="str">
        <f t="shared" si="36"/>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7"/>
        <v>20.625</v>
      </c>
      <c r="N829" t="str">
        <f t="shared" si="38"/>
        <v>Excelsa</v>
      </c>
      <c r="O829" t="str">
        <f t="shared" si="36"/>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7"/>
        <v>137.31</v>
      </c>
      <c r="N830" t="str">
        <f t="shared" si="38"/>
        <v>Arabica</v>
      </c>
      <c r="O830" t="str">
        <f t="shared" si="36"/>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7"/>
        <v>2.9849999999999999</v>
      </c>
      <c r="N831" t="str">
        <f t="shared" si="38"/>
        <v>Arabica</v>
      </c>
      <c r="O831" t="str">
        <f t="shared" si="36"/>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7"/>
        <v>27.5</v>
      </c>
      <c r="N832" t="str">
        <f t="shared" si="38"/>
        <v>Excelsa</v>
      </c>
      <c r="O832" t="str">
        <f t="shared" si="36"/>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7"/>
        <v>5.97</v>
      </c>
      <c r="N833" t="str">
        <f t="shared" si="38"/>
        <v>Arabica</v>
      </c>
      <c r="O833" t="str">
        <f t="shared" si="36"/>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7"/>
        <v>59.699999999999996</v>
      </c>
      <c r="N834" t="str">
        <f t="shared" si="38"/>
        <v>Robusta</v>
      </c>
      <c r="O834" t="str">
        <f t="shared" ref="O834:O897" si="39">IF(J834="M","Medium", IF(J834="L","Light",IF(J834="D","Dark","")))</f>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40">L835*E835</f>
        <v>82.339999999999989</v>
      </c>
      <c r="N835" t="str">
        <f t="shared" ref="N835:N898" si="41">IF(I835="Rob","Robusta", IF(I835="Exc","Excelsa", IF(I835="Ara", "Arabica", IF(I835="Lib","Liberica",""))))</f>
        <v>Robusta</v>
      </c>
      <c r="O835" t="str">
        <f t="shared" si="39"/>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40"/>
        <v>22.884999999999998</v>
      </c>
      <c r="N836" t="str">
        <f t="shared" si="41"/>
        <v>Arabica</v>
      </c>
      <c r="O836" t="str">
        <f t="shared" si="39"/>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40"/>
        <v>8.91</v>
      </c>
      <c r="N837" t="str">
        <f t="shared" si="41"/>
        <v>Excelsa</v>
      </c>
      <c r="O837" t="str">
        <f t="shared" si="39"/>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40"/>
        <v>11.94</v>
      </c>
      <c r="N838" t="str">
        <f t="shared" si="41"/>
        <v>Arabica</v>
      </c>
      <c r="O838" t="str">
        <f t="shared" si="39"/>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40"/>
        <v>100.39499999999998</v>
      </c>
      <c r="N839" t="str">
        <f t="shared" si="41"/>
        <v>Liberica</v>
      </c>
      <c r="O839" t="str">
        <f t="shared" si="39"/>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40"/>
        <v>114.42499999999998</v>
      </c>
      <c r="N840" t="str">
        <f t="shared" si="41"/>
        <v>Arabica</v>
      </c>
      <c r="O840" t="str">
        <f t="shared" si="39"/>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40"/>
        <v>41.25</v>
      </c>
      <c r="N841" t="str">
        <f t="shared" si="41"/>
        <v>Excelsa</v>
      </c>
      <c r="O841" t="str">
        <f t="shared" si="39"/>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40"/>
        <v>28.679999999999996</v>
      </c>
      <c r="N842" t="str">
        <f t="shared" si="41"/>
        <v>Robusta</v>
      </c>
      <c r="O842" t="str">
        <f t="shared" si="39"/>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40"/>
        <v>4.3650000000000002</v>
      </c>
      <c r="N843" t="str">
        <f t="shared" si="41"/>
        <v>Liberica</v>
      </c>
      <c r="O843" t="str">
        <f t="shared" si="39"/>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40"/>
        <v>8.25</v>
      </c>
      <c r="N844" t="str">
        <f t="shared" si="41"/>
        <v>Excelsa</v>
      </c>
      <c r="O844" t="str">
        <f t="shared" si="39"/>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40"/>
        <v>8.25</v>
      </c>
      <c r="N845" t="str">
        <f t="shared" si="41"/>
        <v>Excelsa</v>
      </c>
      <c r="O845" t="str">
        <f t="shared" si="39"/>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40"/>
        <v>35.82</v>
      </c>
      <c r="N846" t="str">
        <f t="shared" si="41"/>
        <v>Arabica</v>
      </c>
      <c r="O846" t="str">
        <f t="shared" si="39"/>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40"/>
        <v>167.67000000000002</v>
      </c>
      <c r="N847" t="str">
        <f t="shared" si="41"/>
        <v>Excelsa</v>
      </c>
      <c r="O847" t="str">
        <f t="shared" si="39"/>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40"/>
        <v>51.749999999999993</v>
      </c>
      <c r="N848" t="str">
        <f t="shared" si="41"/>
        <v>Arabica</v>
      </c>
      <c r="O848" t="str">
        <f t="shared" si="39"/>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40"/>
        <v>8.9550000000000001</v>
      </c>
      <c r="N849" t="str">
        <f t="shared" si="41"/>
        <v>Arabica</v>
      </c>
      <c r="O849" t="str">
        <f t="shared" si="39"/>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40"/>
        <v>53.46</v>
      </c>
      <c r="N850" t="str">
        <f t="shared" si="41"/>
        <v>Excelsa</v>
      </c>
      <c r="O850" t="str">
        <f t="shared" si="39"/>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40"/>
        <v>23.31</v>
      </c>
      <c r="N851" t="str">
        <f t="shared" si="41"/>
        <v>Arabica</v>
      </c>
      <c r="O851" t="str">
        <f t="shared" si="39"/>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40"/>
        <v>6.75</v>
      </c>
      <c r="N852" t="str">
        <f t="shared" si="41"/>
        <v>Arabica</v>
      </c>
      <c r="O852" t="str">
        <f t="shared" si="39"/>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40"/>
        <v>7.77</v>
      </c>
      <c r="N853" t="str">
        <f t="shared" si="41"/>
        <v>Liberica</v>
      </c>
      <c r="O853" t="str">
        <f t="shared" si="39"/>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40"/>
        <v>119.13999999999999</v>
      </c>
      <c r="N854" t="str">
        <f t="shared" si="41"/>
        <v>Liberica</v>
      </c>
      <c r="O854" t="str">
        <f t="shared" si="39"/>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40"/>
        <v>19.899999999999999</v>
      </c>
      <c r="N855" t="str">
        <f t="shared" si="41"/>
        <v>Arabica</v>
      </c>
      <c r="O855" t="str">
        <f t="shared" si="39"/>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40"/>
        <v>35.849999999999994</v>
      </c>
      <c r="N856" t="str">
        <f t="shared" si="41"/>
        <v>Robusta</v>
      </c>
      <c r="O856" t="str">
        <f t="shared" si="39"/>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40"/>
        <v>89.35499999999999</v>
      </c>
      <c r="N857" t="str">
        <f t="shared" si="41"/>
        <v>Liberica</v>
      </c>
      <c r="O857" t="str">
        <f t="shared" si="39"/>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40"/>
        <v>8.73</v>
      </c>
      <c r="N858" t="str">
        <f t="shared" si="41"/>
        <v>Liberica</v>
      </c>
      <c r="O858" t="str">
        <f t="shared" si="39"/>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40"/>
        <v>137.42499999999998</v>
      </c>
      <c r="N859" t="str">
        <f t="shared" si="41"/>
        <v>Robusta</v>
      </c>
      <c r="O859" t="str">
        <f t="shared" si="39"/>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40"/>
        <v>34.92</v>
      </c>
      <c r="N860" t="str">
        <f t="shared" si="41"/>
        <v>Liberica</v>
      </c>
      <c r="O860" t="str">
        <f t="shared" si="39"/>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40"/>
        <v>178.70999999999998</v>
      </c>
      <c r="N861" t="str">
        <f t="shared" si="41"/>
        <v>Arabica</v>
      </c>
      <c r="O861" t="str">
        <f t="shared" si="39"/>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40"/>
        <v>25.874999999999996</v>
      </c>
      <c r="N862" t="str">
        <f t="shared" si="41"/>
        <v>Arabica</v>
      </c>
      <c r="O862" t="str">
        <f t="shared" si="39"/>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40"/>
        <v>77.699999999999989</v>
      </c>
      <c r="N863" t="str">
        <f t="shared" si="41"/>
        <v>Liberica</v>
      </c>
      <c r="O863" t="str">
        <f t="shared" si="39"/>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40"/>
        <v>9.9499999999999993</v>
      </c>
      <c r="N864" t="str">
        <f t="shared" si="41"/>
        <v>Robusta</v>
      </c>
      <c r="O864" t="str">
        <f t="shared" si="39"/>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40"/>
        <v>29.1</v>
      </c>
      <c r="N865" t="str">
        <f t="shared" si="41"/>
        <v>Liberica</v>
      </c>
      <c r="O865" t="str">
        <f t="shared" si="39"/>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40"/>
        <v>21.509999999999998</v>
      </c>
      <c r="N866" t="str">
        <f t="shared" si="41"/>
        <v>Robusta</v>
      </c>
      <c r="O866" t="str">
        <f t="shared" si="39"/>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40"/>
        <v>6.75</v>
      </c>
      <c r="N867" t="str">
        <f t="shared" si="41"/>
        <v>Arabica</v>
      </c>
      <c r="O867" t="str">
        <f t="shared" si="39"/>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40"/>
        <v>17.91</v>
      </c>
      <c r="N868" t="str">
        <f t="shared" si="41"/>
        <v>Arabica</v>
      </c>
      <c r="O868" t="str">
        <f t="shared" si="39"/>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40"/>
        <v>29.784999999999997</v>
      </c>
      <c r="N869" t="str">
        <f t="shared" si="41"/>
        <v>Arabica</v>
      </c>
      <c r="O869" t="str">
        <f t="shared" si="39"/>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40"/>
        <v>41.25</v>
      </c>
      <c r="N870" t="str">
        <f t="shared" si="41"/>
        <v>Excelsa</v>
      </c>
      <c r="O870" t="str">
        <f t="shared" si="39"/>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40"/>
        <v>17.91</v>
      </c>
      <c r="N871" t="str">
        <f t="shared" si="41"/>
        <v>Robusta</v>
      </c>
      <c r="O871" t="str">
        <f t="shared" si="39"/>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40"/>
        <v>7.29</v>
      </c>
      <c r="N872" t="str">
        <f t="shared" si="41"/>
        <v>Excelsa</v>
      </c>
      <c r="O872" t="str">
        <f t="shared" si="39"/>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40"/>
        <v>29.7</v>
      </c>
      <c r="N873" t="str">
        <f t="shared" si="41"/>
        <v>Excelsa</v>
      </c>
      <c r="O873" t="str">
        <f t="shared" si="39"/>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40"/>
        <v>22.5</v>
      </c>
      <c r="N874" t="str">
        <f t="shared" si="41"/>
        <v>Arabica</v>
      </c>
      <c r="O874" t="str">
        <f t="shared" si="39"/>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40"/>
        <v>11.94</v>
      </c>
      <c r="N875" t="str">
        <f t="shared" si="41"/>
        <v>Robusta</v>
      </c>
      <c r="O875" t="str">
        <f t="shared" si="39"/>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40"/>
        <v>25.9</v>
      </c>
      <c r="N876" t="str">
        <f t="shared" si="41"/>
        <v>Arabica</v>
      </c>
      <c r="O876" t="str">
        <f t="shared" si="39"/>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40"/>
        <v>43.650000000000006</v>
      </c>
      <c r="N877" t="str">
        <f t="shared" si="41"/>
        <v>Liberica</v>
      </c>
      <c r="O877" t="str">
        <f t="shared" si="39"/>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40"/>
        <v>46.62</v>
      </c>
      <c r="N878" t="str">
        <f t="shared" si="41"/>
        <v>Arabica</v>
      </c>
      <c r="O878" t="str">
        <f t="shared" si="39"/>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40"/>
        <v>28.53</v>
      </c>
      <c r="N879" t="str">
        <f t="shared" si="41"/>
        <v>Liberica</v>
      </c>
      <c r="O879" t="str">
        <f t="shared" si="39"/>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40"/>
        <v>27.484999999999996</v>
      </c>
      <c r="N880" t="str">
        <f t="shared" si="41"/>
        <v>Robusta</v>
      </c>
      <c r="O880" t="str">
        <f t="shared" si="39"/>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40"/>
        <v>10.935</v>
      </c>
      <c r="N881" t="str">
        <f t="shared" si="41"/>
        <v>Excelsa</v>
      </c>
      <c r="O881" t="str">
        <f t="shared" si="39"/>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40"/>
        <v>7.169999999999999</v>
      </c>
      <c r="N882" t="str">
        <f t="shared" si="41"/>
        <v>Robusta</v>
      </c>
      <c r="O882" t="str">
        <f t="shared" si="39"/>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40"/>
        <v>23.31</v>
      </c>
      <c r="N883" t="str">
        <f t="shared" si="41"/>
        <v>Arabica</v>
      </c>
      <c r="O883" t="str">
        <f t="shared" si="39"/>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40"/>
        <v>114.42499999999998</v>
      </c>
      <c r="N884" t="str">
        <f t="shared" si="41"/>
        <v>Arabica</v>
      </c>
      <c r="O884" t="str">
        <f t="shared" si="39"/>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40"/>
        <v>77.624999999999986</v>
      </c>
      <c r="N885" t="str">
        <f t="shared" si="41"/>
        <v>Arabica</v>
      </c>
      <c r="O885" t="str">
        <f t="shared" si="39"/>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40"/>
        <v>5.3699999999999992</v>
      </c>
      <c r="N886" t="str">
        <f t="shared" si="41"/>
        <v>Robusta</v>
      </c>
      <c r="O886" t="str">
        <f t="shared" si="39"/>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40"/>
        <v>123.50999999999999</v>
      </c>
      <c r="N887" t="str">
        <f t="shared" si="41"/>
        <v>Robusta</v>
      </c>
      <c r="O887" t="str">
        <f t="shared" si="39"/>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40"/>
        <v>17.46</v>
      </c>
      <c r="N888" t="str">
        <f t="shared" si="41"/>
        <v>Liberica</v>
      </c>
      <c r="O888" t="str">
        <f t="shared" si="39"/>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40"/>
        <v>13.365</v>
      </c>
      <c r="N889" t="str">
        <f t="shared" si="41"/>
        <v>Excelsa</v>
      </c>
      <c r="O889" t="str">
        <f t="shared" si="39"/>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40"/>
        <v>7.77</v>
      </c>
      <c r="N890" t="str">
        <f t="shared" si="41"/>
        <v>Arabica</v>
      </c>
      <c r="O890" t="str">
        <f t="shared" si="39"/>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40"/>
        <v>2.6849999999999996</v>
      </c>
      <c r="N891" t="str">
        <f t="shared" si="41"/>
        <v>Robusta</v>
      </c>
      <c r="O891" t="str">
        <f t="shared" si="39"/>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40"/>
        <v>20.584999999999997</v>
      </c>
      <c r="N892" t="str">
        <f t="shared" si="41"/>
        <v>Robusta</v>
      </c>
      <c r="O892" t="str">
        <f t="shared" si="39"/>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40"/>
        <v>114.42499999999998</v>
      </c>
      <c r="N893" t="str">
        <f t="shared" si="41"/>
        <v>Arabica</v>
      </c>
      <c r="O893" t="str">
        <f t="shared" si="39"/>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40"/>
        <v>20.625</v>
      </c>
      <c r="N894" t="str">
        <f t="shared" si="41"/>
        <v>Excelsa</v>
      </c>
      <c r="O894" t="str">
        <f t="shared" si="39"/>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40"/>
        <v>57.06</v>
      </c>
      <c r="N895" t="str">
        <f t="shared" si="41"/>
        <v>Liberica</v>
      </c>
      <c r="O895" t="str">
        <f t="shared" si="39"/>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40"/>
        <v>82.339999999999989</v>
      </c>
      <c r="N896" t="str">
        <f t="shared" si="41"/>
        <v>Robusta</v>
      </c>
      <c r="O896" t="str">
        <f t="shared" si="39"/>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40"/>
        <v>158.12499999999997</v>
      </c>
      <c r="N897" t="str">
        <f t="shared" si="41"/>
        <v>Excelsa</v>
      </c>
      <c r="O897" t="str">
        <f t="shared" si="39"/>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40"/>
        <v>32.22</v>
      </c>
      <c r="N898" t="str">
        <f t="shared" si="41"/>
        <v>Robusta</v>
      </c>
      <c r="O898" t="str">
        <f t="shared" ref="O898:O961" si="42">IF(J898="M","Medium", IF(J898="L","Light",IF(J898="D","Dark","")))</f>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3">L899*E899</f>
        <v>24.3</v>
      </c>
      <c r="N899" t="str">
        <f t="shared" ref="N899:N962" si="44">IF(I899="Rob","Robusta", IF(I899="Exc","Excelsa", IF(I899="Ara", "Arabica", IF(I899="Lib","Liberica",""))))</f>
        <v>Excelsa</v>
      </c>
      <c r="O899" t="str">
        <f t="shared" si="42"/>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3"/>
        <v>35.849999999999994</v>
      </c>
      <c r="N900" t="str">
        <f t="shared" si="44"/>
        <v>Robusta</v>
      </c>
      <c r="O900" t="str">
        <f t="shared" si="42"/>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3"/>
        <v>72.75</v>
      </c>
      <c r="N901" t="str">
        <f t="shared" si="44"/>
        <v>Liberica</v>
      </c>
      <c r="O901" t="str">
        <f t="shared" si="42"/>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3"/>
        <v>47.55</v>
      </c>
      <c r="N902" t="str">
        <f t="shared" si="44"/>
        <v>Liberica</v>
      </c>
      <c r="O902" t="str">
        <f t="shared" si="42"/>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3"/>
        <v>3.5849999999999995</v>
      </c>
      <c r="N903" t="str">
        <f t="shared" si="44"/>
        <v>Robusta</v>
      </c>
      <c r="O903" t="str">
        <f t="shared" si="42"/>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3"/>
        <v>158.12499999999997</v>
      </c>
      <c r="N904" t="str">
        <f t="shared" si="44"/>
        <v>Excelsa</v>
      </c>
      <c r="O904" t="str">
        <f t="shared" si="42"/>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3"/>
        <v>17.46</v>
      </c>
      <c r="N905" t="str">
        <f t="shared" si="44"/>
        <v>Liberica</v>
      </c>
      <c r="O905" t="str">
        <f t="shared" si="42"/>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3"/>
        <v>148.92499999999998</v>
      </c>
      <c r="N906" t="str">
        <f t="shared" si="44"/>
        <v>Arabica</v>
      </c>
      <c r="O906" t="str">
        <f t="shared" si="42"/>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3"/>
        <v>40.5</v>
      </c>
      <c r="N907" t="str">
        <f t="shared" si="44"/>
        <v>Arabica</v>
      </c>
      <c r="O907" t="str">
        <f t="shared" si="42"/>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3"/>
        <v>27</v>
      </c>
      <c r="N908" t="str">
        <f t="shared" si="44"/>
        <v>Arabica</v>
      </c>
      <c r="O908" t="str">
        <f t="shared" si="42"/>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3"/>
        <v>38.849999999999994</v>
      </c>
      <c r="N909" t="str">
        <f t="shared" si="44"/>
        <v>Liberica</v>
      </c>
      <c r="O909" t="str">
        <f t="shared" si="42"/>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3"/>
        <v>59.75</v>
      </c>
      <c r="N910" t="str">
        <f t="shared" si="44"/>
        <v>Robusta</v>
      </c>
      <c r="O910" t="str">
        <f t="shared" si="42"/>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3"/>
        <v>10.754999999999999</v>
      </c>
      <c r="N911" t="str">
        <f t="shared" si="44"/>
        <v>Robusta</v>
      </c>
      <c r="O911" t="str">
        <f t="shared" si="42"/>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3"/>
        <v>91.539999999999992</v>
      </c>
      <c r="N912" t="str">
        <f t="shared" si="44"/>
        <v>Arabica</v>
      </c>
      <c r="O912" t="str">
        <f t="shared" si="42"/>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3"/>
        <v>45</v>
      </c>
      <c r="N913" t="str">
        <f t="shared" si="44"/>
        <v>Arabica</v>
      </c>
      <c r="O913" t="str">
        <f t="shared" si="42"/>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3"/>
        <v>137.31</v>
      </c>
      <c r="N914" t="str">
        <f t="shared" si="44"/>
        <v>Robusta</v>
      </c>
      <c r="O914" t="str">
        <f t="shared" si="42"/>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3"/>
        <v>6.75</v>
      </c>
      <c r="N915" t="str">
        <f t="shared" si="44"/>
        <v>Arabica</v>
      </c>
      <c r="O915" t="str">
        <f t="shared" si="42"/>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3"/>
        <v>45</v>
      </c>
      <c r="N916" t="str">
        <f t="shared" si="44"/>
        <v>Arabica</v>
      </c>
      <c r="O916" t="str">
        <f t="shared" si="42"/>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3"/>
        <v>83.835000000000008</v>
      </c>
      <c r="N917" t="str">
        <f t="shared" si="44"/>
        <v>Excelsa</v>
      </c>
      <c r="O917" t="str">
        <f t="shared" si="42"/>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3"/>
        <v>3.645</v>
      </c>
      <c r="N918" t="str">
        <f t="shared" si="44"/>
        <v>Excelsa</v>
      </c>
      <c r="O918" t="str">
        <f t="shared" si="42"/>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3"/>
        <v>6.75</v>
      </c>
      <c r="N919" t="str">
        <f t="shared" si="44"/>
        <v>Arabica</v>
      </c>
      <c r="O919" t="str">
        <f t="shared" si="42"/>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3"/>
        <v>21.87</v>
      </c>
      <c r="N920" t="str">
        <f t="shared" si="44"/>
        <v>Excelsa</v>
      </c>
      <c r="O920" t="str">
        <f t="shared" si="42"/>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3"/>
        <v>13.424999999999997</v>
      </c>
      <c r="N921" t="str">
        <f t="shared" si="44"/>
        <v>Robusta</v>
      </c>
      <c r="O921" t="str">
        <f t="shared" si="42"/>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3"/>
        <v>123.50999999999999</v>
      </c>
      <c r="N922" t="str">
        <f t="shared" si="44"/>
        <v>Robusta</v>
      </c>
      <c r="O922" t="str">
        <f t="shared" si="42"/>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3"/>
        <v>7.77</v>
      </c>
      <c r="N923" t="str">
        <f t="shared" si="44"/>
        <v>Liberica</v>
      </c>
      <c r="O923" t="str">
        <f t="shared" si="42"/>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3"/>
        <v>67.5</v>
      </c>
      <c r="N924" t="str">
        <f t="shared" si="44"/>
        <v>Arabica</v>
      </c>
      <c r="O924" t="str">
        <f t="shared" si="42"/>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3"/>
        <v>27.945</v>
      </c>
      <c r="N925" t="str">
        <f t="shared" si="44"/>
        <v>Excelsa</v>
      </c>
      <c r="O925" t="str">
        <f t="shared" si="42"/>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3"/>
        <v>89.35499999999999</v>
      </c>
      <c r="N926" t="str">
        <f t="shared" si="44"/>
        <v>Arabica</v>
      </c>
      <c r="O926" t="str">
        <f t="shared" si="42"/>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3"/>
        <v>20.25</v>
      </c>
      <c r="N927" t="str">
        <f t="shared" si="44"/>
        <v>Arabica</v>
      </c>
      <c r="O927" t="str">
        <f t="shared" si="42"/>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3"/>
        <v>33.75</v>
      </c>
      <c r="N928" t="str">
        <f t="shared" si="44"/>
        <v>Arabica</v>
      </c>
      <c r="O928" t="str">
        <f t="shared" si="42"/>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3"/>
        <v>111.78</v>
      </c>
      <c r="N929" t="str">
        <f t="shared" si="44"/>
        <v>Excelsa</v>
      </c>
      <c r="O929" t="str">
        <f t="shared" si="42"/>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3"/>
        <v>63.249999999999993</v>
      </c>
      <c r="N930" t="str">
        <f t="shared" si="44"/>
        <v>Excelsa</v>
      </c>
      <c r="O930" t="str">
        <f t="shared" si="42"/>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3"/>
        <v>8.91</v>
      </c>
      <c r="N931" t="str">
        <f t="shared" si="44"/>
        <v>Excelsa</v>
      </c>
      <c r="O931" t="str">
        <f t="shared" si="42"/>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3"/>
        <v>12.15</v>
      </c>
      <c r="N932" t="str">
        <f t="shared" si="44"/>
        <v>Excelsa</v>
      </c>
      <c r="O932" t="str">
        <f t="shared" si="42"/>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3"/>
        <v>23.88</v>
      </c>
      <c r="N933" t="str">
        <f t="shared" si="44"/>
        <v>Arabica</v>
      </c>
      <c r="O933" t="str">
        <f t="shared" si="42"/>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3"/>
        <v>55</v>
      </c>
      <c r="N934" t="str">
        <f t="shared" si="44"/>
        <v>Excelsa</v>
      </c>
      <c r="O934" t="str">
        <f t="shared" si="42"/>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3"/>
        <v>26.849999999999998</v>
      </c>
      <c r="N935" t="str">
        <f t="shared" si="44"/>
        <v>Robusta</v>
      </c>
      <c r="O935" t="str">
        <f t="shared" si="42"/>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3"/>
        <v>114.42499999999998</v>
      </c>
      <c r="N936" t="str">
        <f t="shared" si="44"/>
        <v>Robusta</v>
      </c>
      <c r="O936" t="str">
        <f t="shared" si="42"/>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3"/>
        <v>155.24999999999997</v>
      </c>
      <c r="N937" t="str">
        <f t="shared" si="44"/>
        <v>Arabica</v>
      </c>
      <c r="O937" t="str">
        <f t="shared" si="42"/>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3"/>
        <v>23.31</v>
      </c>
      <c r="N938" t="str">
        <f t="shared" si="44"/>
        <v>Liberica</v>
      </c>
      <c r="O938" t="str">
        <f t="shared" si="42"/>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3"/>
        <v>91.539999999999992</v>
      </c>
      <c r="N939" t="str">
        <f t="shared" si="44"/>
        <v>Robusta</v>
      </c>
      <c r="O939" t="str">
        <f t="shared" si="42"/>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3"/>
        <v>74.25</v>
      </c>
      <c r="N940" t="str">
        <f t="shared" si="44"/>
        <v>Excelsa</v>
      </c>
      <c r="O940" t="str">
        <f t="shared" si="42"/>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3"/>
        <v>28.53</v>
      </c>
      <c r="N941" t="str">
        <f t="shared" si="44"/>
        <v>Liberica</v>
      </c>
      <c r="O941" t="str">
        <f t="shared" si="42"/>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3"/>
        <v>14.339999999999998</v>
      </c>
      <c r="N942" t="str">
        <f t="shared" si="44"/>
        <v>Robusta</v>
      </c>
      <c r="O942" t="str">
        <f t="shared" si="42"/>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3"/>
        <v>15.54</v>
      </c>
      <c r="N943" t="str">
        <f t="shared" si="44"/>
        <v>Arabica</v>
      </c>
      <c r="O943" t="str">
        <f t="shared" si="42"/>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3"/>
        <v>35.849999999999994</v>
      </c>
      <c r="N944" t="str">
        <f t="shared" si="44"/>
        <v>Robusta</v>
      </c>
      <c r="O944" t="str">
        <f t="shared" si="42"/>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3"/>
        <v>46.62</v>
      </c>
      <c r="N945" t="str">
        <f t="shared" si="44"/>
        <v>Arabica</v>
      </c>
      <c r="O945" t="str">
        <f t="shared" si="42"/>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3"/>
        <v>35.849999999999994</v>
      </c>
      <c r="N946" t="str">
        <f t="shared" si="44"/>
        <v>Robusta</v>
      </c>
      <c r="O946" t="str">
        <f t="shared" si="42"/>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3"/>
        <v>119.13999999999999</v>
      </c>
      <c r="N947" t="str">
        <f t="shared" si="44"/>
        <v>Liberica</v>
      </c>
      <c r="O947" t="str">
        <f t="shared" si="42"/>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3"/>
        <v>23.31</v>
      </c>
      <c r="N948" t="str">
        <f t="shared" si="44"/>
        <v>Liberica</v>
      </c>
      <c r="O948" t="str">
        <f t="shared" si="42"/>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3"/>
        <v>11.25</v>
      </c>
      <c r="N949" t="str">
        <f t="shared" si="44"/>
        <v>Arabica</v>
      </c>
      <c r="O949" t="str">
        <f t="shared" si="42"/>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3"/>
        <v>83.835000000000008</v>
      </c>
      <c r="N950" t="str">
        <f t="shared" si="44"/>
        <v>Excelsa</v>
      </c>
      <c r="O950" t="str">
        <f t="shared" si="42"/>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3"/>
        <v>109.93999999999998</v>
      </c>
      <c r="N951" t="str">
        <f t="shared" si="44"/>
        <v>Robusta</v>
      </c>
      <c r="O951" t="str">
        <f t="shared" si="42"/>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3"/>
        <v>14.339999999999998</v>
      </c>
      <c r="N952" t="str">
        <f t="shared" si="44"/>
        <v>Robusta</v>
      </c>
      <c r="O952" t="str">
        <f t="shared" si="42"/>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3"/>
        <v>21.509999999999998</v>
      </c>
      <c r="N953" t="str">
        <f t="shared" si="44"/>
        <v>Robusta</v>
      </c>
      <c r="O953" t="str">
        <f t="shared" si="42"/>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3"/>
        <v>22.5</v>
      </c>
      <c r="N954" t="str">
        <f t="shared" si="44"/>
        <v>Arabica</v>
      </c>
      <c r="O954" t="str">
        <f t="shared" si="42"/>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3"/>
        <v>3.8849999999999998</v>
      </c>
      <c r="N955" t="str">
        <f t="shared" si="44"/>
        <v>Arabica</v>
      </c>
      <c r="O955" t="str">
        <f t="shared" si="42"/>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3"/>
        <v>27.945</v>
      </c>
      <c r="N956" t="str">
        <f t="shared" si="44"/>
        <v>Excelsa</v>
      </c>
      <c r="O956" t="str">
        <f t="shared" si="42"/>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3"/>
        <v>170.77499999999998</v>
      </c>
      <c r="N957" t="str">
        <f t="shared" si="44"/>
        <v>Excelsa</v>
      </c>
      <c r="O957" t="str">
        <f t="shared" si="42"/>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3"/>
        <v>54.969999999999992</v>
      </c>
      <c r="N958" t="str">
        <f t="shared" si="44"/>
        <v>Robusta</v>
      </c>
      <c r="O958" t="str">
        <f t="shared" si="42"/>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3"/>
        <v>14.85</v>
      </c>
      <c r="N959" t="str">
        <f t="shared" si="44"/>
        <v>Excelsa</v>
      </c>
      <c r="O959" t="str">
        <f t="shared" si="42"/>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3"/>
        <v>7.77</v>
      </c>
      <c r="N960" t="str">
        <f t="shared" si="44"/>
        <v>Arabica</v>
      </c>
      <c r="O960" t="str">
        <f t="shared" si="42"/>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3"/>
        <v>23.774999999999999</v>
      </c>
      <c r="N961" t="str">
        <f t="shared" si="44"/>
        <v>Liberica</v>
      </c>
      <c r="O961" t="str">
        <f t="shared" si="42"/>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3"/>
        <v>79.25</v>
      </c>
      <c r="N962" t="str">
        <f t="shared" si="44"/>
        <v>Liberica</v>
      </c>
      <c r="O962" t="str">
        <f t="shared" ref="O962:O1001" si="45">IF(J962="M","Medium", IF(J962="L","Light",IF(J962="D","Dark","")))</f>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6">L963*E963</f>
        <v>45.769999999999996</v>
      </c>
      <c r="N963" t="str">
        <f t="shared" ref="N963:N1001" si="47">IF(I963="Rob","Robusta", IF(I963="Exc","Excelsa", IF(I963="Ara", "Arabica", IF(I963="Lib","Liberica",""))))</f>
        <v>Arabica</v>
      </c>
      <c r="O963" t="str">
        <f t="shared" si="45"/>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6"/>
        <v>8.9499999999999993</v>
      </c>
      <c r="N964" t="str">
        <f t="shared" si="47"/>
        <v>Robusta</v>
      </c>
      <c r="O964" t="str">
        <f t="shared" si="45"/>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6"/>
        <v>23.88</v>
      </c>
      <c r="N965" t="str">
        <f t="shared" si="47"/>
        <v>Robusta</v>
      </c>
      <c r="O965" t="str">
        <f t="shared" si="45"/>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6"/>
        <v>22.274999999999999</v>
      </c>
      <c r="N966" t="str">
        <f t="shared" si="47"/>
        <v>Excelsa</v>
      </c>
      <c r="O966" t="str">
        <f t="shared" si="45"/>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6"/>
        <v>29.849999999999998</v>
      </c>
      <c r="N967" t="str">
        <f t="shared" si="47"/>
        <v>Robusta</v>
      </c>
      <c r="O967" t="str">
        <f t="shared" si="45"/>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6"/>
        <v>53.46</v>
      </c>
      <c r="N968" t="str">
        <f t="shared" si="47"/>
        <v>Excelsa</v>
      </c>
      <c r="O968" t="str">
        <f t="shared" si="45"/>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6"/>
        <v>2.6849999999999996</v>
      </c>
      <c r="N969" t="str">
        <f t="shared" si="47"/>
        <v>Robusta</v>
      </c>
      <c r="O969" t="str">
        <f t="shared" si="45"/>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6"/>
        <v>5.97</v>
      </c>
      <c r="N970" t="str">
        <f t="shared" si="47"/>
        <v>Robusta</v>
      </c>
      <c r="O970" t="str">
        <f t="shared" si="45"/>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6"/>
        <v>12.95</v>
      </c>
      <c r="N971" t="str">
        <f t="shared" si="47"/>
        <v>Liberica</v>
      </c>
      <c r="O971" t="str">
        <f t="shared" si="45"/>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6"/>
        <v>8.25</v>
      </c>
      <c r="N972" t="str">
        <f t="shared" si="47"/>
        <v>Excelsa</v>
      </c>
      <c r="O972" t="str">
        <f t="shared" si="45"/>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6"/>
        <v>148.92499999999998</v>
      </c>
      <c r="N973" t="str">
        <f t="shared" si="47"/>
        <v>Arabica</v>
      </c>
      <c r="O973" t="str">
        <f t="shared" si="45"/>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6"/>
        <v>89.35499999999999</v>
      </c>
      <c r="N974" t="str">
        <f t="shared" si="47"/>
        <v>Arabica</v>
      </c>
      <c r="O974" t="str">
        <f t="shared" si="45"/>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6"/>
        <v>87.300000000000011</v>
      </c>
      <c r="N975" t="str">
        <f t="shared" si="47"/>
        <v>Liberica</v>
      </c>
      <c r="O975" t="str">
        <f t="shared" si="45"/>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6"/>
        <v>5.3699999999999992</v>
      </c>
      <c r="N976" t="str">
        <f t="shared" si="47"/>
        <v>Robusta</v>
      </c>
      <c r="O976" t="str">
        <f t="shared" si="45"/>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6"/>
        <v>8.9550000000000001</v>
      </c>
      <c r="N977" t="str">
        <f t="shared" si="47"/>
        <v>Arabica</v>
      </c>
      <c r="O977" t="str">
        <f t="shared" si="45"/>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6"/>
        <v>137.42499999999998</v>
      </c>
      <c r="N978" t="str">
        <f t="shared" si="47"/>
        <v>Robusta</v>
      </c>
      <c r="O978" t="str">
        <f t="shared" si="45"/>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6"/>
        <v>59.75</v>
      </c>
      <c r="N979" t="str">
        <f t="shared" si="47"/>
        <v>Robusta</v>
      </c>
      <c r="O979" t="str">
        <f t="shared" si="45"/>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6"/>
        <v>23.31</v>
      </c>
      <c r="N980" t="str">
        <f t="shared" si="47"/>
        <v>Arabica</v>
      </c>
      <c r="O980" t="str">
        <f t="shared" si="45"/>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6"/>
        <v>10.739999999999998</v>
      </c>
      <c r="N981" t="str">
        <f t="shared" si="47"/>
        <v>Robusta</v>
      </c>
      <c r="O981" t="str">
        <f t="shared" si="45"/>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6"/>
        <v>167.67000000000002</v>
      </c>
      <c r="N982" t="str">
        <f t="shared" si="47"/>
        <v>Excelsa</v>
      </c>
      <c r="O982" t="str">
        <f t="shared" si="45"/>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6"/>
        <v>21.87</v>
      </c>
      <c r="N983" t="str">
        <f t="shared" si="47"/>
        <v>Excelsa</v>
      </c>
      <c r="O983" t="str">
        <f t="shared" si="45"/>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6"/>
        <v>23.9</v>
      </c>
      <c r="N984" t="str">
        <f t="shared" si="47"/>
        <v>Robusta</v>
      </c>
      <c r="O984" t="str">
        <f t="shared" si="45"/>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6"/>
        <v>6.75</v>
      </c>
      <c r="N985" t="str">
        <f t="shared" si="47"/>
        <v>Arabica</v>
      </c>
      <c r="O985" t="str">
        <f t="shared" si="45"/>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6"/>
        <v>31.624999999999996</v>
      </c>
      <c r="N986" t="str">
        <f t="shared" si="47"/>
        <v>Excelsa</v>
      </c>
      <c r="O986" t="str">
        <f t="shared" si="45"/>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6"/>
        <v>47.8</v>
      </c>
      <c r="N987" t="str">
        <f t="shared" si="47"/>
        <v>Robusta</v>
      </c>
      <c r="O987" t="str">
        <f t="shared" si="45"/>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6"/>
        <v>33.464999999999996</v>
      </c>
      <c r="N988" t="str">
        <f t="shared" si="47"/>
        <v>Liberica</v>
      </c>
      <c r="O988" t="str">
        <f t="shared" si="45"/>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6"/>
        <v>29.849999999999998</v>
      </c>
      <c r="N989" t="str">
        <f t="shared" si="47"/>
        <v>Arabica</v>
      </c>
      <c r="O989" t="str">
        <f t="shared" si="45"/>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6"/>
        <v>29.849999999999998</v>
      </c>
      <c r="N990" t="str">
        <f t="shared" si="47"/>
        <v>Robusta</v>
      </c>
      <c r="O990" t="str">
        <f t="shared" si="45"/>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6"/>
        <v>155.24999999999997</v>
      </c>
      <c r="N991" t="str">
        <f t="shared" si="47"/>
        <v>Arabica</v>
      </c>
      <c r="O991" t="str">
        <f t="shared" si="45"/>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6"/>
        <v>18.225000000000001</v>
      </c>
      <c r="N992" t="str">
        <f t="shared" si="47"/>
        <v>Excelsa</v>
      </c>
      <c r="O992" t="str">
        <f t="shared" si="45"/>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6"/>
        <v>15.54</v>
      </c>
      <c r="N993" t="str">
        <f t="shared" si="47"/>
        <v>Liberica</v>
      </c>
      <c r="O993" t="str">
        <f t="shared" si="45"/>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6"/>
        <v>109.36499999999999</v>
      </c>
      <c r="N994" t="str">
        <f t="shared" si="47"/>
        <v>Liberica</v>
      </c>
      <c r="O994" t="str">
        <f t="shared" si="45"/>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6"/>
        <v>77.699999999999989</v>
      </c>
      <c r="N995" t="str">
        <f t="shared" si="47"/>
        <v>Arabica</v>
      </c>
      <c r="O995" t="str">
        <f t="shared" si="45"/>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6"/>
        <v>8.9550000000000001</v>
      </c>
      <c r="N996" t="str">
        <f t="shared" si="47"/>
        <v>Arabica</v>
      </c>
      <c r="O996" t="str">
        <f t="shared" si="45"/>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6"/>
        <v>27.484999999999996</v>
      </c>
      <c r="N997" t="str">
        <f t="shared" si="47"/>
        <v>Robusta</v>
      </c>
      <c r="O997" t="str">
        <f t="shared" si="45"/>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6"/>
        <v>29.849999999999998</v>
      </c>
      <c r="N998" t="str">
        <f t="shared" si="47"/>
        <v>Robusta</v>
      </c>
      <c r="O998" t="str">
        <f t="shared" si="45"/>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6"/>
        <v>27</v>
      </c>
      <c r="N999" t="str">
        <f t="shared" si="47"/>
        <v>Arabica</v>
      </c>
      <c r="O999" t="str">
        <f t="shared" si="45"/>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6"/>
        <v>9.9499999999999993</v>
      </c>
      <c r="N1000" t="str">
        <f t="shared" si="47"/>
        <v>Arabica</v>
      </c>
      <c r="O1000" t="str">
        <f t="shared" si="45"/>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6"/>
        <v>12.375</v>
      </c>
      <c r="N1001" t="str">
        <f t="shared" si="47"/>
        <v>Excelsa</v>
      </c>
      <c r="O1001" t="str">
        <f t="shared" si="45"/>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8" sqref="C18"/>
    </sheetView>
  </sheetViews>
  <sheetFormatPr defaultRowHeight="14.5" x14ac:dyDescent="0.35"/>
  <cols>
    <col min="1" max="7" width="13.1796875"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nabilah syahirah</cp:lastModifiedBy>
  <cp:revision/>
  <dcterms:created xsi:type="dcterms:W3CDTF">2022-11-26T09:51:45Z</dcterms:created>
  <dcterms:modified xsi:type="dcterms:W3CDTF">2024-12-03T16:38:23Z</dcterms:modified>
  <cp:category/>
  <cp:contentStatus/>
</cp:coreProperties>
</file>