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gwadestek-my.sharepoint.com/personal/malik_gwadestek_com/Documents/Documents/DOKUMEN KERJA/1 FILE PROYEK/47 JSB/standar Reference/"/>
    </mc:Choice>
  </mc:AlternateContent>
  <xr:revisionPtr revIDLastSave="1573" documentId="13_ncr:1_{1C98E778-B7DE-407F-A855-37BEA1DE83B7}" xr6:coauthVersionLast="47" xr6:coauthVersionMax="47" xr10:uidLastSave="{A825ED66-0B16-4081-A5A7-5E72DA305430}"/>
  <bookViews>
    <workbookView xWindow="-120" yWindow="-120" windowWidth="29040" windowHeight="15720" tabRatio="926" firstSheet="1" activeTab="1" xr2:uid="{2CF2D18F-A87C-42AA-9BEA-EA07D83F792A}"/>
  </bookViews>
  <sheets>
    <sheet name="SP 1 (2)" sheetId="110" state="hidden" r:id="rId1"/>
    <sheet name="Form" sheetId="8" r:id="rId2"/>
  </sheets>
  <definedNames>
    <definedName name="_xlnm.Print_Area" localSheetId="1">Form!$B$2:$Q$31</definedName>
    <definedName name="_xlnm.Print_Area" localSheetId="0">'SP 1 (2)'!$A$2:$N$33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10" l="1"/>
  <c r="K15" i="110"/>
  <c r="K14" i="110"/>
  <c r="K13" i="110"/>
  <c r="K12" i="110"/>
  <c r="K11" i="110"/>
  <c r="K10" i="110"/>
  <c r="K9" i="110"/>
  <c r="K8" i="110"/>
  <c r="K7" i="110"/>
  <c r="K6" i="110"/>
  <c r="K5" i="110"/>
  <c r="K18" i="110" s="1"/>
  <c r="X20" i="110" l="1"/>
  <c r="X19" i="110"/>
  <c r="K19" i="110"/>
  <c r="K20" i="110" s="1"/>
  <c r="M18" i="8"/>
  <c r="M17" i="8"/>
  <c r="M16" i="8"/>
  <c r="M15" i="8"/>
  <c r="M14" i="8"/>
  <c r="M13" i="8"/>
  <c r="M12" i="8"/>
  <c r="M11" i="8"/>
  <c r="M10" i="8"/>
  <c r="M9" i="8"/>
  <c r="M8" i="8" l="1"/>
  <c r="M7" i="8"/>
  <c r="M20" i="8" l="1"/>
  <c r="Z21" i="8" l="1"/>
  <c r="Z22" i="8"/>
  <c r="M21" i="8" l="1"/>
  <c r="M22" i="8" l="1"/>
</calcChain>
</file>

<file path=xl/sharedStrings.xml><?xml version="1.0" encoding="utf-8"?>
<sst xmlns="http://schemas.openxmlformats.org/spreadsheetml/2006/main" count="148" uniqueCount="65">
  <si>
    <t>FEATURE NO.</t>
  </si>
  <si>
    <t>SP 001</t>
  </si>
  <si>
    <t>Slope Variable</t>
  </si>
  <si>
    <t>Range of Classes</t>
  </si>
  <si>
    <t>Value/Classes</t>
  </si>
  <si>
    <t>Height</t>
  </si>
  <si>
    <t>Slope Angle</t>
  </si>
  <si>
    <t>Slope Shape</t>
  </si>
  <si>
    <t>Asymmetrical</t>
  </si>
  <si>
    <t>Simple</t>
  </si>
  <si>
    <t>Plan Profile</t>
  </si>
  <si>
    <t>Straight</t>
  </si>
  <si>
    <t>Planar</t>
  </si>
  <si>
    <t>Cutting Topography</t>
  </si>
  <si>
    <t>Base</t>
  </si>
  <si>
    <t>Structure</t>
  </si>
  <si>
    <t>Soil Nailing</t>
  </si>
  <si>
    <t>Compound</t>
  </si>
  <si>
    <t>Main Cover Type</t>
  </si>
  <si>
    <t>Others</t>
  </si>
  <si>
    <t>Convex</t>
  </si>
  <si>
    <t>Slope Cover</t>
  </si>
  <si>
    <t>Good</t>
  </si>
  <si>
    <t>Concave</t>
  </si>
  <si>
    <t>Precentage Rock Exposure</t>
  </si>
  <si>
    <t>Corestone Boulders</t>
  </si>
  <si>
    <t>No</t>
  </si>
  <si>
    <t>Top</t>
  </si>
  <si>
    <t>Rock Condition Profile</t>
  </si>
  <si>
    <t>Majority &lt; Grade III</t>
  </si>
  <si>
    <t>Middle</t>
  </si>
  <si>
    <t>Measure of Ground Saturation</t>
  </si>
  <si>
    <t>High</t>
  </si>
  <si>
    <t>Basin/Flat</t>
  </si>
  <si>
    <t>Y</t>
  </si>
  <si>
    <t>Sidelong Embankment</t>
  </si>
  <si>
    <t>0,05</t>
  </si>
  <si>
    <t>P</t>
  </si>
  <si>
    <t>None</t>
  </si>
  <si>
    <t>INSTABILITY CATEGORY</t>
  </si>
  <si>
    <t>Crib Wall</t>
  </si>
  <si>
    <t>Piled Wall</t>
  </si>
  <si>
    <t>Surface Netting</t>
  </si>
  <si>
    <t>Gabion Wall</t>
  </si>
  <si>
    <t>Rock Bolts/Stitching</t>
  </si>
  <si>
    <t>Concrete Wall</t>
  </si>
  <si>
    <t>Masonary Wall</t>
  </si>
  <si>
    <t>Grass</t>
  </si>
  <si>
    <t>Shrub</t>
  </si>
  <si>
    <t>Fern</t>
  </si>
  <si>
    <t>Jungle</t>
  </si>
  <si>
    <t>Plantation</t>
  </si>
  <si>
    <t>Agricultural</t>
  </si>
  <si>
    <t>Average</t>
  </si>
  <si>
    <t>Poor</t>
  </si>
  <si>
    <t>Yes</t>
  </si>
  <si>
    <t>Parthly &lt; Grade III &amp; Partly &gt; Grade IV</t>
  </si>
  <si>
    <t>Predominantly Grade IV to Grade VI</t>
  </si>
  <si>
    <t>Predominantly Grade IV to Grade VI but witg Corestone Boulders</t>
  </si>
  <si>
    <t>Predominantly Colluvium</t>
  </si>
  <si>
    <t>Low</t>
  </si>
  <si>
    <t>Medium</t>
  </si>
  <si>
    <t>Very High</t>
  </si>
  <si>
    <t>LOCATION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</si>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</sst>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Urbanist"/>
      <family val="2"/>
    </font>
    <font>
      <sz val="12"/>
      <color theme="1"/>
      <name val="Urbanist"/>
      <family val="2"/>
    </font>
    <font>
      <b/>
      <sz val="12"/>
      <color theme="1"/>
      <name val="Urbanist"/>
      <family val="2"/>
    </font>
    <font>
      <i/>
      <sz val="12"/>
      <color theme="1"/>
      <name val="Urbanist"/>
      <family val="2"/>
    </font>
    <font>
      <sz val="12"/>
      <color theme="0" tint="-0.34998626667073579"/>
      <name val="Urbanis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0" fontId="3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/>
    <xf numFmtId="0" fontId="2" fillId="0" borderId="9" xfId="0" applyFont="1" applyBorder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0" fontId="3" fillId="0" borderId="8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4" fontId="2" fillId="0" borderId="0" xfId="0" applyNumberFormat="1" applyFont="1"/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/>
    <xf numFmtId="0" fontId="5" fillId="3" borderId="0" xfId="0" applyFont="1" applyFill="1" applyBorder="1"/>
    <xf numFmtId="0" fontId="5" fillId="3" borderId="0" xfId="0" applyFont="1" applyFill="1" applyBorder="1" applyAlignment="1">
      <alignment vertical="top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549089</xdr:colOff>
      <xdr:row>11</xdr:row>
      <xdr:rowOff>280147</xdr:rowOff>
    </xdr:from>
    <xdr:to>
      <xdr:col>30</xdr:col>
      <xdr:colOff>187600</xdr:colOff>
      <xdr:row>15</xdr:row>
      <xdr:rowOff>30969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504D2A-3953-40C5-8DA6-5B329AB3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17364" y="3690097"/>
          <a:ext cx="7372811" cy="1093847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23</xdr:row>
      <xdr:rowOff>0</xdr:rowOff>
    </xdr:from>
    <xdr:to>
      <xdr:col>30</xdr:col>
      <xdr:colOff>553431</xdr:colOff>
      <xdr:row>28</xdr:row>
      <xdr:rowOff>175597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8BB5F7-3079-4290-9990-119A53DFB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87475" y="7353300"/>
          <a:ext cx="7068531" cy="160434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190501</xdr:colOff>
      <xdr:row>5</xdr:row>
      <xdr:rowOff>212912</xdr:rowOff>
    </xdr:from>
    <xdr:to>
      <xdr:col>30</xdr:col>
      <xdr:colOff>195972</xdr:colOff>
      <xdr:row>11</xdr:row>
      <xdr:rowOff>54590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E3BE70-25E0-4FFE-9D1F-BE07DDE3C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68376" y="1736912"/>
          <a:ext cx="7130171" cy="172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434B-5282-467A-8D0F-3E24911C9CFE}">
  <sheetPr>
    <pageSetUpPr fitToPage="1"/>
  </sheetPr>
  <dimension ref="A1:X49"/>
  <sheetViews>
    <sheetView topLeftCell="A3" zoomScale="85" zoomScaleNormal="85" workbookViewId="0">
      <selection activeCell="O2" sqref="O2:P20"/>
    </sheetView>
  </sheetViews>
  <sheetFormatPr defaultRowHeight="18.75" x14ac:dyDescent="0.35"/>
  <cols>
    <col min="1" max="1" width="4.7109375" style="2" customWidth="1"/>
    <col min="2" max="2" width="23.42578125" style="2" customWidth="1"/>
    <col min="3" max="3" width="1.85546875" style="2" customWidth="1"/>
    <col min="4" max="4" width="5.28515625" style="2" customWidth="1"/>
    <col min="5" max="5" width="12.140625" style="2" customWidth="1"/>
    <col min="6" max="6" width="2.5703125" style="2" customWidth="1"/>
    <col min="7" max="7" width="12.140625" style="2" customWidth="1"/>
    <col min="8" max="8" width="2.5703125" style="2" customWidth="1"/>
    <col min="9" max="9" width="7.42578125" style="2" customWidth="1"/>
    <col min="10" max="10" width="20.7109375" style="2" customWidth="1"/>
    <col min="11" max="11" width="11.5703125" style="2" customWidth="1"/>
    <col min="12" max="12" width="12.140625" style="2" customWidth="1"/>
    <col min="13" max="13" width="5.28515625" style="2" customWidth="1"/>
    <col min="14" max="14" width="4.7109375" style="2" customWidth="1"/>
    <col min="15" max="15" width="9.140625" style="2"/>
    <col min="16" max="16" width="14" style="2" customWidth="1"/>
    <col min="17" max="18" width="9.140625" style="2"/>
    <col min="19" max="19" width="25" style="2" customWidth="1"/>
    <col min="20" max="28" width="9.140625" style="2"/>
    <col min="29" max="30" width="16.85546875" style="2" bestFit="1" customWidth="1"/>
    <col min="31" max="16384" width="9.140625" style="2"/>
  </cols>
  <sheetData>
    <row r="1" spans="1:19" ht="19.5" thickBot="1" x14ac:dyDescent="0.4"/>
    <row r="2" spans="1:19" ht="29.25" customHeight="1" thickTop="1" x14ac:dyDescent="0.35">
      <c r="A2" s="3" t="s">
        <v>0</v>
      </c>
      <c r="B2" s="4"/>
      <c r="C2" s="4"/>
      <c r="D2" s="23" t="s">
        <v>1</v>
      </c>
      <c r="E2" s="23"/>
      <c r="F2" s="23"/>
      <c r="G2" s="23"/>
      <c r="H2" s="23"/>
      <c r="I2" s="23"/>
      <c r="J2" s="23"/>
      <c r="K2" s="23"/>
      <c r="L2" s="23"/>
      <c r="M2" s="5"/>
      <c r="N2" s="6"/>
    </row>
    <row r="3" spans="1:19" ht="21.75" customHeight="1" x14ac:dyDescent="0.3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 spans="1:19" ht="24.95" customHeight="1" x14ac:dyDescent="0.35">
      <c r="A4" s="10"/>
      <c r="B4" s="30" t="s">
        <v>2</v>
      </c>
      <c r="C4" s="30"/>
      <c r="D4" s="30"/>
      <c r="E4" s="30" t="s">
        <v>3</v>
      </c>
      <c r="F4" s="30"/>
      <c r="G4" s="30"/>
      <c r="H4" s="30"/>
      <c r="I4" s="30"/>
      <c r="J4" s="30"/>
      <c r="K4" s="33" t="s">
        <v>4</v>
      </c>
      <c r="L4" s="33"/>
      <c r="M4" s="33"/>
      <c r="N4" s="13"/>
    </row>
    <row r="5" spans="1:19" ht="24.95" customHeight="1" x14ac:dyDescent="0.35">
      <c r="A5" s="10"/>
      <c r="B5" s="34" t="s">
        <v>5</v>
      </c>
      <c r="C5" s="34"/>
      <c r="D5" s="34"/>
      <c r="E5" s="34">
        <v>14.84</v>
      </c>
      <c r="F5" s="34"/>
      <c r="G5" s="34"/>
      <c r="H5" s="34"/>
      <c r="I5" s="34"/>
      <c r="J5" s="34"/>
      <c r="K5" s="30">
        <f>E5</f>
        <v>14.84</v>
      </c>
      <c r="L5" s="30"/>
      <c r="M5" s="30"/>
      <c r="N5" s="13"/>
      <c r="O5" s="28"/>
      <c r="P5" s="28"/>
    </row>
    <row r="6" spans="1:19" ht="24.95" customHeight="1" x14ac:dyDescent="0.35">
      <c r="A6" s="10"/>
      <c r="B6" s="34" t="s">
        <v>6</v>
      </c>
      <c r="C6" s="34"/>
      <c r="D6" s="34"/>
      <c r="E6" s="34">
        <v>60</v>
      </c>
      <c r="F6" s="34"/>
      <c r="G6" s="34"/>
      <c r="H6" s="34"/>
      <c r="I6" s="34"/>
      <c r="J6" s="34"/>
      <c r="K6" s="30">
        <f>E6</f>
        <v>60</v>
      </c>
      <c r="L6" s="30"/>
      <c r="M6" s="30"/>
      <c r="N6" s="13"/>
      <c r="O6" s="28"/>
      <c r="P6" s="28"/>
    </row>
    <row r="7" spans="1:19" ht="24.95" customHeight="1" x14ac:dyDescent="0.35">
      <c r="A7" s="10"/>
      <c r="B7" s="34" t="s">
        <v>7</v>
      </c>
      <c r="C7" s="34"/>
      <c r="D7" s="34"/>
      <c r="E7" s="34" t="s">
        <v>9</v>
      </c>
      <c r="F7" s="34"/>
      <c r="G7" s="34"/>
      <c r="H7" s="34"/>
      <c r="I7" s="34"/>
      <c r="J7" s="34"/>
      <c r="K7" s="30" t="str">
        <f>IF(E7="Simple","1",IF(E7="Planar","2",IF(E7="Asymmetrical","3","4")))</f>
        <v>1</v>
      </c>
      <c r="L7" s="30"/>
      <c r="M7" s="30"/>
      <c r="N7" s="13"/>
      <c r="O7" s="28"/>
      <c r="P7" s="28"/>
      <c r="S7" s="21" t="s">
        <v>9</v>
      </c>
    </row>
    <row r="8" spans="1:19" ht="24.95" customHeight="1" x14ac:dyDescent="0.35">
      <c r="A8" s="10"/>
      <c r="B8" s="34" t="s">
        <v>10</v>
      </c>
      <c r="C8" s="34"/>
      <c r="D8" s="34"/>
      <c r="E8" s="34" t="s">
        <v>11</v>
      </c>
      <c r="F8" s="34"/>
      <c r="G8" s="34"/>
      <c r="H8" s="34"/>
      <c r="I8" s="34"/>
      <c r="J8" s="34"/>
      <c r="K8" s="30" t="str">
        <f>IF(E8="Convex","1",IF(E8="Concave","2","3"))</f>
        <v>3</v>
      </c>
      <c r="L8" s="30"/>
      <c r="M8" s="30"/>
      <c r="N8" s="13"/>
      <c r="O8" s="28"/>
      <c r="P8" s="28"/>
      <c r="S8" s="21" t="s">
        <v>12</v>
      </c>
    </row>
    <row r="9" spans="1:19" ht="24.95" customHeight="1" x14ac:dyDescent="0.35">
      <c r="A9" s="10"/>
      <c r="B9" s="34" t="s">
        <v>13</v>
      </c>
      <c r="C9" s="34"/>
      <c r="D9" s="34"/>
      <c r="E9" s="34" t="s">
        <v>14</v>
      </c>
      <c r="F9" s="34"/>
      <c r="G9" s="34"/>
      <c r="H9" s="34"/>
      <c r="I9" s="34"/>
      <c r="J9" s="34"/>
      <c r="K9" s="30" t="str">
        <f>IF(E9="Top","1",IF(E9="Middle","2",IF(E9="Base","3",IF(E9="Basin/Flat","4","5"))))</f>
        <v>3</v>
      </c>
      <c r="L9" s="30"/>
      <c r="M9" s="30"/>
      <c r="N9" s="13"/>
      <c r="O9" s="28"/>
      <c r="P9" s="28"/>
      <c r="S9" s="21" t="s">
        <v>8</v>
      </c>
    </row>
    <row r="10" spans="1:19" ht="24.95" customHeight="1" x14ac:dyDescent="0.35">
      <c r="A10" s="10"/>
      <c r="B10" s="34" t="s">
        <v>15</v>
      </c>
      <c r="C10" s="34"/>
      <c r="D10" s="34"/>
      <c r="E10" s="34" t="s">
        <v>38</v>
      </c>
      <c r="F10" s="34"/>
      <c r="G10" s="34"/>
      <c r="H10" s="34"/>
      <c r="I10" s="34"/>
      <c r="J10" s="34"/>
      <c r="K10" s="30" t="str">
        <f>IF(E10="None","1",IF(E10="Crib Wall","2",IF(E10="Piled Wall","3",IF(E10="Surface Netting","4",IF(E10="Soil Nailing","5",IF(E10="Gabion Wall","6",IF(E10="Rock Bolts/Stitching","7",IF(E10="Concrete Wall","8",IF(E10="Masonary Wall","9","10")))))))))</f>
        <v>1</v>
      </c>
      <c r="L10" s="30"/>
      <c r="M10" s="30"/>
      <c r="N10" s="13"/>
      <c r="O10" s="28"/>
      <c r="P10" s="28"/>
      <c r="S10" s="21" t="s">
        <v>17</v>
      </c>
    </row>
    <row r="11" spans="1:19" ht="24.95" customHeight="1" x14ac:dyDescent="0.35">
      <c r="A11" s="18"/>
      <c r="B11" s="34" t="s">
        <v>18</v>
      </c>
      <c r="C11" s="34"/>
      <c r="D11" s="34"/>
      <c r="E11" s="34" t="s">
        <v>47</v>
      </c>
      <c r="F11" s="34"/>
      <c r="G11" s="34"/>
      <c r="H11" s="34"/>
      <c r="I11" s="34"/>
      <c r="J11" s="34"/>
      <c r="K11" s="30" t="str">
        <f>IF(E11="Grass","1",IF(E11="Shrub","2",IF(E11="Fern","3",IF(E11="Jungle","4",IF(E11="Plantation","5",IF(E11="Agricultural","6","7"))))))</f>
        <v>1</v>
      </c>
      <c r="L11" s="30"/>
      <c r="M11" s="30"/>
      <c r="N11" s="13"/>
      <c r="O11" s="28"/>
      <c r="P11" s="28"/>
      <c r="S11" s="2" t="s">
        <v>20</v>
      </c>
    </row>
    <row r="12" spans="1:19" ht="24.95" customHeight="1" x14ac:dyDescent="0.35">
      <c r="A12" s="18"/>
      <c r="B12" s="34" t="s">
        <v>21</v>
      </c>
      <c r="C12" s="34"/>
      <c r="D12" s="34"/>
      <c r="E12" s="34" t="s">
        <v>54</v>
      </c>
      <c r="F12" s="34"/>
      <c r="G12" s="34"/>
      <c r="H12" s="34"/>
      <c r="I12" s="34"/>
      <c r="J12" s="34"/>
      <c r="K12" s="30" t="str">
        <f>IF(E12="Good","1",IF(E12="Average","2","3"))</f>
        <v>3</v>
      </c>
      <c r="L12" s="30"/>
      <c r="M12" s="30"/>
      <c r="N12" s="13"/>
      <c r="O12" s="28"/>
      <c r="P12" s="28"/>
      <c r="S12" s="2" t="s">
        <v>23</v>
      </c>
    </row>
    <row r="13" spans="1:19" ht="31.5" customHeight="1" x14ac:dyDescent="0.35">
      <c r="A13" s="18"/>
      <c r="B13" s="35" t="s">
        <v>24</v>
      </c>
      <c r="C13" s="35"/>
      <c r="D13" s="35"/>
      <c r="E13" s="34">
        <v>70</v>
      </c>
      <c r="F13" s="34"/>
      <c r="G13" s="34"/>
      <c r="H13" s="34"/>
      <c r="I13" s="34"/>
      <c r="J13" s="34"/>
      <c r="K13" s="30">
        <f>E13</f>
        <v>70</v>
      </c>
      <c r="L13" s="30"/>
      <c r="M13" s="30"/>
      <c r="N13" s="13"/>
      <c r="O13" s="28"/>
      <c r="P13" s="28"/>
      <c r="S13" s="2" t="s">
        <v>11</v>
      </c>
    </row>
    <row r="14" spans="1:19" ht="24.95" customHeight="1" x14ac:dyDescent="0.35">
      <c r="A14" s="18"/>
      <c r="B14" s="34" t="s">
        <v>25</v>
      </c>
      <c r="C14" s="34"/>
      <c r="D14" s="34"/>
      <c r="E14" s="34" t="s">
        <v>26</v>
      </c>
      <c r="F14" s="34"/>
      <c r="G14" s="34"/>
      <c r="H14" s="34"/>
      <c r="I14" s="34"/>
      <c r="J14" s="34"/>
      <c r="K14" s="30" t="str">
        <f>IF(E14="Yes","-1","0")</f>
        <v>0</v>
      </c>
      <c r="L14" s="30"/>
      <c r="M14" s="30"/>
      <c r="N14" s="13"/>
      <c r="O14" s="28"/>
      <c r="P14" s="28"/>
      <c r="S14" s="21" t="s">
        <v>27</v>
      </c>
    </row>
    <row r="15" spans="1:19" ht="24.95" customHeight="1" x14ac:dyDescent="0.35">
      <c r="A15" s="18"/>
      <c r="B15" s="34" t="s">
        <v>28</v>
      </c>
      <c r="C15" s="34"/>
      <c r="D15" s="34"/>
      <c r="E15" s="34" t="s">
        <v>56</v>
      </c>
      <c r="F15" s="34"/>
      <c r="G15" s="34"/>
      <c r="H15" s="34"/>
      <c r="I15" s="34"/>
      <c r="J15" s="34"/>
      <c r="K15" s="30" t="str">
        <f>IF(E15="Majority &lt; Grade III","1",IF(E15="Parthly &lt; Grade III &amp; Partly &gt; Grade IV","2",IF(E15="Predominantly Grade IV to Grade VI","3",IF(E15="Predominantly Grade IV to Grade VI but witg Corestone Boulders","4","5"))))</f>
        <v>2</v>
      </c>
      <c r="L15" s="30"/>
      <c r="M15" s="30"/>
      <c r="N15" s="13"/>
      <c r="O15" s="28"/>
      <c r="P15" s="28"/>
      <c r="S15" s="21" t="s">
        <v>30</v>
      </c>
    </row>
    <row r="16" spans="1:19" ht="43.5" customHeight="1" x14ac:dyDescent="0.35">
      <c r="A16" s="18"/>
      <c r="B16" s="35" t="s">
        <v>31</v>
      </c>
      <c r="C16" s="35"/>
      <c r="D16" s="35"/>
      <c r="E16" s="34" t="s">
        <v>60</v>
      </c>
      <c r="F16" s="34"/>
      <c r="G16" s="34"/>
      <c r="H16" s="34"/>
      <c r="I16" s="34"/>
      <c r="J16" s="34"/>
      <c r="K16" s="30" t="str">
        <f>IF(E16="Low","0",IF(E16="Medium","1",IF(E16="High","2","3")))</f>
        <v>0</v>
      </c>
      <c r="L16" s="30"/>
      <c r="M16" s="30"/>
      <c r="N16" s="13"/>
      <c r="O16" s="28"/>
      <c r="P16" s="28"/>
      <c r="S16" s="21" t="s">
        <v>14</v>
      </c>
    </row>
    <row r="17" spans="1:24" ht="12.75" customHeight="1" thickBot="1" x14ac:dyDescent="0.4">
      <c r="A17" s="18"/>
      <c r="B17" s="36"/>
      <c r="C17" s="36"/>
      <c r="D17" s="36"/>
      <c r="E17" s="31"/>
      <c r="F17" s="31"/>
      <c r="G17" s="31"/>
      <c r="H17" s="31"/>
      <c r="I17" s="31"/>
      <c r="J17" s="31"/>
      <c r="K17" s="31"/>
      <c r="L17" s="31"/>
      <c r="M17" s="31"/>
      <c r="N17" s="13"/>
      <c r="S17" s="21" t="s">
        <v>33</v>
      </c>
    </row>
    <row r="18" spans="1:24" ht="24.95" customHeight="1" x14ac:dyDescent="0.35">
      <c r="A18" s="18"/>
      <c r="B18" s="30" t="s">
        <v>34</v>
      </c>
      <c r="C18" s="30"/>
      <c r="D18" s="30"/>
      <c r="E18" s="30"/>
      <c r="F18" s="30"/>
      <c r="G18" s="30"/>
      <c r="H18" s="30"/>
      <c r="I18" s="30"/>
      <c r="J18" s="30"/>
      <c r="K18" s="30">
        <f>(0.027*(K5)+0.02*(K6)+0.163*(K7)+0.354*(K8)+0.278*(K9)+0.202*(K10)+0.172*(K11)+0.472*(K12)+0.017*(K13)-1.266*(K14)+0.249*(K15)+0.281*(K16)-4.293)</f>
        <v>2.8446799999999994</v>
      </c>
      <c r="L18" s="30"/>
      <c r="M18" s="30"/>
      <c r="N18" s="19"/>
      <c r="O18" s="1"/>
      <c r="Q18" s="1"/>
      <c r="R18" s="1"/>
      <c r="S18" s="22" t="s">
        <v>35</v>
      </c>
      <c r="X18" s="25" t="s">
        <v>36</v>
      </c>
    </row>
    <row r="19" spans="1:24" ht="24.95" customHeight="1" x14ac:dyDescent="0.35">
      <c r="A19" s="18"/>
      <c r="B19" s="30" t="s">
        <v>37</v>
      </c>
      <c r="C19" s="30"/>
      <c r="D19" s="30"/>
      <c r="E19" s="30"/>
      <c r="F19" s="30"/>
      <c r="G19" s="30"/>
      <c r="H19" s="30"/>
      <c r="I19" s="30"/>
      <c r="J19" s="30"/>
      <c r="K19" s="32">
        <f>IF(K18&lt;-2,X18,IF(K18&lt;0.5,X19,IF(K18&lt;4,X20,X21)))</f>
        <v>0.97073027066098794</v>
      </c>
      <c r="L19" s="32"/>
      <c r="M19" s="32"/>
      <c r="N19" s="19"/>
      <c r="O19" s="1"/>
      <c r="Q19" s="1"/>
      <c r="R19" s="1"/>
      <c r="S19" s="20" t="s">
        <v>38</v>
      </c>
      <c r="X19" s="26">
        <f>0.0037*(K18^3)+0.0891*(K18^2)+0.3195*(K18)-0.3531</f>
        <v>1.3619636707631591</v>
      </c>
    </row>
    <row r="20" spans="1:24" ht="24.95" customHeight="1" x14ac:dyDescent="0.35">
      <c r="A20" s="18"/>
      <c r="B20" s="30" t="s">
        <v>39</v>
      </c>
      <c r="C20" s="30"/>
      <c r="D20" s="30"/>
      <c r="E20" s="30"/>
      <c r="F20" s="30"/>
      <c r="G20" s="30"/>
      <c r="H20" s="30"/>
      <c r="I20" s="30"/>
      <c r="J20" s="30"/>
      <c r="K20" s="30" t="str">
        <f>IF(K19&lt;=0.2,"Very Low",IF(K19&lt;=0.4,"Low",IF(K19&lt;=0.6,"Medium",IF(K19&lt;=0.8,"High","Very High"))))</f>
        <v>Very High</v>
      </c>
      <c r="L20" s="30"/>
      <c r="M20" s="30"/>
      <c r="N20" s="13"/>
      <c r="P20" s="24"/>
      <c r="Q20" s="1"/>
      <c r="R20" s="1"/>
      <c r="S20" s="2" t="s">
        <v>40</v>
      </c>
      <c r="X20" s="26">
        <f>0.0105*(K18^3)-0.1275*(K18^2)+0.5152*(K18)+0.2952</f>
        <v>0.97073027066098794</v>
      </c>
    </row>
    <row r="21" spans="1:24" ht="24.95" customHeight="1" thickBot="1" x14ac:dyDescent="0.4">
      <c r="A21" s="18"/>
      <c r="B21" s="36"/>
      <c r="C21" s="36"/>
      <c r="D21" s="36"/>
      <c r="E21" s="31"/>
      <c r="F21" s="31"/>
      <c r="G21" s="31"/>
      <c r="H21" s="31"/>
      <c r="I21" s="31"/>
      <c r="J21" s="31"/>
      <c r="K21" s="31"/>
      <c r="L21" s="31"/>
      <c r="M21" s="31"/>
      <c r="N21" s="13"/>
      <c r="Q21" s="1"/>
      <c r="R21" s="1"/>
      <c r="S21" s="2" t="s">
        <v>41</v>
      </c>
      <c r="X21" s="27">
        <v>1</v>
      </c>
    </row>
    <row r="22" spans="1:24" ht="24.95" customHeight="1" x14ac:dyDescent="0.35">
      <c r="A22" s="18"/>
      <c r="B22" s="11"/>
      <c r="K22" s="12"/>
      <c r="M22" s="29"/>
      <c r="N22" s="13"/>
      <c r="S22" s="2" t="s">
        <v>42</v>
      </c>
      <c r="X22" s="12"/>
    </row>
    <row r="23" spans="1:24" ht="24.95" customHeight="1" x14ac:dyDescent="0.35">
      <c r="A23" s="18"/>
      <c r="B23" s="11"/>
      <c r="K23" s="12"/>
      <c r="M23" s="29"/>
      <c r="N23" s="13"/>
      <c r="S23" s="2" t="s">
        <v>16</v>
      </c>
    </row>
    <row r="24" spans="1:24" s="11" customFormat="1" ht="24.95" customHeight="1" x14ac:dyDescent="0.35">
      <c r="A24" s="18"/>
      <c r="C24" s="2"/>
      <c r="D24" s="2"/>
      <c r="E24" s="2"/>
      <c r="F24" s="2"/>
      <c r="G24" s="2"/>
      <c r="H24" s="2"/>
      <c r="I24" s="2"/>
      <c r="J24" s="2"/>
      <c r="K24" s="12"/>
      <c r="L24" s="2"/>
      <c r="M24" s="2"/>
      <c r="N24" s="13"/>
      <c r="S24" s="11" t="s">
        <v>43</v>
      </c>
    </row>
    <row r="25" spans="1:24" ht="24.95" customHeight="1" x14ac:dyDescent="0.35">
      <c r="A25" s="18"/>
      <c r="B25" s="11"/>
      <c r="K25" s="12"/>
      <c r="N25" s="13"/>
      <c r="S25" s="2" t="s">
        <v>44</v>
      </c>
    </row>
    <row r="26" spans="1:24" ht="21" customHeight="1" x14ac:dyDescent="0.35">
      <c r="A26" s="18"/>
      <c r="B26" s="11"/>
      <c r="N26" s="13"/>
      <c r="S26" s="2" t="s">
        <v>45</v>
      </c>
    </row>
    <row r="27" spans="1:24" ht="21" customHeight="1" x14ac:dyDescent="0.35">
      <c r="A27" s="10"/>
      <c r="B27" s="11"/>
      <c r="C27" s="11"/>
      <c r="N27" s="13"/>
      <c r="S27" s="2" t="s">
        <v>46</v>
      </c>
    </row>
    <row r="28" spans="1:24" ht="21" customHeight="1" thickBot="1" x14ac:dyDescent="0.4">
      <c r="A28" s="14"/>
      <c r="B28" s="15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S28" s="2" t="s">
        <v>19</v>
      </c>
    </row>
    <row r="29" spans="1:24" ht="21" customHeight="1" thickTop="1" x14ac:dyDescent="0.35">
      <c r="A29" s="11"/>
      <c r="B29" s="11"/>
      <c r="C29" s="11"/>
      <c r="S29" s="21" t="s">
        <v>47</v>
      </c>
    </row>
    <row r="30" spans="1:24" ht="21" customHeight="1" x14ac:dyDescent="0.35">
      <c r="A30" s="11"/>
      <c r="B30" s="11"/>
      <c r="C30" s="11"/>
      <c r="S30" s="21" t="s">
        <v>48</v>
      </c>
    </row>
    <row r="31" spans="1:24" ht="21" customHeight="1" x14ac:dyDescent="0.35">
      <c r="A31" s="11"/>
      <c r="B31" s="11"/>
      <c r="C31" s="11"/>
      <c r="S31" s="21" t="s">
        <v>49</v>
      </c>
    </row>
    <row r="32" spans="1:24" ht="21" customHeight="1" x14ac:dyDescent="0.35">
      <c r="S32" s="21" t="s">
        <v>50</v>
      </c>
    </row>
    <row r="33" spans="1:19" ht="21" customHeight="1" x14ac:dyDescent="0.35">
      <c r="A33" s="11"/>
      <c r="B33" s="11"/>
      <c r="C33" s="11"/>
      <c r="S33" s="21" t="s">
        <v>51</v>
      </c>
    </row>
    <row r="34" spans="1:19" ht="21" customHeight="1" x14ac:dyDescent="0.35">
      <c r="S34" s="21" t="s">
        <v>52</v>
      </c>
    </row>
    <row r="35" spans="1:19" ht="21" customHeight="1" x14ac:dyDescent="0.35">
      <c r="S35" s="21" t="s">
        <v>19</v>
      </c>
    </row>
    <row r="36" spans="1:19" ht="18" customHeight="1" x14ac:dyDescent="0.35">
      <c r="S36" s="2" t="s">
        <v>22</v>
      </c>
    </row>
    <row r="37" spans="1:19" ht="18" customHeight="1" x14ac:dyDescent="0.35">
      <c r="S37" s="2" t="s">
        <v>53</v>
      </c>
    </row>
    <row r="38" spans="1:19" ht="18" customHeight="1" x14ac:dyDescent="0.35">
      <c r="S38" s="2" t="s">
        <v>54</v>
      </c>
    </row>
    <row r="39" spans="1:19" ht="18" customHeight="1" x14ac:dyDescent="0.35">
      <c r="S39" s="21" t="s">
        <v>55</v>
      </c>
    </row>
    <row r="40" spans="1:19" x14ac:dyDescent="0.35">
      <c r="S40" s="21" t="s">
        <v>26</v>
      </c>
    </row>
    <row r="41" spans="1:19" ht="18" customHeight="1" x14ac:dyDescent="0.35">
      <c r="S41" s="2" t="s">
        <v>29</v>
      </c>
    </row>
    <row r="42" spans="1:19" x14ac:dyDescent="0.35">
      <c r="S42" s="2" t="s">
        <v>56</v>
      </c>
    </row>
    <row r="43" spans="1:19" x14ac:dyDescent="0.35">
      <c r="S43" s="2" t="s">
        <v>57</v>
      </c>
    </row>
    <row r="44" spans="1:19" x14ac:dyDescent="0.35">
      <c r="S44" s="2" t="s">
        <v>58</v>
      </c>
    </row>
    <row r="45" spans="1:19" x14ac:dyDescent="0.35">
      <c r="S45" s="2" t="s">
        <v>59</v>
      </c>
    </row>
    <row r="46" spans="1:19" x14ac:dyDescent="0.35">
      <c r="S46" s="21" t="s">
        <v>60</v>
      </c>
    </row>
    <row r="47" spans="1:19" x14ac:dyDescent="0.35">
      <c r="S47" s="21" t="s">
        <v>61</v>
      </c>
    </row>
    <row r="48" spans="1:19" x14ac:dyDescent="0.35">
      <c r="S48" s="21" t="s">
        <v>32</v>
      </c>
    </row>
    <row r="49" spans="19:19" x14ac:dyDescent="0.35">
      <c r="S49" s="21" t="s">
        <v>62</v>
      </c>
    </row>
  </sheetData>
  <mergeCells count="52">
    <mergeCell ref="B21:D21"/>
    <mergeCell ref="E21:J21"/>
    <mergeCell ref="K21:M21"/>
    <mergeCell ref="M22:M23"/>
    <mergeCell ref="B18:J18"/>
    <mergeCell ref="K18:M18"/>
    <mergeCell ref="B19:J19"/>
    <mergeCell ref="K19:M19"/>
    <mergeCell ref="B20:J20"/>
    <mergeCell ref="K20:M20"/>
    <mergeCell ref="B16:D16"/>
    <mergeCell ref="E16:J16"/>
    <mergeCell ref="K16:M16"/>
    <mergeCell ref="B17:D17"/>
    <mergeCell ref="E17:J17"/>
    <mergeCell ref="K17:M17"/>
    <mergeCell ref="B14:D14"/>
    <mergeCell ref="E14:J14"/>
    <mergeCell ref="K14:M14"/>
    <mergeCell ref="B15:D15"/>
    <mergeCell ref="E15:J15"/>
    <mergeCell ref="K15:M15"/>
    <mergeCell ref="B12:D12"/>
    <mergeCell ref="E12:J12"/>
    <mergeCell ref="K12:M12"/>
    <mergeCell ref="B13:D13"/>
    <mergeCell ref="E13:J13"/>
    <mergeCell ref="K13:M13"/>
    <mergeCell ref="B10:D10"/>
    <mergeCell ref="E10:J10"/>
    <mergeCell ref="K10:M10"/>
    <mergeCell ref="B11:D11"/>
    <mergeCell ref="E11:J11"/>
    <mergeCell ref="K11:M11"/>
    <mergeCell ref="B8:D8"/>
    <mergeCell ref="E8:J8"/>
    <mergeCell ref="K8:M8"/>
    <mergeCell ref="B9:D9"/>
    <mergeCell ref="E9:J9"/>
    <mergeCell ref="K9:M9"/>
    <mergeCell ref="B6:D6"/>
    <mergeCell ref="E6:J6"/>
    <mergeCell ref="K6:M6"/>
    <mergeCell ref="B7:D7"/>
    <mergeCell ref="E7:J7"/>
    <mergeCell ref="K7:M7"/>
    <mergeCell ref="B4:D4"/>
    <mergeCell ref="E4:J4"/>
    <mergeCell ref="K4:M4"/>
    <mergeCell ref="B5:D5"/>
    <mergeCell ref="E5:J5"/>
    <mergeCell ref="K5:M5"/>
  </mergeCells>
  <dataValidations count="9">
    <dataValidation type="list" allowBlank="1" showInputMessage="1" showErrorMessage="1" sqref="E16:J16" xr:uid="{CA044687-FDF7-40F1-A2A0-F920B922C7E2}">
      <formula1>$S$46:$S$49</formula1>
    </dataValidation>
    <dataValidation type="list" allowBlank="1" showInputMessage="1" showErrorMessage="1" sqref="E15:J15" xr:uid="{1F16E8A9-781E-453C-9DF6-D3C39ED89445}">
      <formula1>$S$41:$S$45</formula1>
    </dataValidation>
    <dataValidation type="list" allowBlank="1" showInputMessage="1" showErrorMessage="1" sqref="E14:J14" xr:uid="{B906C359-C100-440D-8546-8A1B368E88D4}">
      <formula1>$S$39:$S$40</formula1>
    </dataValidation>
    <dataValidation type="list" allowBlank="1" showInputMessage="1" showErrorMessage="1" sqref="E12:J12" xr:uid="{D96848A1-F187-49A0-AEEE-42429DAD9208}">
      <formula1>$S$36:$S$38</formula1>
    </dataValidation>
    <dataValidation type="list" allowBlank="1" showInputMessage="1" showErrorMessage="1" sqref="E11:J11" xr:uid="{FFCDF8CD-4F63-4DFA-B610-6B441745B632}">
      <formula1>$S$29:$S$35</formula1>
    </dataValidation>
    <dataValidation type="list" allowBlank="1" showInputMessage="1" showErrorMessage="1" sqref="E10:J10" xr:uid="{3EAF9521-D840-4CF5-B39F-1712422AE43B}">
      <formula1>$S$19:$S$28</formula1>
    </dataValidation>
    <dataValidation type="list" allowBlank="1" showInputMessage="1" showErrorMessage="1" sqref="E9:J9" xr:uid="{147CF696-7A18-4D04-8EB8-534B586E4EBA}">
      <formula1>$S$14:$S$18</formula1>
    </dataValidation>
    <dataValidation type="list" allowBlank="1" showInputMessage="1" showErrorMessage="1" sqref="E8:J8" xr:uid="{0CDE135C-2A6E-437E-B849-08AFDEBE9ABE}">
      <formula1>$S$11:$S$13</formula1>
    </dataValidation>
    <dataValidation type="list" allowBlank="1" showInputMessage="1" showErrorMessage="1" sqref="E7:J7" xr:uid="{6EF98FA3-9F29-4D7D-9A1C-AA7A3441106C}">
      <formula1>$S$7:$S$10</formula1>
    </dataValidation>
  </dataValidations>
  <pageMargins left="0.11811023622047244" right="0.11811023622047244" top="0.15748031496062992" bottom="0.15748031496062992" header="0.31496062992125984" footer="0.31496062992125984"/>
  <pageSetup paperSize="9"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D4200-C60D-4D0B-A485-F7B1BF17F387}">
  <sheetPr>
    <pageSetUpPr fitToPage="1"/>
  </sheetPr>
  <dimension ref="C2:AC58"/>
  <sheetViews>
    <sheetView showGridLines="0" tabSelected="1" view="pageBreakPreview" zoomScaleNormal="85" zoomScaleSheetLayoutView="100" workbookViewId="0">
      <selection activeCell="H4" sqref="H4"/>
    </sheetView>
  </sheetViews>
  <sheetFormatPr defaultRowHeight="18.75" x14ac:dyDescent="0.35"/>
  <cols>
    <col min="1" max="1" width="14" style="2" customWidth="1"/>
    <col min="2" max="2" width="4.28515625" style="2" customWidth="1"/>
    <col min="3" max="3" width="4.7109375" style="2" customWidth="1"/>
    <col min="4" max="4" width="23.42578125" style="2" customWidth="1"/>
    <col min="5" max="5" width="1.85546875" style="2" customWidth="1"/>
    <col min="6" max="6" width="5.28515625" style="2" customWidth="1"/>
    <col min="7" max="7" width="12.140625" style="2" customWidth="1"/>
    <col min="8" max="8" width="2.5703125" style="2" customWidth="1"/>
    <col min="9" max="9" width="12.140625" style="2" customWidth="1"/>
    <col min="10" max="10" width="2.5703125" style="2" customWidth="1"/>
    <col min="11" max="11" width="7.42578125" style="2" customWidth="1"/>
    <col min="12" max="12" width="20.7109375" style="2" customWidth="1"/>
    <col min="13" max="13" width="11.5703125" style="2" customWidth="1"/>
    <col min="14" max="14" width="12.140625" style="2" customWidth="1"/>
    <col min="15" max="15" width="5.28515625" style="2" customWidth="1"/>
    <col min="16" max="16" width="4.7109375" style="2" customWidth="1"/>
    <col min="17" max="17" width="4.42578125" style="2" customWidth="1"/>
    <col min="18" max="18" width="14" style="2" customWidth="1"/>
    <col min="19" max="20" width="9.140625" style="2"/>
    <col min="21" max="21" width="25" style="2" customWidth="1"/>
    <col min="22" max="30" width="9.140625" style="2"/>
    <col min="31" max="32" width="16.85546875" style="2" bestFit="1" customWidth="1"/>
    <col min="33" max="16384" width="9.140625" style="2"/>
  </cols>
  <sheetData>
    <row r="2" spans="3:29" ht="19.5" customHeight="1" thickBot="1" x14ac:dyDescent="0.4"/>
    <row r="3" spans="3:29" ht="29.25" customHeight="1" thickTop="1" x14ac:dyDescent="0.35">
      <c r="C3" s="3" t="s">
        <v>0</v>
      </c>
      <c r="D3" s="4"/>
      <c r="E3" s="4" t="s">
        <v>64</v>
      </c>
      <c r="F3" s="23"/>
      <c r="G3" s="23"/>
      <c r="H3" s="23"/>
      <c r="I3" s="23"/>
      <c r="J3" s="23"/>
      <c r="K3" s="23"/>
      <c r="L3" s="23"/>
      <c r="M3" s="23"/>
      <c r="N3" s="23"/>
      <c r="O3" s="5"/>
      <c r="P3" s="6"/>
    </row>
    <row r="4" spans="3:29" ht="29.25" customHeight="1" x14ac:dyDescent="0.35">
      <c r="C4" s="37" t="s">
        <v>63</v>
      </c>
      <c r="D4" s="38"/>
      <c r="E4" s="38" t="s">
        <v>64</v>
      </c>
      <c r="F4" s="39"/>
      <c r="G4" s="39"/>
      <c r="H4" s="39"/>
      <c r="I4" s="39"/>
      <c r="J4" s="39"/>
      <c r="K4" s="39"/>
      <c r="L4" s="39"/>
      <c r="M4" s="39"/>
      <c r="N4" s="39"/>
      <c r="O4" s="40"/>
      <c r="P4" s="13"/>
    </row>
    <row r="5" spans="3:29" ht="21.75" customHeight="1" x14ac:dyDescent="0.35"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</row>
    <row r="6" spans="3:29" ht="24.95" customHeight="1" x14ac:dyDescent="0.35">
      <c r="C6" s="10"/>
      <c r="D6" s="30" t="s">
        <v>2</v>
      </c>
      <c r="E6" s="30"/>
      <c r="F6" s="30"/>
      <c r="G6" s="30" t="s">
        <v>3</v>
      </c>
      <c r="H6" s="30"/>
      <c r="I6" s="30"/>
      <c r="J6" s="30"/>
      <c r="K6" s="30"/>
      <c r="L6" s="30"/>
      <c r="M6" s="33" t="s">
        <v>4</v>
      </c>
      <c r="N6" s="33"/>
      <c r="O6" s="33"/>
      <c r="P6" s="13"/>
    </row>
    <row r="7" spans="3:29" ht="24.95" customHeight="1" x14ac:dyDescent="0.35">
      <c r="C7" s="10"/>
      <c r="D7" s="34" t="s">
        <v>5</v>
      </c>
      <c r="E7" s="34"/>
      <c r="F7" s="34"/>
      <c r="G7" s="34">
        <v>14.84</v>
      </c>
      <c r="H7" s="34"/>
      <c r="I7" s="34"/>
      <c r="J7" s="34"/>
      <c r="K7" s="34"/>
      <c r="L7" s="34"/>
      <c r="M7" s="30">
        <f>G7</f>
        <v>14.84</v>
      </c>
      <c r="N7" s="30"/>
      <c r="O7" s="30"/>
      <c r="P7" s="13"/>
      <c r="Q7" s="28"/>
      <c r="R7" s="28"/>
    </row>
    <row r="8" spans="3:29" ht="24.95" customHeight="1" x14ac:dyDescent="0.35">
      <c r="C8" s="10"/>
      <c r="D8" s="34" t="s">
        <v>6</v>
      </c>
      <c r="E8" s="34"/>
      <c r="F8" s="34"/>
      <c r="G8" s="34">
        <v>60</v>
      </c>
      <c r="H8" s="34"/>
      <c r="I8" s="34"/>
      <c r="J8" s="34"/>
      <c r="K8" s="34"/>
      <c r="L8" s="34"/>
      <c r="M8" s="30">
        <f>G8</f>
        <v>60</v>
      </c>
      <c r="N8" s="30"/>
      <c r="O8" s="30"/>
      <c r="P8" s="13"/>
      <c r="Q8" s="28"/>
      <c r="R8" s="28"/>
    </row>
    <row r="9" spans="3:29" ht="24.95" customHeight="1" x14ac:dyDescent="0.35">
      <c r="C9" s="10"/>
      <c r="D9" s="34" t="s">
        <v>7</v>
      </c>
      <c r="E9" s="34"/>
      <c r="F9" s="34"/>
      <c r="G9" s="34" t="s">
        <v>9</v>
      </c>
      <c r="H9" s="34"/>
      <c r="I9" s="34"/>
      <c r="J9" s="34"/>
      <c r="K9" s="34"/>
      <c r="L9" s="34"/>
      <c r="M9" s="30" t="str">
        <f>IF(G9="Simple","1",IF(G9="Planar","2",IF(G9="Asymmetrical","3","4")))</f>
        <v>1</v>
      </c>
      <c r="N9" s="30"/>
      <c r="O9" s="30"/>
      <c r="P9" s="13"/>
      <c r="Q9" s="28"/>
      <c r="R9" s="28"/>
      <c r="U9" s="41" t="s">
        <v>9</v>
      </c>
      <c r="V9" s="41"/>
      <c r="W9" s="41"/>
      <c r="X9" s="41"/>
      <c r="Y9" s="41"/>
      <c r="Z9" s="41"/>
      <c r="AA9" s="41"/>
      <c r="AB9" s="41"/>
      <c r="AC9" s="41"/>
    </row>
    <row r="10" spans="3:29" ht="24.95" customHeight="1" x14ac:dyDescent="0.35">
      <c r="C10" s="10"/>
      <c r="D10" s="34" t="s">
        <v>10</v>
      </c>
      <c r="E10" s="34"/>
      <c r="F10" s="34"/>
      <c r="G10" s="34" t="s">
        <v>11</v>
      </c>
      <c r="H10" s="34"/>
      <c r="I10" s="34"/>
      <c r="J10" s="34"/>
      <c r="K10" s="34"/>
      <c r="L10" s="34"/>
      <c r="M10" s="30" t="str">
        <f>IF(G10="Convex","1",IF(G10="Concave","2","3"))</f>
        <v>3</v>
      </c>
      <c r="N10" s="30"/>
      <c r="O10" s="30"/>
      <c r="P10" s="13"/>
      <c r="Q10" s="28"/>
      <c r="R10" s="28"/>
      <c r="U10" s="41" t="s">
        <v>12</v>
      </c>
      <c r="V10" s="41"/>
      <c r="W10" s="41"/>
      <c r="X10" s="41"/>
      <c r="Y10" s="41"/>
      <c r="Z10" s="41"/>
      <c r="AA10" s="41"/>
      <c r="AB10" s="41"/>
      <c r="AC10" s="41"/>
    </row>
    <row r="11" spans="3:29" ht="24.95" customHeight="1" x14ac:dyDescent="0.35">
      <c r="C11" s="10"/>
      <c r="D11" s="34" t="s">
        <v>13</v>
      </c>
      <c r="E11" s="34"/>
      <c r="F11" s="34"/>
      <c r="G11" s="34" t="s">
        <v>14</v>
      </c>
      <c r="H11" s="34"/>
      <c r="I11" s="34"/>
      <c r="J11" s="34"/>
      <c r="K11" s="34"/>
      <c r="L11" s="34"/>
      <c r="M11" s="30" t="str">
        <f>IF(G11="Top","1",IF(G11="Middle","2",IF(G11="Base","3",IF(G11="Basin/Flat","4","5"))))</f>
        <v>3</v>
      </c>
      <c r="N11" s="30"/>
      <c r="O11" s="30"/>
      <c r="P11" s="13"/>
      <c r="Q11" s="28"/>
      <c r="R11" s="28"/>
      <c r="U11" s="41" t="s">
        <v>8</v>
      </c>
      <c r="V11" s="41"/>
      <c r="W11" s="41"/>
      <c r="X11" s="41"/>
      <c r="Y11" s="41"/>
      <c r="Z11" s="41"/>
      <c r="AA11" s="41"/>
      <c r="AB11" s="41"/>
      <c r="AC11" s="41"/>
    </row>
    <row r="12" spans="3:29" ht="24.95" customHeight="1" x14ac:dyDescent="0.35">
      <c r="C12" s="10"/>
      <c r="D12" s="34" t="s">
        <v>15</v>
      </c>
      <c r="E12" s="34"/>
      <c r="F12" s="34"/>
      <c r="G12" s="34" t="s">
        <v>38</v>
      </c>
      <c r="H12" s="34"/>
      <c r="I12" s="34"/>
      <c r="J12" s="34"/>
      <c r="K12" s="34"/>
      <c r="L12" s="34"/>
      <c r="M12" s="30" t="str">
        <f>IF(G12="None","1",IF(G12="Crib Wall","2",IF(G12="Piled Wall","3",IF(G12="Surface Netting","4",IF(G12="Soil Nailing","5",IF(G12="Gabion Wall","6",IF(G12="Rock Bolts/Stitching","7",IF(G12="Concrete Wall","8",IF(G12="Masonary Wall","9","10")))))))))</f>
        <v>1</v>
      </c>
      <c r="N12" s="30"/>
      <c r="O12" s="30"/>
      <c r="P12" s="13"/>
      <c r="Q12" s="28"/>
      <c r="R12" s="28"/>
      <c r="U12" s="41" t="s">
        <v>17</v>
      </c>
      <c r="V12" s="41"/>
      <c r="W12" s="41"/>
      <c r="X12" s="41"/>
      <c r="Y12" s="41"/>
      <c r="Z12" s="41"/>
      <c r="AA12" s="41"/>
      <c r="AB12" s="41"/>
      <c r="AC12" s="41"/>
    </row>
    <row r="13" spans="3:29" ht="24.95" customHeight="1" x14ac:dyDescent="0.35">
      <c r="C13" s="18"/>
      <c r="D13" s="34" t="s">
        <v>18</v>
      </c>
      <c r="E13" s="34"/>
      <c r="F13" s="34"/>
      <c r="G13" s="34" t="s">
        <v>47</v>
      </c>
      <c r="H13" s="34"/>
      <c r="I13" s="34"/>
      <c r="J13" s="34"/>
      <c r="K13" s="34"/>
      <c r="L13" s="34"/>
      <c r="M13" s="30" t="str">
        <f>IF(G13="Grass","1",IF(G13="Shrub","2",IF(G13="Fern","3",IF(G13="Jungle","4",IF(G13="Plantation","5",IF(G13="Agricultural","6","7"))))))</f>
        <v>1</v>
      </c>
      <c r="N13" s="30"/>
      <c r="O13" s="30"/>
      <c r="P13" s="13"/>
      <c r="Q13" s="28"/>
      <c r="R13" s="28"/>
      <c r="U13" s="41" t="s">
        <v>20</v>
      </c>
      <c r="V13" s="41"/>
      <c r="W13" s="41"/>
      <c r="X13" s="41"/>
      <c r="Y13" s="41"/>
      <c r="Z13" s="41"/>
      <c r="AA13" s="41"/>
      <c r="AB13" s="41"/>
      <c r="AC13" s="41"/>
    </row>
    <row r="14" spans="3:29" ht="24.95" customHeight="1" x14ac:dyDescent="0.35">
      <c r="C14" s="18"/>
      <c r="D14" s="34" t="s">
        <v>21</v>
      </c>
      <c r="E14" s="34"/>
      <c r="F14" s="34"/>
      <c r="G14" s="34" t="s">
        <v>54</v>
      </c>
      <c r="H14" s="34"/>
      <c r="I14" s="34"/>
      <c r="J14" s="34"/>
      <c r="K14" s="34"/>
      <c r="L14" s="34"/>
      <c r="M14" s="30" t="str">
        <f>IF(G14="Good","1",IF(G14="Average","2","3"))</f>
        <v>3</v>
      </c>
      <c r="N14" s="30"/>
      <c r="O14" s="30"/>
      <c r="P14" s="13"/>
      <c r="Q14" s="28"/>
      <c r="R14" s="28"/>
      <c r="U14" s="41" t="s">
        <v>23</v>
      </c>
      <c r="V14" s="41"/>
      <c r="W14" s="41"/>
      <c r="X14" s="41"/>
      <c r="Y14" s="41"/>
      <c r="Z14" s="41"/>
      <c r="AA14" s="41"/>
      <c r="AB14" s="41"/>
      <c r="AC14" s="41"/>
    </row>
    <row r="15" spans="3:29" ht="31.5" customHeight="1" x14ac:dyDescent="0.35">
      <c r="C15" s="18"/>
      <c r="D15" s="35" t="s">
        <v>24</v>
      </c>
      <c r="E15" s="35"/>
      <c r="F15" s="35"/>
      <c r="G15" s="34">
        <v>70</v>
      </c>
      <c r="H15" s="34"/>
      <c r="I15" s="34"/>
      <c r="J15" s="34"/>
      <c r="K15" s="34"/>
      <c r="L15" s="34"/>
      <c r="M15" s="30">
        <f>G15</f>
        <v>70</v>
      </c>
      <c r="N15" s="30"/>
      <c r="O15" s="30"/>
      <c r="P15" s="13"/>
      <c r="Q15" s="28"/>
      <c r="R15" s="28"/>
      <c r="U15" s="41" t="s">
        <v>11</v>
      </c>
      <c r="V15" s="41"/>
      <c r="W15" s="41"/>
      <c r="X15" s="41"/>
      <c r="Y15" s="41"/>
      <c r="Z15" s="41"/>
      <c r="AA15" s="41"/>
      <c r="AB15" s="41"/>
      <c r="AC15" s="41"/>
    </row>
    <row r="16" spans="3:29" ht="24.95" customHeight="1" x14ac:dyDescent="0.35">
      <c r="C16" s="18"/>
      <c r="D16" s="34" t="s">
        <v>25</v>
      </c>
      <c r="E16" s="34"/>
      <c r="F16" s="34"/>
      <c r="G16" s="34" t="s">
        <v>26</v>
      </c>
      <c r="H16" s="34"/>
      <c r="I16" s="34"/>
      <c r="J16" s="34"/>
      <c r="K16" s="34"/>
      <c r="L16" s="34"/>
      <c r="M16" s="30" t="str">
        <f>IF(G16="Yes","-1","0")</f>
        <v>0</v>
      </c>
      <c r="N16" s="30"/>
      <c r="O16" s="30"/>
      <c r="P16" s="13"/>
      <c r="Q16" s="28"/>
      <c r="R16" s="28"/>
      <c r="U16" s="41" t="s">
        <v>27</v>
      </c>
      <c r="V16" s="41"/>
      <c r="W16" s="41"/>
      <c r="X16" s="41"/>
      <c r="Y16" s="41"/>
      <c r="Z16" s="41"/>
      <c r="AA16" s="41"/>
      <c r="AB16" s="41"/>
      <c r="AC16" s="41"/>
    </row>
    <row r="17" spans="3:29" ht="24.95" customHeight="1" x14ac:dyDescent="0.35">
      <c r="C17" s="18"/>
      <c r="D17" s="34" t="s">
        <v>28</v>
      </c>
      <c r="E17" s="34"/>
      <c r="F17" s="34"/>
      <c r="G17" s="34" t="s">
        <v>56</v>
      </c>
      <c r="H17" s="34"/>
      <c r="I17" s="34"/>
      <c r="J17" s="34"/>
      <c r="K17" s="34"/>
      <c r="L17" s="34"/>
      <c r="M17" s="30" t="str">
        <f>IF(G17="Majority &lt; Grade III","1",IF(G17="Parthly &lt; Grade III &amp; Partly &gt; Grade IV","2",IF(G17="Predominantly Grade IV to Grade VI","3",IF(G17="Predominantly Grade IV to Grade VI but witg Corestone Boulders","4","5"))))</f>
        <v>2</v>
      </c>
      <c r="N17" s="30"/>
      <c r="O17" s="30"/>
      <c r="P17" s="13"/>
      <c r="Q17" s="28"/>
      <c r="R17" s="28"/>
      <c r="U17" s="41" t="s">
        <v>30</v>
      </c>
      <c r="V17" s="41"/>
      <c r="W17" s="41"/>
      <c r="X17" s="41"/>
      <c r="Y17" s="41"/>
      <c r="Z17" s="41"/>
      <c r="AA17" s="41"/>
      <c r="AB17" s="41"/>
      <c r="AC17" s="41"/>
    </row>
    <row r="18" spans="3:29" ht="43.5" customHeight="1" x14ac:dyDescent="0.35">
      <c r="C18" s="18"/>
      <c r="D18" s="35" t="s">
        <v>31</v>
      </c>
      <c r="E18" s="35"/>
      <c r="F18" s="35"/>
      <c r="G18" s="34" t="s">
        <v>60</v>
      </c>
      <c r="H18" s="34"/>
      <c r="I18" s="34"/>
      <c r="J18" s="34"/>
      <c r="K18" s="34"/>
      <c r="L18" s="34"/>
      <c r="M18" s="30" t="str">
        <f>IF(G18="Low","0",IF(G18="Medium","1",IF(G18="High","2","3")))</f>
        <v>0</v>
      </c>
      <c r="N18" s="30"/>
      <c r="O18" s="30"/>
      <c r="P18" s="13"/>
      <c r="Q18" s="28"/>
      <c r="R18" s="28"/>
      <c r="U18" s="41" t="s">
        <v>14</v>
      </c>
      <c r="V18" s="41"/>
      <c r="W18" s="41"/>
      <c r="X18" s="41"/>
      <c r="Y18" s="41"/>
      <c r="Z18" s="41"/>
      <c r="AA18" s="41"/>
      <c r="AB18" s="41"/>
      <c r="AC18" s="41"/>
    </row>
    <row r="19" spans="3:29" ht="12.75" customHeight="1" x14ac:dyDescent="0.35">
      <c r="C19" s="18"/>
      <c r="D19" s="36"/>
      <c r="E19" s="36"/>
      <c r="F19" s="36"/>
      <c r="G19" s="31"/>
      <c r="H19" s="31"/>
      <c r="I19" s="31"/>
      <c r="J19" s="31"/>
      <c r="K19" s="31"/>
      <c r="L19" s="31"/>
      <c r="M19" s="31"/>
      <c r="N19" s="31"/>
      <c r="O19" s="31"/>
      <c r="P19" s="13"/>
      <c r="U19" s="41" t="s">
        <v>33</v>
      </c>
      <c r="V19" s="41"/>
      <c r="W19" s="41"/>
      <c r="X19" s="41"/>
      <c r="Y19" s="41"/>
      <c r="Z19" s="41"/>
      <c r="AA19" s="41"/>
      <c r="AB19" s="41"/>
      <c r="AC19" s="41"/>
    </row>
    <row r="20" spans="3:29" ht="24.95" customHeight="1" x14ac:dyDescent="0.35">
      <c r="C20" s="18"/>
      <c r="D20" s="30" t="s">
        <v>34</v>
      </c>
      <c r="E20" s="30"/>
      <c r="F20" s="30"/>
      <c r="G20" s="30"/>
      <c r="H20" s="30"/>
      <c r="I20" s="30"/>
      <c r="J20" s="30"/>
      <c r="K20" s="30"/>
      <c r="L20" s="30"/>
      <c r="M20" s="30">
        <f>(0.027*(M7)+0.02*(M8)+0.163*(M9)+0.354*(M10)+0.278*(M11)+0.202*(M12)+0.172*(M13)+0.472*(M14)+0.017*(M15)-1.266*(M16)+0.249*(M17)+0.281*(M18)-4.293)</f>
        <v>2.8446799999999994</v>
      </c>
      <c r="N20" s="30"/>
      <c r="O20" s="30"/>
      <c r="P20" s="19"/>
      <c r="Q20" s="1"/>
      <c r="S20" s="1"/>
      <c r="T20" s="1"/>
      <c r="U20" s="42" t="s">
        <v>35</v>
      </c>
      <c r="V20" s="41"/>
      <c r="W20" s="41"/>
      <c r="X20" s="41"/>
      <c r="Y20" s="41"/>
      <c r="Z20" s="43" t="s">
        <v>36</v>
      </c>
      <c r="AA20" s="41"/>
      <c r="AB20" s="41"/>
      <c r="AC20" s="41"/>
    </row>
    <row r="21" spans="3:29" ht="24.95" customHeight="1" x14ac:dyDescent="0.35">
      <c r="C21" s="18"/>
      <c r="D21" s="30" t="s">
        <v>37</v>
      </c>
      <c r="E21" s="30"/>
      <c r="F21" s="30"/>
      <c r="G21" s="30"/>
      <c r="H21" s="30"/>
      <c r="I21" s="30"/>
      <c r="J21" s="30"/>
      <c r="K21" s="30"/>
      <c r="L21" s="30"/>
      <c r="M21" s="32">
        <f>IF(M20&lt;-2,Z20,IF(M20&lt;0.5,Z21,IF(M20&lt;4,Z22,Z23)))</f>
        <v>0.97073027066098794</v>
      </c>
      <c r="N21" s="32"/>
      <c r="O21" s="32"/>
      <c r="P21" s="19"/>
      <c r="Q21" s="1"/>
      <c r="S21" s="1"/>
      <c r="T21" s="1"/>
      <c r="U21" s="42" t="s">
        <v>38</v>
      </c>
      <c r="V21" s="41"/>
      <c r="W21" s="41"/>
      <c r="X21" s="41"/>
      <c r="Y21" s="41"/>
      <c r="Z21" s="43">
        <f>0.0037*(M20^3)+0.0891*(M20^2)+0.3195*(M20)-0.3531</f>
        <v>1.3619636707631591</v>
      </c>
      <c r="AA21" s="41"/>
      <c r="AB21" s="41"/>
      <c r="AC21" s="41"/>
    </row>
    <row r="22" spans="3:29" ht="24.95" customHeight="1" x14ac:dyDescent="0.35">
      <c r="C22" s="18"/>
      <c r="D22" s="30" t="s">
        <v>39</v>
      </c>
      <c r="E22" s="30"/>
      <c r="F22" s="30"/>
      <c r="G22" s="30"/>
      <c r="H22" s="30"/>
      <c r="I22" s="30"/>
      <c r="J22" s="30"/>
      <c r="K22" s="30"/>
      <c r="L22" s="30"/>
      <c r="M22" s="30" t="str">
        <f>IF(M21&lt;=0.2,"Very Low",IF(M21&lt;=0.4,"Low",IF(M21&lt;=0.6,"Medium",IF(M21&lt;=0.8,"High","Very High"))))</f>
        <v>Very High</v>
      </c>
      <c r="N22" s="30"/>
      <c r="O22" s="30"/>
      <c r="P22" s="13"/>
      <c r="S22" s="1"/>
      <c r="T22" s="1"/>
      <c r="U22" s="41" t="s">
        <v>40</v>
      </c>
      <c r="V22" s="41"/>
      <c r="W22" s="41"/>
      <c r="X22" s="41"/>
      <c r="Y22" s="41"/>
      <c r="Z22" s="43">
        <f>0.0105*(M20^3)-0.1275*(M20^2)+0.5152*(M20)+0.2952</f>
        <v>0.97073027066098794</v>
      </c>
      <c r="AA22" s="41"/>
      <c r="AB22" s="41"/>
      <c r="AC22" s="41"/>
    </row>
    <row r="23" spans="3:29" ht="24.95" customHeight="1" x14ac:dyDescent="0.35">
      <c r="C23" s="18"/>
      <c r="D23" s="36"/>
      <c r="E23" s="36"/>
      <c r="F23" s="36"/>
      <c r="G23" s="31"/>
      <c r="H23" s="31"/>
      <c r="I23" s="31"/>
      <c r="J23" s="31"/>
      <c r="K23" s="31"/>
      <c r="L23" s="31"/>
      <c r="M23" s="31"/>
      <c r="N23" s="31"/>
      <c r="O23" s="31"/>
      <c r="P23" s="13"/>
      <c r="S23" s="1"/>
      <c r="T23" s="1"/>
      <c r="U23" s="41" t="s">
        <v>41</v>
      </c>
      <c r="V23" s="41"/>
      <c r="W23" s="41"/>
      <c r="X23" s="41"/>
      <c r="Y23" s="41"/>
      <c r="Z23" s="43">
        <v>1</v>
      </c>
      <c r="AA23" s="41"/>
      <c r="AB23" s="41"/>
      <c r="AC23" s="41"/>
    </row>
    <row r="24" spans="3:29" ht="24.95" customHeight="1" x14ac:dyDescent="0.35">
      <c r="C24" s="18"/>
      <c r="D24" s="11"/>
      <c r="M24" s="12"/>
      <c r="O24" s="29"/>
      <c r="P24" s="13"/>
      <c r="U24" s="41" t="s">
        <v>42</v>
      </c>
      <c r="V24" s="41"/>
      <c r="W24" s="41"/>
      <c r="X24" s="41"/>
      <c r="Y24" s="41"/>
      <c r="Z24" s="43"/>
      <c r="AA24" s="41"/>
      <c r="AB24" s="41"/>
      <c r="AC24" s="41"/>
    </row>
    <row r="25" spans="3:29" ht="24.95" customHeight="1" x14ac:dyDescent="0.35">
      <c r="C25" s="18"/>
      <c r="D25" s="11"/>
      <c r="M25" s="12"/>
      <c r="O25" s="29"/>
      <c r="P25" s="13"/>
      <c r="U25" s="41" t="s">
        <v>16</v>
      </c>
      <c r="V25" s="41"/>
      <c r="W25" s="41"/>
      <c r="X25" s="41"/>
      <c r="Y25" s="41"/>
      <c r="Z25" s="41"/>
      <c r="AA25" s="41"/>
      <c r="AB25" s="41"/>
      <c r="AC25" s="41"/>
    </row>
    <row r="26" spans="3:29" s="11" customFormat="1" ht="24.95" customHeight="1" x14ac:dyDescent="0.35">
      <c r="C26" s="18"/>
      <c r="E26" s="2"/>
      <c r="F26" s="2"/>
      <c r="G26" s="2"/>
      <c r="H26" s="2"/>
      <c r="I26" s="2"/>
      <c r="J26" s="2"/>
      <c r="K26" s="2"/>
      <c r="L26" s="2"/>
      <c r="M26" s="12"/>
      <c r="N26" s="2"/>
      <c r="O26" s="2"/>
      <c r="P26" s="13"/>
      <c r="U26" s="44" t="s">
        <v>43</v>
      </c>
      <c r="V26" s="44"/>
      <c r="W26" s="44"/>
      <c r="X26" s="44"/>
      <c r="Y26" s="44"/>
      <c r="Z26" s="44"/>
      <c r="AA26" s="44"/>
      <c r="AB26" s="44"/>
      <c r="AC26" s="44"/>
    </row>
    <row r="27" spans="3:29" ht="24.95" customHeight="1" x14ac:dyDescent="0.35">
      <c r="C27" s="18"/>
      <c r="D27" s="11"/>
      <c r="M27" s="12"/>
      <c r="P27" s="13"/>
      <c r="U27" s="41" t="s">
        <v>44</v>
      </c>
      <c r="V27" s="41"/>
      <c r="W27" s="41"/>
      <c r="X27" s="41"/>
      <c r="Y27" s="41"/>
      <c r="Z27" s="41"/>
      <c r="AA27" s="41"/>
      <c r="AB27" s="41"/>
      <c r="AC27" s="41"/>
    </row>
    <row r="28" spans="3:29" ht="21" customHeight="1" x14ac:dyDescent="0.35">
      <c r="C28" s="18"/>
      <c r="D28" s="11"/>
      <c r="P28" s="13"/>
      <c r="U28" s="41" t="s">
        <v>45</v>
      </c>
      <c r="V28" s="41"/>
      <c r="W28" s="41"/>
      <c r="X28" s="41"/>
      <c r="Y28" s="41"/>
      <c r="Z28" s="41"/>
      <c r="AA28" s="41"/>
      <c r="AB28" s="41"/>
      <c r="AC28" s="41"/>
    </row>
    <row r="29" spans="3:29" ht="21" customHeight="1" x14ac:dyDescent="0.35">
      <c r="C29" s="10"/>
      <c r="D29" s="11"/>
      <c r="E29" s="11"/>
      <c r="P29" s="13"/>
      <c r="U29" s="41" t="s">
        <v>46</v>
      </c>
      <c r="V29" s="41"/>
      <c r="W29" s="41"/>
      <c r="X29" s="41"/>
      <c r="Y29" s="41"/>
      <c r="Z29" s="41"/>
      <c r="AA29" s="41"/>
      <c r="AB29" s="41"/>
      <c r="AC29" s="41"/>
    </row>
    <row r="30" spans="3:29" ht="21" customHeight="1" thickBot="1" x14ac:dyDescent="0.4">
      <c r="C30" s="14"/>
      <c r="D30" s="15"/>
      <c r="E30" s="15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7"/>
      <c r="U30" s="41" t="s">
        <v>19</v>
      </c>
      <c r="V30" s="41"/>
      <c r="W30" s="41"/>
      <c r="X30" s="41"/>
      <c r="Y30" s="41"/>
      <c r="Z30" s="41"/>
      <c r="AA30" s="41"/>
      <c r="AB30" s="41"/>
      <c r="AC30" s="41"/>
    </row>
    <row r="31" spans="3:29" ht="21" customHeight="1" thickTop="1" x14ac:dyDescent="0.35">
      <c r="C31" s="11"/>
      <c r="D31" s="11"/>
      <c r="E31" s="11"/>
      <c r="U31" s="41" t="s">
        <v>47</v>
      </c>
      <c r="V31" s="41"/>
      <c r="W31" s="41"/>
      <c r="X31" s="41"/>
      <c r="Y31" s="41"/>
      <c r="Z31" s="41"/>
      <c r="AA31" s="41"/>
      <c r="AB31" s="41"/>
      <c r="AC31" s="41"/>
    </row>
    <row r="32" spans="3:29" ht="21" customHeight="1" x14ac:dyDescent="0.35">
      <c r="C32" s="11"/>
      <c r="D32" s="11"/>
      <c r="E32" s="11"/>
      <c r="U32" s="41" t="s">
        <v>48</v>
      </c>
      <c r="V32" s="41"/>
      <c r="W32" s="41"/>
      <c r="X32" s="41"/>
      <c r="Y32" s="41"/>
      <c r="Z32" s="41"/>
      <c r="AA32" s="41"/>
      <c r="AB32" s="41"/>
      <c r="AC32" s="41"/>
    </row>
    <row r="33" spans="3:29" ht="21" customHeight="1" x14ac:dyDescent="0.35">
      <c r="C33" s="11"/>
      <c r="D33" s="11"/>
      <c r="E33" s="11"/>
      <c r="U33" s="41" t="s">
        <v>49</v>
      </c>
      <c r="V33" s="41"/>
      <c r="W33" s="41"/>
      <c r="X33" s="41"/>
      <c r="Y33" s="41"/>
      <c r="Z33" s="41"/>
      <c r="AA33" s="41"/>
      <c r="AB33" s="41"/>
      <c r="AC33" s="41"/>
    </row>
    <row r="34" spans="3:29" ht="21" customHeight="1" x14ac:dyDescent="0.35">
      <c r="U34" s="41" t="s">
        <v>50</v>
      </c>
      <c r="V34" s="41"/>
      <c r="W34" s="41"/>
      <c r="X34" s="41"/>
      <c r="Y34" s="41"/>
      <c r="Z34" s="41"/>
      <c r="AA34" s="41"/>
      <c r="AB34" s="41"/>
      <c r="AC34" s="41"/>
    </row>
    <row r="35" spans="3:29" ht="21" customHeight="1" x14ac:dyDescent="0.35">
      <c r="C35" s="11"/>
      <c r="D35" s="11"/>
      <c r="E35" s="11"/>
      <c r="U35" s="41" t="s">
        <v>51</v>
      </c>
      <c r="V35" s="41"/>
      <c r="W35" s="41"/>
      <c r="X35" s="41"/>
      <c r="Y35" s="41"/>
      <c r="Z35" s="41"/>
      <c r="AA35" s="41"/>
      <c r="AB35" s="41"/>
      <c r="AC35" s="41"/>
    </row>
    <row r="36" spans="3:29" ht="21" customHeight="1" x14ac:dyDescent="0.35">
      <c r="U36" s="41" t="s">
        <v>52</v>
      </c>
      <c r="V36" s="41"/>
      <c r="W36" s="41"/>
      <c r="X36" s="41"/>
      <c r="Y36" s="41"/>
      <c r="Z36" s="41"/>
      <c r="AA36" s="41"/>
      <c r="AB36" s="41"/>
      <c r="AC36" s="41"/>
    </row>
    <row r="37" spans="3:29" ht="21" customHeight="1" x14ac:dyDescent="0.35">
      <c r="U37" s="41" t="s">
        <v>19</v>
      </c>
      <c r="V37" s="41"/>
      <c r="W37" s="41"/>
      <c r="X37" s="41"/>
      <c r="Y37" s="41"/>
      <c r="Z37" s="41"/>
      <c r="AA37" s="41"/>
      <c r="AB37" s="41"/>
      <c r="AC37" s="41"/>
    </row>
    <row r="38" spans="3:29" ht="18" customHeight="1" x14ac:dyDescent="0.35">
      <c r="U38" s="41" t="s">
        <v>22</v>
      </c>
      <c r="V38" s="41"/>
      <c r="W38" s="41"/>
      <c r="X38" s="41"/>
      <c r="Y38" s="41"/>
      <c r="Z38" s="41"/>
      <c r="AA38" s="41"/>
      <c r="AB38" s="41"/>
      <c r="AC38" s="41"/>
    </row>
    <row r="39" spans="3:29" ht="18" customHeight="1" x14ac:dyDescent="0.35">
      <c r="U39" s="41" t="s">
        <v>53</v>
      </c>
      <c r="V39" s="41"/>
      <c r="W39" s="41"/>
      <c r="X39" s="41"/>
      <c r="Y39" s="41"/>
      <c r="Z39" s="41"/>
      <c r="AA39" s="41"/>
      <c r="AB39" s="41"/>
      <c r="AC39" s="41"/>
    </row>
    <row r="40" spans="3:29" ht="18" customHeight="1" x14ac:dyDescent="0.35">
      <c r="U40" s="41" t="s">
        <v>54</v>
      </c>
      <c r="V40" s="41"/>
      <c r="W40" s="41"/>
      <c r="X40" s="41"/>
      <c r="Y40" s="41"/>
      <c r="Z40" s="41"/>
      <c r="AA40" s="41"/>
      <c r="AB40" s="41"/>
      <c r="AC40" s="41"/>
    </row>
    <row r="41" spans="3:29" ht="18" customHeight="1" x14ac:dyDescent="0.35">
      <c r="U41" s="41" t="s">
        <v>55</v>
      </c>
      <c r="V41" s="41"/>
      <c r="W41" s="41"/>
      <c r="X41" s="41"/>
      <c r="Y41" s="41"/>
      <c r="Z41" s="41"/>
      <c r="AA41" s="41"/>
      <c r="AB41" s="41"/>
      <c r="AC41" s="41"/>
    </row>
    <row r="42" spans="3:29" x14ac:dyDescent="0.35">
      <c r="U42" s="41" t="s">
        <v>26</v>
      </c>
      <c r="V42" s="41"/>
      <c r="W42" s="41"/>
      <c r="X42" s="41"/>
      <c r="Y42" s="41"/>
      <c r="Z42" s="41"/>
      <c r="AA42" s="41"/>
      <c r="AB42" s="41"/>
      <c r="AC42" s="41"/>
    </row>
    <row r="43" spans="3:29" ht="18" customHeight="1" x14ac:dyDescent="0.35">
      <c r="U43" s="41" t="s">
        <v>29</v>
      </c>
      <c r="V43" s="41"/>
      <c r="W43" s="41"/>
      <c r="X43" s="41"/>
      <c r="Y43" s="41"/>
      <c r="Z43" s="41"/>
      <c r="AA43" s="41"/>
      <c r="AB43" s="41"/>
      <c r="AC43" s="41"/>
    </row>
    <row r="44" spans="3:29" x14ac:dyDescent="0.35">
      <c r="U44" s="41" t="s">
        <v>56</v>
      </c>
      <c r="V44" s="41"/>
      <c r="W44" s="41"/>
      <c r="X44" s="41"/>
      <c r="Y44" s="41"/>
      <c r="Z44" s="41"/>
      <c r="AA44" s="41"/>
      <c r="AB44" s="41"/>
      <c r="AC44" s="41"/>
    </row>
    <row r="45" spans="3:29" x14ac:dyDescent="0.35">
      <c r="U45" s="41" t="s">
        <v>57</v>
      </c>
      <c r="V45" s="41"/>
      <c r="W45" s="41"/>
      <c r="X45" s="41"/>
      <c r="Y45" s="41"/>
      <c r="Z45" s="41"/>
      <c r="AA45" s="41"/>
      <c r="AB45" s="41"/>
      <c r="AC45" s="41"/>
    </row>
    <row r="46" spans="3:29" x14ac:dyDescent="0.35">
      <c r="U46" s="41" t="s">
        <v>58</v>
      </c>
      <c r="V46" s="41"/>
      <c r="W46" s="41"/>
      <c r="X46" s="41"/>
      <c r="Y46" s="41"/>
      <c r="Z46" s="41"/>
      <c r="AA46" s="41"/>
      <c r="AB46" s="41"/>
      <c r="AC46" s="41"/>
    </row>
    <row r="47" spans="3:29" x14ac:dyDescent="0.35">
      <c r="U47" s="41" t="s">
        <v>59</v>
      </c>
      <c r="V47" s="41"/>
      <c r="W47" s="41"/>
      <c r="X47" s="41"/>
      <c r="Y47" s="41"/>
      <c r="Z47" s="41"/>
      <c r="AA47" s="41"/>
      <c r="AB47" s="41"/>
      <c r="AC47" s="41"/>
    </row>
    <row r="48" spans="3:29" x14ac:dyDescent="0.35">
      <c r="U48" s="41" t="s">
        <v>60</v>
      </c>
      <c r="V48" s="41"/>
      <c r="W48" s="41"/>
      <c r="X48" s="41"/>
      <c r="Y48" s="41"/>
      <c r="Z48" s="41"/>
      <c r="AA48" s="41"/>
      <c r="AB48" s="41"/>
      <c r="AC48" s="41"/>
    </row>
    <row r="49" spans="21:29" x14ac:dyDescent="0.35">
      <c r="U49" s="41" t="s">
        <v>61</v>
      </c>
      <c r="V49" s="41"/>
      <c r="W49" s="41"/>
      <c r="X49" s="41"/>
      <c r="Y49" s="41"/>
      <c r="Z49" s="41"/>
      <c r="AA49" s="41"/>
      <c r="AB49" s="41"/>
      <c r="AC49" s="41"/>
    </row>
    <row r="50" spans="21:29" x14ac:dyDescent="0.35">
      <c r="U50" s="41" t="s">
        <v>32</v>
      </c>
      <c r="V50" s="41"/>
      <c r="W50" s="41"/>
      <c r="X50" s="41"/>
      <c r="Y50" s="41"/>
      <c r="Z50" s="41"/>
      <c r="AA50" s="41"/>
      <c r="AB50" s="41"/>
      <c r="AC50" s="41"/>
    </row>
    <row r="51" spans="21:29" x14ac:dyDescent="0.35">
      <c r="U51" s="41" t="s">
        <v>62</v>
      </c>
      <c r="V51" s="41"/>
      <c r="W51" s="41"/>
      <c r="X51" s="41"/>
      <c r="Y51" s="41"/>
      <c r="Z51" s="41"/>
      <c r="AA51" s="41"/>
      <c r="AB51" s="41"/>
      <c r="AC51" s="41"/>
    </row>
    <row r="52" spans="21:29" x14ac:dyDescent="0.35">
      <c r="U52" s="41"/>
      <c r="V52" s="41"/>
      <c r="W52" s="41"/>
      <c r="X52" s="41"/>
      <c r="Y52" s="41"/>
      <c r="Z52" s="41"/>
      <c r="AA52" s="41"/>
      <c r="AB52" s="41"/>
      <c r="AC52" s="41"/>
    </row>
    <row r="53" spans="21:29" x14ac:dyDescent="0.35">
      <c r="U53" s="41"/>
      <c r="V53" s="41"/>
      <c r="W53" s="41"/>
      <c r="X53" s="41"/>
      <c r="Y53" s="41"/>
      <c r="Z53" s="41"/>
      <c r="AA53" s="41"/>
      <c r="AB53" s="41"/>
      <c r="AC53" s="41"/>
    </row>
    <row r="54" spans="21:29" x14ac:dyDescent="0.35">
      <c r="U54" s="41"/>
      <c r="V54" s="41"/>
      <c r="W54" s="41"/>
      <c r="X54" s="41"/>
      <c r="Y54" s="41"/>
      <c r="Z54" s="41"/>
      <c r="AA54" s="41"/>
      <c r="AB54" s="41"/>
      <c r="AC54" s="41"/>
    </row>
    <row r="55" spans="21:29" x14ac:dyDescent="0.35">
      <c r="U55" s="41"/>
      <c r="V55" s="41"/>
      <c r="W55" s="41"/>
      <c r="X55" s="41"/>
      <c r="Y55" s="41"/>
      <c r="Z55" s="41"/>
      <c r="AA55" s="41"/>
      <c r="AB55" s="41"/>
      <c r="AC55" s="41"/>
    </row>
    <row r="56" spans="21:29" x14ac:dyDescent="0.35">
      <c r="U56" s="41"/>
      <c r="V56" s="41"/>
      <c r="W56" s="41"/>
      <c r="X56" s="41"/>
      <c r="Y56" s="41"/>
      <c r="Z56" s="41"/>
      <c r="AA56" s="41"/>
      <c r="AB56" s="41"/>
      <c r="AC56" s="41"/>
    </row>
    <row r="57" spans="21:29" x14ac:dyDescent="0.35">
      <c r="U57" s="41"/>
      <c r="V57" s="41"/>
      <c r="W57" s="41"/>
      <c r="X57" s="41"/>
      <c r="Y57" s="41"/>
      <c r="Z57" s="41"/>
      <c r="AA57" s="41"/>
      <c r="AB57" s="41"/>
      <c r="AC57" s="41"/>
    </row>
    <row r="58" spans="21:29" x14ac:dyDescent="0.35">
      <c r="U58" s="41"/>
      <c r="V58" s="41"/>
      <c r="W58" s="41"/>
      <c r="X58" s="41"/>
      <c r="Y58" s="41"/>
      <c r="Z58" s="41"/>
      <c r="AA58" s="41"/>
      <c r="AB58" s="41"/>
      <c r="AC58" s="41"/>
    </row>
  </sheetData>
  <mergeCells count="52">
    <mergeCell ref="M22:O22"/>
    <mergeCell ref="G23:L23"/>
    <mergeCell ref="G18:L18"/>
    <mergeCell ref="G19:L19"/>
    <mergeCell ref="D20:L20"/>
    <mergeCell ref="D21:L21"/>
    <mergeCell ref="D22:L22"/>
    <mergeCell ref="D23:F23"/>
    <mergeCell ref="D18:F18"/>
    <mergeCell ref="D19:F19"/>
    <mergeCell ref="G13:L13"/>
    <mergeCell ref="G14:L14"/>
    <mergeCell ref="G15:L15"/>
    <mergeCell ref="G16:L16"/>
    <mergeCell ref="G17:L17"/>
    <mergeCell ref="G8:L8"/>
    <mergeCell ref="G9:L9"/>
    <mergeCell ref="G10:L10"/>
    <mergeCell ref="G11:L11"/>
    <mergeCell ref="G12:L12"/>
    <mergeCell ref="D13:F13"/>
    <mergeCell ref="D14:F14"/>
    <mergeCell ref="D15:F15"/>
    <mergeCell ref="D16:F16"/>
    <mergeCell ref="D17:F17"/>
    <mergeCell ref="D8:F8"/>
    <mergeCell ref="D9:F9"/>
    <mergeCell ref="D10:F10"/>
    <mergeCell ref="D11:F11"/>
    <mergeCell ref="D12:F12"/>
    <mergeCell ref="G6:L6"/>
    <mergeCell ref="M6:O6"/>
    <mergeCell ref="D6:F6"/>
    <mergeCell ref="D7:F7"/>
    <mergeCell ref="G7:L7"/>
    <mergeCell ref="M7:O7"/>
    <mergeCell ref="O24:O25"/>
    <mergeCell ref="M8:O8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23:O23"/>
    <mergeCell ref="M19:O19"/>
    <mergeCell ref="M20:O20"/>
    <mergeCell ref="M21:O21"/>
  </mergeCells>
  <dataValidations count="9">
    <dataValidation type="list" allowBlank="1" showInputMessage="1" showErrorMessage="1" sqref="G9:L9" xr:uid="{59EF9DD8-C8E1-4A31-BABC-ABE2F26B2312}">
      <formula1>$U$9:$U$12</formula1>
    </dataValidation>
    <dataValidation type="list" allowBlank="1" showInputMessage="1" showErrorMessage="1" sqref="G10:L10" xr:uid="{E0DA1219-4A29-4A5F-9490-AC8F7A99E29D}">
      <formula1>$U$13:$U$15</formula1>
    </dataValidation>
    <dataValidation type="list" allowBlank="1" showInputMessage="1" showErrorMessage="1" sqref="G11:L11" xr:uid="{0E0097E0-8677-48E8-87AB-52CEBE166FBF}">
      <formula1>$U$16:$U$20</formula1>
    </dataValidation>
    <dataValidation type="list" allowBlank="1" showInputMessage="1" showErrorMessage="1" sqref="G12:L12" xr:uid="{7A5D20C9-69EA-4903-829D-470F006004DD}">
      <formula1>$U$21:$U$30</formula1>
    </dataValidation>
    <dataValidation type="list" allowBlank="1" showInputMessage="1" showErrorMessage="1" sqref="G13:L13" xr:uid="{F510FA4A-FBF8-4290-BDA3-E670CA3F5E43}">
      <formula1>$U$31:$U$37</formula1>
    </dataValidation>
    <dataValidation type="list" allowBlank="1" showInputMessage="1" showErrorMessage="1" sqref="G14:L14" xr:uid="{AB43CF86-4539-46D6-B862-B3A8B5FA68FE}">
      <formula1>$U$38:$U$40</formula1>
    </dataValidation>
    <dataValidation type="list" allowBlank="1" showInputMessage="1" showErrorMessage="1" sqref="G16:L16" xr:uid="{F3B0621A-3C30-4766-ADD8-655A42554835}">
      <formula1>$U$41:$U$42</formula1>
    </dataValidation>
    <dataValidation type="list" allowBlank="1" showInputMessage="1" showErrorMessage="1" sqref="G17:L17" xr:uid="{64CB37C6-8791-421B-AC37-DDCCC657273A}">
      <formula1>$U$43:$U$47</formula1>
    </dataValidation>
    <dataValidation type="list" allowBlank="1" showInputMessage="1" showErrorMessage="1" sqref="G18:L18" xr:uid="{A69C209F-091A-4018-AFD2-1A7BDB59D441}">
      <formula1>$U$48:$U$51</formula1>
    </dataValidation>
  </dataValidations>
  <pageMargins left="0.11811023622047244" right="0.11811023622047244" top="0.15748031496062992" bottom="0.15748031496062992" header="0.31496062992125984" footer="0.31496062992125984"/>
  <pageSetup paperSize="9" scale="76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a9fb05f-576a-4ef7-9dd9-04970e5e2769">
      <Terms xmlns="http://schemas.microsoft.com/office/infopath/2007/PartnerControls"/>
    </lcf76f155ced4ddcb4097134ff3c332f>
    <TaxCatchAll xmlns="7dbe865d-62e8-4cc8-86de-422ab6f0805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F78DC322C004CC4D9FECFAE23CA7EDD3" ma:contentTypeVersion="17" ma:contentTypeDescription="Buat sebuah dokumen baru." ma:contentTypeScope="" ma:versionID="c071041c8ae46d6232c80c8eca616433">
  <xsd:schema xmlns:xsd="http://www.w3.org/2001/XMLSchema" xmlns:xs="http://www.w3.org/2001/XMLSchema" xmlns:p="http://schemas.microsoft.com/office/2006/metadata/properties" xmlns:ns2="ea9fb05f-576a-4ef7-9dd9-04970e5e2769" xmlns:ns3="7dbe865d-62e8-4cc8-86de-422ab6f08057" targetNamespace="http://schemas.microsoft.com/office/2006/metadata/properties" ma:root="true" ma:fieldsID="6a0dc8f1b4126e3694ba6b99e6acb7dc" ns2:_="" ns3:_="">
    <xsd:import namespace="ea9fb05f-576a-4ef7-9dd9-04970e5e2769"/>
    <xsd:import namespace="7dbe865d-62e8-4cc8-86de-422ab6f080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9fb05f-576a-4ef7-9dd9-04970e5e2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Tag Gambar" ma:readOnly="false" ma:fieldId="{5cf76f15-5ced-4ddc-b409-7134ff3c332f}" ma:taxonomyMulti="true" ma:sspId="968afff7-01f7-4e82-8b62-4308ab2ee3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be865d-62e8-4cc8-86de-422ab6f0805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1b4de1a8-21f2-413b-a78c-e4580cae7293}" ma:internalName="TaxCatchAll" ma:showField="CatchAllData" ma:web="7dbe865d-62e8-4cc8-86de-422ab6f080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7D681C-4E74-4AE4-923F-F1AE925F51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504242-6A41-4915-B6A3-F67CE0C5DCCC}">
  <ds:schemaRefs>
    <ds:schemaRef ds:uri="http://schemas.microsoft.com/office/2006/documentManagement/types"/>
    <ds:schemaRef ds:uri="http://purl.org/dc/elements/1.1/"/>
    <ds:schemaRef ds:uri="http://www.w3.org/XML/1998/namespace"/>
    <ds:schemaRef ds:uri="7dbe865d-62e8-4cc8-86de-422ab6f08057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ea9fb05f-576a-4ef7-9dd9-04970e5e2769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654D45E-F546-4A37-AD5C-ED7765F3D9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9fb05f-576a-4ef7-9dd9-04970e5e2769"/>
    <ds:schemaRef ds:uri="7dbe865d-62e8-4cc8-86de-422ab6f080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SP 1 (2)</vt:lpstr>
      <vt:lpstr>Form</vt:lpstr>
      <vt:lpstr>Form!Print_Area</vt:lpstr>
      <vt:lpstr>'SP 1 (2)'!Print_Area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Malik Maulana</dc:creator>
  <cp:keywords/>
  <dc:description/>
  <cp:lastModifiedBy>Malik Maulana</cp:lastModifiedBy>
  <cp:revision/>
  <dcterms:created xsi:type="dcterms:W3CDTF">2024-05-06T02:56:39Z</dcterms:created>
  <dcterms:modified xsi:type="dcterms:W3CDTF">2024-12-15T13:16:24Z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0x010100F78DC322C004CC4D9FECFAE23CA7EDD3</vt:lpwstr>
  </property>
  <property fmtid="{D5CDD505-2E9C-101B-9397-08002B2CF9AE}" pid="3" name="MediaServiceImageTags">
    <vt:lpwstr/>
  </property>
</Properties>
</file>