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bil\Desktop\dissertation\data_analysis\"/>
    </mc:Choice>
  </mc:AlternateContent>
  <xr:revisionPtr revIDLastSave="0" documentId="13_ncr:1_{EC3AE8CF-4405-4F7C-AD0C-65E2B5727FDA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transferability" sheetId="1" r:id="rId1"/>
    <sheet name="benchma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L4" i="2"/>
  <c r="L5" i="2"/>
  <c r="L6" i="2"/>
  <c r="N28" i="2"/>
  <c r="L27" i="2"/>
  <c r="M27" i="2" s="1"/>
  <c r="N27" i="2" s="1"/>
  <c r="L26" i="2"/>
  <c r="L25" i="2"/>
  <c r="M25" i="2" s="1"/>
  <c r="L20" i="2"/>
  <c r="M20" i="2" s="1"/>
  <c r="N20" i="2" s="1"/>
  <c r="L19" i="2"/>
  <c r="L21" i="2" s="1"/>
  <c r="L18" i="2"/>
  <c r="L13" i="2"/>
  <c r="M13" i="2" s="1"/>
  <c r="N13" i="2" s="1"/>
  <c r="L12" i="2"/>
  <c r="L14" i="2" s="1"/>
  <c r="L11" i="2"/>
  <c r="M5" i="2"/>
  <c r="N5" i="2" s="1"/>
  <c r="F12" i="2"/>
  <c r="F15" i="2"/>
  <c r="F14" i="2"/>
  <c r="F13" i="2"/>
  <c r="D15" i="2"/>
  <c r="D14" i="2"/>
  <c r="D13" i="2"/>
  <c r="D12" i="2"/>
  <c r="N18" i="2"/>
  <c r="L28" i="2"/>
  <c r="M26" i="2"/>
  <c r="N26" i="2" s="1"/>
  <c r="M19" i="2"/>
  <c r="N19" i="2" s="1"/>
  <c r="M18" i="2"/>
  <c r="M21" i="2" s="1"/>
  <c r="N21" i="2" s="1"/>
  <c r="M11" i="2"/>
  <c r="N11" i="2" s="1"/>
  <c r="O12" i="1"/>
  <c r="N12" i="1"/>
  <c r="M12" i="1"/>
  <c r="L12" i="1"/>
  <c r="G12" i="1"/>
  <c r="F12" i="1"/>
  <c r="E12" i="1"/>
  <c r="D12" i="1"/>
  <c r="L7" i="2" l="1"/>
  <c r="M6" i="2"/>
  <c r="N6" i="2" s="1"/>
  <c r="M28" i="2"/>
  <c r="N25" i="2"/>
  <c r="M12" i="2"/>
  <c r="N12" i="2" s="1"/>
  <c r="N4" i="2"/>
  <c r="M7" i="2" l="1"/>
  <c r="M14" i="2"/>
  <c r="N14" i="2" s="1"/>
  <c r="N7" i="2"/>
</calcChain>
</file>

<file path=xl/sharedStrings.xml><?xml version="1.0" encoding="utf-8"?>
<sst xmlns="http://schemas.openxmlformats.org/spreadsheetml/2006/main" count="98" uniqueCount="37">
  <si>
    <t>Run 3</t>
  </si>
  <si>
    <t>Run 2</t>
  </si>
  <si>
    <t>Run 1</t>
  </si>
  <si>
    <t>DQN</t>
  </si>
  <si>
    <t>Portfolio Value</t>
  </si>
  <si>
    <t>CPU Node</t>
  </si>
  <si>
    <t>Episodes</t>
  </si>
  <si>
    <t>PPO</t>
  </si>
  <si>
    <t>Train</t>
  </si>
  <si>
    <t>Test</t>
  </si>
  <si>
    <t>Similar</t>
  </si>
  <si>
    <t>Commodities</t>
  </si>
  <si>
    <t>Median</t>
  </si>
  <si>
    <t>Slurm</t>
  </si>
  <si>
    <t>Run</t>
  </si>
  <si>
    <t>-</t>
  </si>
  <si>
    <t>Hyperparameters</t>
  </si>
  <si>
    <t>Best</t>
  </si>
  <si>
    <t>Dataset</t>
  </si>
  <si>
    <t>Buy-and-Hold</t>
  </si>
  <si>
    <t>AAPL</t>
  </si>
  <si>
    <t>WMT</t>
  </si>
  <si>
    <t>JPM</t>
  </si>
  <si>
    <t>NVDA</t>
  </si>
  <si>
    <t>COST</t>
  </si>
  <si>
    <t>BAC</t>
  </si>
  <si>
    <t>USO</t>
  </si>
  <si>
    <t>GLD</t>
  </si>
  <si>
    <t>UNG</t>
  </si>
  <si>
    <t>2018-2020</t>
  </si>
  <si>
    <t>2021-2023</t>
  </si>
  <si>
    <t>Start</t>
  </si>
  <si>
    <t>End</t>
  </si>
  <si>
    <t>CAGR</t>
  </si>
  <si>
    <t>Total</t>
  </si>
  <si>
    <t>End Wealth</t>
  </si>
  <si>
    <t>Initial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</si>
</sst>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43" fontId="0" fillId="0" borderId="0" xfId="1" applyFont="1"/>
    <xf numFmtId="43" fontId="2" fillId="0" borderId="0" xfId="1" applyFont="1"/>
    <xf numFmtId="4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9" fontId="0" fillId="0" borderId="0" xfId="2" applyFont="1"/>
    <xf numFmtId="165" fontId="2" fillId="0" borderId="0" xfId="2" applyNumberFormat="1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transferability!$D$18</c:f>
              <c:strCache>
                <c:ptCount val="1"/>
                <c:pt idx="0">
                  <c:v>DQN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transferability!$C$19:$C$22</c:f>
              <c:strCache>
                <c:ptCount val="4"/>
                <c:pt idx="0">
                  <c:v>Train</c:v>
                </c:pt>
                <c:pt idx="1">
                  <c:v>Test</c:v>
                </c:pt>
                <c:pt idx="2">
                  <c:v>Similar</c:v>
                </c:pt>
                <c:pt idx="3">
                  <c:v>Commodities</c:v>
                </c:pt>
              </c:strCache>
            </c:strRef>
          </c:cat>
          <c:val>
            <c:numRef>
              <c:f>transferability!$D$19:$D$22</c:f>
              <c:numCache>
                <c:formatCode>General</c:formatCode>
                <c:ptCount val="4"/>
                <c:pt idx="0">
                  <c:v>174759.27</c:v>
                </c:pt>
                <c:pt idx="1">
                  <c:v>121486.08</c:v>
                </c:pt>
                <c:pt idx="2">
                  <c:v>111632.18</c:v>
                </c:pt>
                <c:pt idx="3">
                  <c:v>100296.4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4-421F-AFC4-15448C84F929}"/>
            </c:ext>
          </c:extLst>
        </c:ser>
        <c:ser>
          <c:idx val="1"/>
          <c:order val="1"/>
          <c:tx>
            <c:strRef>
              <c:f>transferability!$E$18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transferability!$C$19:$C$22</c:f>
              <c:strCache>
                <c:ptCount val="4"/>
                <c:pt idx="0">
                  <c:v>Train</c:v>
                </c:pt>
                <c:pt idx="1">
                  <c:v>Test</c:v>
                </c:pt>
                <c:pt idx="2">
                  <c:v>Similar</c:v>
                </c:pt>
                <c:pt idx="3">
                  <c:v>Commodities</c:v>
                </c:pt>
              </c:strCache>
            </c:strRef>
          </c:cat>
          <c:val>
            <c:numRef>
              <c:f>transferability!$E$19:$E$22</c:f>
              <c:numCache>
                <c:formatCode>General</c:formatCode>
                <c:ptCount val="4"/>
                <c:pt idx="0">
                  <c:v>120192.89</c:v>
                </c:pt>
                <c:pt idx="1">
                  <c:v>124651.92</c:v>
                </c:pt>
                <c:pt idx="2">
                  <c:v>166852.31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4-421F-AFC4-15448C84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69960"/>
        <c:axId val="635170680"/>
      </c:barChart>
      <c:catAx>
        <c:axId val="63516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70680"/>
        <c:crosses val="autoZero"/>
        <c:auto val="1"/>
        <c:lblAlgn val="ctr"/>
        <c:lblOffset val="100"/>
        <c:noMultiLvlLbl val="0"/>
      </c:catAx>
      <c:valAx>
        <c:axId val="6351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Portfolio Value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14</xdr:row>
      <xdr:rowOff>13335</xdr:rowOff>
    </xdr:from>
    <xdr:to>
      <xdr:col>12</xdr:col>
      <xdr:colOff>415290</xdr:colOff>
      <xdr:row>29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D4928-64CC-C45E-AB5D-3C357878A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22"/>
  <sheetViews>
    <sheetView tabSelected="1" workbookViewId="0"/>
  </sheetViews>
  <sheetFormatPr defaultRowHeight="14.4" x14ac:dyDescent="0.55000000000000004"/>
  <cols>
    <col min="4" max="6" width="11" bestFit="1" customWidth="1"/>
    <col min="7" max="7" width="11.47265625" bestFit="1" customWidth="1"/>
    <col min="11" max="11" width="6.89453125" bestFit="1" customWidth="1"/>
    <col min="12" max="14" width="11" bestFit="1" customWidth="1"/>
    <col min="15" max="15" width="11.47265625" bestFit="1" customWidth="1"/>
  </cols>
  <sheetData>
    <row r="3" spans="2:15" x14ac:dyDescent="0.55000000000000004">
      <c r="B3" s="3" t="s">
        <v>6</v>
      </c>
      <c r="C3">
        <v>100</v>
      </c>
      <c r="D3" s="3" t="s">
        <v>16</v>
      </c>
      <c r="E3" t="s">
        <v>17</v>
      </c>
    </row>
    <row r="5" spans="2:15" x14ac:dyDescent="0.55000000000000004">
      <c r="B5" s="2" t="s">
        <v>5</v>
      </c>
      <c r="J5" s="2" t="s">
        <v>5</v>
      </c>
    </row>
    <row r="6" spans="2:15" x14ac:dyDescent="0.55000000000000004">
      <c r="B6" s="2" t="s">
        <v>4</v>
      </c>
      <c r="J6" s="2" t="s">
        <v>4</v>
      </c>
    </row>
    <row r="7" spans="2:15" x14ac:dyDescent="0.55000000000000004">
      <c r="B7" s="1" t="s">
        <v>3</v>
      </c>
      <c r="J7" s="1" t="s">
        <v>7</v>
      </c>
    </row>
    <row r="8" spans="2:15" x14ac:dyDescent="0.55000000000000004">
      <c r="B8" s="1" t="s">
        <v>13</v>
      </c>
      <c r="C8" s="1" t="s">
        <v>14</v>
      </c>
      <c r="D8" s="1" t="s">
        <v>8</v>
      </c>
      <c r="E8" s="1" t="s">
        <v>9</v>
      </c>
      <c r="F8" s="1" t="s">
        <v>10</v>
      </c>
      <c r="G8" s="1" t="s">
        <v>11</v>
      </c>
      <c r="J8" s="1" t="s">
        <v>13</v>
      </c>
      <c r="K8" s="1" t="s">
        <v>14</v>
      </c>
      <c r="L8" s="1" t="s">
        <v>8</v>
      </c>
      <c r="M8" s="1" t="s">
        <v>9</v>
      </c>
      <c r="N8" s="1" t="s">
        <v>10</v>
      </c>
      <c r="O8" s="1" t="s">
        <v>11</v>
      </c>
    </row>
    <row r="9" spans="2:15" x14ac:dyDescent="0.55000000000000004">
      <c r="B9">
        <v>5920276</v>
      </c>
      <c r="C9" t="s">
        <v>2</v>
      </c>
      <c r="D9" s="4">
        <v>116837.68</v>
      </c>
      <c r="E9" s="4">
        <v>121486.08</v>
      </c>
      <c r="F9" s="4">
        <v>174728.04</v>
      </c>
      <c r="G9" s="4">
        <v>100296.4</v>
      </c>
      <c r="J9">
        <v>5920277</v>
      </c>
      <c r="K9" t="s">
        <v>2</v>
      </c>
      <c r="L9" s="4">
        <v>100000</v>
      </c>
      <c r="M9" s="4">
        <v>100000</v>
      </c>
      <c r="N9" s="4">
        <v>100000</v>
      </c>
      <c r="O9" s="4">
        <v>100000</v>
      </c>
    </row>
    <row r="10" spans="2:15" x14ac:dyDescent="0.55000000000000004">
      <c r="B10">
        <v>5920276</v>
      </c>
      <c r="C10" t="s">
        <v>1</v>
      </c>
      <c r="D10" s="4">
        <v>219202.08</v>
      </c>
      <c r="E10" s="4">
        <v>125640.24</v>
      </c>
      <c r="F10" s="4">
        <v>111632.18</v>
      </c>
      <c r="G10" s="4">
        <v>170458.7</v>
      </c>
      <c r="J10">
        <v>5920277</v>
      </c>
      <c r="K10" t="s">
        <v>1</v>
      </c>
      <c r="L10" s="4">
        <v>168701.32</v>
      </c>
      <c r="M10" s="4">
        <v>136883.34</v>
      </c>
      <c r="N10" s="4">
        <v>188121.27</v>
      </c>
      <c r="O10" s="4">
        <v>119710.98</v>
      </c>
    </row>
    <row r="11" spans="2:15" x14ac:dyDescent="0.55000000000000004">
      <c r="B11">
        <v>5920276</v>
      </c>
      <c r="C11" t="s">
        <v>0</v>
      </c>
      <c r="D11" s="4">
        <v>174759.27</v>
      </c>
      <c r="E11" s="4">
        <v>114855.19</v>
      </c>
      <c r="F11" s="4">
        <v>99370.26</v>
      </c>
      <c r="G11" s="4">
        <v>95810.33</v>
      </c>
      <c r="J11">
        <v>5920277</v>
      </c>
      <c r="K11" t="s">
        <v>0</v>
      </c>
      <c r="L11" s="4">
        <v>120192.89</v>
      </c>
      <c r="M11" s="4">
        <v>124651.92</v>
      </c>
      <c r="N11" s="4">
        <v>166852.31</v>
      </c>
      <c r="O11" s="4">
        <v>96291.25</v>
      </c>
    </row>
    <row r="12" spans="2:15" x14ac:dyDescent="0.55000000000000004">
      <c r="B12" t="s">
        <v>15</v>
      </c>
      <c r="C12" s="1" t="s">
        <v>12</v>
      </c>
      <c r="D12" s="5">
        <f>MEDIAN(D9:D11)</f>
        <v>174759.27</v>
      </c>
      <c r="E12" s="5">
        <f>MEDIAN(E9:E11)</f>
        <v>121486.08</v>
      </c>
      <c r="F12" s="5">
        <f>MEDIAN(F9:F11)</f>
        <v>111632.18</v>
      </c>
      <c r="G12" s="5">
        <f>MEDIAN(G9:G11)</f>
        <v>100296.4</v>
      </c>
      <c r="J12" t="s">
        <v>15</v>
      </c>
      <c r="K12" s="1" t="s">
        <v>12</v>
      </c>
      <c r="L12" s="5">
        <f>MEDIAN(L9:L11)</f>
        <v>120192.89</v>
      </c>
      <c r="M12" s="5">
        <f>MEDIAN(M9:M11)</f>
        <v>124651.92</v>
      </c>
      <c r="N12" s="5">
        <f>MEDIAN(N9:N11)</f>
        <v>166852.31</v>
      </c>
      <c r="O12" s="5">
        <f>MEDIAN(O9:O11)</f>
        <v>100000</v>
      </c>
    </row>
    <row r="13" spans="2:15" x14ac:dyDescent="0.55000000000000004">
      <c r="D13" s="6"/>
      <c r="E13" s="6"/>
      <c r="F13" s="6"/>
      <c r="G13" s="6"/>
    </row>
    <row r="18" spans="3:5" x14ac:dyDescent="0.55000000000000004">
      <c r="D18" t="s">
        <v>3</v>
      </c>
      <c r="E18" t="s">
        <v>7</v>
      </c>
    </row>
    <row r="19" spans="3:5" x14ac:dyDescent="0.55000000000000004">
      <c r="C19" t="s">
        <v>8</v>
      </c>
      <c r="D19">
        <v>174759.27</v>
      </c>
      <c r="E19">
        <v>120192.89</v>
      </c>
    </row>
    <row r="20" spans="3:5" x14ac:dyDescent="0.55000000000000004">
      <c r="C20" t="s">
        <v>9</v>
      </c>
      <c r="D20">
        <v>121486.08</v>
      </c>
      <c r="E20">
        <v>124651.92</v>
      </c>
    </row>
    <row r="21" spans="3:5" x14ac:dyDescent="0.55000000000000004">
      <c r="C21" t="s">
        <v>10</v>
      </c>
      <c r="D21">
        <v>111632.18</v>
      </c>
      <c r="E21">
        <v>166852.31</v>
      </c>
    </row>
    <row r="22" spans="3:5" x14ac:dyDescent="0.55000000000000004">
      <c r="C22" t="s">
        <v>11</v>
      </c>
      <c r="D22">
        <v>100296.4</v>
      </c>
      <c r="E22">
        <v>100000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031A-AC79-46CE-8503-FAA6D5E1A4CA}">
  <dimension ref="B2:P28"/>
  <sheetViews>
    <sheetView workbookViewId="0"/>
  </sheetViews>
  <sheetFormatPr defaultRowHeight="14.4" x14ac:dyDescent="0.55000000000000004"/>
  <cols>
    <col min="2" max="2" width="11.15625" bestFit="1" customWidth="1"/>
    <col min="3" max="3" width="11.7890625" bestFit="1" customWidth="1"/>
    <col min="5" max="5" width="9.15625" bestFit="1" customWidth="1"/>
    <col min="9" max="9" width="11.47265625" bestFit="1" customWidth="1"/>
    <col min="10" max="11" width="9.26171875" bestFit="1" customWidth="1"/>
    <col min="12" max="12" width="11.26171875" bestFit="1" customWidth="1"/>
    <col min="13" max="13" width="10.7890625" bestFit="1" customWidth="1"/>
    <col min="16" max="16" width="10.7890625" bestFit="1" customWidth="1"/>
  </cols>
  <sheetData>
    <row r="2" spans="2:16" x14ac:dyDescent="0.55000000000000004">
      <c r="B2" s="1" t="s">
        <v>18</v>
      </c>
      <c r="C2" s="1" t="s">
        <v>19</v>
      </c>
      <c r="D2" s="1" t="s">
        <v>3</v>
      </c>
      <c r="E2" s="1" t="s">
        <v>7</v>
      </c>
      <c r="I2" s="1" t="s">
        <v>29</v>
      </c>
      <c r="J2" s="1"/>
      <c r="L2" s="1"/>
      <c r="N2" s="1"/>
    </row>
    <row r="3" spans="2:16" x14ac:dyDescent="0.55000000000000004">
      <c r="B3" t="s">
        <v>8</v>
      </c>
      <c r="C3" s="12">
        <v>0.240679555807638</v>
      </c>
      <c r="D3" s="12">
        <v>0.20451831324110548</v>
      </c>
      <c r="E3" s="12">
        <v>6.3227642743690859E-2</v>
      </c>
      <c r="I3" s="1" t="s">
        <v>8</v>
      </c>
      <c r="J3" s="1" t="s">
        <v>31</v>
      </c>
      <c r="K3" s="1" t="s">
        <v>32</v>
      </c>
      <c r="L3" s="1" t="s">
        <v>36</v>
      </c>
      <c r="M3" s="1" t="s">
        <v>35</v>
      </c>
      <c r="N3" s="1" t="s">
        <v>33</v>
      </c>
    </row>
    <row r="4" spans="2:16" x14ac:dyDescent="0.55000000000000004">
      <c r="B4" t="s">
        <v>9</v>
      </c>
      <c r="C4" s="12">
        <v>9.2800430885486618E-2</v>
      </c>
      <c r="D4" s="12">
        <v>6.7027239210602607E-2</v>
      </c>
      <c r="E4" s="12">
        <v>7.6216527966012304E-2</v>
      </c>
      <c r="I4" t="s">
        <v>20</v>
      </c>
      <c r="J4">
        <v>43.06</v>
      </c>
      <c r="K4">
        <v>133.72</v>
      </c>
      <c r="L4" s="8">
        <f>98000/3</f>
        <v>32666.666666666668</v>
      </c>
      <c r="M4" s="8">
        <f>(K4/J4)*L4</f>
        <v>101444.18640656448</v>
      </c>
      <c r="N4" s="10">
        <f>((M4/L4)^(1/3))-1</f>
        <v>0.45895125124437874</v>
      </c>
    </row>
    <row r="5" spans="2:16" x14ac:dyDescent="0.55000000000000004">
      <c r="B5" t="s">
        <v>10</v>
      </c>
      <c r="C5" s="12">
        <v>0.3028765104487352</v>
      </c>
      <c r="D5" s="12">
        <v>3.73607264540885E-2</v>
      </c>
      <c r="E5" s="12">
        <v>0.18607114717358475</v>
      </c>
      <c r="I5" t="s">
        <v>22</v>
      </c>
      <c r="J5">
        <v>107.95</v>
      </c>
      <c r="K5">
        <v>125.36</v>
      </c>
      <c r="L5" s="8">
        <f>98000/3</f>
        <v>32666.666666666668</v>
      </c>
      <c r="M5" s="8">
        <f t="shared" ref="M5:M6" si="0">(K5/J5)*L5</f>
        <v>37935.093407441716</v>
      </c>
      <c r="N5" s="10">
        <f>((M5/L5)^(1/3))-1</f>
        <v>5.1103411366504314E-2</v>
      </c>
    </row>
    <row r="6" spans="2:16" x14ac:dyDescent="0.55000000000000004">
      <c r="B6" t="s">
        <v>11</v>
      </c>
      <c r="C6" s="12">
        <v>6.6908011500811826E-2</v>
      </c>
      <c r="D6" s="12">
        <v>9.8702546021445237E-4</v>
      </c>
      <c r="E6" s="12">
        <v>0</v>
      </c>
      <c r="I6" t="s">
        <v>21</v>
      </c>
      <c r="J6">
        <v>32.86</v>
      </c>
      <c r="K6">
        <v>48.06</v>
      </c>
      <c r="L6" s="8">
        <f>98000/3</f>
        <v>32666.666666666668</v>
      </c>
      <c r="M6" s="8">
        <f t="shared" si="0"/>
        <v>47777.236762020701</v>
      </c>
      <c r="N6" s="10">
        <f>((M6/L6)^(1/3))-1</f>
        <v>0.13511205458450859</v>
      </c>
    </row>
    <row r="7" spans="2:16" x14ac:dyDescent="0.55000000000000004">
      <c r="I7" s="1" t="s">
        <v>34</v>
      </c>
      <c r="L7" s="9">
        <f>SUM(L4:L6)</f>
        <v>98000</v>
      </c>
      <c r="M7" s="9">
        <f>SUM(M4:M6)</f>
        <v>187156.51657602689</v>
      </c>
      <c r="N7" s="11">
        <f>((M7/L7)^(1/3))-1</f>
        <v>0.24067955580763778</v>
      </c>
      <c r="P7" s="6"/>
    </row>
    <row r="8" spans="2:16" x14ac:dyDescent="0.55000000000000004">
      <c r="L8" s="8"/>
      <c r="M8" s="8"/>
    </row>
    <row r="9" spans="2:16" x14ac:dyDescent="0.55000000000000004">
      <c r="I9" s="1" t="s">
        <v>30</v>
      </c>
      <c r="L9" s="8"/>
      <c r="M9" s="8"/>
    </row>
    <row r="10" spans="2:16" x14ac:dyDescent="0.55000000000000004">
      <c r="I10" s="1" t="s">
        <v>9</v>
      </c>
      <c r="J10" s="1" t="s">
        <v>31</v>
      </c>
      <c r="K10" s="1" t="s">
        <v>32</v>
      </c>
      <c r="L10" s="1" t="s">
        <v>36</v>
      </c>
      <c r="M10" s="1" t="s">
        <v>35</v>
      </c>
      <c r="N10" s="1" t="s">
        <v>33</v>
      </c>
    </row>
    <row r="11" spans="2:16" x14ac:dyDescent="0.55000000000000004">
      <c r="B11" s="1" t="s">
        <v>18</v>
      </c>
      <c r="C11" s="1" t="s">
        <v>3</v>
      </c>
      <c r="D11" s="1" t="s">
        <v>33</v>
      </c>
      <c r="E11" s="1" t="s">
        <v>7</v>
      </c>
      <c r="F11" s="1" t="s">
        <v>33</v>
      </c>
      <c r="I11" t="s">
        <v>20</v>
      </c>
      <c r="J11">
        <v>129.41</v>
      </c>
      <c r="K11">
        <v>192.53</v>
      </c>
      <c r="L11" s="8">
        <f>98000/3</f>
        <v>32666.666666666668</v>
      </c>
      <c r="M11" s="8">
        <f>(K11/J11)*L11</f>
        <v>48599.902119877399</v>
      </c>
      <c r="N11" s="10">
        <f>((M11/L11)^(1/3))-1</f>
        <v>0.1415900929970042</v>
      </c>
    </row>
    <row r="12" spans="2:16" x14ac:dyDescent="0.55000000000000004">
      <c r="B12" t="s">
        <v>8</v>
      </c>
      <c r="C12" s="7">
        <v>174759.27</v>
      </c>
      <c r="D12" s="12">
        <f>((C12/100000)^(1/3))-1</f>
        <v>0.20451831324110548</v>
      </c>
      <c r="E12" s="7">
        <v>120192.89</v>
      </c>
      <c r="F12" s="12">
        <f>((E12/100000)^(1/3))-1</f>
        <v>6.3227642743690859E-2</v>
      </c>
      <c r="I12" t="s">
        <v>22</v>
      </c>
      <c r="J12">
        <v>125.87</v>
      </c>
      <c r="K12">
        <v>170.1</v>
      </c>
      <c r="L12" s="8">
        <f>98000/3</f>
        <v>32666.666666666668</v>
      </c>
      <c r="M12" s="8">
        <f t="shared" ref="M12:M13" si="1">(K12/J12)*L12</f>
        <v>44145.546992929208</v>
      </c>
      <c r="N12" s="10">
        <f>((M12/L12)^(1/3))-1</f>
        <v>0.10558980973345622</v>
      </c>
    </row>
    <row r="13" spans="2:16" x14ac:dyDescent="0.55000000000000004">
      <c r="B13" t="s">
        <v>9</v>
      </c>
      <c r="C13" s="7">
        <v>121486.08</v>
      </c>
      <c r="D13" s="12">
        <f>((C13/100000)^(1/3))-1</f>
        <v>6.7027239210602607E-2</v>
      </c>
      <c r="E13" s="7">
        <v>124651.92</v>
      </c>
      <c r="F13" s="12">
        <f>((E13/100000)^(1/3))-1</f>
        <v>7.6216527966012304E-2</v>
      </c>
      <c r="I13" t="s">
        <v>21</v>
      </c>
      <c r="J13">
        <v>48.84</v>
      </c>
      <c r="K13">
        <v>52.55</v>
      </c>
      <c r="L13" s="8">
        <f>98000/3</f>
        <v>32666.666666666668</v>
      </c>
      <c r="M13" s="8">
        <f t="shared" si="1"/>
        <v>35148.102648102649</v>
      </c>
      <c r="N13" s="10">
        <f>((M13/L13)^(1/3))-1</f>
        <v>2.4705392535460557E-2</v>
      </c>
    </row>
    <row r="14" spans="2:16" x14ac:dyDescent="0.55000000000000004">
      <c r="B14" t="s">
        <v>10</v>
      </c>
      <c r="C14" s="7">
        <v>111632.18</v>
      </c>
      <c r="D14" s="12">
        <f>((C14/100000)^(1/3))-1</f>
        <v>3.73607264540885E-2</v>
      </c>
      <c r="E14" s="7">
        <v>166852.31</v>
      </c>
      <c r="F14" s="12">
        <f>((E14/100000)^(1/3))-1</f>
        <v>0.18607114717358475</v>
      </c>
      <c r="I14" s="1" t="s">
        <v>34</v>
      </c>
      <c r="L14" s="9">
        <f>SUM(L11:L13)</f>
        <v>98000</v>
      </c>
      <c r="M14" s="9">
        <f>SUM(M11:M13)</f>
        <v>127893.55176090926</v>
      </c>
      <c r="N14" s="11">
        <f>((M14/L14)^(1/3))-1</f>
        <v>9.2800430885486618E-2</v>
      </c>
      <c r="P14" s="6"/>
    </row>
    <row r="15" spans="2:16" x14ac:dyDescent="0.55000000000000004">
      <c r="B15" t="s">
        <v>11</v>
      </c>
      <c r="C15" s="7">
        <v>100296.4</v>
      </c>
      <c r="D15" s="12">
        <f>((C15/100000)^(1/3))-1</f>
        <v>9.8702546021445237E-4</v>
      </c>
      <c r="E15" s="7">
        <v>100000</v>
      </c>
      <c r="F15" s="12">
        <f>((E15/100000)^(1/3))-1</f>
        <v>0</v>
      </c>
      <c r="L15" s="8"/>
      <c r="M15" s="8"/>
    </row>
    <row r="16" spans="2:16" x14ac:dyDescent="0.55000000000000004">
      <c r="I16" s="1" t="s">
        <v>30</v>
      </c>
      <c r="L16" s="8"/>
      <c r="M16" s="8"/>
    </row>
    <row r="17" spans="9:16" x14ac:dyDescent="0.55000000000000004">
      <c r="I17" s="1" t="s">
        <v>10</v>
      </c>
      <c r="J17" s="1" t="s">
        <v>31</v>
      </c>
      <c r="K17" s="1" t="s">
        <v>32</v>
      </c>
      <c r="L17" s="1" t="s">
        <v>36</v>
      </c>
      <c r="M17" s="1" t="s">
        <v>35</v>
      </c>
      <c r="N17" s="1" t="s">
        <v>33</v>
      </c>
    </row>
    <row r="18" spans="9:16" x14ac:dyDescent="0.55000000000000004">
      <c r="I18" t="s">
        <v>23</v>
      </c>
      <c r="J18">
        <v>13.11</v>
      </c>
      <c r="K18">
        <v>49.52</v>
      </c>
      <c r="L18" s="8">
        <f>98000/3</f>
        <v>32666.666666666668</v>
      </c>
      <c r="M18" s="8">
        <f>(K18/J18)*L18</f>
        <v>123390.79583015511</v>
      </c>
      <c r="N18" s="10">
        <f>((M18/L18)^(1/3))-1</f>
        <v>0.55737302508885533</v>
      </c>
    </row>
    <row r="19" spans="9:16" x14ac:dyDescent="0.55000000000000004">
      <c r="I19" t="s">
        <v>25</v>
      </c>
      <c r="J19">
        <v>30.03</v>
      </c>
      <c r="K19">
        <v>33.67</v>
      </c>
      <c r="L19" s="8">
        <f>98000/3</f>
        <v>32666.666666666668</v>
      </c>
      <c r="M19" s="8">
        <f t="shared" ref="M19:M20" si="2">(K19/J19)*L19</f>
        <v>36626.262626262629</v>
      </c>
      <c r="N19" s="10">
        <f>((M19/L19)^(1/3))-1</f>
        <v>3.8873324124418351E-2</v>
      </c>
    </row>
    <row r="20" spans="9:16" x14ac:dyDescent="0.55000000000000004">
      <c r="I20" t="s">
        <v>24</v>
      </c>
      <c r="J20">
        <v>380.15</v>
      </c>
      <c r="K20">
        <v>660.08</v>
      </c>
      <c r="L20" s="8">
        <f>98000/3</f>
        <v>32666.666666666668</v>
      </c>
      <c r="M20" s="8">
        <f t="shared" si="2"/>
        <v>56721.329299837787</v>
      </c>
      <c r="N20" s="10">
        <f>((M20/L20)^(1/3))-1</f>
        <v>0.20193373948593951</v>
      </c>
    </row>
    <row r="21" spans="9:16" x14ac:dyDescent="0.55000000000000004">
      <c r="I21" s="1" t="s">
        <v>34</v>
      </c>
      <c r="L21" s="9">
        <f>SUM(L18:L20)</f>
        <v>98000</v>
      </c>
      <c r="M21" s="9">
        <f>SUM(M18:M20)</f>
        <v>216738.38775625554</v>
      </c>
      <c r="N21" s="11">
        <f>((M21/L21)^(1/3))-1</f>
        <v>0.3028765104487352</v>
      </c>
      <c r="P21" s="6"/>
    </row>
    <row r="22" spans="9:16" x14ac:dyDescent="0.55000000000000004">
      <c r="L22" s="8"/>
      <c r="M22" s="8"/>
    </row>
    <row r="23" spans="9:16" x14ac:dyDescent="0.55000000000000004">
      <c r="I23" s="1" t="s">
        <v>30</v>
      </c>
      <c r="L23" s="8"/>
      <c r="M23" s="8"/>
    </row>
    <row r="24" spans="9:16" x14ac:dyDescent="0.55000000000000004">
      <c r="I24" s="1" t="s">
        <v>11</v>
      </c>
      <c r="J24" s="1" t="s">
        <v>31</v>
      </c>
      <c r="K24" s="1" t="s">
        <v>32</v>
      </c>
      <c r="L24" s="1" t="s">
        <v>36</v>
      </c>
      <c r="M24" s="1" t="s">
        <v>35</v>
      </c>
      <c r="N24" s="1" t="s">
        <v>33</v>
      </c>
    </row>
    <row r="25" spans="9:16" x14ac:dyDescent="0.55000000000000004">
      <c r="I25" t="s">
        <v>26</v>
      </c>
      <c r="J25">
        <v>32.380000000000003</v>
      </c>
      <c r="K25">
        <v>66.650000000000006</v>
      </c>
      <c r="L25" s="8">
        <f>98000/3</f>
        <v>32666.666666666668</v>
      </c>
      <c r="M25" s="8">
        <f>(K25/J25)*L25</f>
        <v>67240.065884290714</v>
      </c>
      <c r="N25" s="10">
        <f>((M25/L25)^(1/3))-1</f>
        <v>0.27206050777459101</v>
      </c>
    </row>
    <row r="26" spans="9:16" x14ac:dyDescent="0.55000000000000004">
      <c r="I26" t="s">
        <v>27</v>
      </c>
      <c r="J26">
        <v>182.33</v>
      </c>
      <c r="K26">
        <v>191.17</v>
      </c>
      <c r="L26" s="8">
        <f>98000/3</f>
        <v>32666.666666666668</v>
      </c>
      <c r="M26" s="8">
        <f t="shared" ref="M26:M27" si="3">(K26/J26)*L26</f>
        <v>34250.461617214205</v>
      </c>
      <c r="N26" s="10">
        <f>((M26/L26)^(1/3))-1</f>
        <v>1.5906804908295102E-2</v>
      </c>
    </row>
    <row r="27" spans="9:16" x14ac:dyDescent="0.55000000000000004">
      <c r="I27" t="s">
        <v>28</v>
      </c>
      <c r="J27">
        <v>37.799999999999997</v>
      </c>
      <c r="K27">
        <v>20.28</v>
      </c>
      <c r="L27" s="8">
        <f>98000/3</f>
        <v>32666.666666666668</v>
      </c>
      <c r="M27" s="8">
        <f t="shared" si="3"/>
        <v>17525.925925925931</v>
      </c>
      <c r="N27" s="10">
        <f>((M27/L27)^(1/3))-1</f>
        <v>-0.18743386781673543</v>
      </c>
    </row>
    <row r="28" spans="9:16" x14ac:dyDescent="0.55000000000000004">
      <c r="I28" s="1" t="s">
        <v>34</v>
      </c>
      <c r="L28" s="9">
        <f>SUM(L25:L27)</f>
        <v>98000</v>
      </c>
      <c r="M28" s="9">
        <f>SUM(M25:M27)</f>
        <v>119016.45342743085</v>
      </c>
      <c r="N28" s="11">
        <f>((M28/L28)^(1/3))-1</f>
        <v>6.6908011500811826E-2</v>
      </c>
      <c r="P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transferability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Shadman</dc:creator>
  <cp:lastModifiedBy>Nabil Shadman</cp:lastModifiedBy>
  <dcterms:created xsi:type="dcterms:W3CDTF">2015-06-05T18:17:20Z</dcterms:created>
  <dcterms:modified xsi:type="dcterms:W3CDTF">2024-09-16T10:50:23Z</dcterms:modified>
</cp:coreProperties>
</file>