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45" yWindow="1260" windowWidth="21075" windowHeight="8460" activeTab="6"/>
  </bookViews>
  <sheets>
    <sheet name="Strength" sheetId="1" r:id="rId1"/>
    <sheet name="Constitution" sheetId="2" r:id="rId2"/>
    <sheet name="Intelligence" sheetId="3" r:id="rId3"/>
    <sheet name="Wisdom" sheetId="4" r:id="rId4"/>
    <sheet name="Dexterity" sheetId="5" r:id="rId5"/>
    <sheet name="Charisma" sheetId="6" r:id="rId6"/>
    <sheet name="Fighter" sheetId="7" r:id="rId7"/>
  </sheets>
  <calcPr calcId="145621"/>
  <fileRecoveryPr repairLoad="1"/>
</workbook>
</file>

<file path=xl/calcChain.xml><?xml version="1.0" encoding="utf-8"?>
<calcChain xmlns="http://schemas.openxmlformats.org/spreadsheetml/2006/main">
  <c r="BD21" i="7" l="1"/>
  <c r="BC21" i="7"/>
  <c r="BB21" i="7"/>
  <c r="C21" i="7"/>
  <c r="BD20" i="7"/>
  <c r="BC20" i="7"/>
  <c r="BB20" i="7"/>
  <c r="C20" i="7"/>
  <c r="BD19" i="7"/>
  <c r="BC19" i="7"/>
  <c r="BB19" i="7"/>
  <c r="C19" i="7"/>
  <c r="BD18" i="7"/>
  <c r="BC18" i="7"/>
  <c r="BB18" i="7"/>
  <c r="C18" i="7"/>
  <c r="BD17" i="7"/>
  <c r="BC17" i="7"/>
  <c r="BB17" i="7"/>
  <c r="C17" i="7"/>
  <c r="BD16" i="7"/>
  <c r="BC16" i="7"/>
  <c r="BB16" i="7"/>
  <c r="C16" i="7"/>
  <c r="BD15" i="7"/>
  <c r="BC15" i="7"/>
  <c r="BB15" i="7"/>
  <c r="C15" i="7"/>
  <c r="BD14" i="7"/>
  <c r="BC14" i="7"/>
  <c r="BB14" i="7"/>
  <c r="C14" i="7"/>
  <c r="BD13" i="7"/>
  <c r="BC13" i="7"/>
  <c r="BB13" i="7"/>
  <c r="C13" i="7"/>
  <c r="BD12" i="7"/>
  <c r="BC12" i="7"/>
  <c r="BB12" i="7"/>
  <c r="C12" i="7"/>
  <c r="BD11" i="7"/>
  <c r="BC11" i="7"/>
  <c r="BB11" i="7"/>
  <c r="D11" i="7"/>
  <c r="BD10" i="7"/>
  <c r="BC10" i="7"/>
  <c r="BB10" i="7"/>
  <c r="D10" i="7"/>
  <c r="BD9" i="7"/>
  <c r="BC9" i="7"/>
  <c r="BB9" i="7"/>
  <c r="D9" i="7"/>
  <c r="BD8" i="7"/>
  <c r="BC8" i="7"/>
  <c r="BB8" i="7"/>
  <c r="D8" i="7"/>
  <c r="BD7" i="7"/>
  <c r="BC7" i="7"/>
  <c r="BB7" i="7"/>
  <c r="BD6" i="7"/>
  <c r="BC6" i="7"/>
  <c r="BB6" i="7"/>
  <c r="BD5" i="7"/>
  <c r="BC5" i="7"/>
  <c r="BB5" i="7"/>
  <c r="BD4" i="7"/>
  <c r="BC4" i="7"/>
  <c r="BB4" i="7"/>
  <c r="BD3" i="7"/>
  <c r="BC3" i="7"/>
  <c r="BB3" i="7"/>
  <c r="BD2" i="7"/>
  <c r="BC2" i="7"/>
  <c r="BB2" i="7"/>
  <c r="O26" i="4" l="1"/>
  <c r="O25" i="4"/>
  <c r="O24" i="4"/>
  <c r="O23" i="4"/>
  <c r="O22" i="4"/>
  <c r="O21" i="4"/>
  <c r="O20" i="4"/>
  <c r="E20" i="4"/>
  <c r="E21" i="4" s="1"/>
  <c r="E22" i="4" s="1"/>
  <c r="E23" i="4" s="1"/>
  <c r="E24" i="4" s="1"/>
  <c r="E25" i="4" s="1"/>
  <c r="E26" i="4" s="1"/>
  <c r="O19" i="4"/>
  <c r="O18" i="4"/>
  <c r="O17" i="4"/>
  <c r="O16" i="4"/>
  <c r="O15" i="4"/>
  <c r="O14" i="4"/>
  <c r="O13" i="4"/>
  <c r="O12" i="4"/>
  <c r="O11" i="4"/>
  <c r="O10" i="4"/>
  <c r="O9" i="4"/>
  <c r="O8" i="4"/>
  <c r="O7" i="4"/>
  <c r="O6" i="4"/>
  <c r="O5" i="4"/>
  <c r="O4" i="4"/>
  <c r="O3" i="4"/>
  <c r="O2" i="4"/>
</calcChain>
</file>

<file path=xl/sharedStrings.xml><?xml version="1.0" encoding="utf-8"?>
<sst xmlns="http://schemas.openxmlformats.org/spreadsheetml/2006/main" count="364" uniqueCount="166">
  <si>
    <t>Score</t>
  </si>
  <si>
    <t>Pct</t>
  </si>
  <si>
    <t>Hit</t>
  </si>
  <si>
    <t>Dmg</t>
  </si>
  <si>
    <t>Wght</t>
  </si>
  <si>
    <t>Mx Press</t>
  </si>
  <si>
    <t>Doors</t>
  </si>
  <si>
    <t>Bend</t>
  </si>
  <si>
    <t>Unencumbered</t>
  </si>
  <si>
    <t>Light</t>
  </si>
  <si>
    <t>Moderate</t>
  </si>
  <si>
    <t>Heavy</t>
  </si>
  <si>
    <t>Severe</t>
  </si>
  <si>
    <t>Max</t>
  </si>
  <si>
    <t>15(3)</t>
  </si>
  <si>
    <t>16(6)</t>
  </si>
  <si>
    <t>16(8)</t>
  </si>
  <si>
    <t>17(10)</t>
  </si>
  <si>
    <t>17(12)</t>
  </si>
  <si>
    <t>18(14)</t>
  </si>
  <si>
    <t>18(16)</t>
  </si>
  <si>
    <t>19(17)</t>
  </si>
  <si>
    <t>19(18)</t>
  </si>
  <si>
    <t>HP</t>
  </si>
  <si>
    <t>HPF</t>
  </si>
  <si>
    <t>Shock</t>
  </si>
  <si>
    <t>Res</t>
  </si>
  <si>
    <t>NR</t>
  </si>
  <si>
    <t>Lang</t>
  </si>
  <si>
    <t>Sp Lv</t>
  </si>
  <si>
    <t>Know</t>
  </si>
  <si>
    <t>Min S</t>
  </si>
  <si>
    <t>Max S</t>
  </si>
  <si>
    <t>Illusion</t>
  </si>
  <si>
    <t>All</t>
  </si>
  <si>
    <t>Mag Def Adj</t>
  </si>
  <si>
    <t>Spl Fail</t>
  </si>
  <si>
    <t>Spl Imm</t>
  </si>
  <si>
    <t>Spl Imm Merge</t>
  </si>
  <si>
    <t>Save</t>
  </si>
  <si>
    <t>Bon1</t>
  </si>
  <si>
    <t>Bon2</t>
  </si>
  <si>
    <t>Bon3</t>
  </si>
  <si>
    <t>Bon4</t>
  </si>
  <si>
    <t>Bon5</t>
  </si>
  <si>
    <t>Bon6</t>
  </si>
  <si>
    <t>Bon7</t>
  </si>
  <si>
    <t>Spl Merge</t>
  </si>
  <si>
    <t>cause fear, charm person, command, friends, hypnotism</t>
  </si>
  <si>
    <t>forget, hold person, ray of enfeeblement, scare</t>
  </si>
  <si>
    <t>fear</t>
  </si>
  <si>
    <t>charm monster, confusion, emotion, fumble, suggestion</t>
  </si>
  <si>
    <t>chaos, feeblemind, hold monster, magic jar, quest</t>
  </si>
  <si>
    <t>geas, mass suggestion, rod of rulership</t>
  </si>
  <si>
    <t>antipathy/sympathy, death spell, mass charm</t>
  </si>
  <si>
    <t>Adj Reaction</t>
  </si>
  <si>
    <t>Adj Missile</t>
  </si>
  <si>
    <t>Adj Defense</t>
  </si>
  <si>
    <t>Surp</t>
  </si>
  <si>
    <t>Att</t>
  </si>
  <si>
    <t>AC</t>
  </si>
  <si>
    <t>PP</t>
  </si>
  <si>
    <t>OL</t>
  </si>
  <si>
    <t>LRT</t>
  </si>
  <si>
    <t>MS</t>
  </si>
  <si>
    <t>HS</t>
  </si>
  <si>
    <t>TR</t>
  </si>
  <si>
    <t>PV</t>
  </si>
  <si>
    <t>TA</t>
  </si>
  <si>
    <t>TE</t>
  </si>
  <si>
    <t>TF</t>
  </si>
  <si>
    <t>HM</t>
  </si>
  <si>
    <t>LB</t>
  </si>
  <si>
    <t>React</t>
  </si>
  <si>
    <t>HD</t>
  </si>
  <si>
    <t>Next Lv XP</t>
  </si>
  <si>
    <t>M Att/R</t>
  </si>
  <si>
    <t>W Prof</t>
  </si>
  <si>
    <t>NW Prof</t>
  </si>
  <si>
    <t>TH-10</t>
  </si>
  <si>
    <t>TH-9</t>
  </si>
  <si>
    <t>TH-8</t>
  </si>
  <si>
    <t>TH-7</t>
  </si>
  <si>
    <t>TH-6</t>
  </si>
  <si>
    <t>TH-5</t>
  </si>
  <si>
    <t>TH-4</t>
  </si>
  <si>
    <t>TH-3</t>
  </si>
  <si>
    <t>TH-2</t>
  </si>
  <si>
    <t>TH-1</t>
  </si>
  <si>
    <t>TH-0</t>
  </si>
  <si>
    <t>PPD</t>
  </si>
  <si>
    <t>RSW</t>
  </si>
  <si>
    <t>BW</t>
  </si>
  <si>
    <t>Sp</t>
  </si>
  <si>
    <t>Ske</t>
  </si>
  <si>
    <t>Zom</t>
  </si>
  <si>
    <t>Gho</t>
  </si>
  <si>
    <t>Sha</t>
  </si>
  <si>
    <t>Wig</t>
  </si>
  <si>
    <t>Gha</t>
  </si>
  <si>
    <t>Wra</t>
  </si>
  <si>
    <t>Mum</t>
  </si>
  <si>
    <t>Spe</t>
  </si>
  <si>
    <t>Vam</t>
  </si>
  <si>
    <t>Lic</t>
  </si>
  <si>
    <t>Spec</t>
  </si>
  <si>
    <t>FRT</t>
  </si>
  <si>
    <t>HiS</t>
  </si>
  <si>
    <t>HN</t>
  </si>
  <si>
    <t>CW</t>
  </si>
  <si>
    <t>RL</t>
  </si>
  <si>
    <t>Sp L1</t>
  </si>
  <si>
    <t>Sp L2</t>
  </si>
  <si>
    <t>Sp L3</t>
  </si>
  <si>
    <t>Sp L4</t>
  </si>
  <si>
    <t>Sp L5</t>
  </si>
  <si>
    <t>Sp L6</t>
  </si>
  <si>
    <t>Sp L7</t>
  </si>
  <si>
    <t>Sp L8</t>
  </si>
  <si>
    <t>Sp L9</t>
  </si>
  <si>
    <t>Save Mods</t>
  </si>
  <si>
    <t>Combat Mods</t>
  </si>
  <si>
    <t>Special Abilities</t>
  </si>
  <si>
    <t>R Wpn. Spec. Col.</t>
  </si>
  <si>
    <t>1 (Veteran)</t>
  </si>
  <si>
    <t>1d10</t>
  </si>
  <si>
    <t>-</t>
  </si>
  <si>
    <t>2 (Warrior)</t>
  </si>
  <si>
    <t>2d10</t>
  </si>
  <si>
    <t>3 (Swordsman)</t>
  </si>
  <si>
    <t>3d10</t>
  </si>
  <si>
    <t>4 (Hero)</t>
  </si>
  <si>
    <t>4d10</t>
  </si>
  <si>
    <t>5 (Swashbuckler)</t>
  </si>
  <si>
    <t>5d10</t>
  </si>
  <si>
    <t>6 (Myrmidon)</t>
  </si>
  <si>
    <t>6d10</t>
  </si>
  <si>
    <t>7 (Champion)</t>
  </si>
  <si>
    <t>7d10</t>
  </si>
  <si>
    <t>8 (Superhero)</t>
  </si>
  <si>
    <t>8d10</t>
  </si>
  <si>
    <t>9 (Lord)</t>
  </si>
  <si>
    <t>9d10</t>
  </si>
  <si>
    <t>10 (Lord)</t>
  </si>
  <si>
    <t>9d10+3</t>
  </si>
  <si>
    <t>11 (Lord)</t>
  </si>
  <si>
    <t>9d10+6</t>
  </si>
  <si>
    <t>12 (Lord)</t>
  </si>
  <si>
    <t>9d10+9</t>
  </si>
  <si>
    <t>13 (Lord)</t>
  </si>
  <si>
    <t>9d10+12</t>
  </si>
  <si>
    <t>14 (Lord)</t>
  </si>
  <si>
    <t>9d10+15</t>
  </si>
  <si>
    <t>15 (Lord)</t>
  </si>
  <si>
    <t>9d10+18</t>
  </si>
  <si>
    <t>16 (Lord)</t>
  </si>
  <si>
    <t>9d10+21</t>
  </si>
  <si>
    <t>17 (Lord)</t>
  </si>
  <si>
    <t>9d10+24</t>
  </si>
  <si>
    <t>18 (Lord)</t>
  </si>
  <si>
    <t>9d10+27</t>
  </si>
  <si>
    <t>19 (Lord)</t>
  </si>
  <si>
    <t>9d10+30</t>
  </si>
  <si>
    <t>20 (Lord)</t>
  </si>
  <si>
    <t>9d10+33</t>
  </si>
  <si>
    <t>Levels</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</si>
</sst>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0;\-0;0"/>
    <numFmt numFmtId="165" formatCode="00"/>
    <numFmt numFmtId="166" formatCode="\+0%;\-0%;0%"/>
    <numFmt numFmtId="167" formatCode="[=0]0;#.###"/>
    <numFmt numFmtId="168" formatCode="0.0%"/>
  </numFmts>
  <fonts count="3" x14ac:knownFonts="1">
    <font>
      <sz val="11"/>
      <color theme="1"/>
      <name val="Calibri"/>
      <family val="2"/>
      <scheme val="minor"/>
    </font>
    <font>
      <sz val="12"/>
      <name val="Arial Narrow"/>
      <family val="2"/>
    </font>
    <font>
      <b/>
      <sz val="12"/>
      <name val="Arial Narrow"/>
      <family val="2"/>
    </font>
  </fonts>
  <fills count="3">
    <fill>
      <patternFill patternType="none"/>
    </fill>
    <fill>
      <patternFill patternType="gray125"/>
    </fill>
    <fill>
      <patternFill patternType="solid">
        <fgColor rgb="FFFFC000"/>
        <bgColor indexed="64"/>
      </patternFill>
    </fill>
  </fills>
  <borders count="1">
    <border>
      <left/>
      <right/>
      <top/>
      <bottom/>
      <diagonal/>
    </border>
  </borders>
  <cellStyleXfs count="1">
    <xf numFmtId="0" fontId="0" fillId="0" borderId="0"/>
  </cellStyleXfs>
  <cellXfs count="23">
    <xf numFmtId="0" fontId="0" fillId="0" borderId="0" xfId="0"/>
    <xf numFmtId="0" fontId="1" fillId="0" borderId="0" xfId="0" applyFont="1"/>
    <xf numFmtId="0" fontId="1" fillId="0" borderId="0" xfId="0" applyFont="1" applyAlignment="1">
      <alignment horizontal="right"/>
    </xf>
    <xf numFmtId="0" fontId="1" fillId="0" borderId="0" xfId="0" applyFont="1" applyAlignment="1">
      <alignment horizontal="left"/>
    </xf>
    <xf numFmtId="9" fontId="1" fillId="0" borderId="0" xfId="0" applyNumberFormat="1" applyFont="1"/>
    <xf numFmtId="1" fontId="1" fillId="0" borderId="0" xfId="0" applyNumberFormat="1" applyFont="1"/>
    <xf numFmtId="164" fontId="1" fillId="0" borderId="0" xfId="0" applyNumberFormat="1" applyFont="1" applyAlignment="1">
      <alignment horizontal="right"/>
    </xf>
    <xf numFmtId="164" fontId="1" fillId="0" borderId="0" xfId="0" applyNumberFormat="1" applyFont="1"/>
    <xf numFmtId="0" fontId="1" fillId="0" borderId="0" xfId="0" quotePrefix="1" applyFont="1" applyAlignment="1">
      <alignment horizontal="right"/>
    </xf>
    <xf numFmtId="164" fontId="1" fillId="0" borderId="0" xfId="0" quotePrefix="1" applyNumberFormat="1" applyFont="1" applyAlignment="1">
      <alignment horizontal="right"/>
    </xf>
    <xf numFmtId="165" fontId="1" fillId="0" borderId="0" xfId="0" applyNumberFormat="1" applyFont="1" applyAlignment="1">
      <alignment horizontal="right"/>
    </xf>
    <xf numFmtId="165" fontId="1" fillId="0" borderId="0" xfId="0" quotePrefix="1" applyNumberFormat="1" applyFont="1" applyAlignment="1">
      <alignment horizontal="right"/>
    </xf>
    <xf numFmtId="0" fontId="1" fillId="0" borderId="0" xfId="0" quotePrefix="1" applyNumberFormat="1" applyFont="1" applyAlignment="1">
      <alignment horizontal="right"/>
    </xf>
    <xf numFmtId="0" fontId="1" fillId="0" borderId="0" xfId="0" applyNumberFormat="1" applyFont="1" applyAlignment="1">
      <alignment horizontal="right"/>
    </xf>
    <xf numFmtId="9" fontId="1" fillId="0" borderId="0" xfId="0" applyNumberFormat="1" applyFont="1" applyAlignment="1">
      <alignment horizontal="right"/>
    </xf>
    <xf numFmtId="166" fontId="1" fillId="0" borderId="0" xfId="0" applyNumberFormat="1" applyFont="1"/>
    <xf numFmtId="167" fontId="1" fillId="0" borderId="0" xfId="0" applyNumberFormat="1" applyFont="1"/>
    <xf numFmtId="0" fontId="2" fillId="0" borderId="0" xfId="0" applyFont="1"/>
    <xf numFmtId="0" fontId="1" fillId="0" borderId="0" xfId="0" applyFont="1" applyAlignment="1">
      <alignment horizontal="center"/>
    </xf>
    <xf numFmtId="0" fontId="1" fillId="2" borderId="0" xfId="0" applyFont="1" applyFill="1" applyAlignment="1">
      <alignment horizontal="right"/>
    </xf>
    <xf numFmtId="168" fontId="1" fillId="0" borderId="0" xfId="0" applyNumberFormat="1" applyFont="1" applyAlignment="1">
      <alignment horizontal="center"/>
    </xf>
    <xf numFmtId="168" fontId="1" fillId="0" borderId="0" xfId="0" applyNumberFormat="1" applyFont="1" applyAlignment="1">
      <alignment horizontal="right"/>
    </xf>
    <xf numFmtId="0" fontId="1" fillId="0" borderId="0" xfId="0" quotePrefix="1" applyNumberFormat="1"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1"/>
  <sheetViews>
    <sheetView workbookViewId="0">
      <selection activeCell="D14" sqref="D14"/>
    </sheetView>
  </sheetViews>
  <sheetFormatPr defaultRowHeight="15" x14ac:dyDescent="0.25"/>
  <sheetData>
    <row r="1" spans="1:14" ht="15.75" x14ac:dyDescent="0.25">
      <c r="A1" s="1" t="s">
        <v>0</v>
      </c>
      <c r="B1" s="2" t="s">
        <v>1</v>
      </c>
      <c r="C1" s="2" t="s">
        <v>2</v>
      </c>
      <c r="D1" s="2" t="s">
        <v>3</v>
      </c>
      <c r="E1" s="2" t="s">
        <v>4</v>
      </c>
      <c r="F1" s="2" t="s">
        <v>5</v>
      </c>
      <c r="G1" s="2" t="s">
        <v>6</v>
      </c>
      <c r="H1" s="2" t="s">
        <v>7</v>
      </c>
      <c r="I1" s="3" t="s">
        <v>8</v>
      </c>
      <c r="J1" s="3" t="s">
        <v>9</v>
      </c>
      <c r="K1" s="3" t="s">
        <v>10</v>
      </c>
      <c r="L1" s="3" t="s">
        <v>11</v>
      </c>
      <c r="M1" s="3" t="s">
        <v>12</v>
      </c>
      <c r="N1" s="3" t="s">
        <v>13</v>
      </c>
    </row>
    <row r="2" spans="1:14" ht="15.75" x14ac:dyDescent="0.25">
      <c r="A2" s="1">
        <v>1</v>
      </c>
      <c r="B2" s="2"/>
      <c r="C2" s="2">
        <v>-5</v>
      </c>
      <c r="D2" s="2">
        <v>-4</v>
      </c>
      <c r="E2" s="2">
        <v>1</v>
      </c>
      <c r="F2" s="2">
        <v>3</v>
      </c>
      <c r="G2" s="2">
        <v>1</v>
      </c>
      <c r="H2" s="4">
        <v>0</v>
      </c>
      <c r="I2" s="5">
        <v>1</v>
      </c>
      <c r="J2" s="5">
        <v>2</v>
      </c>
      <c r="K2" s="5">
        <v>3</v>
      </c>
      <c r="L2" s="5">
        <v>4</v>
      </c>
      <c r="M2" s="5">
        <v>6</v>
      </c>
      <c r="N2" s="5">
        <v>6</v>
      </c>
    </row>
    <row r="3" spans="1:14" ht="15.75" x14ac:dyDescent="0.25">
      <c r="A3" s="1">
        <v>2</v>
      </c>
      <c r="B3" s="2"/>
      <c r="C3" s="2">
        <v>-3</v>
      </c>
      <c r="D3" s="2">
        <v>-2</v>
      </c>
      <c r="E3" s="2">
        <v>1</v>
      </c>
      <c r="F3" s="2">
        <v>5</v>
      </c>
      <c r="G3" s="2">
        <v>1</v>
      </c>
      <c r="H3" s="4">
        <v>0</v>
      </c>
      <c r="I3" s="5">
        <v>1</v>
      </c>
      <c r="J3" s="5">
        <v>2</v>
      </c>
      <c r="K3" s="5">
        <v>3</v>
      </c>
      <c r="L3" s="5">
        <v>4</v>
      </c>
      <c r="M3" s="5">
        <v>6</v>
      </c>
      <c r="N3" s="5">
        <v>6</v>
      </c>
    </row>
    <row r="4" spans="1:14" ht="15.75" x14ac:dyDescent="0.25">
      <c r="A4" s="1">
        <v>3</v>
      </c>
      <c r="B4" s="2"/>
      <c r="C4" s="6">
        <v>-3</v>
      </c>
      <c r="D4" s="7">
        <v>-1</v>
      </c>
      <c r="E4" s="6">
        <v>5</v>
      </c>
      <c r="F4" s="6">
        <v>10</v>
      </c>
      <c r="G4" s="2">
        <v>2</v>
      </c>
      <c r="H4" s="4">
        <v>0</v>
      </c>
      <c r="I4" s="5">
        <v>5</v>
      </c>
      <c r="J4" s="5">
        <v>6</v>
      </c>
      <c r="K4" s="5">
        <v>7</v>
      </c>
      <c r="L4" s="5">
        <v>9</v>
      </c>
      <c r="M4" s="5">
        <v>10</v>
      </c>
      <c r="N4" s="5">
        <v>10</v>
      </c>
    </row>
    <row r="5" spans="1:14" ht="15.75" x14ac:dyDescent="0.25">
      <c r="A5" s="1">
        <v>4</v>
      </c>
      <c r="B5" s="2"/>
      <c r="C5" s="6">
        <v>-2</v>
      </c>
      <c r="D5" s="7">
        <v>-1</v>
      </c>
      <c r="E5" s="6">
        <v>10</v>
      </c>
      <c r="F5" s="6">
        <v>25</v>
      </c>
      <c r="G5" s="2">
        <v>3</v>
      </c>
      <c r="H5" s="4">
        <v>0</v>
      </c>
      <c r="I5" s="5">
        <v>10</v>
      </c>
      <c r="J5" s="5">
        <v>13</v>
      </c>
      <c r="K5" s="5">
        <v>16</v>
      </c>
      <c r="L5" s="5">
        <v>19</v>
      </c>
      <c r="M5" s="5">
        <v>25</v>
      </c>
      <c r="N5" s="5">
        <v>25</v>
      </c>
    </row>
    <row r="6" spans="1:14" ht="15.75" x14ac:dyDescent="0.25">
      <c r="A6" s="1">
        <v>5</v>
      </c>
      <c r="B6" s="2"/>
      <c r="C6" s="6">
        <v>-2</v>
      </c>
      <c r="D6" s="7">
        <v>-1</v>
      </c>
      <c r="E6" s="6">
        <v>10</v>
      </c>
      <c r="F6" s="6">
        <v>25</v>
      </c>
      <c r="G6" s="2">
        <v>3</v>
      </c>
      <c r="H6" s="4">
        <v>0</v>
      </c>
      <c r="I6" s="5">
        <v>10</v>
      </c>
      <c r="J6" s="5">
        <v>13</v>
      </c>
      <c r="K6" s="5">
        <v>16</v>
      </c>
      <c r="L6" s="5">
        <v>19</v>
      </c>
      <c r="M6" s="5">
        <v>25</v>
      </c>
      <c r="N6" s="5">
        <v>25</v>
      </c>
    </row>
    <row r="7" spans="1:14" ht="15.75" x14ac:dyDescent="0.25">
      <c r="A7" s="1">
        <v>6</v>
      </c>
      <c r="B7" s="2"/>
      <c r="C7" s="6">
        <v>-1</v>
      </c>
      <c r="D7" s="7">
        <v>0</v>
      </c>
      <c r="E7" s="6">
        <v>20</v>
      </c>
      <c r="F7" s="6">
        <v>55</v>
      </c>
      <c r="G7" s="2">
        <v>4</v>
      </c>
      <c r="H7" s="4">
        <v>0</v>
      </c>
      <c r="I7" s="5">
        <v>20</v>
      </c>
      <c r="J7" s="5">
        <v>29</v>
      </c>
      <c r="K7" s="5">
        <v>38</v>
      </c>
      <c r="L7" s="5">
        <v>46</v>
      </c>
      <c r="M7" s="5">
        <v>55</v>
      </c>
      <c r="N7" s="5">
        <v>55</v>
      </c>
    </row>
    <row r="8" spans="1:14" ht="15.75" x14ac:dyDescent="0.25">
      <c r="A8" s="1">
        <v>7</v>
      </c>
      <c r="B8" s="2"/>
      <c r="C8" s="6">
        <v>-1</v>
      </c>
      <c r="D8" s="7">
        <v>0</v>
      </c>
      <c r="E8" s="6">
        <v>20</v>
      </c>
      <c r="F8" s="6">
        <v>55</v>
      </c>
      <c r="G8" s="2">
        <v>4</v>
      </c>
      <c r="H8" s="4">
        <v>0</v>
      </c>
      <c r="I8" s="5">
        <v>20</v>
      </c>
      <c r="J8" s="5">
        <v>29</v>
      </c>
      <c r="K8" s="5">
        <v>38</v>
      </c>
      <c r="L8" s="5">
        <v>46</v>
      </c>
      <c r="M8" s="5">
        <v>55</v>
      </c>
      <c r="N8" s="5">
        <v>55</v>
      </c>
    </row>
    <row r="9" spans="1:14" ht="15.75" x14ac:dyDescent="0.25">
      <c r="A9" s="1">
        <v>8</v>
      </c>
      <c r="B9" s="2"/>
      <c r="C9" s="6">
        <v>0</v>
      </c>
      <c r="D9" s="7">
        <v>0</v>
      </c>
      <c r="E9" s="6">
        <v>35</v>
      </c>
      <c r="F9" s="6">
        <v>90</v>
      </c>
      <c r="G9" s="8">
        <v>5</v>
      </c>
      <c r="H9" s="4">
        <v>0.01</v>
      </c>
      <c r="I9" s="5">
        <v>35</v>
      </c>
      <c r="J9" s="5">
        <v>50</v>
      </c>
      <c r="K9" s="5">
        <v>65</v>
      </c>
      <c r="L9" s="5">
        <v>80</v>
      </c>
      <c r="M9" s="5">
        <v>90</v>
      </c>
      <c r="N9" s="5">
        <v>90</v>
      </c>
    </row>
    <row r="10" spans="1:14" ht="15.75" x14ac:dyDescent="0.25">
      <c r="A10" s="1">
        <v>9</v>
      </c>
      <c r="B10" s="2"/>
      <c r="C10" s="6">
        <v>0</v>
      </c>
      <c r="D10" s="7">
        <v>0</v>
      </c>
      <c r="E10" s="6">
        <v>35</v>
      </c>
      <c r="F10" s="6">
        <v>90</v>
      </c>
      <c r="G10" s="8">
        <v>5</v>
      </c>
      <c r="H10" s="4">
        <v>0.01</v>
      </c>
      <c r="I10" s="5">
        <v>35</v>
      </c>
      <c r="J10" s="5">
        <v>50</v>
      </c>
      <c r="K10" s="5">
        <v>65</v>
      </c>
      <c r="L10" s="5">
        <v>80</v>
      </c>
      <c r="M10" s="5">
        <v>90</v>
      </c>
      <c r="N10" s="5">
        <v>90</v>
      </c>
    </row>
    <row r="11" spans="1:14" ht="15.75" x14ac:dyDescent="0.25">
      <c r="A11" s="1">
        <v>10</v>
      </c>
      <c r="B11" s="2"/>
      <c r="C11" s="6">
        <v>0</v>
      </c>
      <c r="D11" s="7">
        <v>0</v>
      </c>
      <c r="E11" s="6">
        <v>40</v>
      </c>
      <c r="F11" s="6">
        <v>115</v>
      </c>
      <c r="G11" s="8">
        <v>6</v>
      </c>
      <c r="H11" s="4">
        <v>0.02</v>
      </c>
      <c r="I11" s="5">
        <v>40</v>
      </c>
      <c r="J11" s="5">
        <v>58</v>
      </c>
      <c r="K11" s="5">
        <v>76</v>
      </c>
      <c r="L11" s="5">
        <v>96</v>
      </c>
      <c r="M11" s="5">
        <v>110</v>
      </c>
      <c r="N11" s="5">
        <v>110</v>
      </c>
    </row>
    <row r="12" spans="1:14" ht="15.75" x14ac:dyDescent="0.25">
      <c r="A12" s="1">
        <v>11</v>
      </c>
      <c r="B12" s="2"/>
      <c r="C12" s="6">
        <v>0</v>
      </c>
      <c r="D12" s="7">
        <v>0</v>
      </c>
      <c r="E12" s="6">
        <v>40</v>
      </c>
      <c r="F12" s="6">
        <v>115</v>
      </c>
      <c r="G12" s="8">
        <v>6</v>
      </c>
      <c r="H12" s="4">
        <v>0.02</v>
      </c>
      <c r="I12" s="5">
        <v>40</v>
      </c>
      <c r="J12" s="5">
        <v>58</v>
      </c>
      <c r="K12" s="5">
        <v>76</v>
      </c>
      <c r="L12" s="5">
        <v>96</v>
      </c>
      <c r="M12" s="5">
        <v>110</v>
      </c>
      <c r="N12" s="5">
        <v>110</v>
      </c>
    </row>
    <row r="13" spans="1:14" ht="15.75" x14ac:dyDescent="0.25">
      <c r="A13" s="1">
        <v>12</v>
      </c>
      <c r="B13" s="2"/>
      <c r="C13" s="6">
        <v>0</v>
      </c>
      <c r="D13" s="7">
        <v>0</v>
      </c>
      <c r="E13" s="9">
        <v>45</v>
      </c>
      <c r="F13" s="9">
        <v>140</v>
      </c>
      <c r="G13" s="8">
        <v>7</v>
      </c>
      <c r="H13" s="4">
        <v>0.04</v>
      </c>
      <c r="I13" s="5">
        <v>45</v>
      </c>
      <c r="J13" s="5">
        <v>69</v>
      </c>
      <c r="K13" s="5">
        <v>93</v>
      </c>
      <c r="L13" s="5">
        <v>117</v>
      </c>
      <c r="M13" s="5">
        <v>140</v>
      </c>
      <c r="N13" s="5">
        <v>140</v>
      </c>
    </row>
    <row r="14" spans="1:14" ht="15.75" x14ac:dyDescent="0.25">
      <c r="A14" s="1">
        <v>13</v>
      </c>
      <c r="B14" s="2"/>
      <c r="C14" s="6">
        <v>0</v>
      </c>
      <c r="D14" s="7">
        <v>0</v>
      </c>
      <c r="E14" s="9">
        <v>45</v>
      </c>
      <c r="F14" s="9">
        <v>140</v>
      </c>
      <c r="G14" s="8">
        <v>7</v>
      </c>
      <c r="H14" s="4">
        <v>0.04</v>
      </c>
      <c r="I14" s="5">
        <v>45</v>
      </c>
      <c r="J14" s="5">
        <v>69</v>
      </c>
      <c r="K14" s="5">
        <v>93</v>
      </c>
      <c r="L14" s="5">
        <v>117</v>
      </c>
      <c r="M14" s="5">
        <v>140</v>
      </c>
      <c r="N14" s="5">
        <v>140</v>
      </c>
    </row>
    <row r="15" spans="1:14" ht="15.75" x14ac:dyDescent="0.25">
      <c r="A15" s="1">
        <v>14</v>
      </c>
      <c r="B15" s="2"/>
      <c r="C15" s="6">
        <v>0</v>
      </c>
      <c r="D15" s="7">
        <v>0</v>
      </c>
      <c r="E15" s="9">
        <v>55</v>
      </c>
      <c r="F15" s="9">
        <v>170</v>
      </c>
      <c r="G15" s="8">
        <v>8</v>
      </c>
      <c r="H15" s="4">
        <v>7.0000000000000007E-2</v>
      </c>
      <c r="I15" s="5">
        <v>55</v>
      </c>
      <c r="J15" s="5">
        <v>85</v>
      </c>
      <c r="K15" s="5">
        <v>115</v>
      </c>
      <c r="L15" s="5">
        <v>145</v>
      </c>
      <c r="M15" s="5">
        <v>170</v>
      </c>
      <c r="N15" s="5">
        <v>170</v>
      </c>
    </row>
    <row r="16" spans="1:14" ht="15.75" x14ac:dyDescent="0.25">
      <c r="A16" s="1">
        <v>15</v>
      </c>
      <c r="B16" s="2"/>
      <c r="C16" s="6">
        <v>0</v>
      </c>
      <c r="D16" s="7">
        <v>0</v>
      </c>
      <c r="E16" s="9">
        <v>55</v>
      </c>
      <c r="F16" s="9">
        <v>170</v>
      </c>
      <c r="G16" s="8">
        <v>8</v>
      </c>
      <c r="H16" s="4">
        <v>7.0000000000000007E-2</v>
      </c>
      <c r="I16" s="5">
        <v>55</v>
      </c>
      <c r="J16" s="5">
        <v>85</v>
      </c>
      <c r="K16" s="5">
        <v>115</v>
      </c>
      <c r="L16" s="5">
        <v>145</v>
      </c>
      <c r="M16" s="5">
        <v>170</v>
      </c>
      <c r="N16" s="5">
        <v>170</v>
      </c>
    </row>
    <row r="17" spans="1:14" ht="15.75" x14ac:dyDescent="0.25">
      <c r="A17" s="1">
        <v>16</v>
      </c>
      <c r="B17" s="2"/>
      <c r="C17" s="6">
        <v>0</v>
      </c>
      <c r="D17" s="9">
        <v>1</v>
      </c>
      <c r="E17" s="9">
        <v>70</v>
      </c>
      <c r="F17" s="9">
        <v>195</v>
      </c>
      <c r="G17" s="8">
        <v>9</v>
      </c>
      <c r="H17" s="4">
        <v>0.1</v>
      </c>
      <c r="I17" s="5">
        <v>70</v>
      </c>
      <c r="J17" s="5">
        <v>100</v>
      </c>
      <c r="K17" s="5">
        <v>130</v>
      </c>
      <c r="L17" s="5">
        <v>160</v>
      </c>
      <c r="M17" s="5">
        <v>195</v>
      </c>
      <c r="N17" s="5">
        <v>195</v>
      </c>
    </row>
    <row r="18" spans="1:14" ht="15.75" x14ac:dyDescent="0.25">
      <c r="A18" s="1">
        <v>17</v>
      </c>
      <c r="B18" s="2"/>
      <c r="C18" s="9">
        <v>1</v>
      </c>
      <c r="D18" s="9">
        <v>1</v>
      </c>
      <c r="E18" s="9">
        <v>85</v>
      </c>
      <c r="F18" s="9">
        <v>220</v>
      </c>
      <c r="G18" s="8">
        <v>10</v>
      </c>
      <c r="H18" s="4">
        <v>0.13</v>
      </c>
      <c r="I18" s="5">
        <v>85</v>
      </c>
      <c r="J18" s="5">
        <v>121</v>
      </c>
      <c r="K18" s="5">
        <v>157</v>
      </c>
      <c r="L18" s="5">
        <v>193</v>
      </c>
      <c r="M18" s="5">
        <v>220</v>
      </c>
      <c r="N18" s="5">
        <v>220</v>
      </c>
    </row>
    <row r="19" spans="1:14" ht="15.75" x14ac:dyDescent="0.25">
      <c r="A19" s="1">
        <v>18</v>
      </c>
      <c r="B19" s="2"/>
      <c r="C19" s="9">
        <v>1</v>
      </c>
      <c r="D19" s="9">
        <v>2</v>
      </c>
      <c r="E19" s="9">
        <v>110</v>
      </c>
      <c r="F19" s="9">
        <v>255</v>
      </c>
      <c r="G19" s="8">
        <v>11</v>
      </c>
      <c r="H19" s="4">
        <v>0.16</v>
      </c>
      <c r="I19" s="5">
        <v>110</v>
      </c>
      <c r="J19" s="5">
        <v>149</v>
      </c>
      <c r="K19" s="5">
        <v>188</v>
      </c>
      <c r="L19" s="5">
        <v>227</v>
      </c>
      <c r="M19" s="5">
        <v>255</v>
      </c>
      <c r="N19" s="5">
        <v>255</v>
      </c>
    </row>
    <row r="20" spans="1:14" ht="15.75" x14ac:dyDescent="0.25">
      <c r="A20" s="1"/>
      <c r="B20" s="10">
        <v>1</v>
      </c>
      <c r="C20" s="9">
        <v>1</v>
      </c>
      <c r="D20" s="9">
        <v>3</v>
      </c>
      <c r="E20" s="9">
        <v>135</v>
      </c>
      <c r="F20" s="9">
        <v>280</v>
      </c>
      <c r="G20" s="8">
        <v>12</v>
      </c>
      <c r="H20" s="4">
        <v>0.2</v>
      </c>
      <c r="I20" s="5">
        <v>135</v>
      </c>
      <c r="J20" s="5">
        <v>174</v>
      </c>
      <c r="K20" s="5">
        <v>213</v>
      </c>
      <c r="L20" s="5">
        <v>252</v>
      </c>
      <c r="M20" s="5">
        <v>280</v>
      </c>
      <c r="N20" s="5">
        <v>280</v>
      </c>
    </row>
    <row r="21" spans="1:14" ht="15.75" x14ac:dyDescent="0.25">
      <c r="A21" s="1"/>
      <c r="B21" s="10">
        <v>51</v>
      </c>
      <c r="C21" s="9">
        <v>2</v>
      </c>
      <c r="D21" s="9">
        <v>3</v>
      </c>
      <c r="E21" s="9">
        <v>160</v>
      </c>
      <c r="F21" s="9">
        <v>305</v>
      </c>
      <c r="G21" s="8">
        <v>13</v>
      </c>
      <c r="H21" s="4">
        <v>0.25</v>
      </c>
      <c r="I21" s="5">
        <v>160</v>
      </c>
      <c r="J21" s="5">
        <v>199</v>
      </c>
      <c r="K21" s="5">
        <v>238</v>
      </c>
      <c r="L21" s="5">
        <v>277</v>
      </c>
      <c r="M21" s="5">
        <v>305</v>
      </c>
      <c r="N21" s="5">
        <v>305</v>
      </c>
    </row>
    <row r="22" spans="1:14" ht="15.75" x14ac:dyDescent="0.25">
      <c r="A22" s="1"/>
      <c r="B22" s="10">
        <v>76</v>
      </c>
      <c r="C22" s="9">
        <v>2</v>
      </c>
      <c r="D22" s="9">
        <v>4</v>
      </c>
      <c r="E22" s="9">
        <v>185</v>
      </c>
      <c r="F22" s="9">
        <v>330</v>
      </c>
      <c r="G22" s="8">
        <v>14</v>
      </c>
      <c r="H22" s="4">
        <v>0.3</v>
      </c>
      <c r="I22" s="5">
        <v>185</v>
      </c>
      <c r="J22" s="5">
        <v>224</v>
      </c>
      <c r="K22" s="5">
        <v>263</v>
      </c>
      <c r="L22" s="5">
        <v>302</v>
      </c>
      <c r="M22" s="5">
        <v>330</v>
      </c>
      <c r="N22" s="5">
        <v>330</v>
      </c>
    </row>
    <row r="23" spans="1:14" ht="15.75" x14ac:dyDescent="0.25">
      <c r="A23" s="1"/>
      <c r="B23" s="10">
        <v>91</v>
      </c>
      <c r="C23" s="9">
        <v>2</v>
      </c>
      <c r="D23" s="9">
        <v>5</v>
      </c>
      <c r="E23" s="9">
        <v>235</v>
      </c>
      <c r="F23" s="9">
        <v>380</v>
      </c>
      <c r="G23" s="2" t="s">
        <v>14</v>
      </c>
      <c r="H23" s="4">
        <v>0.35</v>
      </c>
      <c r="I23" s="5">
        <v>235</v>
      </c>
      <c r="J23" s="5">
        <v>274</v>
      </c>
      <c r="K23" s="5">
        <v>313</v>
      </c>
      <c r="L23" s="5">
        <v>352</v>
      </c>
      <c r="M23" s="5">
        <v>380</v>
      </c>
      <c r="N23" s="5">
        <v>380</v>
      </c>
    </row>
    <row r="24" spans="1:14" ht="15.75" x14ac:dyDescent="0.25">
      <c r="A24" s="1"/>
      <c r="B24" s="11">
        <v>100</v>
      </c>
      <c r="C24" s="9">
        <v>3</v>
      </c>
      <c r="D24" s="9">
        <v>6</v>
      </c>
      <c r="E24" s="9">
        <v>335</v>
      </c>
      <c r="F24" s="9">
        <v>480</v>
      </c>
      <c r="G24" s="2" t="s">
        <v>15</v>
      </c>
      <c r="H24" s="4">
        <v>0.4</v>
      </c>
      <c r="I24" s="5">
        <v>335</v>
      </c>
      <c r="J24" s="5">
        <v>374</v>
      </c>
      <c r="K24" s="5">
        <v>413</v>
      </c>
      <c r="L24" s="5">
        <v>452</v>
      </c>
      <c r="M24" s="5">
        <v>480</v>
      </c>
      <c r="N24" s="5">
        <v>480</v>
      </c>
    </row>
    <row r="25" spans="1:14" ht="15.75" x14ac:dyDescent="0.25">
      <c r="A25" s="1">
        <v>19</v>
      </c>
      <c r="B25" s="2"/>
      <c r="C25" s="9">
        <v>3</v>
      </c>
      <c r="D25" s="9">
        <v>7</v>
      </c>
      <c r="E25" s="9">
        <v>485</v>
      </c>
      <c r="F25" s="9">
        <v>640</v>
      </c>
      <c r="G25" s="2" t="s">
        <v>16</v>
      </c>
      <c r="H25" s="4">
        <v>0.5</v>
      </c>
      <c r="I25" s="12">
        <v>485</v>
      </c>
      <c r="J25" s="5">
        <v>374</v>
      </c>
      <c r="K25" s="5">
        <v>413</v>
      </c>
      <c r="L25" s="5">
        <v>452</v>
      </c>
      <c r="M25" s="5">
        <v>480</v>
      </c>
      <c r="N25" s="5">
        <v>480</v>
      </c>
    </row>
    <row r="26" spans="1:14" ht="15.75" x14ac:dyDescent="0.25">
      <c r="A26" s="1">
        <v>20</v>
      </c>
      <c r="B26" s="2"/>
      <c r="C26" s="9">
        <v>3</v>
      </c>
      <c r="D26" s="9">
        <v>8</v>
      </c>
      <c r="E26" s="9">
        <v>535</v>
      </c>
      <c r="F26" s="9">
        <v>700</v>
      </c>
      <c r="G26" s="2" t="s">
        <v>17</v>
      </c>
      <c r="H26" s="4">
        <v>0.6</v>
      </c>
      <c r="I26" s="12">
        <v>535</v>
      </c>
      <c r="J26" s="5">
        <v>374</v>
      </c>
      <c r="K26" s="5">
        <v>413</v>
      </c>
      <c r="L26" s="5">
        <v>452</v>
      </c>
      <c r="M26" s="5">
        <v>480</v>
      </c>
      <c r="N26" s="5">
        <v>480</v>
      </c>
    </row>
    <row r="27" spans="1:14" ht="15.75" x14ac:dyDescent="0.25">
      <c r="A27" s="1">
        <v>21</v>
      </c>
      <c r="B27" s="10"/>
      <c r="C27" s="9">
        <v>4</v>
      </c>
      <c r="D27" s="9">
        <v>9</v>
      </c>
      <c r="E27" s="6">
        <v>635</v>
      </c>
      <c r="F27" s="6">
        <v>810</v>
      </c>
      <c r="G27" s="2" t="s">
        <v>18</v>
      </c>
      <c r="H27" s="4">
        <v>0.7</v>
      </c>
      <c r="I27" s="13">
        <v>635</v>
      </c>
      <c r="J27" s="5">
        <v>374</v>
      </c>
      <c r="K27" s="5">
        <v>413</v>
      </c>
      <c r="L27" s="5">
        <v>452</v>
      </c>
      <c r="M27" s="5">
        <v>480</v>
      </c>
      <c r="N27" s="5">
        <v>480</v>
      </c>
    </row>
    <row r="28" spans="1:14" ht="15.75" x14ac:dyDescent="0.25">
      <c r="A28" s="1">
        <v>22</v>
      </c>
      <c r="B28" s="10"/>
      <c r="C28" s="9">
        <v>4</v>
      </c>
      <c r="D28" s="9">
        <v>10</v>
      </c>
      <c r="E28" s="6">
        <v>785</v>
      </c>
      <c r="F28" s="6">
        <v>970</v>
      </c>
      <c r="G28" s="2" t="s">
        <v>19</v>
      </c>
      <c r="H28" s="4">
        <v>0.8</v>
      </c>
      <c r="I28" s="13">
        <v>785</v>
      </c>
      <c r="J28" s="5">
        <v>374</v>
      </c>
      <c r="K28" s="5">
        <v>413</v>
      </c>
      <c r="L28" s="5">
        <v>452</v>
      </c>
      <c r="M28" s="5">
        <v>480</v>
      </c>
      <c r="N28" s="5">
        <v>480</v>
      </c>
    </row>
    <row r="29" spans="1:14" ht="15.75" x14ac:dyDescent="0.25">
      <c r="A29" s="1">
        <v>23</v>
      </c>
      <c r="B29" s="10"/>
      <c r="C29" s="9">
        <v>5</v>
      </c>
      <c r="D29" s="9">
        <v>11</v>
      </c>
      <c r="E29" s="9">
        <v>935</v>
      </c>
      <c r="F29" s="9">
        <v>1130</v>
      </c>
      <c r="G29" s="2" t="s">
        <v>20</v>
      </c>
      <c r="H29" s="4">
        <v>0.9</v>
      </c>
      <c r="I29" s="12">
        <v>935</v>
      </c>
      <c r="J29" s="5">
        <v>374</v>
      </c>
      <c r="K29" s="5">
        <v>413</v>
      </c>
      <c r="L29" s="5">
        <v>452</v>
      </c>
      <c r="M29" s="5">
        <v>480</v>
      </c>
      <c r="N29" s="5">
        <v>480</v>
      </c>
    </row>
    <row r="30" spans="1:14" ht="15.75" x14ac:dyDescent="0.25">
      <c r="A30" s="1">
        <v>24</v>
      </c>
      <c r="B30" s="10"/>
      <c r="C30" s="9">
        <v>6</v>
      </c>
      <c r="D30" s="9">
        <v>12</v>
      </c>
      <c r="E30" s="9">
        <v>1235</v>
      </c>
      <c r="F30" s="9">
        <v>1440</v>
      </c>
      <c r="G30" s="2" t="s">
        <v>21</v>
      </c>
      <c r="H30" s="4">
        <v>0.95</v>
      </c>
      <c r="I30" s="12">
        <v>1235</v>
      </c>
      <c r="J30" s="5">
        <v>374</v>
      </c>
      <c r="K30" s="5">
        <v>413</v>
      </c>
      <c r="L30" s="5">
        <v>452</v>
      </c>
      <c r="M30" s="5">
        <v>480</v>
      </c>
      <c r="N30" s="5">
        <v>480</v>
      </c>
    </row>
    <row r="31" spans="1:14" ht="15.75" x14ac:dyDescent="0.25">
      <c r="A31" s="1">
        <v>25</v>
      </c>
      <c r="B31" s="11"/>
      <c r="C31" s="9">
        <v>7</v>
      </c>
      <c r="D31" s="9">
        <v>14</v>
      </c>
      <c r="E31" s="9">
        <v>1535</v>
      </c>
      <c r="F31" s="9">
        <v>1750</v>
      </c>
      <c r="G31" s="2" t="s">
        <v>22</v>
      </c>
      <c r="H31" s="4">
        <v>0.99</v>
      </c>
      <c r="I31" s="12">
        <v>1535</v>
      </c>
      <c r="J31" s="5">
        <v>374</v>
      </c>
      <c r="K31" s="5">
        <v>413</v>
      </c>
      <c r="L31" s="5">
        <v>452</v>
      </c>
      <c r="M31" s="5">
        <v>480</v>
      </c>
      <c r="N31" s="5">
        <v>480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6"/>
  <sheetViews>
    <sheetView workbookViewId="0">
      <selection activeCell="F6" sqref="F6"/>
    </sheetView>
  </sheetViews>
  <sheetFormatPr defaultRowHeight="15" x14ac:dyDescent="0.25"/>
  <sheetData>
    <row r="1" spans="1:6" ht="15.75" x14ac:dyDescent="0.25">
      <c r="A1" s="2" t="s">
        <v>0</v>
      </c>
      <c r="B1" s="2" t="s">
        <v>23</v>
      </c>
      <c r="C1" s="2" t="s">
        <v>24</v>
      </c>
      <c r="D1" s="2" t="s">
        <v>25</v>
      </c>
      <c r="E1" s="2" t="s">
        <v>26</v>
      </c>
      <c r="F1" s="2" t="s">
        <v>27</v>
      </c>
    </row>
    <row r="2" spans="1:6" ht="15.75" x14ac:dyDescent="0.25">
      <c r="A2" s="2">
        <v>1</v>
      </c>
      <c r="B2" s="2">
        <v>-3</v>
      </c>
      <c r="C2" s="2">
        <v>-3</v>
      </c>
      <c r="D2" s="4">
        <v>0.25</v>
      </c>
      <c r="E2" s="4">
        <v>0.3</v>
      </c>
      <c r="F2" s="2">
        <v>1</v>
      </c>
    </row>
    <row r="3" spans="1:6" ht="15.75" x14ac:dyDescent="0.25">
      <c r="A3" s="2">
        <v>2</v>
      </c>
      <c r="B3" s="2">
        <v>-2</v>
      </c>
      <c r="C3" s="2">
        <v>-2</v>
      </c>
      <c r="D3" s="4">
        <v>0.3</v>
      </c>
      <c r="E3" s="4">
        <v>0.35</v>
      </c>
      <c r="F3" s="2">
        <v>2</v>
      </c>
    </row>
    <row r="4" spans="1:6" ht="15.75" x14ac:dyDescent="0.25">
      <c r="A4" s="2">
        <v>3</v>
      </c>
      <c r="B4" s="7">
        <v>-2</v>
      </c>
      <c r="C4" s="7">
        <v>-2</v>
      </c>
      <c r="D4" s="4">
        <v>0.35</v>
      </c>
      <c r="E4" s="4">
        <v>0.4</v>
      </c>
      <c r="F4" s="2">
        <v>3</v>
      </c>
    </row>
    <row r="5" spans="1:6" ht="15.75" x14ac:dyDescent="0.25">
      <c r="A5" s="2">
        <v>4</v>
      </c>
      <c r="B5" s="7">
        <v>-1</v>
      </c>
      <c r="C5" s="7">
        <v>-1</v>
      </c>
      <c r="D5" s="4">
        <v>0.4</v>
      </c>
      <c r="E5" s="4">
        <v>0.45</v>
      </c>
      <c r="F5" s="2">
        <v>4</v>
      </c>
    </row>
    <row r="6" spans="1:6" ht="15.75" x14ac:dyDescent="0.25">
      <c r="A6" s="2">
        <v>5</v>
      </c>
      <c r="B6" s="7">
        <v>-1</v>
      </c>
      <c r="C6" s="7">
        <v>-1</v>
      </c>
      <c r="D6" s="4">
        <v>0.45</v>
      </c>
      <c r="E6" s="4">
        <v>0.5</v>
      </c>
      <c r="F6" s="2">
        <v>5</v>
      </c>
    </row>
    <row r="7" spans="1:6" ht="15.75" x14ac:dyDescent="0.25">
      <c r="A7" s="2">
        <v>6</v>
      </c>
      <c r="B7" s="7">
        <v>-1</v>
      </c>
      <c r="C7" s="7">
        <v>-1</v>
      </c>
      <c r="D7" s="4">
        <v>0.5</v>
      </c>
      <c r="E7" s="4">
        <v>0.55000000000000004</v>
      </c>
      <c r="F7" s="2">
        <v>6</v>
      </c>
    </row>
    <row r="8" spans="1:6" ht="15.75" x14ac:dyDescent="0.25">
      <c r="A8" s="2">
        <v>7</v>
      </c>
      <c r="B8" s="7">
        <v>0</v>
      </c>
      <c r="C8" s="7">
        <v>0</v>
      </c>
      <c r="D8" s="4">
        <v>0.55000000000000004</v>
      </c>
      <c r="E8" s="4">
        <v>0.6</v>
      </c>
      <c r="F8" s="2">
        <v>7</v>
      </c>
    </row>
    <row r="9" spans="1:6" ht="15.75" x14ac:dyDescent="0.25">
      <c r="A9" s="2">
        <v>8</v>
      </c>
      <c r="B9" s="7">
        <v>0</v>
      </c>
      <c r="C9" s="7">
        <v>0</v>
      </c>
      <c r="D9" s="4">
        <v>0.6</v>
      </c>
      <c r="E9" s="4">
        <v>0.65</v>
      </c>
      <c r="F9" s="2">
        <v>8</v>
      </c>
    </row>
    <row r="10" spans="1:6" ht="15.75" x14ac:dyDescent="0.25">
      <c r="A10" s="2">
        <v>9</v>
      </c>
      <c r="B10" s="7">
        <v>0</v>
      </c>
      <c r="C10" s="7">
        <v>0</v>
      </c>
      <c r="D10" s="4">
        <v>0.65</v>
      </c>
      <c r="E10" s="4">
        <v>0.7</v>
      </c>
      <c r="F10" s="2">
        <v>9</v>
      </c>
    </row>
    <row r="11" spans="1:6" ht="15.75" x14ac:dyDescent="0.25">
      <c r="A11" s="2">
        <v>10</v>
      </c>
      <c r="B11" s="7">
        <v>0</v>
      </c>
      <c r="C11" s="7">
        <v>0</v>
      </c>
      <c r="D11" s="4">
        <v>0.7</v>
      </c>
      <c r="E11" s="4">
        <v>0.75</v>
      </c>
      <c r="F11" s="2">
        <v>10</v>
      </c>
    </row>
    <row r="12" spans="1:6" ht="15.75" x14ac:dyDescent="0.25">
      <c r="A12" s="2">
        <v>11</v>
      </c>
      <c r="B12" s="7">
        <v>0</v>
      </c>
      <c r="C12" s="7">
        <v>0</v>
      </c>
      <c r="D12" s="4">
        <v>0.75</v>
      </c>
      <c r="E12" s="4">
        <v>0.8</v>
      </c>
      <c r="F12" s="2">
        <v>11</v>
      </c>
    </row>
    <row r="13" spans="1:6" ht="15.75" x14ac:dyDescent="0.25">
      <c r="A13" s="2">
        <v>12</v>
      </c>
      <c r="B13" s="7">
        <v>0</v>
      </c>
      <c r="C13" s="7">
        <v>0</v>
      </c>
      <c r="D13" s="4">
        <v>0.8</v>
      </c>
      <c r="E13" s="4">
        <v>0.85</v>
      </c>
      <c r="F13" s="2">
        <v>12</v>
      </c>
    </row>
    <row r="14" spans="1:6" ht="15.75" x14ac:dyDescent="0.25">
      <c r="A14" s="2">
        <v>13</v>
      </c>
      <c r="B14" s="7">
        <v>0</v>
      </c>
      <c r="C14" s="7">
        <v>0</v>
      </c>
      <c r="D14" s="4">
        <v>0.85</v>
      </c>
      <c r="E14" s="4">
        <v>0.9</v>
      </c>
      <c r="F14" s="2">
        <v>13</v>
      </c>
    </row>
    <row r="15" spans="1:6" ht="15.75" x14ac:dyDescent="0.25">
      <c r="A15" s="2">
        <v>14</v>
      </c>
      <c r="B15" s="7">
        <v>0</v>
      </c>
      <c r="C15" s="7">
        <v>0</v>
      </c>
      <c r="D15" s="4">
        <v>0.88</v>
      </c>
      <c r="E15" s="4">
        <v>0.92</v>
      </c>
      <c r="F15" s="2">
        <v>14</v>
      </c>
    </row>
    <row r="16" spans="1:6" ht="15.75" x14ac:dyDescent="0.25">
      <c r="A16" s="2">
        <v>15</v>
      </c>
      <c r="B16" s="7">
        <v>1</v>
      </c>
      <c r="C16" s="7">
        <v>1</v>
      </c>
      <c r="D16" s="4">
        <v>0.9</v>
      </c>
      <c r="E16" s="4">
        <v>0.94</v>
      </c>
      <c r="F16" s="2">
        <v>15</v>
      </c>
    </row>
    <row r="17" spans="1:6" ht="15.75" x14ac:dyDescent="0.25">
      <c r="A17" s="2">
        <v>16</v>
      </c>
      <c r="B17" s="7">
        <v>2</v>
      </c>
      <c r="C17" s="7">
        <v>2</v>
      </c>
      <c r="D17" s="4">
        <v>0.95</v>
      </c>
      <c r="E17" s="4">
        <v>0.96</v>
      </c>
      <c r="F17" s="2">
        <v>16</v>
      </c>
    </row>
    <row r="18" spans="1:6" ht="15.75" x14ac:dyDescent="0.25">
      <c r="A18" s="2">
        <v>17</v>
      </c>
      <c r="B18" s="7">
        <v>2</v>
      </c>
      <c r="C18" s="7">
        <v>3</v>
      </c>
      <c r="D18" s="4">
        <v>0.97</v>
      </c>
      <c r="E18" s="4">
        <v>0.98</v>
      </c>
      <c r="F18" s="2">
        <v>17</v>
      </c>
    </row>
    <row r="19" spans="1:6" ht="15.75" x14ac:dyDescent="0.25">
      <c r="A19" s="2">
        <v>18</v>
      </c>
      <c r="B19" s="7">
        <v>2</v>
      </c>
      <c r="C19" s="7">
        <v>4</v>
      </c>
      <c r="D19" s="4">
        <v>0.99</v>
      </c>
      <c r="E19" s="4">
        <v>1</v>
      </c>
      <c r="F19" s="2">
        <v>18</v>
      </c>
    </row>
    <row r="20" spans="1:6" ht="15.75" x14ac:dyDescent="0.25">
      <c r="A20" s="2">
        <v>19</v>
      </c>
      <c r="B20" s="7">
        <v>2</v>
      </c>
      <c r="C20" s="7">
        <v>5</v>
      </c>
      <c r="D20" s="4">
        <v>0.99</v>
      </c>
      <c r="E20" s="4">
        <v>1</v>
      </c>
      <c r="F20" s="2">
        <v>19</v>
      </c>
    </row>
    <row r="21" spans="1:6" ht="15.75" x14ac:dyDescent="0.25">
      <c r="A21" s="2">
        <v>20</v>
      </c>
      <c r="B21" s="7">
        <v>2</v>
      </c>
      <c r="C21" s="7">
        <v>5</v>
      </c>
      <c r="D21" s="4">
        <v>0.99</v>
      </c>
      <c r="E21" s="4">
        <v>1</v>
      </c>
      <c r="F21" s="2">
        <v>20</v>
      </c>
    </row>
    <row r="22" spans="1:6" ht="15.75" x14ac:dyDescent="0.25">
      <c r="A22" s="2">
        <v>21</v>
      </c>
      <c r="B22" s="7">
        <v>2</v>
      </c>
      <c r="C22" s="7">
        <v>6</v>
      </c>
      <c r="D22" s="4">
        <v>0.99</v>
      </c>
      <c r="E22" s="4">
        <v>1</v>
      </c>
      <c r="F22" s="2">
        <v>21</v>
      </c>
    </row>
    <row r="23" spans="1:6" ht="15.75" x14ac:dyDescent="0.25">
      <c r="A23" s="2">
        <v>22</v>
      </c>
      <c r="B23" s="7">
        <v>2</v>
      </c>
      <c r="C23" s="7">
        <v>6</v>
      </c>
      <c r="D23" s="4">
        <v>0.99</v>
      </c>
      <c r="E23" s="4">
        <v>1</v>
      </c>
      <c r="F23" s="2">
        <v>22</v>
      </c>
    </row>
    <row r="24" spans="1:6" ht="15.75" x14ac:dyDescent="0.25">
      <c r="A24" s="2">
        <v>23</v>
      </c>
      <c r="B24" s="7">
        <v>2</v>
      </c>
      <c r="C24" s="7">
        <v>6</v>
      </c>
      <c r="D24" s="4">
        <v>0.99</v>
      </c>
      <c r="E24" s="4">
        <v>1</v>
      </c>
      <c r="F24" s="2">
        <v>23</v>
      </c>
    </row>
    <row r="25" spans="1:6" ht="15.75" x14ac:dyDescent="0.25">
      <c r="A25" s="2">
        <v>24</v>
      </c>
      <c r="B25" s="7">
        <v>2</v>
      </c>
      <c r="C25" s="7">
        <v>7</v>
      </c>
      <c r="D25" s="4">
        <v>0.99</v>
      </c>
      <c r="E25" s="4">
        <v>1</v>
      </c>
      <c r="F25" s="2">
        <v>24</v>
      </c>
    </row>
    <row r="26" spans="1:6" ht="15.75" x14ac:dyDescent="0.25">
      <c r="A26" s="2">
        <v>25</v>
      </c>
      <c r="B26" s="7">
        <v>2</v>
      </c>
      <c r="C26" s="7">
        <v>7</v>
      </c>
      <c r="D26" s="4">
        <v>1</v>
      </c>
      <c r="E26" s="4">
        <v>1</v>
      </c>
      <c r="F26" s="2">
        <v>25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6"/>
  <sheetViews>
    <sheetView workbookViewId="0">
      <selection activeCell="F20" sqref="F20"/>
    </sheetView>
  </sheetViews>
  <sheetFormatPr defaultRowHeight="15" x14ac:dyDescent="0.25"/>
  <cols>
    <col min="6" max="6" width="12.28515625" customWidth="1"/>
  </cols>
  <sheetData>
    <row r="1" spans="1:7" ht="15.75" x14ac:dyDescent="0.25">
      <c r="A1" s="2" t="s">
        <v>0</v>
      </c>
      <c r="B1" s="2" t="s">
        <v>28</v>
      </c>
      <c r="C1" s="2" t="s">
        <v>29</v>
      </c>
      <c r="D1" s="2" t="s">
        <v>30</v>
      </c>
      <c r="E1" s="2" t="s">
        <v>31</v>
      </c>
      <c r="F1" s="2" t="s">
        <v>32</v>
      </c>
      <c r="G1" s="2" t="s">
        <v>33</v>
      </c>
    </row>
    <row r="2" spans="1:7" ht="15.75" x14ac:dyDescent="0.25">
      <c r="A2" s="2">
        <v>1</v>
      </c>
      <c r="B2" s="2">
        <v>0</v>
      </c>
      <c r="C2" s="2">
        <v>0</v>
      </c>
      <c r="D2" s="14">
        <v>0</v>
      </c>
      <c r="E2" s="2">
        <v>0</v>
      </c>
      <c r="F2" s="2">
        <v>0</v>
      </c>
      <c r="G2" s="2">
        <v>0</v>
      </c>
    </row>
    <row r="3" spans="1:7" ht="15.75" x14ac:dyDescent="0.25">
      <c r="A3" s="2">
        <v>2</v>
      </c>
      <c r="B3" s="2">
        <v>1</v>
      </c>
      <c r="C3" s="2">
        <v>0</v>
      </c>
      <c r="D3" s="14">
        <v>0</v>
      </c>
      <c r="E3" s="2">
        <v>0</v>
      </c>
      <c r="F3" s="2">
        <v>0</v>
      </c>
      <c r="G3" s="2">
        <v>0</v>
      </c>
    </row>
    <row r="4" spans="1:7" ht="15.75" x14ac:dyDescent="0.25">
      <c r="A4" s="2">
        <v>3</v>
      </c>
      <c r="B4" s="2">
        <v>1</v>
      </c>
      <c r="C4" s="2">
        <v>0</v>
      </c>
      <c r="D4" s="14">
        <v>0</v>
      </c>
      <c r="E4" s="2">
        <v>0</v>
      </c>
      <c r="F4" s="2">
        <v>0</v>
      </c>
      <c r="G4" s="2">
        <v>0</v>
      </c>
    </row>
    <row r="5" spans="1:7" ht="15.75" x14ac:dyDescent="0.25">
      <c r="A5" s="2">
        <v>4</v>
      </c>
      <c r="B5" s="2">
        <v>1</v>
      </c>
      <c r="C5" s="2">
        <v>0</v>
      </c>
      <c r="D5" s="14">
        <v>0</v>
      </c>
      <c r="E5" s="2">
        <v>0</v>
      </c>
      <c r="F5" s="2">
        <v>0</v>
      </c>
      <c r="G5" s="2">
        <v>0</v>
      </c>
    </row>
    <row r="6" spans="1:7" ht="15.75" x14ac:dyDescent="0.25">
      <c r="A6" s="2">
        <v>5</v>
      </c>
      <c r="B6" s="2">
        <v>1</v>
      </c>
      <c r="C6" s="2">
        <v>0</v>
      </c>
      <c r="D6" s="14">
        <v>0</v>
      </c>
      <c r="E6" s="2">
        <v>0</v>
      </c>
      <c r="F6" s="2">
        <v>0</v>
      </c>
      <c r="G6" s="2">
        <v>0</v>
      </c>
    </row>
    <row r="7" spans="1:7" ht="15.75" x14ac:dyDescent="0.25">
      <c r="A7" s="2">
        <v>6</v>
      </c>
      <c r="B7" s="2">
        <v>1</v>
      </c>
      <c r="C7" s="2">
        <v>0</v>
      </c>
      <c r="D7" s="14">
        <v>0</v>
      </c>
      <c r="E7" s="2">
        <v>0</v>
      </c>
      <c r="F7" s="2">
        <v>0</v>
      </c>
      <c r="G7" s="2">
        <v>0</v>
      </c>
    </row>
    <row r="8" spans="1:7" ht="15.75" x14ac:dyDescent="0.25">
      <c r="A8" s="2">
        <v>7</v>
      </c>
      <c r="B8" s="2">
        <v>1</v>
      </c>
      <c r="C8" s="2">
        <v>0</v>
      </c>
      <c r="D8" s="14">
        <v>0</v>
      </c>
      <c r="E8" s="2">
        <v>0</v>
      </c>
      <c r="F8" s="2">
        <v>0</v>
      </c>
      <c r="G8" s="2">
        <v>0</v>
      </c>
    </row>
    <row r="9" spans="1:7" ht="15.75" x14ac:dyDescent="0.25">
      <c r="A9" s="2">
        <v>8</v>
      </c>
      <c r="B9" s="2">
        <v>1</v>
      </c>
      <c r="C9" s="2">
        <v>0</v>
      </c>
      <c r="D9" s="14">
        <v>0</v>
      </c>
      <c r="E9" s="2">
        <v>0</v>
      </c>
      <c r="F9" s="2">
        <v>0</v>
      </c>
      <c r="G9" s="2">
        <v>0</v>
      </c>
    </row>
    <row r="10" spans="1:7" ht="15.75" x14ac:dyDescent="0.25">
      <c r="A10" s="2">
        <v>9</v>
      </c>
      <c r="B10" s="2">
        <v>2</v>
      </c>
      <c r="C10" s="2">
        <v>4</v>
      </c>
      <c r="D10" s="14">
        <v>0.35</v>
      </c>
      <c r="E10" s="2">
        <v>4</v>
      </c>
      <c r="F10" s="2">
        <v>6</v>
      </c>
      <c r="G10" s="2">
        <v>0</v>
      </c>
    </row>
    <row r="11" spans="1:7" ht="15.75" x14ac:dyDescent="0.25">
      <c r="A11" s="2">
        <v>10</v>
      </c>
      <c r="B11" s="2">
        <v>2</v>
      </c>
      <c r="C11" s="2">
        <v>5</v>
      </c>
      <c r="D11" s="14">
        <v>0.4</v>
      </c>
      <c r="E11" s="2">
        <v>5</v>
      </c>
      <c r="F11" s="2">
        <v>7</v>
      </c>
      <c r="G11" s="2">
        <v>0</v>
      </c>
    </row>
    <row r="12" spans="1:7" ht="15.75" x14ac:dyDescent="0.25">
      <c r="A12" s="2">
        <v>11</v>
      </c>
      <c r="B12" s="2">
        <v>2</v>
      </c>
      <c r="C12" s="2">
        <v>5</v>
      </c>
      <c r="D12" s="14">
        <v>0.45</v>
      </c>
      <c r="E12" s="2">
        <v>5</v>
      </c>
      <c r="F12" s="2">
        <v>7</v>
      </c>
      <c r="G12" s="2">
        <v>0</v>
      </c>
    </row>
    <row r="13" spans="1:7" ht="15.75" x14ac:dyDescent="0.25">
      <c r="A13" s="2">
        <v>12</v>
      </c>
      <c r="B13" s="2">
        <v>3</v>
      </c>
      <c r="C13" s="2">
        <v>6</v>
      </c>
      <c r="D13" s="14">
        <v>0.5</v>
      </c>
      <c r="E13" s="2">
        <v>5</v>
      </c>
      <c r="F13" s="2">
        <v>7</v>
      </c>
      <c r="G13" s="2">
        <v>0</v>
      </c>
    </row>
    <row r="14" spans="1:7" ht="15.75" x14ac:dyDescent="0.25">
      <c r="A14" s="2">
        <v>13</v>
      </c>
      <c r="B14" s="2">
        <v>3</v>
      </c>
      <c r="C14" s="2">
        <v>6</v>
      </c>
      <c r="D14" s="14">
        <v>0.55000000000000004</v>
      </c>
      <c r="E14" s="2">
        <v>6</v>
      </c>
      <c r="F14" s="2">
        <v>9</v>
      </c>
      <c r="G14" s="2">
        <v>0</v>
      </c>
    </row>
    <row r="15" spans="1:7" ht="15.75" x14ac:dyDescent="0.25">
      <c r="A15" s="2">
        <v>14</v>
      </c>
      <c r="B15" s="2">
        <v>4</v>
      </c>
      <c r="C15" s="2">
        <v>7</v>
      </c>
      <c r="D15" s="14">
        <v>0.6</v>
      </c>
      <c r="E15" s="2">
        <v>6</v>
      </c>
      <c r="F15" s="2">
        <v>9</v>
      </c>
      <c r="G15" s="2">
        <v>0</v>
      </c>
    </row>
    <row r="16" spans="1:7" ht="15.75" x14ac:dyDescent="0.25">
      <c r="A16" s="2">
        <v>15</v>
      </c>
      <c r="B16" s="2">
        <v>4</v>
      </c>
      <c r="C16" s="2">
        <v>7</v>
      </c>
      <c r="D16" s="14">
        <v>0.65</v>
      </c>
      <c r="E16" s="2">
        <v>7</v>
      </c>
      <c r="F16" s="2">
        <v>11</v>
      </c>
      <c r="G16" s="2">
        <v>0</v>
      </c>
    </row>
    <row r="17" spans="1:7" ht="15.75" x14ac:dyDescent="0.25">
      <c r="A17" s="2">
        <v>16</v>
      </c>
      <c r="B17" s="2">
        <v>5</v>
      </c>
      <c r="C17" s="2">
        <v>8</v>
      </c>
      <c r="D17" s="14">
        <v>0.7</v>
      </c>
      <c r="E17" s="2">
        <v>7</v>
      </c>
      <c r="F17" s="2">
        <v>11</v>
      </c>
      <c r="G17" s="2">
        <v>0</v>
      </c>
    </row>
    <row r="18" spans="1:7" ht="15.75" x14ac:dyDescent="0.25">
      <c r="A18" s="2">
        <v>17</v>
      </c>
      <c r="B18" s="2">
        <v>6</v>
      </c>
      <c r="C18" s="2">
        <v>8</v>
      </c>
      <c r="D18" s="14">
        <v>0.75</v>
      </c>
      <c r="E18" s="2">
        <v>8</v>
      </c>
      <c r="F18" s="2">
        <v>14</v>
      </c>
      <c r="G18" s="2">
        <v>0</v>
      </c>
    </row>
    <row r="19" spans="1:7" ht="15.75" x14ac:dyDescent="0.25">
      <c r="A19" s="2">
        <v>18</v>
      </c>
      <c r="B19" s="2">
        <v>7</v>
      </c>
      <c r="C19" s="2">
        <v>9</v>
      </c>
      <c r="D19" s="14">
        <v>0.85</v>
      </c>
      <c r="E19" s="2">
        <v>9</v>
      </c>
      <c r="F19" s="2">
        <v>18</v>
      </c>
      <c r="G19" s="2">
        <v>0</v>
      </c>
    </row>
    <row r="20" spans="1:7" ht="15.75" x14ac:dyDescent="0.25">
      <c r="A20" s="2">
        <v>19</v>
      </c>
      <c r="B20" s="2">
        <v>8</v>
      </c>
      <c r="C20" s="2">
        <v>9</v>
      </c>
      <c r="D20" s="14">
        <v>0.95</v>
      </c>
      <c r="E20" s="2">
        <v>11</v>
      </c>
      <c r="F20" s="2" t="s">
        <v>34</v>
      </c>
      <c r="G20" s="2">
        <v>1</v>
      </c>
    </row>
    <row r="21" spans="1:7" ht="15.75" x14ac:dyDescent="0.25">
      <c r="A21" s="2">
        <v>20</v>
      </c>
      <c r="B21" s="2">
        <v>9</v>
      </c>
      <c r="C21" s="2">
        <v>9</v>
      </c>
      <c r="D21" s="14">
        <v>0.96</v>
      </c>
      <c r="E21" s="2">
        <v>12</v>
      </c>
      <c r="F21" s="2" t="s">
        <v>34</v>
      </c>
      <c r="G21" s="2">
        <v>2</v>
      </c>
    </row>
    <row r="22" spans="1:7" ht="15.75" x14ac:dyDescent="0.25">
      <c r="A22" s="2">
        <v>21</v>
      </c>
      <c r="B22" s="2">
        <v>10</v>
      </c>
      <c r="C22" s="2">
        <v>9</v>
      </c>
      <c r="D22" s="14">
        <v>0.97</v>
      </c>
      <c r="E22" s="2">
        <v>13</v>
      </c>
      <c r="F22" s="2" t="s">
        <v>34</v>
      </c>
      <c r="G22" s="2">
        <v>3</v>
      </c>
    </row>
    <row r="23" spans="1:7" ht="15.75" x14ac:dyDescent="0.25">
      <c r="A23" s="2">
        <v>22</v>
      </c>
      <c r="B23" s="2">
        <v>11</v>
      </c>
      <c r="C23" s="2">
        <v>9</v>
      </c>
      <c r="D23" s="14">
        <v>0.98</v>
      </c>
      <c r="E23" s="2">
        <v>14</v>
      </c>
      <c r="F23" s="2" t="s">
        <v>34</v>
      </c>
      <c r="G23" s="2">
        <v>4</v>
      </c>
    </row>
    <row r="24" spans="1:7" ht="15.75" x14ac:dyDescent="0.25">
      <c r="A24" s="2">
        <v>23</v>
      </c>
      <c r="B24" s="2">
        <v>12</v>
      </c>
      <c r="C24" s="2">
        <v>9</v>
      </c>
      <c r="D24" s="14">
        <v>0.99</v>
      </c>
      <c r="E24" s="2">
        <v>15</v>
      </c>
      <c r="F24" s="2" t="s">
        <v>34</v>
      </c>
      <c r="G24" s="2">
        <v>5</v>
      </c>
    </row>
    <row r="25" spans="1:7" ht="15.75" x14ac:dyDescent="0.25">
      <c r="A25" s="2">
        <v>24</v>
      </c>
      <c r="B25" s="2">
        <v>15</v>
      </c>
      <c r="C25" s="2">
        <v>9</v>
      </c>
      <c r="D25" s="14">
        <v>1</v>
      </c>
      <c r="E25" s="2">
        <v>16</v>
      </c>
      <c r="F25" s="2" t="s">
        <v>34</v>
      </c>
      <c r="G25" s="2">
        <v>6</v>
      </c>
    </row>
    <row r="26" spans="1:7" ht="15.75" x14ac:dyDescent="0.25">
      <c r="A26" s="2">
        <v>25</v>
      </c>
      <c r="B26" s="2">
        <v>20</v>
      </c>
      <c r="C26" s="2">
        <v>9</v>
      </c>
      <c r="D26" s="14">
        <v>1</v>
      </c>
      <c r="E26" s="2">
        <v>17</v>
      </c>
      <c r="F26" s="2" t="s">
        <v>34</v>
      </c>
      <c r="G26" s="2">
        <v>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6"/>
  <sheetViews>
    <sheetView workbookViewId="0">
      <selection activeCell="G2" sqref="G2"/>
    </sheetView>
  </sheetViews>
  <sheetFormatPr defaultRowHeight="15" x14ac:dyDescent="0.25"/>
  <cols>
    <col min="2" max="2" width="11.5703125" bestFit="1" customWidth="1"/>
    <col min="3" max="3" width="7.42578125" bestFit="1" customWidth="1"/>
    <col min="4" max="4" width="26.140625" customWidth="1"/>
    <col min="5" max="5" width="16" customWidth="1"/>
    <col min="15" max="15" width="13.5703125" customWidth="1"/>
  </cols>
  <sheetData>
    <row r="1" spans="1:15" ht="15.75" x14ac:dyDescent="0.25">
      <c r="A1" s="2" t="s">
        <v>0</v>
      </c>
      <c r="B1" s="2" t="s">
        <v>35</v>
      </c>
      <c r="C1" s="2" t="s">
        <v>36</v>
      </c>
      <c r="D1" s="3" t="s">
        <v>37</v>
      </c>
      <c r="E1" s="3" t="s">
        <v>38</v>
      </c>
      <c r="F1" s="2" t="s">
        <v>39</v>
      </c>
      <c r="G1" s="2" t="s">
        <v>29</v>
      </c>
      <c r="H1" s="2" t="s">
        <v>40</v>
      </c>
      <c r="I1" s="2" t="s">
        <v>41</v>
      </c>
      <c r="J1" s="2" t="s">
        <v>42</v>
      </c>
      <c r="K1" s="2" t="s">
        <v>43</v>
      </c>
      <c r="L1" s="2" t="s">
        <v>44</v>
      </c>
      <c r="M1" s="2" t="s">
        <v>45</v>
      </c>
      <c r="N1" s="2" t="s">
        <v>46</v>
      </c>
      <c r="O1" s="2" t="s">
        <v>47</v>
      </c>
    </row>
    <row r="2" spans="1:15" ht="15.75" x14ac:dyDescent="0.25">
      <c r="A2" s="2">
        <v>1</v>
      </c>
      <c r="B2" s="9">
        <v>-6</v>
      </c>
      <c r="C2" s="14">
        <v>0.8</v>
      </c>
      <c r="D2" s="3"/>
      <c r="E2" s="1"/>
      <c r="F2" s="6">
        <v>-3</v>
      </c>
      <c r="G2" s="2">
        <v>0</v>
      </c>
      <c r="H2" s="2">
        <v>0</v>
      </c>
      <c r="I2" s="2">
        <v>0</v>
      </c>
      <c r="J2" s="2">
        <v>0</v>
      </c>
      <c r="K2" s="2">
        <v>0</v>
      </c>
      <c r="L2" s="2">
        <v>0</v>
      </c>
      <c r="M2" s="2">
        <v>0</v>
      </c>
      <c r="N2" s="2">
        <v>0</v>
      </c>
      <c r="O2" s="2" t="str">
        <f>H2&amp;"/"&amp;I2&amp;"/"&amp;J2&amp;"/"&amp;K2&amp;"/"&amp;L2&amp;"/"&amp;M2&amp;"/"&amp;N2</f>
        <v>0/0/0/0/0/0/0</v>
      </c>
    </row>
    <row r="3" spans="1:15" ht="15.75" x14ac:dyDescent="0.25">
      <c r="A3" s="2">
        <v>2</v>
      </c>
      <c r="B3" s="9">
        <v>-4</v>
      </c>
      <c r="C3" s="14">
        <v>0.6</v>
      </c>
      <c r="D3" s="3"/>
      <c r="E3" s="1"/>
      <c r="F3" s="6">
        <v>-3</v>
      </c>
      <c r="G3" s="2">
        <v>0</v>
      </c>
      <c r="H3" s="2">
        <v>0</v>
      </c>
      <c r="I3" s="2">
        <v>0</v>
      </c>
      <c r="J3" s="2">
        <v>0</v>
      </c>
      <c r="K3" s="2">
        <v>0</v>
      </c>
      <c r="L3" s="2">
        <v>0</v>
      </c>
      <c r="M3" s="2">
        <v>0</v>
      </c>
      <c r="N3" s="2">
        <v>0</v>
      </c>
      <c r="O3" s="2" t="str">
        <f t="shared" ref="O3:O26" si="0">H3&amp;"/"&amp;I3&amp;"/"&amp;J3&amp;"/"&amp;K3&amp;"/"&amp;L3&amp;"/"&amp;M3&amp;"/"&amp;N3</f>
        <v>0/0/0/0/0/0/0</v>
      </c>
    </row>
    <row r="4" spans="1:15" ht="15.75" x14ac:dyDescent="0.25">
      <c r="A4" s="2">
        <v>3</v>
      </c>
      <c r="B4" s="9">
        <v>-3</v>
      </c>
      <c r="C4" s="14">
        <v>0.5</v>
      </c>
      <c r="D4" s="3"/>
      <c r="E4" s="1"/>
      <c r="F4" s="6">
        <v>-3</v>
      </c>
      <c r="G4" s="2">
        <v>0</v>
      </c>
      <c r="H4" s="2">
        <v>0</v>
      </c>
      <c r="I4" s="2">
        <v>0</v>
      </c>
      <c r="J4" s="2">
        <v>0</v>
      </c>
      <c r="K4" s="2">
        <v>0</v>
      </c>
      <c r="L4" s="2">
        <v>0</v>
      </c>
      <c r="M4" s="2">
        <v>0</v>
      </c>
      <c r="N4" s="2">
        <v>0</v>
      </c>
      <c r="O4" s="2" t="str">
        <f t="shared" si="0"/>
        <v>0/0/0/0/0/0/0</v>
      </c>
    </row>
    <row r="5" spans="1:15" ht="15.75" x14ac:dyDescent="0.25">
      <c r="A5" s="2">
        <v>4</v>
      </c>
      <c r="B5" s="9">
        <v>-2</v>
      </c>
      <c r="C5" s="14">
        <v>0.45</v>
      </c>
      <c r="D5" s="3"/>
      <c r="E5" s="1"/>
      <c r="F5" s="6">
        <v>-2</v>
      </c>
      <c r="G5" s="2">
        <v>0</v>
      </c>
      <c r="H5" s="2">
        <v>0</v>
      </c>
      <c r="I5" s="2">
        <v>0</v>
      </c>
      <c r="J5" s="2">
        <v>0</v>
      </c>
      <c r="K5" s="2">
        <v>0</v>
      </c>
      <c r="L5" s="2">
        <v>0</v>
      </c>
      <c r="M5" s="2">
        <v>0</v>
      </c>
      <c r="N5" s="2">
        <v>0</v>
      </c>
      <c r="O5" s="2" t="str">
        <f t="shared" si="0"/>
        <v>0/0/0/0/0/0/0</v>
      </c>
    </row>
    <row r="6" spans="1:15" ht="15.75" x14ac:dyDescent="0.25">
      <c r="A6" s="2">
        <v>5</v>
      </c>
      <c r="B6" s="9">
        <v>-1</v>
      </c>
      <c r="C6" s="14">
        <v>0.4</v>
      </c>
      <c r="D6" s="3"/>
      <c r="E6" s="1"/>
      <c r="F6" s="6">
        <v>-1</v>
      </c>
      <c r="G6" s="2">
        <v>0</v>
      </c>
      <c r="H6" s="2">
        <v>0</v>
      </c>
      <c r="I6" s="2">
        <v>0</v>
      </c>
      <c r="J6" s="2">
        <v>0</v>
      </c>
      <c r="K6" s="2">
        <v>0</v>
      </c>
      <c r="L6" s="2">
        <v>0</v>
      </c>
      <c r="M6" s="2">
        <v>0</v>
      </c>
      <c r="N6" s="2">
        <v>0</v>
      </c>
      <c r="O6" s="2" t="str">
        <f t="shared" si="0"/>
        <v>0/0/0/0/0/0/0</v>
      </c>
    </row>
    <row r="7" spans="1:15" ht="15.75" x14ac:dyDescent="0.25">
      <c r="A7" s="2">
        <v>6</v>
      </c>
      <c r="B7" s="9">
        <v>-1</v>
      </c>
      <c r="C7" s="14">
        <v>0.35</v>
      </c>
      <c r="D7" s="3"/>
      <c r="E7" s="1"/>
      <c r="F7" s="6">
        <v>-1</v>
      </c>
      <c r="G7" s="2">
        <v>0</v>
      </c>
      <c r="H7" s="2">
        <v>0</v>
      </c>
      <c r="I7" s="2">
        <v>0</v>
      </c>
      <c r="J7" s="2">
        <v>0</v>
      </c>
      <c r="K7" s="2">
        <v>0</v>
      </c>
      <c r="L7" s="2">
        <v>0</v>
      </c>
      <c r="M7" s="2">
        <v>0</v>
      </c>
      <c r="N7" s="2">
        <v>0</v>
      </c>
      <c r="O7" s="2" t="str">
        <f t="shared" si="0"/>
        <v>0/0/0/0/0/0/0</v>
      </c>
    </row>
    <row r="8" spans="1:15" ht="15.75" x14ac:dyDescent="0.25">
      <c r="A8" s="2">
        <v>7</v>
      </c>
      <c r="B8" s="9">
        <v>-1</v>
      </c>
      <c r="C8" s="14">
        <v>0.3</v>
      </c>
      <c r="D8" s="3"/>
      <c r="E8" s="1"/>
      <c r="F8" s="6">
        <v>-1</v>
      </c>
      <c r="G8" s="2">
        <v>0</v>
      </c>
      <c r="H8" s="2">
        <v>0</v>
      </c>
      <c r="I8" s="2">
        <v>0</v>
      </c>
      <c r="J8" s="2">
        <v>0</v>
      </c>
      <c r="K8" s="2">
        <v>0</v>
      </c>
      <c r="L8" s="2">
        <v>0</v>
      </c>
      <c r="M8" s="2">
        <v>0</v>
      </c>
      <c r="N8" s="2">
        <v>0</v>
      </c>
      <c r="O8" s="2" t="str">
        <f t="shared" si="0"/>
        <v>0/0/0/0/0/0/0</v>
      </c>
    </row>
    <row r="9" spans="1:15" ht="15.75" x14ac:dyDescent="0.25">
      <c r="A9" s="2">
        <v>8</v>
      </c>
      <c r="B9" s="9">
        <v>0</v>
      </c>
      <c r="C9" s="14">
        <v>0.25</v>
      </c>
      <c r="D9" s="3"/>
      <c r="E9" s="1"/>
      <c r="F9" s="6">
        <v>0</v>
      </c>
      <c r="G9" s="2">
        <v>0</v>
      </c>
      <c r="H9" s="2">
        <v>0</v>
      </c>
      <c r="I9" s="2">
        <v>0</v>
      </c>
      <c r="J9" s="2">
        <v>0</v>
      </c>
      <c r="K9" s="2">
        <v>0</v>
      </c>
      <c r="L9" s="2">
        <v>0</v>
      </c>
      <c r="M9" s="2">
        <v>0</v>
      </c>
      <c r="N9" s="2">
        <v>0</v>
      </c>
      <c r="O9" s="2" t="str">
        <f t="shared" si="0"/>
        <v>0/0/0/0/0/0/0</v>
      </c>
    </row>
    <row r="10" spans="1:15" ht="15.75" x14ac:dyDescent="0.25">
      <c r="A10" s="2">
        <v>9</v>
      </c>
      <c r="B10" s="9">
        <v>0</v>
      </c>
      <c r="C10" s="14">
        <v>0.2</v>
      </c>
      <c r="D10" s="3"/>
      <c r="E10" s="1"/>
      <c r="F10" s="6">
        <v>0</v>
      </c>
      <c r="G10" s="2">
        <v>4</v>
      </c>
      <c r="H10" s="2">
        <v>0</v>
      </c>
      <c r="I10" s="2">
        <v>0</v>
      </c>
      <c r="J10" s="2">
        <v>0</v>
      </c>
      <c r="K10" s="2">
        <v>0</v>
      </c>
      <c r="L10" s="2">
        <v>0</v>
      </c>
      <c r="M10" s="2">
        <v>0</v>
      </c>
      <c r="N10" s="2">
        <v>0</v>
      </c>
      <c r="O10" s="2" t="str">
        <f t="shared" si="0"/>
        <v>0/0/0/0/0/0/0</v>
      </c>
    </row>
    <row r="11" spans="1:15" ht="15.75" x14ac:dyDescent="0.25">
      <c r="A11" s="2">
        <v>10</v>
      </c>
      <c r="B11" s="9">
        <v>0</v>
      </c>
      <c r="C11" s="14">
        <v>0.15</v>
      </c>
      <c r="D11" s="3"/>
      <c r="E11" s="1"/>
      <c r="F11" s="6">
        <v>0</v>
      </c>
      <c r="G11" s="2">
        <v>5</v>
      </c>
      <c r="H11" s="2">
        <v>0</v>
      </c>
      <c r="I11" s="2">
        <v>0</v>
      </c>
      <c r="J11" s="2">
        <v>0</v>
      </c>
      <c r="K11" s="2">
        <v>0</v>
      </c>
      <c r="L11" s="2">
        <v>0</v>
      </c>
      <c r="M11" s="2">
        <v>0</v>
      </c>
      <c r="N11" s="2">
        <v>0</v>
      </c>
      <c r="O11" s="2" t="str">
        <f t="shared" si="0"/>
        <v>0/0/0/0/0/0/0</v>
      </c>
    </row>
    <row r="12" spans="1:15" ht="15.75" x14ac:dyDescent="0.25">
      <c r="A12" s="2">
        <v>11</v>
      </c>
      <c r="B12" s="9">
        <v>0</v>
      </c>
      <c r="C12" s="14">
        <v>0.1</v>
      </c>
      <c r="D12" s="3"/>
      <c r="E12" s="1"/>
      <c r="F12" s="6">
        <v>0</v>
      </c>
      <c r="G12" s="2">
        <v>5</v>
      </c>
      <c r="H12" s="2">
        <v>0</v>
      </c>
      <c r="I12" s="2">
        <v>0</v>
      </c>
      <c r="J12" s="2">
        <v>0</v>
      </c>
      <c r="K12" s="2">
        <v>0</v>
      </c>
      <c r="L12" s="2">
        <v>0</v>
      </c>
      <c r="M12" s="2">
        <v>0</v>
      </c>
      <c r="N12" s="2">
        <v>0</v>
      </c>
      <c r="O12" s="2" t="str">
        <f t="shared" si="0"/>
        <v>0/0/0/0/0/0/0</v>
      </c>
    </row>
    <row r="13" spans="1:15" ht="15.75" x14ac:dyDescent="0.25">
      <c r="A13" s="2">
        <v>12</v>
      </c>
      <c r="B13" s="9">
        <v>0</v>
      </c>
      <c r="C13" s="14">
        <v>0.05</v>
      </c>
      <c r="D13" s="3"/>
      <c r="E13" s="1"/>
      <c r="F13" s="6">
        <v>0</v>
      </c>
      <c r="G13" s="2">
        <v>5</v>
      </c>
      <c r="H13" s="2">
        <v>0</v>
      </c>
      <c r="I13" s="2">
        <v>0</v>
      </c>
      <c r="J13" s="2">
        <v>0</v>
      </c>
      <c r="K13" s="2">
        <v>0</v>
      </c>
      <c r="L13" s="2">
        <v>0</v>
      </c>
      <c r="M13" s="2">
        <v>0</v>
      </c>
      <c r="N13" s="2">
        <v>0</v>
      </c>
      <c r="O13" s="2" t="str">
        <f t="shared" si="0"/>
        <v>0/0/0/0/0/0/0</v>
      </c>
    </row>
    <row r="14" spans="1:15" ht="15.75" x14ac:dyDescent="0.25">
      <c r="A14" s="2">
        <v>13</v>
      </c>
      <c r="B14" s="9">
        <v>0</v>
      </c>
      <c r="C14" s="14">
        <v>0</v>
      </c>
      <c r="D14" s="3"/>
      <c r="E14" s="1"/>
      <c r="F14" s="6">
        <v>0</v>
      </c>
      <c r="G14" s="2">
        <v>6</v>
      </c>
      <c r="H14" s="2">
        <v>1</v>
      </c>
      <c r="I14" s="2">
        <v>0</v>
      </c>
      <c r="J14" s="2">
        <v>0</v>
      </c>
      <c r="K14" s="2">
        <v>0</v>
      </c>
      <c r="L14" s="2">
        <v>0</v>
      </c>
      <c r="M14" s="2">
        <v>0</v>
      </c>
      <c r="N14" s="2">
        <v>0</v>
      </c>
      <c r="O14" s="2" t="str">
        <f t="shared" si="0"/>
        <v>1/0/0/0/0/0/0</v>
      </c>
    </row>
    <row r="15" spans="1:15" ht="15.75" x14ac:dyDescent="0.25">
      <c r="A15" s="2">
        <v>14</v>
      </c>
      <c r="B15" s="9">
        <v>0</v>
      </c>
      <c r="C15" s="14">
        <v>0</v>
      </c>
      <c r="D15" s="3"/>
      <c r="E15" s="1"/>
      <c r="F15" s="6">
        <v>0</v>
      </c>
      <c r="G15" s="2">
        <v>6</v>
      </c>
      <c r="H15" s="2">
        <v>2</v>
      </c>
      <c r="I15" s="2">
        <v>0</v>
      </c>
      <c r="J15" s="2">
        <v>0</v>
      </c>
      <c r="K15" s="2">
        <v>0</v>
      </c>
      <c r="L15" s="2">
        <v>0</v>
      </c>
      <c r="M15" s="2">
        <v>0</v>
      </c>
      <c r="N15" s="2">
        <v>0</v>
      </c>
      <c r="O15" s="2" t="str">
        <f t="shared" si="0"/>
        <v>2/0/0/0/0/0/0</v>
      </c>
    </row>
    <row r="16" spans="1:15" ht="15.75" x14ac:dyDescent="0.25">
      <c r="A16" s="2">
        <v>15</v>
      </c>
      <c r="B16" s="9">
        <v>1</v>
      </c>
      <c r="C16" s="14">
        <v>0</v>
      </c>
      <c r="D16" s="3"/>
      <c r="E16" s="1"/>
      <c r="F16" s="9">
        <v>1</v>
      </c>
      <c r="G16" s="2">
        <v>7</v>
      </c>
      <c r="H16" s="8">
        <v>2</v>
      </c>
      <c r="I16" s="8">
        <v>1</v>
      </c>
      <c r="J16" s="2">
        <v>0</v>
      </c>
      <c r="K16" s="2">
        <v>0</v>
      </c>
      <c r="L16" s="2">
        <v>0</v>
      </c>
      <c r="M16" s="2">
        <v>0</v>
      </c>
      <c r="N16" s="2">
        <v>0</v>
      </c>
      <c r="O16" s="2" t="str">
        <f t="shared" si="0"/>
        <v>2/1/0/0/0/0/0</v>
      </c>
    </row>
    <row r="17" spans="1:15" ht="15.75" x14ac:dyDescent="0.25">
      <c r="A17" s="2">
        <v>16</v>
      </c>
      <c r="B17" s="9">
        <v>2</v>
      </c>
      <c r="C17" s="14">
        <v>0</v>
      </c>
      <c r="D17" s="3"/>
      <c r="E17" s="1"/>
      <c r="F17" s="9">
        <v>2</v>
      </c>
      <c r="G17" s="2">
        <v>7</v>
      </c>
      <c r="H17" s="8">
        <v>2</v>
      </c>
      <c r="I17" s="8">
        <v>2</v>
      </c>
      <c r="J17" s="2">
        <v>0</v>
      </c>
      <c r="K17" s="2">
        <v>0</v>
      </c>
      <c r="L17" s="2">
        <v>0</v>
      </c>
      <c r="M17" s="2">
        <v>0</v>
      </c>
      <c r="N17" s="2">
        <v>0</v>
      </c>
      <c r="O17" s="2" t="str">
        <f t="shared" si="0"/>
        <v>2/2/0/0/0/0/0</v>
      </c>
    </row>
    <row r="18" spans="1:15" ht="15.75" x14ac:dyDescent="0.25">
      <c r="A18" s="2">
        <v>17</v>
      </c>
      <c r="B18" s="9">
        <v>3</v>
      </c>
      <c r="C18" s="14">
        <v>0</v>
      </c>
      <c r="D18" s="3"/>
      <c r="E18" s="1"/>
      <c r="F18" s="9">
        <v>3</v>
      </c>
      <c r="G18" s="2">
        <v>8</v>
      </c>
      <c r="H18" s="8">
        <v>2</v>
      </c>
      <c r="I18" s="8">
        <v>2</v>
      </c>
      <c r="J18" s="8">
        <v>1</v>
      </c>
      <c r="K18" s="8">
        <v>0</v>
      </c>
      <c r="L18" s="2">
        <v>0</v>
      </c>
      <c r="M18" s="2">
        <v>0</v>
      </c>
      <c r="N18" s="2">
        <v>0</v>
      </c>
      <c r="O18" s="2" t="str">
        <f t="shared" si="0"/>
        <v>2/2/1/0/0/0/0</v>
      </c>
    </row>
    <row r="19" spans="1:15" ht="15.75" x14ac:dyDescent="0.25">
      <c r="A19" s="2">
        <v>18</v>
      </c>
      <c r="B19" s="9">
        <v>4</v>
      </c>
      <c r="C19" s="14">
        <v>0</v>
      </c>
      <c r="D19" s="3"/>
      <c r="E19" s="1"/>
      <c r="F19" s="9">
        <v>4</v>
      </c>
      <c r="G19" s="2">
        <v>9</v>
      </c>
      <c r="H19" s="8">
        <v>2</v>
      </c>
      <c r="I19" s="8">
        <v>2</v>
      </c>
      <c r="J19" s="8">
        <v>1</v>
      </c>
      <c r="K19" s="8">
        <v>1</v>
      </c>
      <c r="L19" s="2">
        <v>0</v>
      </c>
      <c r="M19" s="2">
        <v>0</v>
      </c>
      <c r="N19" s="2">
        <v>0</v>
      </c>
      <c r="O19" s="2" t="str">
        <f t="shared" si="0"/>
        <v>2/2/1/1/0/0/0</v>
      </c>
    </row>
    <row r="20" spans="1:15" ht="15.75" x14ac:dyDescent="0.25">
      <c r="A20" s="2">
        <v>19</v>
      </c>
      <c r="B20" s="9">
        <v>4</v>
      </c>
      <c r="C20" s="14">
        <v>0</v>
      </c>
      <c r="D20" s="3" t="s">
        <v>48</v>
      </c>
      <c r="E20" s="1" t="str">
        <f>D20</f>
        <v>cause fear, charm person, command, friends, hypnotism</v>
      </c>
      <c r="F20" s="9">
        <v>4</v>
      </c>
      <c r="G20" s="2">
        <v>9</v>
      </c>
      <c r="H20" s="8">
        <v>3</v>
      </c>
      <c r="I20" s="8">
        <v>2</v>
      </c>
      <c r="J20" s="8">
        <v>2</v>
      </c>
      <c r="K20" s="8">
        <v>1</v>
      </c>
      <c r="L20" s="2">
        <v>0</v>
      </c>
      <c r="M20" s="2">
        <v>0</v>
      </c>
      <c r="N20" s="2">
        <v>0</v>
      </c>
      <c r="O20" s="2" t="str">
        <f t="shared" si="0"/>
        <v>3/2/2/1/0/0/0</v>
      </c>
    </row>
    <row r="21" spans="1:15" ht="15.75" x14ac:dyDescent="0.25">
      <c r="A21" s="2">
        <v>20</v>
      </c>
      <c r="B21" s="9">
        <v>4</v>
      </c>
      <c r="C21" s="14">
        <v>0</v>
      </c>
      <c r="D21" s="3" t="s">
        <v>49</v>
      </c>
      <c r="E21" s="1" t="str">
        <f t="shared" ref="E21:E26" si="1">E20&amp;", "&amp;D21</f>
        <v>cause fear, charm person, command, friends, hypnotism, forget, hold person, ray of enfeeblement, scare</v>
      </c>
      <c r="F21" s="9">
        <v>4</v>
      </c>
      <c r="G21" s="2">
        <v>9</v>
      </c>
      <c r="H21" s="8">
        <v>3</v>
      </c>
      <c r="I21" s="8">
        <v>3</v>
      </c>
      <c r="J21" s="8">
        <v>2</v>
      </c>
      <c r="K21" s="8">
        <v>2</v>
      </c>
      <c r="L21" s="2">
        <v>0</v>
      </c>
      <c r="M21" s="2">
        <v>0</v>
      </c>
      <c r="N21" s="2">
        <v>0</v>
      </c>
      <c r="O21" s="2" t="str">
        <f t="shared" si="0"/>
        <v>3/3/2/2/0/0/0</v>
      </c>
    </row>
    <row r="22" spans="1:15" ht="15.75" x14ac:dyDescent="0.25">
      <c r="A22" s="2">
        <v>21</v>
      </c>
      <c r="B22" s="9">
        <v>4</v>
      </c>
      <c r="C22" s="14">
        <v>0</v>
      </c>
      <c r="D22" s="3" t="s">
        <v>50</v>
      </c>
      <c r="E22" s="1" t="str">
        <f t="shared" si="1"/>
        <v>cause fear, charm person, command, friends, hypnotism, forget, hold person, ray of enfeeblement, scare, fear</v>
      </c>
      <c r="F22" s="9">
        <v>4</v>
      </c>
      <c r="G22" s="2">
        <v>9</v>
      </c>
      <c r="H22" s="8">
        <v>3</v>
      </c>
      <c r="I22" s="8">
        <v>3</v>
      </c>
      <c r="J22" s="8">
        <v>3</v>
      </c>
      <c r="K22" s="8">
        <v>2</v>
      </c>
      <c r="L22" s="2">
        <v>1</v>
      </c>
      <c r="M22" s="2">
        <v>0</v>
      </c>
      <c r="N22" s="2">
        <v>0</v>
      </c>
      <c r="O22" s="2" t="str">
        <f t="shared" si="0"/>
        <v>3/3/3/2/1/0/0</v>
      </c>
    </row>
    <row r="23" spans="1:15" ht="15.75" x14ac:dyDescent="0.25">
      <c r="A23" s="2">
        <v>22</v>
      </c>
      <c r="B23" s="9">
        <v>4</v>
      </c>
      <c r="C23" s="14">
        <v>0</v>
      </c>
      <c r="D23" s="3" t="s">
        <v>51</v>
      </c>
      <c r="E23" s="1" t="str">
        <f t="shared" si="1"/>
        <v>cause fear, charm person, command, friends, hypnotism, forget, hold person, ray of enfeeblement, scare, fear, charm monster, confusion, emotion, fumble, suggestion</v>
      </c>
      <c r="F23" s="9">
        <v>4</v>
      </c>
      <c r="G23" s="2">
        <v>9</v>
      </c>
      <c r="H23" s="8">
        <v>3</v>
      </c>
      <c r="I23" s="8">
        <v>3</v>
      </c>
      <c r="J23" s="8">
        <v>3</v>
      </c>
      <c r="K23" s="8">
        <v>3</v>
      </c>
      <c r="L23" s="2">
        <v>2</v>
      </c>
      <c r="M23" s="2">
        <v>0</v>
      </c>
      <c r="N23" s="2">
        <v>0</v>
      </c>
      <c r="O23" s="2" t="str">
        <f t="shared" si="0"/>
        <v>3/3/3/3/2/0/0</v>
      </c>
    </row>
    <row r="24" spans="1:15" ht="15.75" x14ac:dyDescent="0.25">
      <c r="A24" s="2">
        <v>23</v>
      </c>
      <c r="B24" s="9">
        <v>4</v>
      </c>
      <c r="C24" s="14">
        <v>0</v>
      </c>
      <c r="D24" s="3" t="s">
        <v>52</v>
      </c>
      <c r="E24" s="1" t="str">
        <f t="shared" si="1"/>
        <v>cause fear, charm person, command, friends, hypnotism, forget, hold person, ray of enfeeblement, scare, fear, charm monster, confusion, emotion, fumble, suggestion, chaos, feeblemind, hold monster, magic jar, quest</v>
      </c>
      <c r="F24" s="9">
        <v>4</v>
      </c>
      <c r="G24" s="2">
        <v>9</v>
      </c>
      <c r="H24" s="8">
        <v>4</v>
      </c>
      <c r="I24" s="8">
        <v>3</v>
      </c>
      <c r="J24" s="8">
        <v>3</v>
      </c>
      <c r="K24" s="8">
        <v>3</v>
      </c>
      <c r="L24" s="2">
        <v>2</v>
      </c>
      <c r="M24" s="2">
        <v>1</v>
      </c>
      <c r="N24" s="2">
        <v>0</v>
      </c>
      <c r="O24" s="2" t="str">
        <f t="shared" si="0"/>
        <v>4/3/3/3/2/1/0</v>
      </c>
    </row>
    <row r="25" spans="1:15" ht="15.75" x14ac:dyDescent="0.25">
      <c r="A25" s="2">
        <v>24</v>
      </c>
      <c r="B25" s="9">
        <v>4</v>
      </c>
      <c r="C25" s="14">
        <v>0</v>
      </c>
      <c r="D25" s="3" t="s">
        <v>53</v>
      </c>
      <c r="E25" s="1" t="str">
        <f t="shared" si="1"/>
        <v>cause fear, charm person, command, friends, hypnotism, forget, hold person, ray of enfeeblement, scare, fear, charm monster, confusion, emotion, fumble, suggestion, chaos, feeblemind, hold monster, magic jar, quest, geas, mass suggestion, rod of rulership</v>
      </c>
      <c r="F25" s="9">
        <v>4</v>
      </c>
      <c r="G25" s="2">
        <v>9</v>
      </c>
      <c r="H25" s="8">
        <v>4</v>
      </c>
      <c r="I25" s="8">
        <v>3</v>
      </c>
      <c r="J25" s="8">
        <v>3</v>
      </c>
      <c r="K25" s="8">
        <v>3</v>
      </c>
      <c r="L25" s="2">
        <v>3</v>
      </c>
      <c r="M25" s="2">
        <v>2</v>
      </c>
      <c r="N25" s="2">
        <v>0</v>
      </c>
      <c r="O25" s="2" t="str">
        <f t="shared" si="0"/>
        <v>4/3/3/3/3/2/0</v>
      </c>
    </row>
    <row r="26" spans="1:15" ht="15.75" x14ac:dyDescent="0.25">
      <c r="A26" s="2">
        <v>25</v>
      </c>
      <c r="B26" s="9">
        <v>4</v>
      </c>
      <c r="C26" s="14">
        <v>0</v>
      </c>
      <c r="D26" s="3" t="s">
        <v>54</v>
      </c>
      <c r="E26" s="1" t="str">
        <f t="shared" si="1"/>
        <v>cause fear, charm person, command, friends, hypnotism, forget, hold person, ray of enfeeblement, scare, fear, charm monster, confusion, emotion, fumble, suggestion, chaos, feeblemind, hold monster, magic jar, quest, geas, mass suggestion, rod of rulership, antipathy/sympathy, death spell, mass charm</v>
      </c>
      <c r="F26" s="9">
        <v>4</v>
      </c>
      <c r="G26" s="2">
        <v>9</v>
      </c>
      <c r="H26" s="8">
        <v>4</v>
      </c>
      <c r="I26" s="8">
        <v>3</v>
      </c>
      <c r="J26" s="8">
        <v>3</v>
      </c>
      <c r="K26" s="8">
        <v>3</v>
      </c>
      <c r="L26" s="2">
        <v>3</v>
      </c>
      <c r="M26" s="2">
        <v>3</v>
      </c>
      <c r="N26" s="2">
        <v>1</v>
      </c>
      <c r="O26" s="2" t="str">
        <f t="shared" si="0"/>
        <v>4/3/3/3/3/3/1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6"/>
  <sheetViews>
    <sheetView workbookViewId="0">
      <selection activeCell="B15" sqref="B15:F15"/>
    </sheetView>
  </sheetViews>
  <sheetFormatPr defaultRowHeight="15" x14ac:dyDescent="0.25"/>
  <cols>
    <col min="2" max="2" width="11.85546875" bestFit="1" customWidth="1"/>
    <col min="3" max="3" width="10.42578125" bestFit="1" customWidth="1"/>
    <col min="4" max="4" width="11.5703125" bestFit="1" customWidth="1"/>
  </cols>
  <sheetData>
    <row r="1" spans="1:18" ht="15.75" x14ac:dyDescent="0.25">
      <c r="A1" s="2" t="s">
        <v>0</v>
      </c>
      <c r="B1" s="2" t="s">
        <v>55</v>
      </c>
      <c r="C1" s="2" t="s">
        <v>56</v>
      </c>
      <c r="D1" s="2" t="s">
        <v>57</v>
      </c>
      <c r="E1" s="2" t="s">
        <v>58</v>
      </c>
      <c r="F1" s="2" t="s">
        <v>59</v>
      </c>
      <c r="G1" s="2" t="s">
        <v>39</v>
      </c>
      <c r="H1" s="2" t="s">
        <v>60</v>
      </c>
      <c r="I1" s="2" t="s">
        <v>61</v>
      </c>
      <c r="J1" s="2" t="s">
        <v>62</v>
      </c>
      <c r="K1" s="2" t="s">
        <v>63</v>
      </c>
      <c r="L1" s="2" t="s">
        <v>64</v>
      </c>
      <c r="M1" s="2" t="s">
        <v>65</v>
      </c>
      <c r="N1" s="2" t="s">
        <v>66</v>
      </c>
      <c r="O1" s="2" t="s">
        <v>67</v>
      </c>
      <c r="P1" s="2" t="s">
        <v>68</v>
      </c>
      <c r="Q1" s="2" t="s">
        <v>69</v>
      </c>
      <c r="R1" s="2" t="s">
        <v>70</v>
      </c>
    </row>
    <row r="2" spans="1:18" ht="15.75" x14ac:dyDescent="0.25">
      <c r="A2" s="2">
        <v>1</v>
      </c>
      <c r="B2" s="6">
        <v>-6</v>
      </c>
      <c r="C2" s="6">
        <v>-6</v>
      </c>
      <c r="D2" s="6">
        <v>5</v>
      </c>
      <c r="E2" s="2"/>
      <c r="F2" s="2"/>
      <c r="G2" s="2"/>
      <c r="H2" s="2"/>
      <c r="I2" s="2"/>
      <c r="J2" s="2"/>
      <c r="K2" s="2"/>
      <c r="L2" s="2"/>
      <c r="M2" s="2"/>
      <c r="N2" s="2"/>
      <c r="O2" s="2"/>
      <c r="P2" s="2"/>
      <c r="Q2" s="2"/>
      <c r="R2" s="2"/>
    </row>
    <row r="3" spans="1:18" ht="15.75" x14ac:dyDescent="0.25">
      <c r="A3" s="2">
        <v>2</v>
      </c>
      <c r="B3" s="6">
        <v>-4</v>
      </c>
      <c r="C3" s="6">
        <v>-4</v>
      </c>
      <c r="D3" s="6">
        <v>5</v>
      </c>
      <c r="E3" s="2"/>
      <c r="F3" s="2"/>
      <c r="G3" s="2"/>
      <c r="H3" s="2"/>
      <c r="I3" s="2"/>
      <c r="J3" s="2"/>
      <c r="K3" s="2"/>
      <c r="L3" s="2"/>
      <c r="M3" s="2"/>
      <c r="N3" s="2"/>
      <c r="O3" s="2"/>
      <c r="P3" s="2"/>
      <c r="Q3" s="2"/>
      <c r="R3" s="2"/>
    </row>
    <row r="4" spans="1:18" ht="15.75" x14ac:dyDescent="0.25">
      <c r="A4" s="2">
        <v>3</v>
      </c>
      <c r="B4" s="6">
        <v>-3</v>
      </c>
      <c r="C4" s="6">
        <v>-3</v>
      </c>
      <c r="D4" s="6">
        <v>4</v>
      </c>
      <c r="E4" s="6">
        <v>-3</v>
      </c>
      <c r="F4" s="6">
        <v>-3</v>
      </c>
      <c r="G4" s="6">
        <v>-4</v>
      </c>
      <c r="H4" s="9">
        <v>4</v>
      </c>
      <c r="I4" s="15"/>
      <c r="J4" s="15"/>
      <c r="K4" s="15"/>
      <c r="L4" s="15"/>
      <c r="M4" s="15"/>
      <c r="N4" s="15"/>
      <c r="O4" s="15"/>
      <c r="P4" s="15"/>
      <c r="Q4" s="15"/>
      <c r="R4" s="15"/>
    </row>
    <row r="5" spans="1:18" ht="15.75" x14ac:dyDescent="0.25">
      <c r="A5" s="2">
        <v>4</v>
      </c>
      <c r="B5" s="6">
        <v>-2</v>
      </c>
      <c r="C5" s="6">
        <v>-2</v>
      </c>
      <c r="D5" s="6">
        <v>3</v>
      </c>
      <c r="E5" s="6">
        <v>-2</v>
      </c>
      <c r="F5" s="6">
        <v>-2</v>
      </c>
      <c r="G5" s="6">
        <v>-3</v>
      </c>
      <c r="H5" s="9">
        <v>3</v>
      </c>
      <c r="I5" s="15"/>
      <c r="J5" s="15"/>
      <c r="K5" s="15"/>
      <c r="L5" s="15"/>
      <c r="M5" s="15"/>
      <c r="N5" s="15"/>
      <c r="O5" s="15"/>
      <c r="P5" s="15"/>
      <c r="Q5" s="15"/>
      <c r="R5" s="15"/>
    </row>
    <row r="6" spans="1:18" ht="15.75" x14ac:dyDescent="0.25">
      <c r="A6" s="2">
        <v>5</v>
      </c>
      <c r="B6" s="6">
        <v>-1</v>
      </c>
      <c r="C6" s="6">
        <v>-1</v>
      </c>
      <c r="D6" s="6">
        <v>2</v>
      </c>
      <c r="E6" s="6">
        <v>-1</v>
      </c>
      <c r="F6" s="6">
        <v>-1</v>
      </c>
      <c r="G6" s="6">
        <v>-2</v>
      </c>
      <c r="H6" s="9">
        <v>2</v>
      </c>
      <c r="I6" s="15"/>
      <c r="J6" s="15"/>
      <c r="K6" s="15"/>
      <c r="L6" s="15"/>
      <c r="M6" s="15"/>
      <c r="N6" s="15"/>
      <c r="O6" s="15"/>
      <c r="P6" s="15"/>
      <c r="Q6" s="15"/>
      <c r="R6" s="15"/>
    </row>
    <row r="7" spans="1:18" ht="15.75" x14ac:dyDescent="0.25">
      <c r="A7" s="2">
        <v>6</v>
      </c>
      <c r="B7" s="6">
        <v>0</v>
      </c>
      <c r="C7" s="6">
        <v>0</v>
      </c>
      <c r="D7" s="6">
        <v>1</v>
      </c>
      <c r="E7" s="6">
        <v>0</v>
      </c>
      <c r="F7" s="6">
        <v>0</v>
      </c>
      <c r="G7" s="6">
        <v>-1</v>
      </c>
      <c r="H7" s="9">
        <v>1</v>
      </c>
      <c r="I7" s="15"/>
      <c r="J7" s="15"/>
      <c r="K7" s="15"/>
      <c r="L7" s="15"/>
      <c r="M7" s="15"/>
      <c r="N7" s="15"/>
      <c r="O7" s="15"/>
      <c r="P7" s="15"/>
      <c r="Q7" s="15"/>
      <c r="R7" s="15"/>
    </row>
    <row r="8" spans="1:18" ht="15.75" x14ac:dyDescent="0.25">
      <c r="A8" s="2">
        <v>7</v>
      </c>
      <c r="B8" s="6">
        <v>0</v>
      </c>
      <c r="C8" s="6">
        <v>0</v>
      </c>
      <c r="D8" s="6">
        <v>0</v>
      </c>
      <c r="E8" s="6">
        <v>0</v>
      </c>
      <c r="F8" s="6">
        <v>0</v>
      </c>
      <c r="G8" s="6">
        <v>0</v>
      </c>
      <c r="H8" s="6">
        <v>0</v>
      </c>
      <c r="I8" s="15"/>
      <c r="J8" s="15"/>
      <c r="K8" s="15"/>
      <c r="L8" s="15"/>
      <c r="M8" s="15"/>
      <c r="N8" s="15"/>
      <c r="O8" s="15"/>
      <c r="P8" s="15"/>
      <c r="Q8" s="15"/>
      <c r="R8" s="15"/>
    </row>
    <row r="9" spans="1:18" ht="15.75" x14ac:dyDescent="0.25">
      <c r="A9" s="2">
        <v>8</v>
      </c>
      <c r="B9" s="6">
        <v>0</v>
      </c>
      <c r="C9" s="6">
        <v>0</v>
      </c>
      <c r="D9" s="6">
        <v>0</v>
      </c>
      <c r="E9" s="6">
        <v>0</v>
      </c>
      <c r="F9" s="6">
        <v>0</v>
      </c>
      <c r="G9" s="6">
        <v>0</v>
      </c>
      <c r="H9" s="6">
        <v>0</v>
      </c>
      <c r="I9" s="15"/>
      <c r="J9" s="15"/>
      <c r="K9" s="15"/>
      <c r="L9" s="15"/>
      <c r="M9" s="15"/>
      <c r="N9" s="15"/>
      <c r="O9" s="15"/>
      <c r="P9" s="15"/>
      <c r="Q9" s="15"/>
      <c r="R9" s="15"/>
    </row>
    <row r="10" spans="1:18" ht="15.75" x14ac:dyDescent="0.25">
      <c r="A10" s="2">
        <v>9</v>
      </c>
      <c r="B10" s="6">
        <v>0</v>
      </c>
      <c r="C10" s="6">
        <v>0</v>
      </c>
      <c r="D10" s="6">
        <v>0</v>
      </c>
      <c r="E10" s="6">
        <v>0</v>
      </c>
      <c r="F10" s="6">
        <v>0</v>
      </c>
      <c r="G10" s="6">
        <v>0</v>
      </c>
      <c r="H10" s="6">
        <v>0</v>
      </c>
      <c r="I10" s="15">
        <v>-0.15</v>
      </c>
      <c r="J10" s="15">
        <v>-0.1</v>
      </c>
      <c r="K10" s="15">
        <v>-0.1</v>
      </c>
      <c r="L10" s="15">
        <v>-0.2</v>
      </c>
      <c r="M10" s="15">
        <v>-0.1</v>
      </c>
      <c r="N10" s="15"/>
      <c r="O10" s="15"/>
      <c r="P10" s="15"/>
      <c r="Q10" s="15"/>
      <c r="R10" s="15"/>
    </row>
    <row r="11" spans="1:18" ht="15.75" x14ac:dyDescent="0.25">
      <c r="A11" s="2">
        <v>10</v>
      </c>
      <c r="B11" s="6">
        <v>0</v>
      </c>
      <c r="C11" s="6">
        <v>0</v>
      </c>
      <c r="D11" s="6">
        <v>0</v>
      </c>
      <c r="E11" s="6">
        <v>0</v>
      </c>
      <c r="F11" s="6">
        <v>0</v>
      </c>
      <c r="G11" s="6">
        <v>0</v>
      </c>
      <c r="H11" s="6">
        <v>0</v>
      </c>
      <c r="I11" s="15">
        <v>-0.1</v>
      </c>
      <c r="J11" s="15">
        <v>-0.05</v>
      </c>
      <c r="K11" s="15">
        <v>-0.1</v>
      </c>
      <c r="L11" s="15">
        <v>-0.15</v>
      </c>
      <c r="M11" s="15">
        <v>-0.05</v>
      </c>
      <c r="N11" s="15"/>
      <c r="O11" s="15"/>
      <c r="P11" s="15"/>
      <c r="Q11" s="15"/>
      <c r="R11" s="15"/>
    </row>
    <row r="12" spans="1:18" ht="15.75" x14ac:dyDescent="0.25">
      <c r="A12" s="2">
        <v>11</v>
      </c>
      <c r="B12" s="6">
        <v>0</v>
      </c>
      <c r="C12" s="6">
        <v>0</v>
      </c>
      <c r="D12" s="6">
        <v>0</v>
      </c>
      <c r="E12" s="6">
        <v>0</v>
      </c>
      <c r="F12" s="6">
        <v>0</v>
      </c>
      <c r="G12" s="6">
        <v>0</v>
      </c>
      <c r="H12" s="6">
        <v>0</v>
      </c>
      <c r="I12" s="15">
        <v>-0.05</v>
      </c>
      <c r="J12" s="15">
        <v>0</v>
      </c>
      <c r="K12" s="15">
        <v>-0.05</v>
      </c>
      <c r="L12" s="15">
        <v>-0.1</v>
      </c>
      <c r="M12" s="15">
        <v>0</v>
      </c>
      <c r="N12" s="15"/>
      <c r="O12" s="15"/>
      <c r="P12" s="15"/>
      <c r="Q12" s="15"/>
      <c r="R12" s="15"/>
    </row>
    <row r="13" spans="1:18" ht="15.75" x14ac:dyDescent="0.25">
      <c r="A13" s="2">
        <v>12</v>
      </c>
      <c r="B13" s="6">
        <v>0</v>
      </c>
      <c r="C13" s="6">
        <v>0</v>
      </c>
      <c r="D13" s="6">
        <v>0</v>
      </c>
      <c r="E13" s="6">
        <v>0</v>
      </c>
      <c r="F13" s="6">
        <v>0</v>
      </c>
      <c r="G13" s="6">
        <v>0</v>
      </c>
      <c r="H13" s="6">
        <v>0</v>
      </c>
      <c r="I13" s="15">
        <v>0</v>
      </c>
      <c r="J13" s="15">
        <v>0</v>
      </c>
      <c r="K13" s="15">
        <v>0</v>
      </c>
      <c r="L13" s="15">
        <v>-0.05</v>
      </c>
      <c r="M13" s="15">
        <v>0</v>
      </c>
      <c r="N13" s="15"/>
      <c r="O13" s="15"/>
      <c r="P13" s="15"/>
      <c r="Q13" s="15"/>
      <c r="R13" s="15"/>
    </row>
    <row r="14" spans="1:18" ht="15.75" x14ac:dyDescent="0.25">
      <c r="A14" s="2">
        <v>13</v>
      </c>
      <c r="B14" s="6">
        <v>0</v>
      </c>
      <c r="C14" s="6">
        <v>0</v>
      </c>
      <c r="D14" s="6">
        <v>0</v>
      </c>
      <c r="E14" s="6">
        <v>0</v>
      </c>
      <c r="F14" s="6">
        <v>0</v>
      </c>
      <c r="G14" s="6">
        <v>0</v>
      </c>
      <c r="H14" s="6">
        <v>0</v>
      </c>
      <c r="I14" s="15">
        <v>0</v>
      </c>
      <c r="J14" s="15">
        <v>0</v>
      </c>
      <c r="K14" s="15">
        <v>0</v>
      </c>
      <c r="L14" s="15">
        <v>0</v>
      </c>
      <c r="M14" s="15">
        <v>0</v>
      </c>
      <c r="N14" s="15"/>
      <c r="O14" s="15"/>
      <c r="P14" s="15"/>
      <c r="Q14" s="15"/>
      <c r="R14" s="15"/>
    </row>
    <row r="15" spans="1:18" ht="15.75" x14ac:dyDescent="0.25">
      <c r="A15" s="2">
        <v>14</v>
      </c>
      <c r="B15" s="6">
        <v>0</v>
      </c>
      <c r="C15" s="6">
        <v>0</v>
      </c>
      <c r="D15" s="6">
        <v>0</v>
      </c>
      <c r="E15" s="6">
        <v>0</v>
      </c>
      <c r="F15" s="6">
        <v>0</v>
      </c>
      <c r="G15" s="6">
        <v>0</v>
      </c>
      <c r="H15" s="6">
        <v>0</v>
      </c>
      <c r="I15" s="15">
        <v>0</v>
      </c>
      <c r="J15" s="15">
        <v>0</v>
      </c>
      <c r="K15" s="15">
        <v>0</v>
      </c>
      <c r="L15" s="15">
        <v>0</v>
      </c>
      <c r="M15" s="15">
        <v>0</v>
      </c>
      <c r="N15" s="15"/>
      <c r="O15" s="15"/>
      <c r="P15" s="15"/>
      <c r="Q15" s="15"/>
      <c r="R15" s="15"/>
    </row>
    <row r="16" spans="1:18" ht="15.75" x14ac:dyDescent="0.25">
      <c r="A16" s="2">
        <v>15</v>
      </c>
      <c r="B16" s="6">
        <v>0</v>
      </c>
      <c r="C16" s="6">
        <v>0</v>
      </c>
      <c r="D16" s="6">
        <v>-1</v>
      </c>
      <c r="E16" s="6">
        <v>0</v>
      </c>
      <c r="F16" s="6">
        <v>0</v>
      </c>
      <c r="G16" s="9">
        <v>1</v>
      </c>
      <c r="H16" s="6">
        <v>-1</v>
      </c>
      <c r="I16" s="15">
        <v>0</v>
      </c>
      <c r="J16" s="15">
        <v>0</v>
      </c>
      <c r="K16" s="15">
        <v>0</v>
      </c>
      <c r="L16" s="15">
        <v>0</v>
      </c>
      <c r="M16" s="15">
        <v>0</v>
      </c>
      <c r="N16" s="15">
        <v>0</v>
      </c>
      <c r="O16" s="16">
        <v>0</v>
      </c>
      <c r="P16" s="15">
        <v>0</v>
      </c>
      <c r="Q16" s="15">
        <v>0</v>
      </c>
      <c r="R16" s="5">
        <v>0</v>
      </c>
    </row>
    <row r="17" spans="1:18" ht="15.75" x14ac:dyDescent="0.25">
      <c r="A17" s="2">
        <v>16</v>
      </c>
      <c r="B17" s="6">
        <v>1</v>
      </c>
      <c r="C17" s="6">
        <v>1</v>
      </c>
      <c r="D17" s="6">
        <v>-2</v>
      </c>
      <c r="E17" s="9">
        <v>1</v>
      </c>
      <c r="F17" s="9">
        <v>1</v>
      </c>
      <c r="G17" s="9">
        <v>2</v>
      </c>
      <c r="H17" s="6">
        <v>-2</v>
      </c>
      <c r="I17" s="15">
        <v>0</v>
      </c>
      <c r="J17" s="15">
        <v>0.05</v>
      </c>
      <c r="K17" s="15">
        <v>0</v>
      </c>
      <c r="L17" s="15">
        <v>0</v>
      </c>
      <c r="M17" s="15">
        <v>0</v>
      </c>
      <c r="N17" s="15">
        <v>0.05</v>
      </c>
      <c r="O17" s="16">
        <v>0</v>
      </c>
      <c r="P17" s="15">
        <v>0.01</v>
      </c>
      <c r="Q17" s="15">
        <v>0.02</v>
      </c>
      <c r="R17" s="5">
        <v>0</v>
      </c>
    </row>
    <row r="18" spans="1:18" ht="15.75" x14ac:dyDescent="0.25">
      <c r="A18" s="2">
        <v>17</v>
      </c>
      <c r="B18" s="6">
        <v>2</v>
      </c>
      <c r="C18" s="6">
        <v>2</v>
      </c>
      <c r="D18" s="6">
        <v>-3</v>
      </c>
      <c r="E18" s="9">
        <v>2</v>
      </c>
      <c r="F18" s="9">
        <v>2</v>
      </c>
      <c r="G18" s="9">
        <v>3</v>
      </c>
      <c r="H18" s="6">
        <v>-3</v>
      </c>
      <c r="I18" s="15">
        <v>0.05</v>
      </c>
      <c r="J18" s="15">
        <v>0.1</v>
      </c>
      <c r="K18" s="15">
        <v>0</v>
      </c>
      <c r="L18" s="15">
        <v>0.05</v>
      </c>
      <c r="M18" s="15">
        <v>0.05</v>
      </c>
      <c r="N18" s="15">
        <v>0.1</v>
      </c>
      <c r="O18" s="16">
        <v>0.5</v>
      </c>
      <c r="P18" s="15">
        <v>0.02</v>
      </c>
      <c r="Q18" s="15">
        <v>0.03</v>
      </c>
      <c r="R18" s="5">
        <v>0</v>
      </c>
    </row>
    <row r="19" spans="1:18" ht="15.75" x14ac:dyDescent="0.25">
      <c r="A19" s="2">
        <v>18</v>
      </c>
      <c r="B19" s="6">
        <v>2</v>
      </c>
      <c r="C19" s="6">
        <v>2</v>
      </c>
      <c r="D19" s="6">
        <v>-4</v>
      </c>
      <c r="E19" s="9">
        <v>3</v>
      </c>
      <c r="F19" s="9">
        <v>3</v>
      </c>
      <c r="G19" s="9">
        <v>4</v>
      </c>
      <c r="H19" s="6">
        <v>-4</v>
      </c>
      <c r="I19" s="15">
        <v>0.1</v>
      </c>
      <c r="J19" s="15">
        <v>0.15</v>
      </c>
      <c r="K19" s="15">
        <v>0.05</v>
      </c>
      <c r="L19" s="15">
        <v>0.1</v>
      </c>
      <c r="M19" s="15">
        <v>0.1</v>
      </c>
      <c r="N19" s="15">
        <v>0.15</v>
      </c>
      <c r="O19" s="16">
        <v>1</v>
      </c>
      <c r="P19" s="15">
        <v>0.03</v>
      </c>
      <c r="Q19" s="15">
        <v>0.05</v>
      </c>
      <c r="R19" s="5">
        <v>5</v>
      </c>
    </row>
    <row r="20" spans="1:18" ht="15.75" x14ac:dyDescent="0.25">
      <c r="A20" s="2">
        <v>19</v>
      </c>
      <c r="B20" s="6">
        <v>3</v>
      </c>
      <c r="C20" s="6">
        <v>3</v>
      </c>
      <c r="D20" s="6">
        <v>-4</v>
      </c>
      <c r="E20" s="9">
        <v>3</v>
      </c>
      <c r="F20" s="9">
        <v>3</v>
      </c>
      <c r="G20" s="9">
        <v>4</v>
      </c>
      <c r="H20" s="6">
        <v>-4</v>
      </c>
      <c r="I20" s="15">
        <v>0.15</v>
      </c>
      <c r="J20" s="15">
        <v>0.2</v>
      </c>
      <c r="K20" s="15">
        <v>0.1</v>
      </c>
      <c r="L20" s="15">
        <v>0.12</v>
      </c>
      <c r="M20" s="15">
        <v>0.12</v>
      </c>
      <c r="N20" s="15">
        <v>0.2</v>
      </c>
      <c r="O20" s="16">
        <v>1.5</v>
      </c>
      <c r="P20" s="15">
        <v>0.04</v>
      </c>
      <c r="Q20" s="15">
        <v>0.08</v>
      </c>
      <c r="R20" s="5">
        <v>10</v>
      </c>
    </row>
    <row r="21" spans="1:18" ht="15.75" x14ac:dyDescent="0.25">
      <c r="A21" s="2">
        <v>20</v>
      </c>
      <c r="B21" s="6">
        <v>3</v>
      </c>
      <c r="C21" s="6">
        <v>3</v>
      </c>
      <c r="D21" s="6">
        <v>-4</v>
      </c>
      <c r="E21" s="9">
        <v>3</v>
      </c>
      <c r="F21" s="9">
        <v>3</v>
      </c>
      <c r="G21" s="9">
        <v>4</v>
      </c>
      <c r="H21" s="6">
        <v>-4</v>
      </c>
      <c r="I21" s="15">
        <v>0.2</v>
      </c>
      <c r="J21" s="15">
        <v>0.25</v>
      </c>
      <c r="K21" s="15">
        <v>0.15</v>
      </c>
      <c r="L21" s="15">
        <v>0.15</v>
      </c>
      <c r="M21" s="15">
        <v>0.15</v>
      </c>
      <c r="N21" s="15">
        <v>0.25</v>
      </c>
      <c r="O21" s="16">
        <v>2</v>
      </c>
      <c r="P21" s="15">
        <v>0.05</v>
      </c>
      <c r="Q21" s="15">
        <v>0.12</v>
      </c>
      <c r="R21" s="5">
        <v>15</v>
      </c>
    </row>
    <row r="22" spans="1:18" ht="15.75" x14ac:dyDescent="0.25">
      <c r="A22" s="2">
        <v>21</v>
      </c>
      <c r="B22" s="6">
        <v>4</v>
      </c>
      <c r="C22" s="6">
        <v>4</v>
      </c>
      <c r="D22" s="6">
        <v>-5</v>
      </c>
      <c r="E22" s="9">
        <v>4</v>
      </c>
      <c r="F22" s="9">
        <v>4</v>
      </c>
      <c r="G22" s="9">
        <v>4</v>
      </c>
      <c r="H22" s="6">
        <v>-5</v>
      </c>
      <c r="I22" s="15">
        <v>0.25</v>
      </c>
      <c r="J22" s="15">
        <v>0.3</v>
      </c>
      <c r="K22" s="15">
        <v>0.2</v>
      </c>
      <c r="L22" s="15">
        <v>0.18</v>
      </c>
      <c r="M22" s="15">
        <v>0.18</v>
      </c>
      <c r="N22" s="15">
        <v>0.3</v>
      </c>
      <c r="O22" s="16">
        <v>2.5</v>
      </c>
      <c r="P22" s="15">
        <v>0.06</v>
      </c>
      <c r="Q22" s="15">
        <v>0.15</v>
      </c>
      <c r="R22" s="5">
        <v>20</v>
      </c>
    </row>
    <row r="23" spans="1:18" ht="15.75" x14ac:dyDescent="0.25">
      <c r="A23" s="2">
        <v>22</v>
      </c>
      <c r="B23" s="6">
        <v>4</v>
      </c>
      <c r="C23" s="6">
        <v>4</v>
      </c>
      <c r="D23" s="6">
        <v>-5</v>
      </c>
      <c r="E23" s="9">
        <v>4</v>
      </c>
      <c r="F23" s="9">
        <v>4</v>
      </c>
      <c r="G23" s="9">
        <v>4</v>
      </c>
      <c r="H23" s="6">
        <v>-5</v>
      </c>
      <c r="I23" s="15">
        <v>0.3</v>
      </c>
      <c r="J23" s="15">
        <v>0.35</v>
      </c>
      <c r="K23" s="15">
        <v>0.25</v>
      </c>
      <c r="L23" s="15">
        <v>0.2</v>
      </c>
      <c r="M23" s="15">
        <v>0.2</v>
      </c>
      <c r="N23" s="15">
        <v>0.35</v>
      </c>
      <c r="O23" s="16">
        <v>3</v>
      </c>
      <c r="P23" s="15">
        <v>7.0000000000000007E-2</v>
      </c>
      <c r="Q23" s="15">
        <v>0.18</v>
      </c>
      <c r="R23" s="5">
        <v>25</v>
      </c>
    </row>
    <row r="24" spans="1:18" ht="15.75" x14ac:dyDescent="0.25">
      <c r="A24" s="2">
        <v>23</v>
      </c>
      <c r="B24" s="6">
        <v>4</v>
      </c>
      <c r="C24" s="6">
        <v>4</v>
      </c>
      <c r="D24" s="6">
        <v>-5</v>
      </c>
      <c r="E24" s="9">
        <v>4</v>
      </c>
      <c r="F24" s="9">
        <v>4</v>
      </c>
      <c r="G24" s="9">
        <v>4</v>
      </c>
      <c r="H24" s="6">
        <v>-5</v>
      </c>
      <c r="I24" s="15">
        <v>0.35</v>
      </c>
      <c r="J24" s="15">
        <v>0.4</v>
      </c>
      <c r="K24" s="15">
        <v>0.3</v>
      </c>
      <c r="L24" s="15">
        <v>0.23</v>
      </c>
      <c r="M24" s="15">
        <v>0.23</v>
      </c>
      <c r="N24" s="15">
        <v>0.4</v>
      </c>
      <c r="O24" s="16">
        <v>3.5</v>
      </c>
      <c r="P24" s="15">
        <v>0.08</v>
      </c>
      <c r="Q24" s="15">
        <v>0.2</v>
      </c>
      <c r="R24" s="5">
        <v>30</v>
      </c>
    </row>
    <row r="25" spans="1:18" ht="15.75" x14ac:dyDescent="0.25">
      <c r="A25" s="2">
        <v>24</v>
      </c>
      <c r="B25" s="6">
        <v>5</v>
      </c>
      <c r="C25" s="6">
        <v>5</v>
      </c>
      <c r="D25" s="6">
        <v>-6</v>
      </c>
      <c r="E25" s="9">
        <v>5</v>
      </c>
      <c r="F25" s="9">
        <v>5</v>
      </c>
      <c r="G25" s="9">
        <v>5</v>
      </c>
      <c r="H25" s="6">
        <v>-6</v>
      </c>
      <c r="I25" s="15">
        <v>0.4</v>
      </c>
      <c r="J25" s="15">
        <v>0.45</v>
      </c>
      <c r="K25" s="15">
        <v>0.35</v>
      </c>
      <c r="L25" s="15">
        <v>0.25</v>
      </c>
      <c r="M25" s="15">
        <v>0.25</v>
      </c>
      <c r="N25" s="15">
        <v>0.45</v>
      </c>
      <c r="O25" s="16">
        <v>4</v>
      </c>
      <c r="P25" s="15">
        <v>0.09</v>
      </c>
      <c r="Q25" s="15">
        <v>0.23</v>
      </c>
      <c r="R25" s="5">
        <v>35</v>
      </c>
    </row>
    <row r="26" spans="1:18" ht="15.75" x14ac:dyDescent="0.25">
      <c r="A26" s="2">
        <v>25</v>
      </c>
      <c r="B26" s="6">
        <v>5</v>
      </c>
      <c r="C26" s="6">
        <v>5</v>
      </c>
      <c r="D26" s="6">
        <v>-6</v>
      </c>
      <c r="E26" s="9">
        <v>5</v>
      </c>
      <c r="F26" s="9">
        <v>5</v>
      </c>
      <c r="G26" s="9">
        <v>5</v>
      </c>
      <c r="H26" s="6">
        <v>-6</v>
      </c>
      <c r="I26" s="15">
        <v>0.45</v>
      </c>
      <c r="J26" s="15">
        <v>0.5</v>
      </c>
      <c r="K26" s="15">
        <v>0.4</v>
      </c>
      <c r="L26" s="15">
        <v>0.3</v>
      </c>
      <c r="M26" s="15">
        <v>0.3</v>
      </c>
      <c r="N26" s="15">
        <v>0.5</v>
      </c>
      <c r="O26" s="16">
        <v>4.5</v>
      </c>
      <c r="P26" s="15">
        <v>0.1</v>
      </c>
      <c r="Q26" s="15">
        <v>0.25</v>
      </c>
      <c r="R26" s="5">
        <v>40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6"/>
  <sheetViews>
    <sheetView workbookViewId="0">
      <selection sqref="A1:XFD1"/>
    </sheetView>
  </sheetViews>
  <sheetFormatPr defaultRowHeight="15" x14ac:dyDescent="0.25"/>
  <sheetData>
    <row r="1" spans="1:4" ht="15.75" x14ac:dyDescent="0.25">
      <c r="A1" s="2" t="s">
        <v>0</v>
      </c>
      <c r="B1" s="2" t="s">
        <v>71</v>
      </c>
      <c r="C1" s="2" t="s">
        <v>72</v>
      </c>
      <c r="D1" s="2" t="s">
        <v>73</v>
      </c>
    </row>
    <row r="2" spans="1:4" ht="15.75" x14ac:dyDescent="0.25">
      <c r="A2" s="2">
        <v>1</v>
      </c>
      <c r="B2" s="2">
        <v>0</v>
      </c>
      <c r="C2" s="7">
        <v>-8</v>
      </c>
      <c r="D2" s="7">
        <v>-7</v>
      </c>
    </row>
    <row r="3" spans="1:4" ht="15.75" x14ac:dyDescent="0.25">
      <c r="A3" s="2">
        <v>2</v>
      </c>
      <c r="B3" s="2">
        <v>1</v>
      </c>
      <c r="C3" s="7">
        <v>-7</v>
      </c>
      <c r="D3" s="7">
        <v>-6</v>
      </c>
    </row>
    <row r="4" spans="1:4" ht="15.75" x14ac:dyDescent="0.25">
      <c r="A4" s="2">
        <v>3</v>
      </c>
      <c r="B4" s="1">
        <v>1</v>
      </c>
      <c r="C4" s="7">
        <v>-6</v>
      </c>
      <c r="D4" s="7">
        <v>-5</v>
      </c>
    </row>
    <row r="5" spans="1:4" ht="15.75" x14ac:dyDescent="0.25">
      <c r="A5" s="2">
        <v>4</v>
      </c>
      <c r="B5" s="1">
        <v>1</v>
      </c>
      <c r="C5" s="7">
        <v>-5</v>
      </c>
      <c r="D5" s="7">
        <v>-4</v>
      </c>
    </row>
    <row r="6" spans="1:4" ht="15.75" x14ac:dyDescent="0.25">
      <c r="A6" s="2">
        <v>5</v>
      </c>
      <c r="B6" s="1">
        <v>2</v>
      </c>
      <c r="C6" s="7">
        <v>-4</v>
      </c>
      <c r="D6" s="7">
        <v>-3</v>
      </c>
    </row>
    <row r="7" spans="1:4" ht="15.75" x14ac:dyDescent="0.25">
      <c r="A7" s="2">
        <v>6</v>
      </c>
      <c r="B7" s="1">
        <v>2</v>
      </c>
      <c r="C7" s="7">
        <v>-3</v>
      </c>
      <c r="D7" s="7">
        <v>-2</v>
      </c>
    </row>
    <row r="8" spans="1:4" ht="15.75" x14ac:dyDescent="0.25">
      <c r="A8" s="2">
        <v>7</v>
      </c>
      <c r="B8" s="1">
        <v>3</v>
      </c>
      <c r="C8" s="7">
        <v>-2</v>
      </c>
      <c r="D8" s="7">
        <v>-1</v>
      </c>
    </row>
    <row r="9" spans="1:4" ht="15.75" x14ac:dyDescent="0.25">
      <c r="A9" s="2">
        <v>8</v>
      </c>
      <c r="B9" s="1">
        <v>3</v>
      </c>
      <c r="C9" s="7">
        <v>-1</v>
      </c>
      <c r="D9" s="7">
        <v>0</v>
      </c>
    </row>
    <row r="10" spans="1:4" ht="15.75" x14ac:dyDescent="0.25">
      <c r="A10" s="2">
        <v>9</v>
      </c>
      <c r="B10" s="1">
        <v>4</v>
      </c>
      <c r="C10" s="7">
        <v>0</v>
      </c>
      <c r="D10" s="7">
        <v>0</v>
      </c>
    </row>
    <row r="11" spans="1:4" ht="15.75" x14ac:dyDescent="0.25">
      <c r="A11" s="2">
        <v>10</v>
      </c>
      <c r="B11" s="1">
        <v>4</v>
      </c>
      <c r="C11" s="7">
        <v>0</v>
      </c>
      <c r="D11" s="7">
        <v>0</v>
      </c>
    </row>
    <row r="12" spans="1:4" ht="15.75" x14ac:dyDescent="0.25">
      <c r="A12" s="2">
        <v>11</v>
      </c>
      <c r="B12" s="1">
        <v>4</v>
      </c>
      <c r="C12" s="7">
        <v>0</v>
      </c>
      <c r="D12" s="7">
        <v>0</v>
      </c>
    </row>
    <row r="13" spans="1:4" ht="15.75" x14ac:dyDescent="0.25">
      <c r="A13" s="2">
        <v>12</v>
      </c>
      <c r="B13" s="1">
        <v>5</v>
      </c>
      <c r="C13" s="7">
        <v>0</v>
      </c>
      <c r="D13" s="7">
        <v>0</v>
      </c>
    </row>
    <row r="14" spans="1:4" ht="15.75" x14ac:dyDescent="0.25">
      <c r="A14" s="2">
        <v>13</v>
      </c>
      <c r="B14" s="1">
        <v>5</v>
      </c>
      <c r="C14" s="7">
        <v>0</v>
      </c>
      <c r="D14" s="7">
        <v>1</v>
      </c>
    </row>
    <row r="15" spans="1:4" ht="15.75" x14ac:dyDescent="0.25">
      <c r="A15" s="2">
        <v>14</v>
      </c>
      <c r="B15" s="1">
        <v>6</v>
      </c>
      <c r="C15" s="7">
        <v>1</v>
      </c>
      <c r="D15" s="7">
        <v>2</v>
      </c>
    </row>
    <row r="16" spans="1:4" ht="15.75" x14ac:dyDescent="0.25">
      <c r="A16" s="2">
        <v>15</v>
      </c>
      <c r="B16" s="1">
        <v>7</v>
      </c>
      <c r="C16" s="7">
        <v>3</v>
      </c>
      <c r="D16" s="7">
        <v>3</v>
      </c>
    </row>
    <row r="17" spans="1:4" ht="15.75" x14ac:dyDescent="0.25">
      <c r="A17" s="2">
        <v>16</v>
      </c>
      <c r="B17" s="1">
        <v>8</v>
      </c>
      <c r="C17" s="7">
        <v>4</v>
      </c>
      <c r="D17" s="7">
        <v>5</v>
      </c>
    </row>
    <row r="18" spans="1:4" ht="15.75" x14ac:dyDescent="0.25">
      <c r="A18" s="2">
        <v>17</v>
      </c>
      <c r="B18" s="1">
        <v>10</v>
      </c>
      <c r="C18" s="7">
        <v>6</v>
      </c>
      <c r="D18" s="7">
        <v>6</v>
      </c>
    </row>
    <row r="19" spans="1:4" ht="15.75" x14ac:dyDescent="0.25">
      <c r="A19" s="2">
        <v>18</v>
      </c>
      <c r="B19" s="1">
        <v>15</v>
      </c>
      <c r="C19" s="7">
        <v>8</v>
      </c>
      <c r="D19" s="7">
        <v>7</v>
      </c>
    </row>
    <row r="20" spans="1:4" ht="15.75" x14ac:dyDescent="0.25">
      <c r="A20" s="2">
        <v>19</v>
      </c>
      <c r="B20" s="1">
        <v>20</v>
      </c>
      <c r="C20" s="7">
        <v>10</v>
      </c>
      <c r="D20" s="7">
        <v>8</v>
      </c>
    </row>
    <row r="21" spans="1:4" ht="15.75" x14ac:dyDescent="0.25">
      <c r="A21" s="2">
        <v>20</v>
      </c>
      <c r="B21" s="1">
        <v>25</v>
      </c>
      <c r="C21" s="7">
        <v>12</v>
      </c>
      <c r="D21" s="7">
        <v>9</v>
      </c>
    </row>
    <row r="22" spans="1:4" ht="15.75" x14ac:dyDescent="0.25">
      <c r="A22" s="2">
        <v>21</v>
      </c>
      <c r="B22" s="1">
        <v>30</v>
      </c>
      <c r="C22" s="7">
        <v>14</v>
      </c>
      <c r="D22" s="7">
        <v>10</v>
      </c>
    </row>
    <row r="23" spans="1:4" ht="15.75" x14ac:dyDescent="0.25">
      <c r="A23" s="2">
        <v>22</v>
      </c>
      <c r="B23" s="1">
        <v>35</v>
      </c>
      <c r="C23" s="7">
        <v>16</v>
      </c>
      <c r="D23" s="7">
        <v>11</v>
      </c>
    </row>
    <row r="24" spans="1:4" ht="15.75" x14ac:dyDescent="0.25">
      <c r="A24" s="2">
        <v>23</v>
      </c>
      <c r="B24" s="1">
        <v>40</v>
      </c>
      <c r="C24" s="7">
        <v>18</v>
      </c>
      <c r="D24" s="7">
        <v>12</v>
      </c>
    </row>
    <row r="25" spans="1:4" ht="15.75" x14ac:dyDescent="0.25">
      <c r="A25" s="2">
        <v>24</v>
      </c>
      <c r="B25" s="1">
        <v>45</v>
      </c>
      <c r="C25" s="7">
        <v>20</v>
      </c>
      <c r="D25" s="7">
        <v>13</v>
      </c>
    </row>
    <row r="26" spans="1:4" ht="15.75" x14ac:dyDescent="0.25">
      <c r="A26" s="2">
        <v>25</v>
      </c>
      <c r="B26" s="1">
        <v>50</v>
      </c>
      <c r="C26" s="7">
        <v>20</v>
      </c>
      <c r="D26" s="7">
        <v>14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G21"/>
  <sheetViews>
    <sheetView tabSelected="1" workbookViewId="0">
      <selection activeCell="C4" sqref="C4"/>
    </sheetView>
  </sheetViews>
  <sheetFormatPr defaultRowHeight="15" x14ac:dyDescent="0.25"/>
  <cols>
    <col min="1" max="1" width="15.7109375" bestFit="1" customWidth="1"/>
    <col min="3" max="3" width="10.42578125" bestFit="1" customWidth="1"/>
  </cols>
  <sheetData>
    <row r="1" spans="1:59" ht="15.75" x14ac:dyDescent="0.25">
      <c r="A1" s="17" t="s">
        <v>165</v>
      </c>
      <c r="B1" s="1" t="s">
        <v>74</v>
      </c>
      <c r="C1" s="1" t="s">
        <v>75</v>
      </c>
      <c r="D1" s="18" t="s">
        <v>76</v>
      </c>
      <c r="E1" s="2" t="s">
        <v>77</v>
      </c>
      <c r="F1" s="2" t="s">
        <v>78</v>
      </c>
      <c r="G1" s="2" t="s">
        <v>79</v>
      </c>
      <c r="H1" s="2" t="s">
        <v>80</v>
      </c>
      <c r="I1" s="2" t="s">
        <v>81</v>
      </c>
      <c r="J1" s="2" t="s">
        <v>82</v>
      </c>
      <c r="K1" s="2" t="s">
        <v>83</v>
      </c>
      <c r="L1" s="2" t="s">
        <v>84</v>
      </c>
      <c r="M1" s="2" t="s">
        <v>85</v>
      </c>
      <c r="N1" s="2" t="s">
        <v>86</v>
      </c>
      <c r="O1" s="2" t="s">
        <v>87</v>
      </c>
      <c r="P1" s="2" t="s">
        <v>88</v>
      </c>
      <c r="Q1" s="2" t="s">
        <v>89</v>
      </c>
      <c r="R1" s="2" t="s">
        <v>88</v>
      </c>
      <c r="S1" s="19" t="s">
        <v>90</v>
      </c>
      <c r="T1" s="19" t="s">
        <v>91</v>
      </c>
      <c r="U1" s="19" t="s">
        <v>61</v>
      </c>
      <c r="V1" s="19" t="s">
        <v>92</v>
      </c>
      <c r="W1" s="19" t="s">
        <v>93</v>
      </c>
      <c r="X1" s="2" t="s">
        <v>94</v>
      </c>
      <c r="Y1" s="2" t="s">
        <v>95</v>
      </c>
      <c r="Z1" s="2" t="s">
        <v>96</v>
      </c>
      <c r="AA1" s="2" t="s">
        <v>97</v>
      </c>
      <c r="AB1" s="2" t="s">
        <v>98</v>
      </c>
      <c r="AC1" s="2" t="s">
        <v>99</v>
      </c>
      <c r="AD1" s="2" t="s">
        <v>100</v>
      </c>
      <c r="AE1" s="2" t="s">
        <v>101</v>
      </c>
      <c r="AF1" s="2" t="s">
        <v>102</v>
      </c>
      <c r="AG1" s="2" t="s">
        <v>103</v>
      </c>
      <c r="AH1" s="2" t="s">
        <v>96</v>
      </c>
      <c r="AI1" s="2" t="s">
        <v>104</v>
      </c>
      <c r="AJ1" s="2" t="s">
        <v>105</v>
      </c>
      <c r="AK1" s="18" t="s">
        <v>61</v>
      </c>
      <c r="AL1" s="18" t="s">
        <v>62</v>
      </c>
      <c r="AM1" s="18" t="s">
        <v>106</v>
      </c>
      <c r="AN1" s="18" t="s">
        <v>64</v>
      </c>
      <c r="AO1" s="18" t="s">
        <v>107</v>
      </c>
      <c r="AP1" s="18" t="s">
        <v>108</v>
      </c>
      <c r="AQ1" s="20" t="s">
        <v>109</v>
      </c>
      <c r="AR1" s="18" t="s">
        <v>110</v>
      </c>
      <c r="AS1" s="2" t="s">
        <v>111</v>
      </c>
      <c r="AT1" s="2" t="s">
        <v>112</v>
      </c>
      <c r="AU1" s="2" t="s">
        <v>113</v>
      </c>
      <c r="AV1" s="2" t="s">
        <v>114</v>
      </c>
      <c r="AW1" s="2" t="s">
        <v>115</v>
      </c>
      <c r="AX1" s="2" t="s">
        <v>116</v>
      </c>
      <c r="AY1" s="2" t="s">
        <v>117</v>
      </c>
      <c r="AZ1" s="2" t="s">
        <v>118</v>
      </c>
      <c r="BA1" s="2" t="s">
        <v>119</v>
      </c>
      <c r="BB1" s="3" t="s">
        <v>120</v>
      </c>
      <c r="BC1" s="3" t="s">
        <v>121</v>
      </c>
      <c r="BD1" s="3" t="s">
        <v>122</v>
      </c>
      <c r="BE1" s="3" t="s">
        <v>123</v>
      </c>
      <c r="BF1" s="1"/>
      <c r="BG1" s="1"/>
    </row>
    <row r="2" spans="1:59" ht="15.75" x14ac:dyDescent="0.25">
      <c r="A2" s="1" t="s">
        <v>124</v>
      </c>
      <c r="B2" s="1" t="s">
        <v>125</v>
      </c>
      <c r="C2" s="1">
        <v>2001</v>
      </c>
      <c r="D2" s="18">
        <v>1</v>
      </c>
      <c r="E2" s="2">
        <v>4</v>
      </c>
      <c r="F2" s="2">
        <v>2</v>
      </c>
      <c r="G2" s="2">
        <v>30</v>
      </c>
      <c r="H2" s="2">
        <v>29</v>
      </c>
      <c r="I2" s="2">
        <v>28</v>
      </c>
      <c r="J2" s="2">
        <v>27</v>
      </c>
      <c r="K2" s="2">
        <v>26</v>
      </c>
      <c r="L2" s="2">
        <v>25</v>
      </c>
      <c r="M2" s="2">
        <v>24</v>
      </c>
      <c r="N2" s="2">
        <v>23</v>
      </c>
      <c r="O2" s="2">
        <v>22</v>
      </c>
      <c r="P2" s="2">
        <v>21</v>
      </c>
      <c r="Q2" s="2">
        <v>20</v>
      </c>
      <c r="R2" s="2">
        <v>19</v>
      </c>
      <c r="S2" s="19">
        <v>14</v>
      </c>
      <c r="T2" s="19">
        <v>16</v>
      </c>
      <c r="U2" s="19">
        <v>15</v>
      </c>
      <c r="V2" s="19">
        <v>17</v>
      </c>
      <c r="W2" s="19">
        <v>17</v>
      </c>
      <c r="X2" s="2"/>
      <c r="Y2" s="2"/>
      <c r="Z2" s="2"/>
      <c r="AA2" s="2"/>
      <c r="AB2" s="2"/>
      <c r="AC2" s="2"/>
      <c r="AD2" s="2"/>
      <c r="AE2" s="2"/>
      <c r="AF2" s="2"/>
      <c r="AG2" s="2"/>
      <c r="AH2" s="2"/>
      <c r="AI2" s="2"/>
      <c r="AJ2" s="2"/>
      <c r="AK2" s="2"/>
      <c r="AL2" s="2"/>
      <c r="AM2" s="2"/>
      <c r="AN2" s="2"/>
      <c r="AO2" s="2"/>
      <c r="AP2" s="2"/>
      <c r="AQ2" s="21"/>
      <c r="AR2" s="2"/>
      <c r="AS2" s="2" t="s">
        <v>126</v>
      </c>
      <c r="AT2" s="2" t="s">
        <v>126</v>
      </c>
      <c r="AU2" s="2" t="s">
        <v>126</v>
      </c>
      <c r="AV2" s="2" t="s">
        <v>126</v>
      </c>
      <c r="AW2" s="2" t="s">
        <v>126</v>
      </c>
      <c r="AX2" s="2" t="s">
        <v>126</v>
      </c>
      <c r="AY2" s="2" t="s">
        <v>126</v>
      </c>
      <c r="AZ2" s="2" t="s">
        <v>126</v>
      </c>
      <c r="BA2" s="2" t="s">
        <v>126</v>
      </c>
      <c r="BB2" s="1" t="str">
        <f t="shared" ref="BB2:BC21" si="0">" "</f>
        <v xml:space="preserve"> </v>
      </c>
      <c r="BC2" s="1" t="str">
        <f t="shared" si="0"/>
        <v xml:space="preserve"> </v>
      </c>
      <c r="BD2" s="1" t="str">
        <f t="shared" ref="BD2:BD9" si="1">" Fighter:" &amp; CHAR(10)</f>
        <v xml:space="preserve"> Fighter:
</v>
      </c>
      <c r="BE2" s="1">
        <v>26</v>
      </c>
      <c r="BF2" s="1"/>
      <c r="BG2" s="1"/>
    </row>
    <row r="3" spans="1:59" ht="15.75" x14ac:dyDescent="0.25">
      <c r="A3" s="1" t="s">
        <v>127</v>
      </c>
      <c r="B3" s="1" t="s">
        <v>128</v>
      </c>
      <c r="C3" s="1">
        <v>4001</v>
      </c>
      <c r="D3" s="18">
        <v>1</v>
      </c>
      <c r="E3" s="2">
        <v>4</v>
      </c>
      <c r="F3" s="2">
        <v>2</v>
      </c>
      <c r="G3" s="2">
        <v>29</v>
      </c>
      <c r="H3" s="2">
        <v>28</v>
      </c>
      <c r="I3" s="2">
        <v>27</v>
      </c>
      <c r="J3" s="2">
        <v>26</v>
      </c>
      <c r="K3" s="2">
        <v>25</v>
      </c>
      <c r="L3" s="2">
        <v>24</v>
      </c>
      <c r="M3" s="2">
        <v>23</v>
      </c>
      <c r="N3" s="2">
        <v>22</v>
      </c>
      <c r="O3" s="2">
        <v>21</v>
      </c>
      <c r="P3" s="2">
        <v>20</v>
      </c>
      <c r="Q3" s="2">
        <v>19</v>
      </c>
      <c r="R3" s="2">
        <v>18</v>
      </c>
      <c r="S3" s="19">
        <v>14</v>
      </c>
      <c r="T3" s="19">
        <v>16</v>
      </c>
      <c r="U3" s="19">
        <v>15</v>
      </c>
      <c r="V3" s="19">
        <v>17</v>
      </c>
      <c r="W3" s="19">
        <v>17</v>
      </c>
      <c r="X3" s="2"/>
      <c r="Y3" s="2"/>
      <c r="Z3" s="2"/>
      <c r="AA3" s="2"/>
      <c r="AB3" s="2"/>
      <c r="AC3" s="2"/>
      <c r="AD3" s="2"/>
      <c r="AE3" s="2"/>
      <c r="AF3" s="2"/>
      <c r="AG3" s="2"/>
      <c r="AH3" s="2"/>
      <c r="AI3" s="2"/>
      <c r="AJ3" s="2"/>
      <c r="AK3" s="2"/>
      <c r="AL3" s="2"/>
      <c r="AM3" s="2"/>
      <c r="AN3" s="2"/>
      <c r="AO3" s="2"/>
      <c r="AP3" s="2"/>
      <c r="AQ3" s="21"/>
      <c r="AR3" s="2"/>
      <c r="AS3" s="2" t="s">
        <v>126</v>
      </c>
      <c r="AT3" s="2" t="s">
        <v>126</v>
      </c>
      <c r="AU3" s="2" t="s">
        <v>126</v>
      </c>
      <c r="AV3" s="2" t="s">
        <v>126</v>
      </c>
      <c r="AW3" s="2" t="s">
        <v>126</v>
      </c>
      <c r="AX3" s="2" t="s">
        <v>126</v>
      </c>
      <c r="AY3" s="2" t="s">
        <v>126</v>
      </c>
      <c r="AZ3" s="2" t="s">
        <v>126</v>
      </c>
      <c r="BA3" s="2" t="s">
        <v>126</v>
      </c>
      <c r="BB3" s="1" t="str">
        <f t="shared" si="0"/>
        <v xml:space="preserve"> </v>
      </c>
      <c r="BC3" s="1" t="str">
        <f t="shared" si="0"/>
        <v xml:space="preserve"> </v>
      </c>
      <c r="BD3" s="1" t="str">
        <f t="shared" si="1"/>
        <v xml:space="preserve"> Fighter:
</v>
      </c>
      <c r="BE3" s="1">
        <v>26</v>
      </c>
      <c r="BF3" s="1"/>
      <c r="BG3" s="1"/>
    </row>
    <row r="4" spans="1:59" ht="15.75" x14ac:dyDescent="0.25">
      <c r="A4" s="1" t="s">
        <v>129</v>
      </c>
      <c r="B4" s="1" t="s">
        <v>130</v>
      </c>
      <c r="C4" s="1">
        <v>8001</v>
      </c>
      <c r="D4" s="18">
        <v>1</v>
      </c>
      <c r="E4" s="2">
        <v>4</v>
      </c>
      <c r="F4" s="2">
        <v>2</v>
      </c>
      <c r="G4" s="2">
        <v>28</v>
      </c>
      <c r="H4" s="2">
        <v>27</v>
      </c>
      <c r="I4" s="2">
        <v>26</v>
      </c>
      <c r="J4" s="2">
        <v>25</v>
      </c>
      <c r="K4" s="2">
        <v>24</v>
      </c>
      <c r="L4" s="2">
        <v>23</v>
      </c>
      <c r="M4" s="2">
        <v>22</v>
      </c>
      <c r="N4" s="2">
        <v>21</v>
      </c>
      <c r="O4" s="2">
        <v>20</v>
      </c>
      <c r="P4" s="2">
        <v>19</v>
      </c>
      <c r="Q4" s="2">
        <v>18</v>
      </c>
      <c r="R4" s="2">
        <v>17</v>
      </c>
      <c r="S4" s="19">
        <v>13</v>
      </c>
      <c r="T4" s="19">
        <v>15</v>
      </c>
      <c r="U4" s="19">
        <v>14</v>
      </c>
      <c r="V4" s="19">
        <v>16</v>
      </c>
      <c r="W4" s="19">
        <v>16</v>
      </c>
      <c r="X4" s="2"/>
      <c r="Y4" s="2"/>
      <c r="Z4" s="2"/>
      <c r="AA4" s="2"/>
      <c r="AB4" s="2"/>
      <c r="AC4" s="2"/>
      <c r="AD4" s="2"/>
      <c r="AE4" s="2"/>
      <c r="AF4" s="2"/>
      <c r="AG4" s="2"/>
      <c r="AH4" s="2"/>
      <c r="AI4" s="2"/>
      <c r="AJ4" s="2"/>
      <c r="AK4" s="2"/>
      <c r="AL4" s="2"/>
      <c r="AM4" s="2"/>
      <c r="AN4" s="2"/>
      <c r="AO4" s="2"/>
      <c r="AP4" s="2"/>
      <c r="AQ4" s="21"/>
      <c r="AR4" s="2"/>
      <c r="AS4" s="2" t="s">
        <v>126</v>
      </c>
      <c r="AT4" s="2" t="s">
        <v>126</v>
      </c>
      <c r="AU4" s="2" t="s">
        <v>126</v>
      </c>
      <c r="AV4" s="2" t="s">
        <v>126</v>
      </c>
      <c r="AW4" s="2" t="s">
        <v>126</v>
      </c>
      <c r="AX4" s="2" t="s">
        <v>126</v>
      </c>
      <c r="AY4" s="2" t="s">
        <v>126</v>
      </c>
      <c r="AZ4" s="2" t="s">
        <v>126</v>
      </c>
      <c r="BA4" s="2" t="s">
        <v>126</v>
      </c>
      <c r="BB4" s="1" t="str">
        <f t="shared" si="0"/>
        <v xml:space="preserve"> </v>
      </c>
      <c r="BC4" s="1" t="str">
        <f t="shared" si="0"/>
        <v xml:space="preserve"> </v>
      </c>
      <c r="BD4" s="1" t="str">
        <f t="shared" si="1"/>
        <v xml:space="preserve"> Fighter:
</v>
      </c>
      <c r="BE4" s="1">
        <v>26</v>
      </c>
      <c r="BF4" s="1"/>
      <c r="BG4" s="1"/>
    </row>
    <row r="5" spans="1:59" ht="15.75" x14ac:dyDescent="0.25">
      <c r="A5" s="1" t="s">
        <v>131</v>
      </c>
      <c r="B5" s="1" t="s">
        <v>132</v>
      </c>
      <c r="C5" s="1">
        <v>16001</v>
      </c>
      <c r="D5" s="18">
        <v>1</v>
      </c>
      <c r="E5" s="2">
        <v>5</v>
      </c>
      <c r="F5" s="2">
        <v>3</v>
      </c>
      <c r="G5" s="2">
        <v>27</v>
      </c>
      <c r="H5" s="2">
        <v>26</v>
      </c>
      <c r="I5" s="2">
        <v>25</v>
      </c>
      <c r="J5" s="2">
        <v>24</v>
      </c>
      <c r="K5" s="2">
        <v>23</v>
      </c>
      <c r="L5" s="2">
        <v>22</v>
      </c>
      <c r="M5" s="2">
        <v>21</v>
      </c>
      <c r="N5" s="2">
        <v>20</v>
      </c>
      <c r="O5" s="2">
        <v>19</v>
      </c>
      <c r="P5" s="2">
        <v>18</v>
      </c>
      <c r="Q5" s="2">
        <v>17</v>
      </c>
      <c r="R5" s="2">
        <v>16</v>
      </c>
      <c r="S5" s="19">
        <v>13</v>
      </c>
      <c r="T5" s="19">
        <v>15</v>
      </c>
      <c r="U5" s="19">
        <v>14</v>
      </c>
      <c r="V5" s="19">
        <v>16</v>
      </c>
      <c r="W5" s="19">
        <v>16</v>
      </c>
      <c r="X5" s="2"/>
      <c r="Y5" s="2"/>
      <c r="Z5" s="2"/>
      <c r="AA5" s="2"/>
      <c r="AB5" s="2"/>
      <c r="AC5" s="2"/>
      <c r="AD5" s="2"/>
      <c r="AE5" s="2"/>
      <c r="AF5" s="2"/>
      <c r="AG5" s="2"/>
      <c r="AH5" s="2"/>
      <c r="AI5" s="2"/>
      <c r="AJ5" s="2"/>
      <c r="AK5" s="2"/>
      <c r="AL5" s="2"/>
      <c r="AM5" s="2"/>
      <c r="AN5" s="2"/>
      <c r="AO5" s="2"/>
      <c r="AP5" s="2"/>
      <c r="AQ5" s="21"/>
      <c r="AR5" s="2"/>
      <c r="AS5" s="2" t="s">
        <v>126</v>
      </c>
      <c r="AT5" s="2" t="s">
        <v>126</v>
      </c>
      <c r="AU5" s="2" t="s">
        <v>126</v>
      </c>
      <c r="AV5" s="2" t="s">
        <v>126</v>
      </c>
      <c r="AW5" s="2" t="s">
        <v>126</v>
      </c>
      <c r="AX5" s="2" t="s">
        <v>126</v>
      </c>
      <c r="AY5" s="2" t="s">
        <v>126</v>
      </c>
      <c r="AZ5" s="2" t="s">
        <v>126</v>
      </c>
      <c r="BA5" s="2" t="s">
        <v>126</v>
      </c>
      <c r="BB5" s="1" t="str">
        <f t="shared" si="0"/>
        <v xml:space="preserve"> </v>
      </c>
      <c r="BC5" s="1" t="str">
        <f t="shared" si="0"/>
        <v xml:space="preserve"> </v>
      </c>
      <c r="BD5" s="1" t="str">
        <f t="shared" si="1"/>
        <v xml:space="preserve"> Fighter:
</v>
      </c>
      <c r="BE5" s="1">
        <v>26</v>
      </c>
      <c r="BF5" s="1"/>
      <c r="BG5" s="1"/>
    </row>
    <row r="6" spans="1:59" ht="15.75" x14ac:dyDescent="0.25">
      <c r="A6" s="1" t="s">
        <v>133</v>
      </c>
      <c r="B6" s="1" t="s">
        <v>134</v>
      </c>
      <c r="C6" s="1">
        <v>32001</v>
      </c>
      <c r="D6" s="18">
        <v>1</v>
      </c>
      <c r="E6" s="2">
        <v>5</v>
      </c>
      <c r="F6" s="2">
        <v>3</v>
      </c>
      <c r="G6" s="2">
        <v>26</v>
      </c>
      <c r="H6" s="2">
        <v>25</v>
      </c>
      <c r="I6" s="2">
        <v>24</v>
      </c>
      <c r="J6" s="2">
        <v>23</v>
      </c>
      <c r="K6" s="2">
        <v>22</v>
      </c>
      <c r="L6" s="2">
        <v>21</v>
      </c>
      <c r="M6" s="2">
        <v>20</v>
      </c>
      <c r="N6" s="2">
        <v>19</v>
      </c>
      <c r="O6" s="2">
        <v>18</v>
      </c>
      <c r="P6" s="2">
        <v>17</v>
      </c>
      <c r="Q6" s="2">
        <v>16</v>
      </c>
      <c r="R6" s="2">
        <v>15</v>
      </c>
      <c r="S6" s="19">
        <v>11</v>
      </c>
      <c r="T6" s="19">
        <v>13</v>
      </c>
      <c r="U6" s="19">
        <v>12</v>
      </c>
      <c r="V6" s="19">
        <v>13</v>
      </c>
      <c r="W6" s="19">
        <v>14</v>
      </c>
      <c r="X6" s="2"/>
      <c r="Y6" s="2"/>
      <c r="Z6" s="2"/>
      <c r="AA6" s="2"/>
      <c r="AB6" s="2"/>
      <c r="AC6" s="2"/>
      <c r="AD6" s="2"/>
      <c r="AE6" s="2"/>
      <c r="AF6" s="2"/>
      <c r="AG6" s="2"/>
      <c r="AH6" s="2"/>
      <c r="AI6" s="2"/>
      <c r="AJ6" s="2"/>
      <c r="AK6" s="2"/>
      <c r="AL6" s="2"/>
      <c r="AM6" s="2"/>
      <c r="AN6" s="2"/>
      <c r="AO6" s="2"/>
      <c r="AP6" s="2"/>
      <c r="AQ6" s="21"/>
      <c r="AR6" s="2"/>
      <c r="AS6" s="2" t="s">
        <v>126</v>
      </c>
      <c r="AT6" s="2" t="s">
        <v>126</v>
      </c>
      <c r="AU6" s="2" t="s">
        <v>126</v>
      </c>
      <c r="AV6" s="2" t="s">
        <v>126</v>
      </c>
      <c r="AW6" s="2" t="s">
        <v>126</v>
      </c>
      <c r="AX6" s="2" t="s">
        <v>126</v>
      </c>
      <c r="AY6" s="2" t="s">
        <v>126</v>
      </c>
      <c r="AZ6" s="2" t="s">
        <v>126</v>
      </c>
      <c r="BA6" s="2" t="s">
        <v>126</v>
      </c>
      <c r="BB6" s="1" t="str">
        <f t="shared" si="0"/>
        <v xml:space="preserve"> </v>
      </c>
      <c r="BC6" s="1" t="str">
        <f t="shared" si="0"/>
        <v xml:space="preserve"> </v>
      </c>
      <c r="BD6" s="1" t="str">
        <f t="shared" si="1"/>
        <v xml:space="preserve"> Fighter:
</v>
      </c>
      <c r="BE6" s="1">
        <v>26</v>
      </c>
      <c r="BF6" s="1"/>
      <c r="BG6" s="1"/>
    </row>
    <row r="7" spans="1:59" ht="15.75" x14ac:dyDescent="0.25">
      <c r="A7" s="1" t="s">
        <v>135</v>
      </c>
      <c r="B7" s="1" t="s">
        <v>136</v>
      </c>
      <c r="C7" s="1">
        <v>64001</v>
      </c>
      <c r="D7" s="18">
        <v>1</v>
      </c>
      <c r="E7" s="2">
        <v>5</v>
      </c>
      <c r="F7" s="2">
        <v>3</v>
      </c>
      <c r="G7" s="2">
        <v>25</v>
      </c>
      <c r="H7" s="2">
        <v>24</v>
      </c>
      <c r="I7" s="2">
        <v>23</v>
      </c>
      <c r="J7" s="2">
        <v>22</v>
      </c>
      <c r="K7" s="2">
        <v>21</v>
      </c>
      <c r="L7" s="2">
        <v>20</v>
      </c>
      <c r="M7" s="2">
        <v>19</v>
      </c>
      <c r="N7" s="2">
        <v>18</v>
      </c>
      <c r="O7" s="2">
        <v>17</v>
      </c>
      <c r="P7" s="2">
        <v>16</v>
      </c>
      <c r="Q7" s="2">
        <v>15</v>
      </c>
      <c r="R7" s="2">
        <v>14</v>
      </c>
      <c r="S7" s="19">
        <v>11</v>
      </c>
      <c r="T7" s="19">
        <v>13</v>
      </c>
      <c r="U7" s="19">
        <v>12</v>
      </c>
      <c r="V7" s="19">
        <v>13</v>
      </c>
      <c r="W7" s="19">
        <v>14</v>
      </c>
      <c r="X7" s="2"/>
      <c r="Y7" s="2"/>
      <c r="Z7" s="2"/>
      <c r="AA7" s="2"/>
      <c r="AB7" s="2"/>
      <c r="AC7" s="2"/>
      <c r="AD7" s="2"/>
      <c r="AE7" s="2"/>
      <c r="AF7" s="2"/>
      <c r="AG7" s="2"/>
      <c r="AH7" s="2"/>
      <c r="AI7" s="2"/>
      <c r="AJ7" s="2"/>
      <c r="AK7" s="2"/>
      <c r="AL7" s="2"/>
      <c r="AM7" s="2"/>
      <c r="AN7" s="2"/>
      <c r="AO7" s="2"/>
      <c r="AP7" s="2"/>
      <c r="AQ7" s="21"/>
      <c r="AR7" s="2"/>
      <c r="AS7" s="2" t="s">
        <v>126</v>
      </c>
      <c r="AT7" s="2" t="s">
        <v>126</v>
      </c>
      <c r="AU7" s="2" t="s">
        <v>126</v>
      </c>
      <c r="AV7" s="2" t="s">
        <v>126</v>
      </c>
      <c r="AW7" s="2" t="s">
        <v>126</v>
      </c>
      <c r="AX7" s="2" t="s">
        <v>126</v>
      </c>
      <c r="AY7" s="2" t="s">
        <v>126</v>
      </c>
      <c r="AZ7" s="2" t="s">
        <v>126</v>
      </c>
      <c r="BA7" s="2" t="s">
        <v>126</v>
      </c>
      <c r="BB7" s="1" t="str">
        <f t="shared" si="0"/>
        <v xml:space="preserve"> </v>
      </c>
      <c r="BC7" s="1" t="str">
        <f t="shared" si="0"/>
        <v xml:space="preserve"> </v>
      </c>
      <c r="BD7" s="1" t="str">
        <f t="shared" si="1"/>
        <v xml:space="preserve"> Fighter:
</v>
      </c>
      <c r="BE7" s="1">
        <v>27</v>
      </c>
      <c r="BF7" s="1"/>
      <c r="BG7" s="1"/>
    </row>
    <row r="8" spans="1:59" ht="15.75" x14ac:dyDescent="0.25">
      <c r="A8" s="1" t="s">
        <v>137</v>
      </c>
      <c r="B8" s="1" t="s">
        <v>138</v>
      </c>
      <c r="C8" s="1">
        <v>125001</v>
      </c>
      <c r="D8" s="22">
        <f>3/2</f>
        <v>1.5</v>
      </c>
      <c r="E8" s="2">
        <v>6</v>
      </c>
      <c r="F8" s="2">
        <v>4</v>
      </c>
      <c r="G8" s="2">
        <v>24</v>
      </c>
      <c r="H8" s="2">
        <v>23</v>
      </c>
      <c r="I8" s="2">
        <v>22</v>
      </c>
      <c r="J8" s="2">
        <v>21</v>
      </c>
      <c r="K8" s="2">
        <v>20</v>
      </c>
      <c r="L8" s="2">
        <v>19</v>
      </c>
      <c r="M8" s="2">
        <v>18</v>
      </c>
      <c r="N8" s="2">
        <v>17</v>
      </c>
      <c r="O8" s="2">
        <v>16</v>
      </c>
      <c r="P8" s="2">
        <v>15</v>
      </c>
      <c r="Q8" s="2">
        <v>14</v>
      </c>
      <c r="R8" s="2">
        <v>13</v>
      </c>
      <c r="S8" s="19">
        <v>10</v>
      </c>
      <c r="T8" s="19">
        <v>12</v>
      </c>
      <c r="U8" s="19">
        <v>11</v>
      </c>
      <c r="V8" s="19">
        <v>12</v>
      </c>
      <c r="W8" s="19">
        <v>13</v>
      </c>
      <c r="X8" s="2"/>
      <c r="Y8" s="2"/>
      <c r="Z8" s="2"/>
      <c r="AA8" s="2"/>
      <c r="AB8" s="2"/>
      <c r="AC8" s="2"/>
      <c r="AD8" s="2"/>
      <c r="AE8" s="2"/>
      <c r="AF8" s="2"/>
      <c r="AG8" s="2"/>
      <c r="AH8" s="2"/>
      <c r="AI8" s="2"/>
      <c r="AJ8" s="2"/>
      <c r="AK8" s="2"/>
      <c r="AL8" s="2"/>
      <c r="AM8" s="2"/>
      <c r="AN8" s="2"/>
      <c r="AO8" s="2"/>
      <c r="AP8" s="2"/>
      <c r="AQ8" s="21"/>
      <c r="AR8" s="2"/>
      <c r="AS8" s="2" t="s">
        <v>126</v>
      </c>
      <c r="AT8" s="2" t="s">
        <v>126</v>
      </c>
      <c r="AU8" s="2" t="s">
        <v>126</v>
      </c>
      <c r="AV8" s="2" t="s">
        <v>126</v>
      </c>
      <c r="AW8" s="2" t="s">
        <v>126</v>
      </c>
      <c r="AX8" s="2" t="s">
        <v>126</v>
      </c>
      <c r="AY8" s="2" t="s">
        <v>126</v>
      </c>
      <c r="AZ8" s="2" t="s">
        <v>126</v>
      </c>
      <c r="BA8" s="2" t="s">
        <v>126</v>
      </c>
      <c r="BB8" s="1" t="str">
        <f t="shared" si="0"/>
        <v xml:space="preserve"> </v>
      </c>
      <c r="BC8" s="1" t="str">
        <f t="shared" si="0"/>
        <v xml:space="preserve"> </v>
      </c>
      <c r="BD8" s="1" t="str">
        <f t="shared" si="1"/>
        <v xml:space="preserve"> Fighter:
</v>
      </c>
      <c r="BE8" s="1">
        <v>27</v>
      </c>
      <c r="BF8" s="1"/>
      <c r="BG8" s="1"/>
    </row>
    <row r="9" spans="1:59" ht="15.75" x14ac:dyDescent="0.25">
      <c r="A9" s="1" t="s">
        <v>139</v>
      </c>
      <c r="B9" s="1" t="s">
        <v>140</v>
      </c>
      <c r="C9" s="1">
        <v>250001</v>
      </c>
      <c r="D9" s="22">
        <f>3/2</f>
        <v>1.5</v>
      </c>
      <c r="E9" s="2">
        <v>6</v>
      </c>
      <c r="F9" s="2">
        <v>4</v>
      </c>
      <c r="G9" s="2">
        <v>23</v>
      </c>
      <c r="H9" s="2">
        <v>22</v>
      </c>
      <c r="I9" s="2">
        <v>21</v>
      </c>
      <c r="J9" s="2">
        <v>20</v>
      </c>
      <c r="K9" s="2">
        <v>19</v>
      </c>
      <c r="L9" s="2">
        <v>18</v>
      </c>
      <c r="M9" s="2">
        <v>17</v>
      </c>
      <c r="N9" s="2">
        <v>16</v>
      </c>
      <c r="O9" s="2">
        <v>15</v>
      </c>
      <c r="P9" s="2">
        <v>14</v>
      </c>
      <c r="Q9" s="2">
        <v>13</v>
      </c>
      <c r="R9" s="2">
        <v>12</v>
      </c>
      <c r="S9" s="19">
        <v>10</v>
      </c>
      <c r="T9" s="19">
        <v>12</v>
      </c>
      <c r="U9" s="19">
        <v>11</v>
      </c>
      <c r="V9" s="19">
        <v>12</v>
      </c>
      <c r="W9" s="19">
        <v>13</v>
      </c>
      <c r="X9" s="2"/>
      <c r="Y9" s="2"/>
      <c r="Z9" s="2"/>
      <c r="AA9" s="2"/>
      <c r="AB9" s="2"/>
      <c r="AC9" s="2"/>
      <c r="AD9" s="2"/>
      <c r="AE9" s="2"/>
      <c r="AF9" s="2"/>
      <c r="AG9" s="2"/>
      <c r="AH9" s="2"/>
      <c r="AI9" s="2"/>
      <c r="AJ9" s="2"/>
      <c r="AK9" s="2"/>
      <c r="AL9" s="2"/>
      <c r="AM9" s="2"/>
      <c r="AN9" s="2"/>
      <c r="AO9" s="2"/>
      <c r="AP9" s="2"/>
      <c r="AQ9" s="21"/>
      <c r="AR9" s="2"/>
      <c r="AS9" s="2" t="s">
        <v>126</v>
      </c>
      <c r="AT9" s="2" t="s">
        <v>126</v>
      </c>
      <c r="AU9" s="2" t="s">
        <v>126</v>
      </c>
      <c r="AV9" s="2" t="s">
        <v>126</v>
      </c>
      <c r="AW9" s="2" t="s">
        <v>126</v>
      </c>
      <c r="AX9" s="2" t="s">
        <v>126</v>
      </c>
      <c r="AY9" s="2" t="s">
        <v>126</v>
      </c>
      <c r="AZ9" s="2" t="s">
        <v>126</v>
      </c>
      <c r="BA9" s="2" t="s">
        <v>126</v>
      </c>
      <c r="BB9" s="1" t="str">
        <f t="shared" si="0"/>
        <v xml:space="preserve"> </v>
      </c>
      <c r="BC9" s="1" t="str">
        <f t="shared" si="0"/>
        <v xml:space="preserve"> </v>
      </c>
      <c r="BD9" s="1" t="str">
        <f t="shared" si="1"/>
        <v xml:space="preserve"> Fighter:
</v>
      </c>
      <c r="BE9" s="1">
        <v>27</v>
      </c>
      <c r="BF9" s="1"/>
      <c r="BG9" s="1"/>
    </row>
    <row r="10" spans="1:59" ht="15.75" x14ac:dyDescent="0.25">
      <c r="A10" s="1" t="s">
        <v>141</v>
      </c>
      <c r="B10" s="1" t="s">
        <v>142</v>
      </c>
      <c r="C10" s="1">
        <v>500001</v>
      </c>
      <c r="D10" s="22">
        <f>3/2</f>
        <v>1.5</v>
      </c>
      <c r="E10" s="2">
        <v>6</v>
      </c>
      <c r="F10" s="2">
        <v>4</v>
      </c>
      <c r="G10" s="2">
        <v>22</v>
      </c>
      <c r="H10" s="2">
        <v>21</v>
      </c>
      <c r="I10" s="2">
        <v>20</v>
      </c>
      <c r="J10" s="2">
        <v>19</v>
      </c>
      <c r="K10" s="2">
        <v>18</v>
      </c>
      <c r="L10" s="2">
        <v>17</v>
      </c>
      <c r="M10" s="2">
        <v>16</v>
      </c>
      <c r="N10" s="2">
        <v>15</v>
      </c>
      <c r="O10" s="2">
        <v>14</v>
      </c>
      <c r="P10" s="2">
        <v>13</v>
      </c>
      <c r="Q10" s="2">
        <v>12</v>
      </c>
      <c r="R10" s="2">
        <v>11</v>
      </c>
      <c r="S10" s="19">
        <v>8</v>
      </c>
      <c r="T10" s="19">
        <v>10</v>
      </c>
      <c r="U10" s="19">
        <v>9</v>
      </c>
      <c r="V10" s="19">
        <v>9</v>
      </c>
      <c r="W10" s="19">
        <v>11</v>
      </c>
      <c r="X10" s="2"/>
      <c r="Y10" s="2"/>
      <c r="Z10" s="2"/>
      <c r="AA10" s="2"/>
      <c r="AB10" s="2"/>
      <c r="AC10" s="2"/>
      <c r="AD10" s="2"/>
      <c r="AE10" s="2"/>
      <c r="AF10" s="2"/>
      <c r="AG10" s="2"/>
      <c r="AH10" s="2"/>
      <c r="AI10" s="2"/>
      <c r="AJ10" s="2"/>
      <c r="AK10" s="2"/>
      <c r="AL10" s="2"/>
      <c r="AM10" s="2"/>
      <c r="AN10" s="2"/>
      <c r="AO10" s="2"/>
      <c r="AP10" s="2"/>
      <c r="AQ10" s="21"/>
      <c r="AR10" s="2"/>
      <c r="AS10" s="2" t="s">
        <v>126</v>
      </c>
      <c r="AT10" s="2" t="s">
        <v>126</v>
      </c>
      <c r="AU10" s="2" t="s">
        <v>126</v>
      </c>
      <c r="AV10" s="2" t="s">
        <v>126</v>
      </c>
      <c r="AW10" s="2" t="s">
        <v>126</v>
      </c>
      <c r="AX10" s="2" t="s">
        <v>126</v>
      </c>
      <c r="AY10" s="2" t="s">
        <v>126</v>
      </c>
      <c r="AZ10" s="2" t="s">
        <v>126</v>
      </c>
      <c r="BA10" s="2" t="s">
        <v>126</v>
      </c>
      <c r="BB10" s="1" t="str">
        <f t="shared" si="0"/>
        <v xml:space="preserve"> </v>
      </c>
      <c r="BC10" s="1" t="str">
        <f t="shared" si="0"/>
        <v xml:space="preserve"> </v>
      </c>
      <c r="BD10" s="1" t="str">
        <f t="shared" ref="BD10:BD21" si="2">" Fighter:" &amp; CHAR(10) &amp; "  Freehold &amp; Men-at-Arms" &amp; CHAR(10)</f>
        <v xml:space="preserve"> Fighter:
  Freehold &amp; Men-at-Arms
</v>
      </c>
      <c r="BE10" s="1">
        <v>27</v>
      </c>
      <c r="BF10" s="1"/>
      <c r="BG10" s="1"/>
    </row>
    <row r="11" spans="1:59" ht="15.75" x14ac:dyDescent="0.25">
      <c r="A11" s="1" t="s">
        <v>143</v>
      </c>
      <c r="B11" s="1" t="s">
        <v>144</v>
      </c>
      <c r="C11" s="1">
        <v>750001</v>
      </c>
      <c r="D11" s="22">
        <f>3/2</f>
        <v>1.5</v>
      </c>
      <c r="E11" s="2">
        <v>7</v>
      </c>
      <c r="F11" s="2">
        <v>5</v>
      </c>
      <c r="G11" s="2">
        <v>21</v>
      </c>
      <c r="H11" s="2">
        <v>20</v>
      </c>
      <c r="I11" s="2">
        <v>19</v>
      </c>
      <c r="J11" s="2">
        <v>18</v>
      </c>
      <c r="K11" s="2">
        <v>17</v>
      </c>
      <c r="L11" s="2">
        <v>16</v>
      </c>
      <c r="M11" s="2">
        <v>15</v>
      </c>
      <c r="N11" s="2">
        <v>14</v>
      </c>
      <c r="O11" s="2">
        <v>13</v>
      </c>
      <c r="P11" s="2">
        <v>12</v>
      </c>
      <c r="Q11" s="2">
        <v>11</v>
      </c>
      <c r="R11" s="2">
        <v>10</v>
      </c>
      <c r="S11" s="19">
        <v>8</v>
      </c>
      <c r="T11" s="19">
        <v>10</v>
      </c>
      <c r="U11" s="19">
        <v>9</v>
      </c>
      <c r="V11" s="19">
        <v>9</v>
      </c>
      <c r="W11" s="19">
        <v>11</v>
      </c>
      <c r="X11" s="2"/>
      <c r="Y11" s="2"/>
      <c r="Z11" s="2"/>
      <c r="AA11" s="2"/>
      <c r="AB11" s="2"/>
      <c r="AC11" s="2"/>
      <c r="AD11" s="2"/>
      <c r="AE11" s="2"/>
      <c r="AF11" s="2"/>
      <c r="AG11" s="2"/>
      <c r="AH11" s="2"/>
      <c r="AI11" s="2"/>
      <c r="AJ11" s="2"/>
      <c r="AK11" s="2"/>
      <c r="AL11" s="2"/>
      <c r="AM11" s="2"/>
      <c r="AN11" s="2"/>
      <c r="AO11" s="2"/>
      <c r="AP11" s="2"/>
      <c r="AQ11" s="21"/>
      <c r="AR11" s="2"/>
      <c r="AS11" s="2" t="s">
        <v>126</v>
      </c>
      <c r="AT11" s="2" t="s">
        <v>126</v>
      </c>
      <c r="AU11" s="2" t="s">
        <v>126</v>
      </c>
      <c r="AV11" s="2" t="s">
        <v>126</v>
      </c>
      <c r="AW11" s="2" t="s">
        <v>126</v>
      </c>
      <c r="AX11" s="2" t="s">
        <v>126</v>
      </c>
      <c r="AY11" s="2" t="s">
        <v>126</v>
      </c>
      <c r="AZ11" s="2" t="s">
        <v>126</v>
      </c>
      <c r="BA11" s="2" t="s">
        <v>126</v>
      </c>
      <c r="BB11" s="1" t="str">
        <f t="shared" si="0"/>
        <v xml:space="preserve"> </v>
      </c>
      <c r="BC11" s="1" t="str">
        <f t="shared" si="0"/>
        <v xml:space="preserve"> </v>
      </c>
      <c r="BD11" s="1" t="str">
        <f t="shared" si="2"/>
        <v xml:space="preserve"> Fighter:
  Freehold &amp; Men-at-Arms
</v>
      </c>
      <c r="BE11" s="1">
        <v>27</v>
      </c>
      <c r="BF11" s="1"/>
      <c r="BG11" s="1"/>
    </row>
    <row r="12" spans="1:59" ht="15.75" x14ac:dyDescent="0.25">
      <c r="A12" s="1" t="s">
        <v>145</v>
      </c>
      <c r="B12" s="1" t="s">
        <v>146</v>
      </c>
      <c r="C12" s="1">
        <f>750001+(250000*1)</f>
        <v>1000001</v>
      </c>
      <c r="D12" s="22">
        <v>1.5</v>
      </c>
      <c r="E12" s="2">
        <v>7</v>
      </c>
      <c r="F12" s="2">
        <v>5</v>
      </c>
      <c r="G12" s="2">
        <v>20</v>
      </c>
      <c r="H12" s="2">
        <v>19</v>
      </c>
      <c r="I12" s="2">
        <v>18</v>
      </c>
      <c r="J12" s="2">
        <v>17</v>
      </c>
      <c r="K12" s="2">
        <v>16</v>
      </c>
      <c r="L12" s="2">
        <v>15</v>
      </c>
      <c r="M12" s="2">
        <v>14</v>
      </c>
      <c r="N12" s="2">
        <v>13</v>
      </c>
      <c r="O12" s="2">
        <v>12</v>
      </c>
      <c r="P12" s="2">
        <v>11</v>
      </c>
      <c r="Q12" s="2">
        <v>10</v>
      </c>
      <c r="R12" s="2">
        <v>9</v>
      </c>
      <c r="S12" s="19">
        <v>7</v>
      </c>
      <c r="T12" s="19">
        <v>9</v>
      </c>
      <c r="U12" s="19">
        <v>8</v>
      </c>
      <c r="V12" s="19">
        <v>8</v>
      </c>
      <c r="W12" s="19">
        <v>10</v>
      </c>
      <c r="X12" s="2"/>
      <c r="Y12" s="2"/>
      <c r="Z12" s="2"/>
      <c r="AA12" s="2"/>
      <c r="AB12" s="2"/>
      <c r="AC12" s="2"/>
      <c r="AD12" s="2"/>
      <c r="AE12" s="2"/>
      <c r="AF12" s="2"/>
      <c r="AG12" s="2"/>
      <c r="AH12" s="2"/>
      <c r="AI12" s="2"/>
      <c r="AJ12" s="2"/>
      <c r="AK12" s="2"/>
      <c r="AL12" s="2"/>
      <c r="AM12" s="2"/>
      <c r="AN12" s="2"/>
      <c r="AO12" s="2"/>
      <c r="AP12" s="2"/>
      <c r="AQ12" s="21"/>
      <c r="AR12" s="2"/>
      <c r="AS12" s="2" t="s">
        <v>126</v>
      </c>
      <c r="AT12" s="2" t="s">
        <v>126</v>
      </c>
      <c r="AU12" s="2" t="s">
        <v>126</v>
      </c>
      <c r="AV12" s="2" t="s">
        <v>126</v>
      </c>
      <c r="AW12" s="2" t="s">
        <v>126</v>
      </c>
      <c r="AX12" s="2" t="s">
        <v>126</v>
      </c>
      <c r="AY12" s="2" t="s">
        <v>126</v>
      </c>
      <c r="AZ12" s="2" t="s">
        <v>126</v>
      </c>
      <c r="BA12" s="2" t="s">
        <v>126</v>
      </c>
      <c r="BB12" s="1" t="str">
        <f t="shared" si="0"/>
        <v xml:space="preserve"> </v>
      </c>
      <c r="BC12" s="1" t="str">
        <f t="shared" si="0"/>
        <v xml:space="preserve"> </v>
      </c>
      <c r="BD12" s="1" t="str">
        <f t="shared" si="2"/>
        <v xml:space="preserve"> Fighter:
  Freehold &amp; Men-at-Arms
</v>
      </c>
      <c r="BE12" s="1">
        <v>27</v>
      </c>
      <c r="BF12" s="1"/>
      <c r="BG12" s="1"/>
    </row>
    <row r="13" spans="1:59" ht="15.75" x14ac:dyDescent="0.25">
      <c r="A13" s="1" t="s">
        <v>147</v>
      </c>
      <c r="B13" s="1" t="s">
        <v>148</v>
      </c>
      <c r="C13" s="1">
        <f>750001+(250000*2)</f>
        <v>1250001</v>
      </c>
      <c r="D13" s="22">
        <v>1.5</v>
      </c>
      <c r="E13" s="2">
        <v>7</v>
      </c>
      <c r="F13" s="2">
        <v>5</v>
      </c>
      <c r="G13" s="2">
        <v>19</v>
      </c>
      <c r="H13" s="2">
        <v>18</v>
      </c>
      <c r="I13" s="2">
        <v>17</v>
      </c>
      <c r="J13" s="2">
        <v>16</v>
      </c>
      <c r="K13" s="2">
        <v>15</v>
      </c>
      <c r="L13" s="2">
        <v>14</v>
      </c>
      <c r="M13" s="2">
        <v>13</v>
      </c>
      <c r="N13" s="2">
        <v>12</v>
      </c>
      <c r="O13" s="2">
        <v>11</v>
      </c>
      <c r="P13" s="2">
        <v>10</v>
      </c>
      <c r="Q13" s="2">
        <v>9</v>
      </c>
      <c r="R13" s="2">
        <v>8</v>
      </c>
      <c r="S13" s="19">
        <v>7</v>
      </c>
      <c r="T13" s="19">
        <v>9</v>
      </c>
      <c r="U13" s="19">
        <v>8</v>
      </c>
      <c r="V13" s="19">
        <v>8</v>
      </c>
      <c r="W13" s="19">
        <v>10</v>
      </c>
      <c r="X13" s="2"/>
      <c r="Y13" s="2"/>
      <c r="Z13" s="2"/>
      <c r="AA13" s="2"/>
      <c r="AB13" s="2"/>
      <c r="AC13" s="2"/>
      <c r="AD13" s="2"/>
      <c r="AE13" s="2"/>
      <c r="AF13" s="2"/>
      <c r="AG13" s="2"/>
      <c r="AH13" s="2"/>
      <c r="AI13" s="2"/>
      <c r="AJ13" s="2"/>
      <c r="AK13" s="2"/>
      <c r="AL13" s="2"/>
      <c r="AM13" s="2"/>
      <c r="AN13" s="2"/>
      <c r="AO13" s="2"/>
      <c r="AP13" s="2"/>
      <c r="AQ13" s="21"/>
      <c r="AR13" s="2"/>
      <c r="AS13" s="2" t="s">
        <v>126</v>
      </c>
      <c r="AT13" s="2" t="s">
        <v>126</v>
      </c>
      <c r="AU13" s="2" t="s">
        <v>126</v>
      </c>
      <c r="AV13" s="2" t="s">
        <v>126</v>
      </c>
      <c r="AW13" s="2" t="s">
        <v>126</v>
      </c>
      <c r="AX13" s="2" t="s">
        <v>126</v>
      </c>
      <c r="AY13" s="2" t="s">
        <v>126</v>
      </c>
      <c r="AZ13" s="2" t="s">
        <v>126</v>
      </c>
      <c r="BA13" s="2" t="s">
        <v>126</v>
      </c>
      <c r="BB13" s="1" t="str">
        <f t="shared" si="0"/>
        <v xml:space="preserve"> </v>
      </c>
      <c r="BC13" s="1" t="str">
        <f t="shared" si="0"/>
        <v xml:space="preserve"> </v>
      </c>
      <c r="BD13" s="1" t="str">
        <f t="shared" si="2"/>
        <v xml:space="preserve"> Fighter:
  Freehold &amp; Men-at-Arms
</v>
      </c>
      <c r="BE13" s="1">
        <v>27</v>
      </c>
      <c r="BF13" s="1"/>
      <c r="BG13" s="1"/>
    </row>
    <row r="14" spans="1:59" ht="15.75" x14ac:dyDescent="0.25">
      <c r="A14" s="1" t="s">
        <v>149</v>
      </c>
      <c r="B14" s="1" t="s">
        <v>150</v>
      </c>
      <c r="C14" s="1">
        <f>750001+(250000*3)</f>
        <v>1500001</v>
      </c>
      <c r="D14" s="18">
        <v>2</v>
      </c>
      <c r="E14" s="2">
        <v>8</v>
      </c>
      <c r="F14" s="2">
        <v>6</v>
      </c>
      <c r="G14" s="2">
        <v>18</v>
      </c>
      <c r="H14" s="2">
        <v>17</v>
      </c>
      <c r="I14" s="2">
        <v>16</v>
      </c>
      <c r="J14" s="2">
        <v>15</v>
      </c>
      <c r="K14" s="2">
        <v>14</v>
      </c>
      <c r="L14" s="2">
        <v>13</v>
      </c>
      <c r="M14" s="2">
        <v>12</v>
      </c>
      <c r="N14" s="2">
        <v>11</v>
      </c>
      <c r="O14" s="2">
        <v>10</v>
      </c>
      <c r="P14" s="2">
        <v>9</v>
      </c>
      <c r="Q14" s="2">
        <v>8</v>
      </c>
      <c r="R14" s="2">
        <v>7</v>
      </c>
      <c r="S14" s="19">
        <v>5</v>
      </c>
      <c r="T14" s="19">
        <v>7</v>
      </c>
      <c r="U14" s="19">
        <v>6</v>
      </c>
      <c r="V14" s="19">
        <v>5</v>
      </c>
      <c r="W14" s="19">
        <v>8</v>
      </c>
      <c r="X14" s="2"/>
      <c r="Y14" s="2"/>
      <c r="Z14" s="2"/>
      <c r="AA14" s="2"/>
      <c r="AB14" s="2"/>
      <c r="AC14" s="2"/>
      <c r="AD14" s="2"/>
      <c r="AE14" s="2"/>
      <c r="AF14" s="2"/>
      <c r="AG14" s="2"/>
      <c r="AH14" s="2"/>
      <c r="AI14" s="2"/>
      <c r="AJ14" s="2"/>
      <c r="AK14" s="2"/>
      <c r="AL14" s="2"/>
      <c r="AM14" s="2"/>
      <c r="AN14" s="2"/>
      <c r="AO14" s="2"/>
      <c r="AP14" s="2"/>
      <c r="AQ14" s="21"/>
      <c r="AR14" s="2"/>
      <c r="AS14" s="2" t="s">
        <v>126</v>
      </c>
      <c r="AT14" s="2" t="s">
        <v>126</v>
      </c>
      <c r="AU14" s="2" t="s">
        <v>126</v>
      </c>
      <c r="AV14" s="2" t="s">
        <v>126</v>
      </c>
      <c r="AW14" s="2" t="s">
        <v>126</v>
      </c>
      <c r="AX14" s="2" t="s">
        <v>126</v>
      </c>
      <c r="AY14" s="2" t="s">
        <v>126</v>
      </c>
      <c r="AZ14" s="2" t="s">
        <v>126</v>
      </c>
      <c r="BA14" s="2" t="s">
        <v>126</v>
      </c>
      <c r="BB14" s="1" t="str">
        <f t="shared" si="0"/>
        <v xml:space="preserve"> </v>
      </c>
      <c r="BC14" s="1" t="str">
        <f t="shared" si="0"/>
        <v xml:space="preserve"> </v>
      </c>
      <c r="BD14" s="1" t="str">
        <f t="shared" si="2"/>
        <v xml:space="preserve"> Fighter:
  Freehold &amp; Men-at-Arms
</v>
      </c>
      <c r="BE14" s="1">
        <v>28</v>
      </c>
      <c r="BF14" s="1"/>
      <c r="BG14" s="1"/>
    </row>
    <row r="15" spans="1:59" ht="15.75" x14ac:dyDescent="0.25">
      <c r="A15" s="1" t="s">
        <v>151</v>
      </c>
      <c r="B15" s="1" t="s">
        <v>152</v>
      </c>
      <c r="C15" s="1">
        <f>750001+(250000*4)</f>
        <v>1750001</v>
      </c>
      <c r="D15" s="18">
        <v>2</v>
      </c>
      <c r="E15" s="2">
        <v>8</v>
      </c>
      <c r="F15" s="2">
        <v>6</v>
      </c>
      <c r="G15" s="2">
        <v>17</v>
      </c>
      <c r="H15" s="2">
        <v>16</v>
      </c>
      <c r="I15" s="2">
        <v>15</v>
      </c>
      <c r="J15" s="2">
        <v>14</v>
      </c>
      <c r="K15" s="2">
        <v>13</v>
      </c>
      <c r="L15" s="2">
        <v>12</v>
      </c>
      <c r="M15" s="2">
        <v>11</v>
      </c>
      <c r="N15" s="2">
        <v>10</v>
      </c>
      <c r="O15" s="2">
        <v>9</v>
      </c>
      <c r="P15" s="2">
        <v>8</v>
      </c>
      <c r="Q15" s="2">
        <v>7</v>
      </c>
      <c r="R15" s="2">
        <v>6</v>
      </c>
      <c r="S15" s="19">
        <v>5</v>
      </c>
      <c r="T15" s="19">
        <v>7</v>
      </c>
      <c r="U15" s="19">
        <v>6</v>
      </c>
      <c r="V15" s="19">
        <v>5</v>
      </c>
      <c r="W15" s="19">
        <v>8</v>
      </c>
      <c r="X15" s="2"/>
      <c r="Y15" s="2"/>
      <c r="Z15" s="2"/>
      <c r="AA15" s="2"/>
      <c r="AB15" s="2"/>
      <c r="AC15" s="2"/>
      <c r="AD15" s="2"/>
      <c r="AE15" s="2"/>
      <c r="AF15" s="2"/>
      <c r="AG15" s="2"/>
      <c r="AH15" s="2"/>
      <c r="AI15" s="2"/>
      <c r="AJ15" s="2"/>
      <c r="AK15" s="2"/>
      <c r="AL15" s="2"/>
      <c r="AM15" s="2"/>
      <c r="AN15" s="2"/>
      <c r="AO15" s="2"/>
      <c r="AP15" s="2"/>
      <c r="AQ15" s="21"/>
      <c r="AR15" s="2"/>
      <c r="AS15" s="2" t="s">
        <v>126</v>
      </c>
      <c r="AT15" s="2" t="s">
        <v>126</v>
      </c>
      <c r="AU15" s="2" t="s">
        <v>126</v>
      </c>
      <c r="AV15" s="2" t="s">
        <v>126</v>
      </c>
      <c r="AW15" s="2" t="s">
        <v>126</v>
      </c>
      <c r="AX15" s="2" t="s">
        <v>126</v>
      </c>
      <c r="AY15" s="2" t="s">
        <v>126</v>
      </c>
      <c r="AZ15" s="2" t="s">
        <v>126</v>
      </c>
      <c r="BA15" s="2" t="s">
        <v>126</v>
      </c>
      <c r="BB15" s="1" t="str">
        <f t="shared" si="0"/>
        <v xml:space="preserve"> </v>
      </c>
      <c r="BC15" s="1" t="str">
        <f t="shared" si="0"/>
        <v xml:space="preserve"> </v>
      </c>
      <c r="BD15" s="1" t="str">
        <f t="shared" si="2"/>
        <v xml:space="preserve"> Fighter:
  Freehold &amp; Men-at-Arms
</v>
      </c>
      <c r="BE15" s="1">
        <v>28</v>
      </c>
      <c r="BF15" s="1"/>
      <c r="BG15" s="1"/>
    </row>
    <row r="16" spans="1:59" ht="15.75" x14ac:dyDescent="0.25">
      <c r="A16" s="1" t="s">
        <v>153</v>
      </c>
      <c r="B16" s="1" t="s">
        <v>154</v>
      </c>
      <c r="C16" s="1">
        <f>750001+(250000*5)</f>
        <v>2000001</v>
      </c>
      <c r="D16" s="18">
        <v>2</v>
      </c>
      <c r="E16" s="2">
        <v>8</v>
      </c>
      <c r="F16" s="2">
        <v>6</v>
      </c>
      <c r="G16" s="2">
        <v>16</v>
      </c>
      <c r="H16" s="2">
        <v>15</v>
      </c>
      <c r="I16" s="2">
        <v>14</v>
      </c>
      <c r="J16" s="2">
        <v>13</v>
      </c>
      <c r="K16" s="2">
        <v>12</v>
      </c>
      <c r="L16" s="2">
        <v>11</v>
      </c>
      <c r="M16" s="2">
        <v>10</v>
      </c>
      <c r="N16" s="2">
        <v>9</v>
      </c>
      <c r="O16" s="2">
        <v>8</v>
      </c>
      <c r="P16" s="2">
        <v>7</v>
      </c>
      <c r="Q16" s="2">
        <v>6</v>
      </c>
      <c r="R16" s="2">
        <v>5</v>
      </c>
      <c r="S16" s="19">
        <v>4</v>
      </c>
      <c r="T16" s="19">
        <v>6</v>
      </c>
      <c r="U16" s="19">
        <v>5</v>
      </c>
      <c r="V16" s="19">
        <v>4</v>
      </c>
      <c r="W16" s="19">
        <v>7</v>
      </c>
      <c r="X16" s="2"/>
      <c r="Y16" s="2"/>
      <c r="Z16" s="2"/>
      <c r="AA16" s="2"/>
      <c r="AB16" s="2"/>
      <c r="AC16" s="2"/>
      <c r="AD16" s="2"/>
      <c r="AE16" s="2"/>
      <c r="AF16" s="2"/>
      <c r="AG16" s="2"/>
      <c r="AH16" s="2"/>
      <c r="AI16" s="2"/>
      <c r="AJ16" s="2"/>
      <c r="AK16" s="2"/>
      <c r="AL16" s="2"/>
      <c r="AM16" s="2"/>
      <c r="AN16" s="2"/>
      <c r="AO16" s="2"/>
      <c r="AP16" s="2"/>
      <c r="AQ16" s="21"/>
      <c r="AR16" s="2"/>
      <c r="AS16" s="2" t="s">
        <v>126</v>
      </c>
      <c r="AT16" s="2" t="s">
        <v>126</v>
      </c>
      <c r="AU16" s="2" t="s">
        <v>126</v>
      </c>
      <c r="AV16" s="2" t="s">
        <v>126</v>
      </c>
      <c r="AW16" s="2" t="s">
        <v>126</v>
      </c>
      <c r="AX16" s="2" t="s">
        <v>126</v>
      </c>
      <c r="AY16" s="2" t="s">
        <v>126</v>
      </c>
      <c r="AZ16" s="2" t="s">
        <v>126</v>
      </c>
      <c r="BA16" s="2" t="s">
        <v>126</v>
      </c>
      <c r="BB16" s="1" t="str">
        <f t="shared" si="0"/>
        <v xml:space="preserve"> </v>
      </c>
      <c r="BC16" s="1" t="str">
        <f t="shared" si="0"/>
        <v xml:space="preserve"> </v>
      </c>
      <c r="BD16" s="1" t="str">
        <f t="shared" si="2"/>
        <v xml:space="preserve"> Fighter:
  Freehold &amp; Men-at-Arms
</v>
      </c>
      <c r="BE16" s="1">
        <v>28</v>
      </c>
      <c r="BF16" s="1"/>
      <c r="BG16" s="1"/>
    </row>
    <row r="17" spans="1:59" ht="15.75" x14ac:dyDescent="0.25">
      <c r="A17" s="1" t="s">
        <v>155</v>
      </c>
      <c r="B17" s="1" t="s">
        <v>156</v>
      </c>
      <c r="C17" s="1">
        <f>750001+(250000*6)</f>
        <v>2250001</v>
      </c>
      <c r="D17" s="18">
        <v>2</v>
      </c>
      <c r="E17" s="2">
        <v>9</v>
      </c>
      <c r="F17" s="2">
        <v>7</v>
      </c>
      <c r="G17" s="2">
        <v>15</v>
      </c>
      <c r="H17" s="2">
        <v>14</v>
      </c>
      <c r="I17" s="2">
        <v>13</v>
      </c>
      <c r="J17" s="2">
        <v>12</v>
      </c>
      <c r="K17" s="2">
        <v>11</v>
      </c>
      <c r="L17" s="2">
        <v>10</v>
      </c>
      <c r="M17" s="2">
        <v>9</v>
      </c>
      <c r="N17" s="2">
        <v>8</v>
      </c>
      <c r="O17" s="2">
        <v>7</v>
      </c>
      <c r="P17" s="2">
        <v>6</v>
      </c>
      <c r="Q17" s="2">
        <v>5</v>
      </c>
      <c r="R17" s="2">
        <v>4</v>
      </c>
      <c r="S17" s="19">
        <v>4</v>
      </c>
      <c r="T17" s="19">
        <v>6</v>
      </c>
      <c r="U17" s="19">
        <v>5</v>
      </c>
      <c r="V17" s="19">
        <v>4</v>
      </c>
      <c r="W17" s="19">
        <v>7</v>
      </c>
      <c r="X17" s="2"/>
      <c r="Y17" s="2"/>
      <c r="Z17" s="2"/>
      <c r="AA17" s="2"/>
      <c r="AB17" s="2"/>
      <c r="AC17" s="2"/>
      <c r="AD17" s="2"/>
      <c r="AE17" s="2"/>
      <c r="AF17" s="2"/>
      <c r="AG17" s="2"/>
      <c r="AH17" s="2"/>
      <c r="AI17" s="2"/>
      <c r="AJ17" s="2"/>
      <c r="AK17" s="2"/>
      <c r="AL17" s="2"/>
      <c r="AM17" s="2"/>
      <c r="AN17" s="2"/>
      <c r="AO17" s="2"/>
      <c r="AP17" s="2"/>
      <c r="AQ17" s="21"/>
      <c r="AR17" s="2"/>
      <c r="AS17" s="2" t="s">
        <v>126</v>
      </c>
      <c r="AT17" s="2" t="s">
        <v>126</v>
      </c>
      <c r="AU17" s="2" t="s">
        <v>126</v>
      </c>
      <c r="AV17" s="2" t="s">
        <v>126</v>
      </c>
      <c r="AW17" s="2" t="s">
        <v>126</v>
      </c>
      <c r="AX17" s="2" t="s">
        <v>126</v>
      </c>
      <c r="AY17" s="2" t="s">
        <v>126</v>
      </c>
      <c r="AZ17" s="2" t="s">
        <v>126</v>
      </c>
      <c r="BA17" s="2" t="s">
        <v>126</v>
      </c>
      <c r="BB17" s="1" t="str">
        <f t="shared" si="0"/>
        <v xml:space="preserve"> </v>
      </c>
      <c r="BC17" s="1" t="str">
        <f t="shared" si="0"/>
        <v xml:space="preserve"> </v>
      </c>
      <c r="BD17" s="1" t="str">
        <f t="shared" si="2"/>
        <v xml:space="preserve"> Fighter:
  Freehold &amp; Men-at-Arms
</v>
      </c>
      <c r="BE17" s="1">
        <v>28</v>
      </c>
      <c r="BF17" s="1"/>
      <c r="BG17" s="1"/>
    </row>
    <row r="18" spans="1:59" ht="15.75" x14ac:dyDescent="0.25">
      <c r="A18" s="1" t="s">
        <v>157</v>
      </c>
      <c r="B18" s="1" t="s">
        <v>158</v>
      </c>
      <c r="C18" s="1">
        <f>750001+(250000*7)</f>
        <v>2500001</v>
      </c>
      <c r="D18" s="18">
        <v>2</v>
      </c>
      <c r="E18" s="2">
        <v>9</v>
      </c>
      <c r="F18" s="2">
        <v>7</v>
      </c>
      <c r="G18" s="2">
        <v>14</v>
      </c>
      <c r="H18" s="2">
        <v>13</v>
      </c>
      <c r="I18" s="2">
        <v>12</v>
      </c>
      <c r="J18" s="2">
        <v>11</v>
      </c>
      <c r="K18" s="2">
        <v>10</v>
      </c>
      <c r="L18" s="2">
        <v>9</v>
      </c>
      <c r="M18" s="2">
        <v>8</v>
      </c>
      <c r="N18" s="2">
        <v>7</v>
      </c>
      <c r="O18" s="2">
        <v>6</v>
      </c>
      <c r="P18" s="2">
        <v>5</v>
      </c>
      <c r="Q18" s="2">
        <v>4</v>
      </c>
      <c r="R18" s="2">
        <v>3</v>
      </c>
      <c r="S18" s="19">
        <v>3</v>
      </c>
      <c r="T18" s="19">
        <v>5</v>
      </c>
      <c r="U18" s="19">
        <v>4</v>
      </c>
      <c r="V18" s="19">
        <v>4</v>
      </c>
      <c r="W18" s="19">
        <v>6</v>
      </c>
      <c r="X18" s="2"/>
      <c r="Y18" s="2"/>
      <c r="Z18" s="2"/>
      <c r="AA18" s="2"/>
      <c r="AB18" s="2"/>
      <c r="AC18" s="2"/>
      <c r="AD18" s="2"/>
      <c r="AE18" s="2"/>
      <c r="AF18" s="2"/>
      <c r="AG18" s="2"/>
      <c r="AH18" s="2"/>
      <c r="AI18" s="2"/>
      <c r="AJ18" s="2"/>
      <c r="AK18" s="2"/>
      <c r="AL18" s="2"/>
      <c r="AM18" s="2"/>
      <c r="AN18" s="2"/>
      <c r="AO18" s="2"/>
      <c r="AP18" s="2"/>
      <c r="AQ18" s="21"/>
      <c r="AR18" s="2"/>
      <c r="AS18" s="2" t="s">
        <v>126</v>
      </c>
      <c r="AT18" s="2" t="s">
        <v>126</v>
      </c>
      <c r="AU18" s="2" t="s">
        <v>126</v>
      </c>
      <c r="AV18" s="2" t="s">
        <v>126</v>
      </c>
      <c r="AW18" s="2" t="s">
        <v>126</v>
      </c>
      <c r="AX18" s="2" t="s">
        <v>126</v>
      </c>
      <c r="AY18" s="2" t="s">
        <v>126</v>
      </c>
      <c r="AZ18" s="2" t="s">
        <v>126</v>
      </c>
      <c r="BA18" s="2" t="s">
        <v>126</v>
      </c>
      <c r="BB18" s="1" t="str">
        <f t="shared" si="0"/>
        <v xml:space="preserve"> </v>
      </c>
      <c r="BC18" s="1" t="str">
        <f t="shared" si="0"/>
        <v xml:space="preserve"> </v>
      </c>
      <c r="BD18" s="1" t="str">
        <f t="shared" si="2"/>
        <v xml:space="preserve"> Fighter:
  Freehold &amp; Men-at-Arms
</v>
      </c>
      <c r="BE18" s="1">
        <v>28</v>
      </c>
      <c r="BF18" s="1"/>
      <c r="BG18" s="1"/>
    </row>
    <row r="19" spans="1:59" ht="15.75" x14ac:dyDescent="0.25">
      <c r="A19" s="1" t="s">
        <v>159</v>
      </c>
      <c r="B19" s="1" t="s">
        <v>160</v>
      </c>
      <c r="C19" s="1">
        <f>750001+(250000*8)</f>
        <v>2750001</v>
      </c>
      <c r="D19" s="18">
        <v>2</v>
      </c>
      <c r="E19" s="2">
        <v>9</v>
      </c>
      <c r="F19" s="2">
        <v>7</v>
      </c>
      <c r="G19" s="2">
        <v>13</v>
      </c>
      <c r="H19" s="2">
        <v>12</v>
      </c>
      <c r="I19" s="2">
        <v>11</v>
      </c>
      <c r="J19" s="2">
        <v>10</v>
      </c>
      <c r="K19" s="2">
        <v>9</v>
      </c>
      <c r="L19" s="2">
        <v>8</v>
      </c>
      <c r="M19" s="2">
        <v>7</v>
      </c>
      <c r="N19" s="2">
        <v>6</v>
      </c>
      <c r="O19" s="2">
        <v>5</v>
      </c>
      <c r="P19" s="2">
        <v>4</v>
      </c>
      <c r="Q19" s="2">
        <v>3</v>
      </c>
      <c r="R19" s="2">
        <v>2</v>
      </c>
      <c r="S19" s="19">
        <v>3</v>
      </c>
      <c r="T19" s="19">
        <v>5</v>
      </c>
      <c r="U19" s="19">
        <v>4</v>
      </c>
      <c r="V19" s="19">
        <v>4</v>
      </c>
      <c r="W19" s="19">
        <v>6</v>
      </c>
      <c r="X19" s="2"/>
      <c r="Y19" s="2"/>
      <c r="Z19" s="2"/>
      <c r="AA19" s="2"/>
      <c r="AB19" s="2"/>
      <c r="AC19" s="2"/>
      <c r="AD19" s="2"/>
      <c r="AE19" s="2"/>
      <c r="AF19" s="2"/>
      <c r="AG19" s="2"/>
      <c r="AH19" s="2"/>
      <c r="AI19" s="2"/>
      <c r="AJ19" s="2"/>
      <c r="AK19" s="2"/>
      <c r="AL19" s="2"/>
      <c r="AM19" s="2"/>
      <c r="AN19" s="2"/>
      <c r="AO19" s="2"/>
      <c r="AP19" s="2"/>
      <c r="AQ19" s="21"/>
      <c r="AR19" s="2"/>
      <c r="AS19" s="2" t="s">
        <v>126</v>
      </c>
      <c r="AT19" s="2" t="s">
        <v>126</v>
      </c>
      <c r="AU19" s="2" t="s">
        <v>126</v>
      </c>
      <c r="AV19" s="2" t="s">
        <v>126</v>
      </c>
      <c r="AW19" s="2" t="s">
        <v>126</v>
      </c>
      <c r="AX19" s="2" t="s">
        <v>126</v>
      </c>
      <c r="AY19" s="2" t="s">
        <v>126</v>
      </c>
      <c r="AZ19" s="2" t="s">
        <v>126</v>
      </c>
      <c r="BA19" s="2" t="s">
        <v>126</v>
      </c>
      <c r="BB19" s="1" t="str">
        <f t="shared" si="0"/>
        <v xml:space="preserve"> </v>
      </c>
      <c r="BC19" s="1" t="str">
        <f t="shared" si="0"/>
        <v xml:space="preserve"> </v>
      </c>
      <c r="BD19" s="1" t="str">
        <f t="shared" si="2"/>
        <v xml:space="preserve"> Fighter:
  Freehold &amp; Men-at-Arms
</v>
      </c>
      <c r="BE19" s="1">
        <v>28</v>
      </c>
      <c r="BF19" s="1"/>
      <c r="BG19" s="1"/>
    </row>
    <row r="20" spans="1:59" ht="15.75" x14ac:dyDescent="0.25">
      <c r="A20" s="1" t="s">
        <v>161</v>
      </c>
      <c r="B20" s="1" t="s">
        <v>162</v>
      </c>
      <c r="C20" s="1">
        <f>750001+(250000*9)</f>
        <v>3000001</v>
      </c>
      <c r="D20" s="18">
        <v>2</v>
      </c>
      <c r="E20" s="2">
        <v>10</v>
      </c>
      <c r="F20" s="2">
        <v>8</v>
      </c>
      <c r="G20" s="2">
        <v>12</v>
      </c>
      <c r="H20" s="2">
        <v>11</v>
      </c>
      <c r="I20" s="2">
        <v>10</v>
      </c>
      <c r="J20" s="2">
        <v>9</v>
      </c>
      <c r="K20" s="2">
        <v>8</v>
      </c>
      <c r="L20" s="2">
        <v>7</v>
      </c>
      <c r="M20" s="2">
        <v>6</v>
      </c>
      <c r="N20" s="2">
        <v>5</v>
      </c>
      <c r="O20" s="2">
        <v>4</v>
      </c>
      <c r="P20" s="2">
        <v>3</v>
      </c>
      <c r="Q20" s="2">
        <v>2</v>
      </c>
      <c r="R20" s="2">
        <v>1</v>
      </c>
      <c r="S20" s="19">
        <v>3</v>
      </c>
      <c r="T20" s="19">
        <v>5</v>
      </c>
      <c r="U20" s="19">
        <v>4</v>
      </c>
      <c r="V20" s="19">
        <v>4</v>
      </c>
      <c r="W20" s="19">
        <v>6</v>
      </c>
      <c r="X20" s="2"/>
      <c r="Y20" s="2"/>
      <c r="Z20" s="2"/>
      <c r="AA20" s="2"/>
      <c r="AB20" s="2"/>
      <c r="AC20" s="2"/>
      <c r="AD20" s="2"/>
      <c r="AE20" s="2"/>
      <c r="AF20" s="2"/>
      <c r="AG20" s="2"/>
      <c r="AH20" s="2"/>
      <c r="AI20" s="2"/>
      <c r="AJ20" s="2"/>
      <c r="AK20" s="2"/>
      <c r="AL20" s="2"/>
      <c r="AM20" s="2"/>
      <c r="AN20" s="2"/>
      <c r="AO20" s="2"/>
      <c r="AP20" s="2"/>
      <c r="AQ20" s="21"/>
      <c r="AR20" s="2"/>
      <c r="AS20" s="2" t="s">
        <v>126</v>
      </c>
      <c r="AT20" s="2" t="s">
        <v>126</v>
      </c>
      <c r="AU20" s="2" t="s">
        <v>126</v>
      </c>
      <c r="AV20" s="2" t="s">
        <v>126</v>
      </c>
      <c r="AW20" s="2" t="s">
        <v>126</v>
      </c>
      <c r="AX20" s="2" t="s">
        <v>126</v>
      </c>
      <c r="AY20" s="2" t="s">
        <v>126</v>
      </c>
      <c r="AZ20" s="2" t="s">
        <v>126</v>
      </c>
      <c r="BA20" s="2" t="s">
        <v>126</v>
      </c>
      <c r="BB20" s="1" t="str">
        <f t="shared" si="0"/>
        <v xml:space="preserve"> </v>
      </c>
      <c r="BC20" s="1" t="str">
        <f t="shared" si="0"/>
        <v xml:space="preserve"> </v>
      </c>
      <c r="BD20" s="1" t="str">
        <f t="shared" si="2"/>
        <v xml:space="preserve"> Fighter:
  Freehold &amp; Men-at-Arms
</v>
      </c>
      <c r="BE20" s="1">
        <v>28</v>
      </c>
      <c r="BF20" s="1"/>
      <c r="BG20" s="1"/>
    </row>
    <row r="21" spans="1:59" ht="15.75" x14ac:dyDescent="0.25">
      <c r="A21" s="1" t="s">
        <v>163</v>
      </c>
      <c r="B21" s="1" t="s">
        <v>164</v>
      </c>
      <c r="C21" s="1">
        <f>750001+(250000*10)</f>
        <v>3250001</v>
      </c>
      <c r="D21" s="18">
        <v>2</v>
      </c>
      <c r="E21" s="2">
        <v>10</v>
      </c>
      <c r="F21" s="2">
        <v>8</v>
      </c>
      <c r="G21" s="2">
        <v>11</v>
      </c>
      <c r="H21" s="2">
        <v>10</v>
      </c>
      <c r="I21" s="2">
        <v>9</v>
      </c>
      <c r="J21" s="2">
        <v>8</v>
      </c>
      <c r="K21" s="2">
        <v>7</v>
      </c>
      <c r="L21" s="2">
        <v>6</v>
      </c>
      <c r="M21" s="2">
        <v>5</v>
      </c>
      <c r="N21" s="2">
        <v>4</v>
      </c>
      <c r="O21" s="2">
        <v>3</v>
      </c>
      <c r="P21" s="2">
        <v>2</v>
      </c>
      <c r="Q21" s="2">
        <v>1</v>
      </c>
      <c r="R21" s="2">
        <v>0</v>
      </c>
      <c r="S21" s="19">
        <v>3</v>
      </c>
      <c r="T21" s="19">
        <v>5</v>
      </c>
      <c r="U21" s="19">
        <v>4</v>
      </c>
      <c r="V21" s="19">
        <v>4</v>
      </c>
      <c r="W21" s="19">
        <v>6</v>
      </c>
      <c r="X21" s="2"/>
      <c r="Y21" s="2"/>
      <c r="Z21" s="2"/>
      <c r="AA21" s="2"/>
      <c r="AB21" s="2"/>
      <c r="AC21" s="2"/>
      <c r="AD21" s="2"/>
      <c r="AE21" s="2"/>
      <c r="AF21" s="2"/>
      <c r="AG21" s="2"/>
      <c r="AH21" s="2"/>
      <c r="AI21" s="2"/>
      <c r="AJ21" s="2"/>
      <c r="AK21" s="2"/>
      <c r="AL21" s="2"/>
      <c r="AM21" s="2"/>
      <c r="AN21" s="2"/>
      <c r="AO21" s="2"/>
      <c r="AP21" s="2"/>
      <c r="AQ21" s="21"/>
      <c r="AR21" s="2"/>
      <c r="AS21" s="2" t="s">
        <v>126</v>
      </c>
      <c r="AT21" s="2" t="s">
        <v>126</v>
      </c>
      <c r="AU21" s="2" t="s">
        <v>126</v>
      </c>
      <c r="AV21" s="2" t="s">
        <v>126</v>
      </c>
      <c r="AW21" s="2" t="s">
        <v>126</v>
      </c>
      <c r="AX21" s="2" t="s">
        <v>126</v>
      </c>
      <c r="AY21" s="2" t="s">
        <v>126</v>
      </c>
      <c r="AZ21" s="2" t="s">
        <v>126</v>
      </c>
      <c r="BA21" s="2" t="s">
        <v>126</v>
      </c>
      <c r="BB21" s="1" t="str">
        <f t="shared" si="0"/>
        <v xml:space="preserve"> </v>
      </c>
      <c r="BC21" s="1" t="str">
        <f t="shared" si="0"/>
        <v xml:space="preserve"> </v>
      </c>
      <c r="BD21" s="1" t="str">
        <f t="shared" si="2"/>
        <v xml:space="preserve"> Fighter:
  Freehold &amp; Men-at-Arms
</v>
      </c>
      <c r="BE21" s="1">
        <v>28</v>
      </c>
      <c r="BF21" s="1"/>
      <c r="BG21"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Strength</vt:lpstr>
      <vt:lpstr>Constitution</vt:lpstr>
      <vt:lpstr>Intelligence</vt:lpstr>
      <vt:lpstr>Wisdom</vt:lpstr>
      <vt:lpstr>Dexterity</vt:lpstr>
      <vt:lpstr>Charisma</vt:lpstr>
      <vt:lpstr>Fighter</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Nabori</dc:creator>
  <cp:lastModifiedBy>Nabori</cp:lastModifiedBy>
  <dcterms:created xsi:type="dcterms:W3CDTF">2013-01-21T15:54:18Z</dcterms:created>
  <dcterms:modified xsi:type="dcterms:W3CDTF">2013-02-27T09:07:19Z</dcterms:modified>
</cp:coreProperties>
</file>