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nisreenabo-sido/Desktop/"/>
    </mc:Choice>
  </mc:AlternateContent>
  <bookViews>
    <workbookView xWindow="180" yWindow="460" windowWidth="28620" windowHeight="16480" tabRatio="500"/>
  </bookViews>
  <sheets>
    <sheet name="LABELS" sheetId="17" r:id="rId1"/>
    <sheet name="ALL FINAL no Man or Soil" sheetId="16" r:id="rId2"/>
    <sheet name="ALL FINAL clean labels" sheetId="15" r:id="rId3"/>
    <sheet name="ALL FINAL" sheetId="14" r:id="rId4"/>
    <sheet name="pH" sheetId="13" r:id="rId5"/>
    <sheet name="Final raw data - All" sheetId="9" r:id="rId6"/>
    <sheet name="NH4 pivot" sheetId="7" r:id="rId7"/>
    <sheet name="Raw data NH4" sheetId="5" r:id="rId8"/>
    <sheet name="NH4 process" sheetId="4" r:id="rId9"/>
    <sheet name="NH4 pre-lim1" sheetId="1" r:id="rId10"/>
    <sheet name="NH4 pre-lim2" sheetId="2" r:id="rId11"/>
    <sheet name="NH4 pre-lim3" sheetId="3" r:id="rId12"/>
    <sheet name="NO3 discrete" sheetId="10" r:id="rId13"/>
    <sheet name="NO3 pivot" sheetId="12" r:id="rId14"/>
    <sheet name="Sheet2" sheetId="11" r:id="rId15"/>
  </sheets>
  <calcPr calcId="150001" concurrentCalc="0"/>
  <pivotCaches>
    <pivotCache cacheId="6" r:id="rId16"/>
    <pivotCache cacheId="7" r:id="rId1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15" l="1"/>
  <c r="O87" i="15"/>
  <c r="P87" i="15"/>
  <c r="H87" i="15"/>
  <c r="I84" i="15"/>
  <c r="I85" i="15"/>
  <c r="I87" i="15"/>
  <c r="J87" i="15"/>
  <c r="K87" i="15"/>
  <c r="L87" i="15"/>
  <c r="M84" i="15"/>
  <c r="M87" i="15"/>
  <c r="G87" i="15"/>
  <c r="O84" i="17"/>
  <c r="P84" i="17"/>
  <c r="Q84" i="17"/>
  <c r="I84" i="17"/>
  <c r="J3" i="17"/>
  <c r="J8" i="17"/>
  <c r="J13" i="17"/>
  <c r="J18" i="17"/>
  <c r="J23" i="17"/>
  <c r="J28" i="17"/>
  <c r="J33" i="17"/>
  <c r="J38" i="17"/>
  <c r="J43" i="17"/>
  <c r="J48" i="17"/>
  <c r="J53" i="17"/>
  <c r="J58" i="17"/>
  <c r="J63" i="17"/>
  <c r="J68" i="17"/>
  <c r="J73" i="17"/>
  <c r="J78" i="17"/>
  <c r="J84" i="17"/>
  <c r="K84" i="17"/>
  <c r="L84" i="17"/>
  <c r="M84" i="17"/>
  <c r="N3" i="17"/>
  <c r="N84" i="17"/>
  <c r="H84" i="17"/>
  <c r="U81" i="17"/>
  <c r="T81" i="17"/>
  <c r="N81" i="17"/>
  <c r="J81" i="17"/>
  <c r="D81" i="17"/>
  <c r="U80" i="17"/>
  <c r="T80" i="17"/>
  <c r="N80" i="17"/>
  <c r="J80" i="17"/>
  <c r="D80" i="17"/>
  <c r="U79" i="17"/>
  <c r="T79" i="17"/>
  <c r="N79" i="17"/>
  <c r="J79" i="17"/>
  <c r="D79" i="17"/>
  <c r="U78" i="17"/>
  <c r="T78" i="17"/>
  <c r="N78" i="17"/>
  <c r="D78" i="17"/>
  <c r="U77" i="17"/>
  <c r="T77" i="17"/>
  <c r="N77" i="17"/>
  <c r="J77" i="17"/>
  <c r="D77" i="17"/>
  <c r="U76" i="17"/>
  <c r="T76" i="17"/>
  <c r="N76" i="17"/>
  <c r="J76" i="17"/>
  <c r="D76" i="17"/>
  <c r="U75" i="17"/>
  <c r="T75" i="17"/>
  <c r="N75" i="17"/>
  <c r="J75" i="17"/>
  <c r="D75" i="17"/>
  <c r="U74" i="17"/>
  <c r="T74" i="17"/>
  <c r="N74" i="17"/>
  <c r="J74" i="17"/>
  <c r="D74" i="17"/>
  <c r="U73" i="17"/>
  <c r="T73" i="17"/>
  <c r="N73" i="17"/>
  <c r="D73" i="17"/>
  <c r="U72" i="17"/>
  <c r="T72" i="17"/>
  <c r="N72" i="17"/>
  <c r="J72" i="17"/>
  <c r="D72" i="17"/>
  <c r="U71" i="17"/>
  <c r="T71" i="17"/>
  <c r="N71" i="17"/>
  <c r="J71" i="17"/>
  <c r="D71" i="17"/>
  <c r="U70" i="17"/>
  <c r="T70" i="17"/>
  <c r="N70" i="17"/>
  <c r="J70" i="17"/>
  <c r="D70" i="17"/>
  <c r="U69" i="17"/>
  <c r="T69" i="17"/>
  <c r="N69" i="17"/>
  <c r="J69" i="17"/>
  <c r="D69" i="17"/>
  <c r="U68" i="17"/>
  <c r="T68" i="17"/>
  <c r="N68" i="17"/>
  <c r="D68" i="17"/>
  <c r="U67" i="17"/>
  <c r="T67" i="17"/>
  <c r="N67" i="17"/>
  <c r="J67" i="17"/>
  <c r="D67" i="17"/>
  <c r="U66" i="17"/>
  <c r="T66" i="17"/>
  <c r="N66" i="17"/>
  <c r="J66" i="17"/>
  <c r="D66" i="17"/>
  <c r="U65" i="17"/>
  <c r="T65" i="17"/>
  <c r="N65" i="17"/>
  <c r="J65" i="17"/>
  <c r="D65" i="17"/>
  <c r="U64" i="17"/>
  <c r="T64" i="17"/>
  <c r="N64" i="17"/>
  <c r="J64" i="17"/>
  <c r="D64" i="17"/>
  <c r="U63" i="17"/>
  <c r="T63" i="17"/>
  <c r="N63" i="17"/>
  <c r="D63" i="17"/>
  <c r="U62" i="17"/>
  <c r="T62" i="17"/>
  <c r="N62" i="17"/>
  <c r="J62" i="17"/>
  <c r="D62" i="17"/>
  <c r="U61" i="17"/>
  <c r="T61" i="17"/>
  <c r="N61" i="17"/>
  <c r="J61" i="17"/>
  <c r="D61" i="17"/>
  <c r="U60" i="17"/>
  <c r="T60" i="17"/>
  <c r="N60" i="17"/>
  <c r="J60" i="17"/>
  <c r="D60" i="17"/>
  <c r="U59" i="17"/>
  <c r="T59" i="17"/>
  <c r="N59" i="17"/>
  <c r="J59" i="17"/>
  <c r="D59" i="17"/>
  <c r="U58" i="17"/>
  <c r="T58" i="17"/>
  <c r="N58" i="17"/>
  <c r="D58" i="17"/>
  <c r="U57" i="17"/>
  <c r="T57" i="17"/>
  <c r="N57" i="17"/>
  <c r="J57" i="17"/>
  <c r="D57" i="17"/>
  <c r="U56" i="17"/>
  <c r="T56" i="17"/>
  <c r="N56" i="17"/>
  <c r="J56" i="17"/>
  <c r="D56" i="17"/>
  <c r="U55" i="17"/>
  <c r="T55" i="17"/>
  <c r="N55" i="17"/>
  <c r="J55" i="17"/>
  <c r="D55" i="17"/>
  <c r="U54" i="17"/>
  <c r="T54" i="17"/>
  <c r="N54" i="17"/>
  <c r="J54" i="17"/>
  <c r="D54" i="17"/>
  <c r="U53" i="17"/>
  <c r="T53" i="17"/>
  <c r="N53" i="17"/>
  <c r="D53" i="17"/>
  <c r="U52" i="17"/>
  <c r="T52" i="17"/>
  <c r="N52" i="17"/>
  <c r="J52" i="17"/>
  <c r="D52" i="17"/>
  <c r="U51" i="17"/>
  <c r="T51" i="17"/>
  <c r="N51" i="17"/>
  <c r="J51" i="17"/>
  <c r="D51" i="17"/>
  <c r="U50" i="17"/>
  <c r="T50" i="17"/>
  <c r="N50" i="17"/>
  <c r="J50" i="17"/>
  <c r="D50" i="17"/>
  <c r="U49" i="17"/>
  <c r="T49" i="17"/>
  <c r="N49" i="17"/>
  <c r="J49" i="17"/>
  <c r="D49" i="17"/>
  <c r="U48" i="17"/>
  <c r="T48" i="17"/>
  <c r="N48" i="17"/>
  <c r="D48" i="17"/>
  <c r="U47" i="17"/>
  <c r="T47" i="17"/>
  <c r="N47" i="17"/>
  <c r="J47" i="17"/>
  <c r="D47" i="17"/>
  <c r="U46" i="17"/>
  <c r="T46" i="17"/>
  <c r="N46" i="17"/>
  <c r="J46" i="17"/>
  <c r="D46" i="17"/>
  <c r="U45" i="17"/>
  <c r="T45" i="17"/>
  <c r="N45" i="17"/>
  <c r="J45" i="17"/>
  <c r="D45" i="17"/>
  <c r="U44" i="17"/>
  <c r="T44" i="17"/>
  <c r="N44" i="17"/>
  <c r="J44" i="17"/>
  <c r="D44" i="17"/>
  <c r="U43" i="17"/>
  <c r="T43" i="17"/>
  <c r="N43" i="17"/>
  <c r="D43" i="17"/>
  <c r="U42" i="17"/>
  <c r="T42" i="17"/>
  <c r="N42" i="17"/>
  <c r="J42" i="17"/>
  <c r="D42" i="17"/>
  <c r="U41" i="17"/>
  <c r="T41" i="17"/>
  <c r="N41" i="17"/>
  <c r="J41" i="17"/>
  <c r="D41" i="17"/>
  <c r="U40" i="17"/>
  <c r="T40" i="17"/>
  <c r="N40" i="17"/>
  <c r="J40" i="17"/>
  <c r="D40" i="17"/>
  <c r="U39" i="17"/>
  <c r="T39" i="17"/>
  <c r="N39" i="17"/>
  <c r="J39" i="17"/>
  <c r="D39" i="17"/>
  <c r="U38" i="17"/>
  <c r="T38" i="17"/>
  <c r="N38" i="17"/>
  <c r="D38" i="17"/>
  <c r="U37" i="17"/>
  <c r="T37" i="17"/>
  <c r="N37" i="17"/>
  <c r="J37" i="17"/>
  <c r="D37" i="17"/>
  <c r="U36" i="17"/>
  <c r="T36" i="17"/>
  <c r="N36" i="17"/>
  <c r="J36" i="17"/>
  <c r="D36" i="17"/>
  <c r="U35" i="17"/>
  <c r="T35" i="17"/>
  <c r="N35" i="17"/>
  <c r="J35" i="17"/>
  <c r="D35" i="17"/>
  <c r="U34" i="17"/>
  <c r="T34" i="17"/>
  <c r="N34" i="17"/>
  <c r="J34" i="17"/>
  <c r="D34" i="17"/>
  <c r="U33" i="17"/>
  <c r="T33" i="17"/>
  <c r="N33" i="17"/>
  <c r="D33" i="17"/>
  <c r="U32" i="17"/>
  <c r="T32" i="17"/>
  <c r="N32" i="17"/>
  <c r="J32" i="17"/>
  <c r="D32" i="17"/>
  <c r="U31" i="17"/>
  <c r="T31" i="17"/>
  <c r="N31" i="17"/>
  <c r="J31" i="17"/>
  <c r="D31" i="17"/>
  <c r="U30" i="17"/>
  <c r="T30" i="17"/>
  <c r="N30" i="17"/>
  <c r="J30" i="17"/>
  <c r="D30" i="17"/>
  <c r="U29" i="17"/>
  <c r="T29" i="17"/>
  <c r="N29" i="17"/>
  <c r="J29" i="17"/>
  <c r="D29" i="17"/>
  <c r="U28" i="17"/>
  <c r="T28" i="17"/>
  <c r="N28" i="17"/>
  <c r="D28" i="17"/>
  <c r="U27" i="17"/>
  <c r="T27" i="17"/>
  <c r="N27" i="17"/>
  <c r="J27" i="17"/>
  <c r="D27" i="17"/>
  <c r="U26" i="17"/>
  <c r="T26" i="17"/>
  <c r="N26" i="17"/>
  <c r="J26" i="17"/>
  <c r="D26" i="17"/>
  <c r="U25" i="17"/>
  <c r="T25" i="17"/>
  <c r="N25" i="17"/>
  <c r="J25" i="17"/>
  <c r="D25" i="17"/>
  <c r="U24" i="17"/>
  <c r="T24" i="17"/>
  <c r="N24" i="17"/>
  <c r="J24" i="17"/>
  <c r="D24" i="17"/>
  <c r="U23" i="17"/>
  <c r="T23" i="17"/>
  <c r="N23" i="17"/>
  <c r="D23" i="17"/>
  <c r="U22" i="17"/>
  <c r="T22" i="17"/>
  <c r="N22" i="17"/>
  <c r="J22" i="17"/>
  <c r="D22" i="17"/>
  <c r="U21" i="17"/>
  <c r="T21" i="17"/>
  <c r="N21" i="17"/>
  <c r="J21" i="17"/>
  <c r="D21" i="17"/>
  <c r="U20" i="17"/>
  <c r="T20" i="17"/>
  <c r="N20" i="17"/>
  <c r="J20" i="17"/>
  <c r="D20" i="17"/>
  <c r="U19" i="17"/>
  <c r="T19" i="17"/>
  <c r="N19" i="17"/>
  <c r="J19" i="17"/>
  <c r="D19" i="17"/>
  <c r="U18" i="17"/>
  <c r="T18" i="17"/>
  <c r="N18" i="17"/>
  <c r="D18" i="17"/>
  <c r="U17" i="17"/>
  <c r="T17" i="17"/>
  <c r="N17" i="17"/>
  <c r="J17" i="17"/>
  <c r="D17" i="17"/>
  <c r="U16" i="17"/>
  <c r="T16" i="17"/>
  <c r="N16" i="17"/>
  <c r="J16" i="17"/>
  <c r="D16" i="17"/>
  <c r="U15" i="17"/>
  <c r="T15" i="17"/>
  <c r="N15" i="17"/>
  <c r="J15" i="17"/>
  <c r="D15" i="17"/>
  <c r="U14" i="17"/>
  <c r="T14" i="17"/>
  <c r="N14" i="17"/>
  <c r="J14" i="17"/>
  <c r="D14" i="17"/>
  <c r="U13" i="17"/>
  <c r="T13" i="17"/>
  <c r="N13" i="17"/>
  <c r="D13" i="17"/>
  <c r="U12" i="17"/>
  <c r="T12" i="17"/>
  <c r="N12" i="17"/>
  <c r="J12" i="17"/>
  <c r="D12" i="17"/>
  <c r="U11" i="17"/>
  <c r="T11" i="17"/>
  <c r="N11" i="17"/>
  <c r="J11" i="17"/>
  <c r="D11" i="17"/>
  <c r="U10" i="17"/>
  <c r="T10" i="17"/>
  <c r="N10" i="17"/>
  <c r="J10" i="17"/>
  <c r="D10" i="17"/>
  <c r="U9" i="17"/>
  <c r="T9" i="17"/>
  <c r="N9" i="17"/>
  <c r="J9" i="17"/>
  <c r="D9" i="17"/>
  <c r="U8" i="17"/>
  <c r="T8" i="17"/>
  <c r="N8" i="17"/>
  <c r="D8" i="17"/>
  <c r="U7" i="17"/>
  <c r="T7" i="17"/>
  <c r="N7" i="17"/>
  <c r="J7" i="17"/>
  <c r="D7" i="17"/>
  <c r="U6" i="17"/>
  <c r="T6" i="17"/>
  <c r="N6" i="17"/>
  <c r="J6" i="17"/>
  <c r="D6" i="17"/>
  <c r="U5" i="17"/>
  <c r="T5" i="17"/>
  <c r="N5" i="17"/>
  <c r="J5" i="17"/>
  <c r="D5" i="17"/>
  <c r="U4" i="17"/>
  <c r="T4" i="17"/>
  <c r="N4" i="17"/>
  <c r="J4" i="17"/>
  <c r="D4" i="17"/>
  <c r="W3" i="17"/>
  <c r="U3" i="17"/>
  <c r="T3" i="17"/>
  <c r="D3" i="17"/>
  <c r="W2" i="17"/>
  <c r="U2" i="17"/>
  <c r="T2" i="17"/>
  <c r="N2" i="17"/>
  <c r="J2" i="17"/>
  <c r="D2" i="17"/>
  <c r="O87" i="16"/>
  <c r="O86" i="16"/>
  <c r="K87" i="16"/>
  <c r="G86" i="16"/>
  <c r="K86" i="16"/>
  <c r="G87" i="16"/>
  <c r="V3" i="16"/>
  <c r="V2" i="16"/>
  <c r="T81" i="16"/>
  <c r="S81" i="16"/>
  <c r="M81" i="16"/>
  <c r="I81" i="16"/>
  <c r="D81" i="16"/>
  <c r="T80" i="16"/>
  <c r="S80" i="16"/>
  <c r="M80" i="16"/>
  <c r="I80" i="16"/>
  <c r="D80" i="16"/>
  <c r="T79" i="16"/>
  <c r="S79" i="16"/>
  <c r="M79" i="16"/>
  <c r="I79" i="16"/>
  <c r="D79" i="16"/>
  <c r="T78" i="16"/>
  <c r="S78" i="16"/>
  <c r="M78" i="16"/>
  <c r="I78" i="16"/>
  <c r="D78" i="16"/>
  <c r="T77" i="16"/>
  <c r="S77" i="16"/>
  <c r="M77" i="16"/>
  <c r="I77" i="16"/>
  <c r="D77" i="16"/>
  <c r="T76" i="16"/>
  <c r="S76" i="16"/>
  <c r="M76" i="16"/>
  <c r="I76" i="16"/>
  <c r="D76" i="16"/>
  <c r="T75" i="16"/>
  <c r="S75" i="16"/>
  <c r="M75" i="16"/>
  <c r="I75" i="16"/>
  <c r="D75" i="16"/>
  <c r="T74" i="16"/>
  <c r="S74" i="16"/>
  <c r="M74" i="16"/>
  <c r="I74" i="16"/>
  <c r="D74" i="16"/>
  <c r="T73" i="16"/>
  <c r="S73" i="16"/>
  <c r="M73" i="16"/>
  <c r="I73" i="16"/>
  <c r="D73" i="16"/>
  <c r="T72" i="16"/>
  <c r="S72" i="16"/>
  <c r="M72" i="16"/>
  <c r="I72" i="16"/>
  <c r="D72" i="16"/>
  <c r="T71" i="16"/>
  <c r="S71" i="16"/>
  <c r="M71" i="16"/>
  <c r="I71" i="16"/>
  <c r="D71" i="16"/>
  <c r="T70" i="16"/>
  <c r="S70" i="16"/>
  <c r="M70" i="16"/>
  <c r="I70" i="16"/>
  <c r="D70" i="16"/>
  <c r="T69" i="16"/>
  <c r="S69" i="16"/>
  <c r="M69" i="16"/>
  <c r="I69" i="16"/>
  <c r="D69" i="16"/>
  <c r="T68" i="16"/>
  <c r="S68" i="16"/>
  <c r="M68" i="16"/>
  <c r="I68" i="16"/>
  <c r="D68" i="16"/>
  <c r="T67" i="16"/>
  <c r="S67" i="16"/>
  <c r="M67" i="16"/>
  <c r="I67" i="16"/>
  <c r="D67" i="16"/>
  <c r="T66" i="16"/>
  <c r="S66" i="16"/>
  <c r="M66" i="16"/>
  <c r="I66" i="16"/>
  <c r="D66" i="16"/>
  <c r="T65" i="16"/>
  <c r="S65" i="16"/>
  <c r="M65" i="16"/>
  <c r="I65" i="16"/>
  <c r="D65" i="16"/>
  <c r="T64" i="16"/>
  <c r="S64" i="16"/>
  <c r="M64" i="16"/>
  <c r="I64" i="16"/>
  <c r="D64" i="16"/>
  <c r="T63" i="16"/>
  <c r="S63" i="16"/>
  <c r="M63" i="16"/>
  <c r="I63" i="16"/>
  <c r="D63" i="16"/>
  <c r="T62" i="16"/>
  <c r="S62" i="16"/>
  <c r="M62" i="16"/>
  <c r="I62" i="16"/>
  <c r="D62" i="16"/>
  <c r="T61" i="16"/>
  <c r="S61" i="16"/>
  <c r="M61" i="16"/>
  <c r="I61" i="16"/>
  <c r="D61" i="16"/>
  <c r="T60" i="16"/>
  <c r="S60" i="16"/>
  <c r="M60" i="16"/>
  <c r="I60" i="16"/>
  <c r="D60" i="16"/>
  <c r="T59" i="16"/>
  <c r="S59" i="16"/>
  <c r="M59" i="16"/>
  <c r="I59" i="16"/>
  <c r="D59" i="16"/>
  <c r="T58" i="16"/>
  <c r="S58" i="16"/>
  <c r="M58" i="16"/>
  <c r="I58" i="16"/>
  <c r="D58" i="16"/>
  <c r="T57" i="16"/>
  <c r="S57" i="16"/>
  <c r="M57" i="16"/>
  <c r="I57" i="16"/>
  <c r="D57" i="16"/>
  <c r="T56" i="16"/>
  <c r="S56" i="16"/>
  <c r="M56" i="16"/>
  <c r="I56" i="16"/>
  <c r="D56" i="16"/>
  <c r="T55" i="16"/>
  <c r="S55" i="16"/>
  <c r="M55" i="16"/>
  <c r="I55" i="16"/>
  <c r="D55" i="16"/>
  <c r="T54" i="16"/>
  <c r="S54" i="16"/>
  <c r="M54" i="16"/>
  <c r="I54" i="16"/>
  <c r="D54" i="16"/>
  <c r="T53" i="16"/>
  <c r="S53" i="16"/>
  <c r="M53" i="16"/>
  <c r="I53" i="16"/>
  <c r="D53" i="16"/>
  <c r="T52" i="16"/>
  <c r="S52" i="16"/>
  <c r="M52" i="16"/>
  <c r="I52" i="16"/>
  <c r="D52" i="16"/>
  <c r="T51" i="16"/>
  <c r="S51" i="16"/>
  <c r="M51" i="16"/>
  <c r="I51" i="16"/>
  <c r="D51" i="16"/>
  <c r="T50" i="16"/>
  <c r="S50" i="16"/>
  <c r="M50" i="16"/>
  <c r="I50" i="16"/>
  <c r="D50" i="16"/>
  <c r="T49" i="16"/>
  <c r="S49" i="16"/>
  <c r="M49" i="16"/>
  <c r="I49" i="16"/>
  <c r="D49" i="16"/>
  <c r="T48" i="16"/>
  <c r="S48" i="16"/>
  <c r="M48" i="16"/>
  <c r="I48" i="16"/>
  <c r="D48" i="16"/>
  <c r="T47" i="16"/>
  <c r="S47" i="16"/>
  <c r="M47" i="16"/>
  <c r="I47" i="16"/>
  <c r="D47" i="16"/>
  <c r="T46" i="16"/>
  <c r="S46" i="16"/>
  <c r="M46" i="16"/>
  <c r="I46" i="16"/>
  <c r="D46" i="16"/>
  <c r="T45" i="16"/>
  <c r="S45" i="16"/>
  <c r="M45" i="16"/>
  <c r="I45" i="16"/>
  <c r="D45" i="16"/>
  <c r="T44" i="16"/>
  <c r="S44" i="16"/>
  <c r="M44" i="16"/>
  <c r="I44" i="16"/>
  <c r="D44" i="16"/>
  <c r="T43" i="16"/>
  <c r="S43" i="16"/>
  <c r="M43" i="16"/>
  <c r="I43" i="16"/>
  <c r="D43" i="16"/>
  <c r="T42" i="16"/>
  <c r="S42" i="16"/>
  <c r="M42" i="16"/>
  <c r="I42" i="16"/>
  <c r="D42" i="16"/>
  <c r="T41" i="16"/>
  <c r="S41" i="16"/>
  <c r="M41" i="16"/>
  <c r="I41" i="16"/>
  <c r="D41" i="16"/>
  <c r="T40" i="16"/>
  <c r="S40" i="16"/>
  <c r="M40" i="16"/>
  <c r="I40" i="16"/>
  <c r="D40" i="16"/>
  <c r="T39" i="16"/>
  <c r="S39" i="16"/>
  <c r="M39" i="16"/>
  <c r="I39" i="16"/>
  <c r="D39" i="16"/>
  <c r="T38" i="16"/>
  <c r="S38" i="16"/>
  <c r="M38" i="16"/>
  <c r="I38" i="16"/>
  <c r="D38" i="16"/>
  <c r="T37" i="16"/>
  <c r="S37" i="16"/>
  <c r="M37" i="16"/>
  <c r="I37" i="16"/>
  <c r="D37" i="16"/>
  <c r="T36" i="16"/>
  <c r="S36" i="16"/>
  <c r="M36" i="16"/>
  <c r="I36" i="16"/>
  <c r="D36" i="16"/>
  <c r="T35" i="16"/>
  <c r="S35" i="16"/>
  <c r="M35" i="16"/>
  <c r="I35" i="16"/>
  <c r="D35" i="16"/>
  <c r="T34" i="16"/>
  <c r="S34" i="16"/>
  <c r="M34" i="16"/>
  <c r="I34" i="16"/>
  <c r="D34" i="16"/>
  <c r="T33" i="16"/>
  <c r="S33" i="16"/>
  <c r="M33" i="16"/>
  <c r="I33" i="16"/>
  <c r="D33" i="16"/>
  <c r="T32" i="16"/>
  <c r="S32" i="16"/>
  <c r="M32" i="16"/>
  <c r="I32" i="16"/>
  <c r="D32" i="16"/>
  <c r="T31" i="16"/>
  <c r="S31" i="16"/>
  <c r="M31" i="16"/>
  <c r="I31" i="16"/>
  <c r="D31" i="16"/>
  <c r="T30" i="16"/>
  <c r="S30" i="16"/>
  <c r="M30" i="16"/>
  <c r="I30" i="16"/>
  <c r="D30" i="16"/>
  <c r="T29" i="16"/>
  <c r="S29" i="16"/>
  <c r="M29" i="16"/>
  <c r="I29" i="16"/>
  <c r="D29" i="16"/>
  <c r="T28" i="16"/>
  <c r="S28" i="16"/>
  <c r="M28" i="16"/>
  <c r="I28" i="16"/>
  <c r="D28" i="16"/>
  <c r="T27" i="16"/>
  <c r="S27" i="16"/>
  <c r="M27" i="16"/>
  <c r="I27" i="16"/>
  <c r="D27" i="16"/>
  <c r="T26" i="16"/>
  <c r="S26" i="16"/>
  <c r="M26" i="16"/>
  <c r="I26" i="16"/>
  <c r="D26" i="16"/>
  <c r="T25" i="16"/>
  <c r="S25" i="16"/>
  <c r="M25" i="16"/>
  <c r="I25" i="16"/>
  <c r="D25" i="16"/>
  <c r="T24" i="16"/>
  <c r="S24" i="16"/>
  <c r="M24" i="16"/>
  <c r="I24" i="16"/>
  <c r="D24" i="16"/>
  <c r="T23" i="16"/>
  <c r="S23" i="16"/>
  <c r="M23" i="16"/>
  <c r="I23" i="16"/>
  <c r="D23" i="16"/>
  <c r="T22" i="16"/>
  <c r="S22" i="16"/>
  <c r="M22" i="16"/>
  <c r="I22" i="16"/>
  <c r="D22" i="16"/>
  <c r="T21" i="16"/>
  <c r="S21" i="16"/>
  <c r="M21" i="16"/>
  <c r="I21" i="16"/>
  <c r="D21" i="16"/>
  <c r="T20" i="16"/>
  <c r="S20" i="16"/>
  <c r="M20" i="16"/>
  <c r="I20" i="16"/>
  <c r="D20" i="16"/>
  <c r="T19" i="16"/>
  <c r="S19" i="16"/>
  <c r="M19" i="16"/>
  <c r="I19" i="16"/>
  <c r="D19" i="16"/>
  <c r="T18" i="16"/>
  <c r="S18" i="16"/>
  <c r="M18" i="16"/>
  <c r="I18" i="16"/>
  <c r="D18" i="16"/>
  <c r="T17" i="16"/>
  <c r="S17" i="16"/>
  <c r="M17" i="16"/>
  <c r="I17" i="16"/>
  <c r="D17" i="16"/>
  <c r="T16" i="16"/>
  <c r="S16" i="16"/>
  <c r="M16" i="16"/>
  <c r="I16" i="16"/>
  <c r="D16" i="16"/>
  <c r="T15" i="16"/>
  <c r="S15" i="16"/>
  <c r="M15" i="16"/>
  <c r="I15" i="16"/>
  <c r="D15" i="16"/>
  <c r="T14" i="16"/>
  <c r="S14" i="16"/>
  <c r="M14" i="16"/>
  <c r="I14" i="16"/>
  <c r="D14" i="16"/>
  <c r="T13" i="16"/>
  <c r="S13" i="16"/>
  <c r="M13" i="16"/>
  <c r="I13" i="16"/>
  <c r="D13" i="16"/>
  <c r="T12" i="16"/>
  <c r="S12" i="16"/>
  <c r="M12" i="16"/>
  <c r="I12" i="16"/>
  <c r="D12" i="16"/>
  <c r="T11" i="16"/>
  <c r="S11" i="16"/>
  <c r="M11" i="16"/>
  <c r="I11" i="16"/>
  <c r="D11" i="16"/>
  <c r="T10" i="16"/>
  <c r="S10" i="16"/>
  <c r="M10" i="16"/>
  <c r="I10" i="16"/>
  <c r="D10" i="16"/>
  <c r="T9" i="16"/>
  <c r="S9" i="16"/>
  <c r="M9" i="16"/>
  <c r="I9" i="16"/>
  <c r="D9" i="16"/>
  <c r="T8" i="16"/>
  <c r="S8" i="16"/>
  <c r="M8" i="16"/>
  <c r="I8" i="16"/>
  <c r="D8" i="16"/>
  <c r="T7" i="16"/>
  <c r="S7" i="16"/>
  <c r="M7" i="16"/>
  <c r="I7" i="16"/>
  <c r="D7" i="16"/>
  <c r="T6" i="16"/>
  <c r="S6" i="16"/>
  <c r="M6" i="16"/>
  <c r="I6" i="16"/>
  <c r="D6" i="16"/>
  <c r="T5" i="16"/>
  <c r="S5" i="16"/>
  <c r="M5" i="16"/>
  <c r="I5" i="16"/>
  <c r="D5" i="16"/>
  <c r="T4" i="16"/>
  <c r="S4" i="16"/>
  <c r="M4" i="16"/>
  <c r="I4" i="16"/>
  <c r="D4" i="16"/>
  <c r="T3" i="16"/>
  <c r="S3" i="16"/>
  <c r="M3" i="16"/>
  <c r="I3" i="16"/>
  <c r="D3" i="16"/>
  <c r="T2" i="16"/>
  <c r="S2" i="16"/>
  <c r="M2" i="16"/>
  <c r="I2" i="16"/>
  <c r="D2" i="1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T86" i="15"/>
  <c r="S86" i="15"/>
  <c r="M86" i="15"/>
  <c r="T85" i="15"/>
  <c r="S85" i="15"/>
  <c r="M85" i="15"/>
  <c r="T84" i="15"/>
  <c r="S84" i="15"/>
  <c r="T83" i="15"/>
  <c r="S83" i="15"/>
  <c r="M83" i="15"/>
  <c r="I83" i="15"/>
  <c r="T82" i="15"/>
  <c r="S82" i="15"/>
  <c r="M82" i="15"/>
  <c r="I82" i="15"/>
  <c r="T81" i="15"/>
  <c r="S81" i="15"/>
  <c r="M81" i="15"/>
  <c r="I81" i="15"/>
  <c r="T80" i="15"/>
  <c r="S80" i="15"/>
  <c r="M80" i="15"/>
  <c r="I80" i="15"/>
  <c r="T79" i="15"/>
  <c r="S79" i="15"/>
  <c r="M79" i="15"/>
  <c r="I79" i="15"/>
  <c r="T78" i="15"/>
  <c r="S78" i="15"/>
  <c r="M78" i="15"/>
  <c r="I78" i="15"/>
  <c r="T77" i="15"/>
  <c r="S77" i="15"/>
  <c r="M77" i="15"/>
  <c r="I77" i="15"/>
  <c r="T76" i="15"/>
  <c r="S76" i="15"/>
  <c r="M76" i="15"/>
  <c r="I76" i="15"/>
  <c r="T75" i="15"/>
  <c r="S75" i="15"/>
  <c r="M75" i="15"/>
  <c r="I75" i="15"/>
  <c r="T74" i="15"/>
  <c r="S74" i="15"/>
  <c r="M74" i="15"/>
  <c r="I74" i="15"/>
  <c r="T73" i="15"/>
  <c r="S73" i="15"/>
  <c r="M73" i="15"/>
  <c r="I73" i="15"/>
  <c r="T72" i="15"/>
  <c r="S72" i="15"/>
  <c r="M72" i="15"/>
  <c r="I72" i="15"/>
  <c r="T71" i="15"/>
  <c r="S71" i="15"/>
  <c r="M71" i="15"/>
  <c r="I71" i="15"/>
  <c r="T70" i="15"/>
  <c r="S70" i="15"/>
  <c r="M70" i="15"/>
  <c r="I70" i="15"/>
  <c r="T69" i="15"/>
  <c r="S69" i="15"/>
  <c r="M69" i="15"/>
  <c r="I69" i="15"/>
  <c r="T68" i="15"/>
  <c r="S68" i="15"/>
  <c r="M68" i="15"/>
  <c r="I68" i="15"/>
  <c r="T67" i="15"/>
  <c r="S67" i="15"/>
  <c r="M67" i="15"/>
  <c r="I67" i="15"/>
  <c r="T66" i="15"/>
  <c r="S66" i="15"/>
  <c r="M66" i="15"/>
  <c r="I66" i="15"/>
  <c r="T65" i="15"/>
  <c r="S65" i="15"/>
  <c r="M65" i="15"/>
  <c r="I65" i="15"/>
  <c r="T64" i="15"/>
  <c r="S64" i="15"/>
  <c r="M64" i="15"/>
  <c r="I64" i="15"/>
  <c r="T63" i="15"/>
  <c r="S63" i="15"/>
  <c r="M63" i="15"/>
  <c r="I63" i="15"/>
  <c r="T62" i="15"/>
  <c r="S62" i="15"/>
  <c r="M62" i="15"/>
  <c r="I62" i="15"/>
  <c r="T61" i="15"/>
  <c r="S61" i="15"/>
  <c r="M61" i="15"/>
  <c r="I61" i="15"/>
  <c r="T60" i="15"/>
  <c r="S60" i="15"/>
  <c r="M60" i="15"/>
  <c r="I60" i="15"/>
  <c r="T59" i="15"/>
  <c r="S59" i="15"/>
  <c r="M59" i="15"/>
  <c r="I59" i="15"/>
  <c r="T58" i="15"/>
  <c r="S58" i="15"/>
  <c r="M58" i="15"/>
  <c r="I58" i="15"/>
  <c r="T57" i="15"/>
  <c r="S57" i="15"/>
  <c r="M57" i="15"/>
  <c r="I57" i="15"/>
  <c r="T56" i="15"/>
  <c r="S56" i="15"/>
  <c r="M56" i="15"/>
  <c r="I56" i="15"/>
  <c r="T55" i="15"/>
  <c r="S55" i="15"/>
  <c r="M55" i="15"/>
  <c r="I55" i="15"/>
  <c r="T54" i="15"/>
  <c r="S54" i="15"/>
  <c r="M54" i="15"/>
  <c r="I54" i="15"/>
  <c r="T53" i="15"/>
  <c r="S53" i="15"/>
  <c r="M53" i="15"/>
  <c r="I53" i="15"/>
  <c r="T52" i="15"/>
  <c r="S52" i="15"/>
  <c r="M52" i="15"/>
  <c r="I52" i="15"/>
  <c r="T51" i="15"/>
  <c r="S51" i="15"/>
  <c r="M51" i="15"/>
  <c r="I51" i="15"/>
  <c r="T50" i="15"/>
  <c r="S50" i="15"/>
  <c r="M50" i="15"/>
  <c r="I50" i="15"/>
  <c r="T49" i="15"/>
  <c r="S49" i="15"/>
  <c r="M49" i="15"/>
  <c r="I49" i="15"/>
  <c r="T48" i="15"/>
  <c r="S48" i="15"/>
  <c r="M48" i="15"/>
  <c r="I48" i="15"/>
  <c r="T47" i="15"/>
  <c r="S47" i="15"/>
  <c r="M47" i="15"/>
  <c r="I47" i="15"/>
  <c r="T46" i="15"/>
  <c r="S46" i="15"/>
  <c r="M46" i="15"/>
  <c r="I46" i="15"/>
  <c r="T45" i="15"/>
  <c r="S45" i="15"/>
  <c r="M45" i="15"/>
  <c r="I45" i="15"/>
  <c r="T44" i="15"/>
  <c r="S44" i="15"/>
  <c r="M44" i="15"/>
  <c r="I44" i="15"/>
  <c r="T43" i="15"/>
  <c r="S43" i="15"/>
  <c r="M43" i="15"/>
  <c r="I43" i="15"/>
  <c r="T42" i="15"/>
  <c r="S42" i="15"/>
  <c r="M42" i="15"/>
  <c r="I42" i="15"/>
  <c r="T41" i="15"/>
  <c r="S41" i="15"/>
  <c r="M41" i="15"/>
  <c r="I41" i="15"/>
  <c r="T40" i="15"/>
  <c r="S40" i="15"/>
  <c r="M40" i="15"/>
  <c r="I40" i="15"/>
  <c r="T39" i="15"/>
  <c r="S39" i="15"/>
  <c r="M39" i="15"/>
  <c r="I39" i="15"/>
  <c r="T38" i="15"/>
  <c r="S38" i="15"/>
  <c r="M38" i="15"/>
  <c r="I38" i="15"/>
  <c r="T37" i="15"/>
  <c r="S37" i="15"/>
  <c r="M37" i="15"/>
  <c r="I37" i="15"/>
  <c r="T36" i="15"/>
  <c r="S36" i="15"/>
  <c r="M36" i="15"/>
  <c r="I36" i="15"/>
  <c r="T35" i="15"/>
  <c r="S35" i="15"/>
  <c r="M35" i="15"/>
  <c r="I35" i="15"/>
  <c r="T34" i="15"/>
  <c r="S34" i="15"/>
  <c r="M34" i="15"/>
  <c r="I34" i="15"/>
  <c r="T33" i="15"/>
  <c r="S33" i="15"/>
  <c r="M33" i="15"/>
  <c r="I33" i="15"/>
  <c r="T32" i="15"/>
  <c r="S32" i="15"/>
  <c r="M32" i="15"/>
  <c r="I32" i="15"/>
  <c r="T31" i="15"/>
  <c r="S31" i="15"/>
  <c r="M31" i="15"/>
  <c r="I31" i="15"/>
  <c r="T30" i="15"/>
  <c r="S30" i="15"/>
  <c r="M30" i="15"/>
  <c r="I30" i="15"/>
  <c r="T29" i="15"/>
  <c r="S29" i="15"/>
  <c r="M29" i="15"/>
  <c r="I29" i="15"/>
  <c r="T28" i="15"/>
  <c r="S28" i="15"/>
  <c r="M28" i="15"/>
  <c r="I28" i="15"/>
  <c r="T27" i="15"/>
  <c r="S27" i="15"/>
  <c r="M27" i="15"/>
  <c r="I27" i="15"/>
  <c r="T26" i="15"/>
  <c r="S26" i="15"/>
  <c r="M26" i="15"/>
  <c r="I26" i="15"/>
  <c r="T25" i="15"/>
  <c r="S25" i="15"/>
  <c r="M25" i="15"/>
  <c r="I25" i="15"/>
  <c r="T24" i="15"/>
  <c r="S24" i="15"/>
  <c r="M24" i="15"/>
  <c r="I24" i="15"/>
  <c r="T23" i="15"/>
  <c r="S23" i="15"/>
  <c r="M23" i="15"/>
  <c r="I23" i="15"/>
  <c r="T22" i="15"/>
  <c r="S22" i="15"/>
  <c r="M22" i="15"/>
  <c r="I22" i="15"/>
  <c r="T21" i="15"/>
  <c r="S21" i="15"/>
  <c r="M21" i="15"/>
  <c r="I21" i="15"/>
  <c r="T20" i="15"/>
  <c r="S20" i="15"/>
  <c r="M20" i="15"/>
  <c r="I20" i="15"/>
  <c r="T19" i="15"/>
  <c r="S19" i="15"/>
  <c r="M19" i="15"/>
  <c r="I19" i="15"/>
  <c r="T18" i="15"/>
  <c r="S18" i="15"/>
  <c r="M18" i="15"/>
  <c r="I18" i="15"/>
  <c r="T17" i="15"/>
  <c r="S17" i="15"/>
  <c r="M17" i="15"/>
  <c r="I17" i="15"/>
  <c r="T16" i="15"/>
  <c r="S16" i="15"/>
  <c r="M16" i="15"/>
  <c r="I16" i="15"/>
  <c r="T15" i="15"/>
  <c r="S15" i="15"/>
  <c r="M15" i="15"/>
  <c r="I15" i="15"/>
  <c r="T14" i="15"/>
  <c r="S14" i="15"/>
  <c r="M14" i="15"/>
  <c r="I14" i="15"/>
  <c r="T13" i="15"/>
  <c r="S13" i="15"/>
  <c r="M13" i="15"/>
  <c r="I13" i="15"/>
  <c r="T12" i="15"/>
  <c r="S12" i="15"/>
  <c r="M12" i="15"/>
  <c r="I12" i="15"/>
  <c r="T11" i="15"/>
  <c r="S11" i="15"/>
  <c r="M11" i="15"/>
  <c r="I11" i="15"/>
  <c r="T10" i="15"/>
  <c r="S10" i="15"/>
  <c r="M10" i="15"/>
  <c r="I10" i="15"/>
  <c r="T9" i="15"/>
  <c r="S9" i="15"/>
  <c r="M9" i="15"/>
  <c r="I9" i="15"/>
  <c r="T8" i="15"/>
  <c r="S8" i="15"/>
  <c r="M8" i="15"/>
  <c r="I8" i="15"/>
  <c r="T7" i="15"/>
  <c r="S7" i="15"/>
  <c r="M7" i="15"/>
  <c r="I7" i="15"/>
  <c r="T6" i="15"/>
  <c r="S6" i="15"/>
  <c r="M6" i="15"/>
  <c r="I6" i="15"/>
  <c r="T5" i="15"/>
  <c r="S5" i="15"/>
  <c r="M5" i="15"/>
  <c r="I5" i="15"/>
  <c r="T4" i="15"/>
  <c r="S4" i="15"/>
  <c r="M4" i="15"/>
  <c r="I4" i="15"/>
  <c r="T3" i="15"/>
  <c r="S3" i="15"/>
  <c r="M3" i="15"/>
  <c r="I3" i="15"/>
  <c r="T2" i="15"/>
  <c r="S2" i="15"/>
  <c r="M2" i="15"/>
  <c r="I2" i="15"/>
  <c r="T86" i="14"/>
  <c r="S86" i="14"/>
  <c r="M86" i="14"/>
  <c r="T85" i="14"/>
  <c r="S85" i="14"/>
  <c r="M85" i="14"/>
  <c r="I85" i="14"/>
  <c r="T84" i="14"/>
  <c r="S84" i="14"/>
  <c r="M84" i="14"/>
  <c r="I84" i="14"/>
  <c r="T83" i="14"/>
  <c r="S83" i="14"/>
  <c r="M83" i="14"/>
  <c r="I83" i="14"/>
  <c r="T82" i="14"/>
  <c r="S82" i="14"/>
  <c r="M82" i="14"/>
  <c r="I82" i="14"/>
  <c r="T81" i="14"/>
  <c r="S81" i="14"/>
  <c r="M81" i="14"/>
  <c r="I81" i="14"/>
  <c r="T80" i="14"/>
  <c r="S80" i="14"/>
  <c r="M80" i="14"/>
  <c r="I80" i="14"/>
  <c r="T79" i="14"/>
  <c r="S79" i="14"/>
  <c r="M79" i="14"/>
  <c r="I79" i="14"/>
  <c r="T78" i="14"/>
  <c r="S78" i="14"/>
  <c r="M78" i="14"/>
  <c r="I78" i="14"/>
  <c r="T77" i="14"/>
  <c r="S77" i="14"/>
  <c r="M77" i="14"/>
  <c r="I77" i="14"/>
  <c r="T76" i="14"/>
  <c r="S76" i="14"/>
  <c r="M76" i="14"/>
  <c r="I76" i="14"/>
  <c r="T75" i="14"/>
  <c r="S75" i="14"/>
  <c r="M75" i="14"/>
  <c r="I75" i="14"/>
  <c r="T74" i="14"/>
  <c r="S74" i="14"/>
  <c r="M74" i="14"/>
  <c r="I74" i="14"/>
  <c r="T73" i="14"/>
  <c r="S73" i="14"/>
  <c r="M73" i="14"/>
  <c r="I73" i="14"/>
  <c r="T72" i="14"/>
  <c r="S72" i="14"/>
  <c r="M72" i="14"/>
  <c r="I72" i="14"/>
  <c r="T71" i="14"/>
  <c r="S71" i="14"/>
  <c r="M71" i="14"/>
  <c r="I71" i="14"/>
  <c r="T70" i="14"/>
  <c r="S70" i="14"/>
  <c r="M70" i="14"/>
  <c r="I70" i="14"/>
  <c r="T69" i="14"/>
  <c r="S69" i="14"/>
  <c r="M69" i="14"/>
  <c r="I69" i="14"/>
  <c r="T68" i="14"/>
  <c r="S68" i="14"/>
  <c r="M68" i="14"/>
  <c r="I68" i="14"/>
  <c r="T67" i="14"/>
  <c r="S67" i="14"/>
  <c r="M67" i="14"/>
  <c r="I67" i="14"/>
  <c r="T66" i="14"/>
  <c r="S66" i="14"/>
  <c r="M66" i="14"/>
  <c r="I66" i="14"/>
  <c r="T65" i="14"/>
  <c r="S65" i="14"/>
  <c r="M65" i="14"/>
  <c r="I65" i="14"/>
  <c r="T64" i="14"/>
  <c r="S64" i="14"/>
  <c r="M64" i="14"/>
  <c r="I64" i="14"/>
  <c r="T63" i="14"/>
  <c r="S63" i="14"/>
  <c r="M63" i="14"/>
  <c r="I63" i="14"/>
  <c r="T62" i="14"/>
  <c r="S62" i="14"/>
  <c r="M62" i="14"/>
  <c r="I62" i="14"/>
  <c r="T61" i="14"/>
  <c r="S61" i="14"/>
  <c r="M61" i="14"/>
  <c r="I61" i="14"/>
  <c r="T60" i="14"/>
  <c r="S60" i="14"/>
  <c r="M60" i="14"/>
  <c r="I60" i="14"/>
  <c r="T59" i="14"/>
  <c r="S59" i="14"/>
  <c r="M59" i="14"/>
  <c r="I59" i="14"/>
  <c r="T58" i="14"/>
  <c r="S58" i="14"/>
  <c r="M58" i="14"/>
  <c r="I58" i="14"/>
  <c r="T57" i="14"/>
  <c r="S57" i="14"/>
  <c r="M57" i="14"/>
  <c r="I57" i="14"/>
  <c r="T56" i="14"/>
  <c r="S56" i="14"/>
  <c r="M56" i="14"/>
  <c r="I56" i="14"/>
  <c r="T55" i="14"/>
  <c r="S55" i="14"/>
  <c r="M55" i="14"/>
  <c r="I55" i="14"/>
  <c r="T54" i="14"/>
  <c r="S54" i="14"/>
  <c r="M54" i="14"/>
  <c r="I54" i="14"/>
  <c r="T53" i="14"/>
  <c r="S53" i="14"/>
  <c r="M53" i="14"/>
  <c r="I53" i="14"/>
  <c r="T52" i="14"/>
  <c r="S52" i="14"/>
  <c r="M52" i="14"/>
  <c r="I52" i="14"/>
  <c r="T51" i="14"/>
  <c r="S51" i="14"/>
  <c r="M51" i="14"/>
  <c r="I51" i="14"/>
  <c r="T50" i="14"/>
  <c r="S50" i="14"/>
  <c r="M50" i="14"/>
  <c r="I50" i="14"/>
  <c r="T49" i="14"/>
  <c r="S49" i="14"/>
  <c r="M49" i="14"/>
  <c r="I49" i="14"/>
  <c r="T48" i="14"/>
  <c r="S48" i="14"/>
  <c r="M48" i="14"/>
  <c r="I48" i="14"/>
  <c r="T47" i="14"/>
  <c r="S47" i="14"/>
  <c r="M47" i="14"/>
  <c r="I47" i="14"/>
  <c r="T46" i="14"/>
  <c r="S46" i="14"/>
  <c r="M46" i="14"/>
  <c r="I46" i="14"/>
  <c r="T45" i="14"/>
  <c r="S45" i="14"/>
  <c r="M45" i="14"/>
  <c r="I45" i="14"/>
  <c r="T44" i="14"/>
  <c r="S44" i="14"/>
  <c r="M44" i="14"/>
  <c r="I44" i="14"/>
  <c r="T43" i="14"/>
  <c r="S43" i="14"/>
  <c r="M43" i="14"/>
  <c r="I43" i="14"/>
  <c r="T42" i="14"/>
  <c r="S42" i="14"/>
  <c r="M42" i="14"/>
  <c r="I42" i="14"/>
  <c r="T41" i="14"/>
  <c r="S41" i="14"/>
  <c r="M41" i="14"/>
  <c r="I41" i="14"/>
  <c r="T40" i="14"/>
  <c r="S40" i="14"/>
  <c r="M40" i="14"/>
  <c r="I40" i="14"/>
  <c r="T39" i="14"/>
  <c r="S39" i="14"/>
  <c r="M39" i="14"/>
  <c r="I39" i="14"/>
  <c r="T38" i="14"/>
  <c r="S38" i="14"/>
  <c r="M38" i="14"/>
  <c r="I38" i="14"/>
  <c r="T37" i="14"/>
  <c r="S37" i="14"/>
  <c r="M37" i="14"/>
  <c r="I37" i="14"/>
  <c r="T36" i="14"/>
  <c r="S36" i="14"/>
  <c r="M36" i="14"/>
  <c r="I36" i="14"/>
  <c r="T35" i="14"/>
  <c r="S35" i="14"/>
  <c r="M35" i="14"/>
  <c r="I35" i="14"/>
  <c r="T34" i="14"/>
  <c r="S34" i="14"/>
  <c r="M34" i="14"/>
  <c r="I34" i="14"/>
  <c r="T33" i="14"/>
  <c r="S33" i="14"/>
  <c r="M33" i="14"/>
  <c r="I33" i="14"/>
  <c r="T32" i="14"/>
  <c r="S32" i="14"/>
  <c r="M32" i="14"/>
  <c r="I32" i="14"/>
  <c r="T31" i="14"/>
  <c r="S31" i="14"/>
  <c r="M31" i="14"/>
  <c r="I31" i="14"/>
  <c r="T30" i="14"/>
  <c r="S30" i="14"/>
  <c r="M30" i="14"/>
  <c r="I30" i="14"/>
  <c r="T29" i="14"/>
  <c r="S29" i="14"/>
  <c r="M29" i="14"/>
  <c r="I29" i="14"/>
  <c r="T28" i="14"/>
  <c r="S28" i="14"/>
  <c r="M28" i="14"/>
  <c r="I28" i="14"/>
  <c r="T27" i="14"/>
  <c r="S27" i="14"/>
  <c r="M27" i="14"/>
  <c r="I27" i="14"/>
  <c r="T26" i="14"/>
  <c r="S26" i="14"/>
  <c r="M26" i="14"/>
  <c r="I26" i="14"/>
  <c r="T25" i="14"/>
  <c r="S25" i="14"/>
  <c r="M25" i="14"/>
  <c r="I25" i="14"/>
  <c r="T24" i="14"/>
  <c r="S24" i="14"/>
  <c r="M24" i="14"/>
  <c r="I24" i="14"/>
  <c r="T23" i="14"/>
  <c r="S23" i="14"/>
  <c r="M23" i="14"/>
  <c r="I23" i="14"/>
  <c r="T22" i="14"/>
  <c r="S22" i="14"/>
  <c r="M22" i="14"/>
  <c r="I22" i="14"/>
  <c r="T21" i="14"/>
  <c r="S21" i="14"/>
  <c r="M21" i="14"/>
  <c r="I21" i="14"/>
  <c r="T20" i="14"/>
  <c r="S20" i="14"/>
  <c r="M20" i="14"/>
  <c r="I20" i="14"/>
  <c r="T19" i="14"/>
  <c r="S19" i="14"/>
  <c r="M19" i="14"/>
  <c r="I19" i="14"/>
  <c r="T18" i="14"/>
  <c r="S18" i="14"/>
  <c r="M18" i="14"/>
  <c r="I18" i="14"/>
  <c r="T17" i="14"/>
  <c r="S17" i="14"/>
  <c r="M17" i="14"/>
  <c r="I17" i="14"/>
  <c r="T16" i="14"/>
  <c r="S16" i="14"/>
  <c r="M16" i="14"/>
  <c r="I16" i="14"/>
  <c r="T15" i="14"/>
  <c r="S15" i="14"/>
  <c r="M15" i="14"/>
  <c r="I15" i="14"/>
  <c r="T14" i="14"/>
  <c r="S14" i="14"/>
  <c r="M14" i="14"/>
  <c r="I14" i="14"/>
  <c r="T13" i="14"/>
  <c r="S13" i="14"/>
  <c r="M13" i="14"/>
  <c r="I13" i="14"/>
  <c r="T12" i="14"/>
  <c r="S12" i="14"/>
  <c r="M12" i="14"/>
  <c r="I12" i="14"/>
  <c r="T11" i="14"/>
  <c r="S11" i="14"/>
  <c r="M11" i="14"/>
  <c r="I11" i="14"/>
  <c r="T10" i="14"/>
  <c r="S10" i="14"/>
  <c r="M10" i="14"/>
  <c r="I10" i="14"/>
  <c r="T9" i="14"/>
  <c r="S9" i="14"/>
  <c r="M9" i="14"/>
  <c r="I9" i="14"/>
  <c r="T8" i="14"/>
  <c r="S8" i="14"/>
  <c r="M8" i="14"/>
  <c r="I8" i="14"/>
  <c r="T7" i="14"/>
  <c r="S7" i="14"/>
  <c r="M7" i="14"/>
  <c r="I7" i="14"/>
  <c r="T6" i="14"/>
  <c r="S6" i="14"/>
  <c r="M6" i="14"/>
  <c r="I6" i="14"/>
  <c r="T5" i="14"/>
  <c r="S5" i="14"/>
  <c r="M5" i="14"/>
  <c r="I5" i="14"/>
  <c r="T4" i="14"/>
  <c r="S4" i="14"/>
  <c r="M4" i="14"/>
  <c r="I4" i="14"/>
  <c r="T3" i="14"/>
  <c r="S3" i="14"/>
  <c r="M3" i="14"/>
  <c r="I3" i="14"/>
  <c r="T2" i="14"/>
  <c r="S2" i="14"/>
  <c r="M2" i="14"/>
  <c r="I2" i="14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2" i="9"/>
  <c r="J2" i="4"/>
  <c r="I2" i="9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2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J166" i="4"/>
  <c r="J165" i="4"/>
  <c r="J164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7" i="4"/>
  <c r="J168" i="4"/>
  <c r="J16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M13" i="3"/>
  <c r="M12" i="3"/>
  <c r="M11" i="3"/>
  <c r="M10" i="3"/>
  <c r="L13" i="3"/>
  <c r="L12" i="3"/>
  <c r="L11" i="3"/>
  <c r="L10" i="3"/>
  <c r="K13" i="3"/>
  <c r="K12" i="3"/>
  <c r="K11" i="3"/>
  <c r="K10" i="3"/>
  <c r="J13" i="3"/>
  <c r="J12" i="3"/>
  <c r="J11" i="3"/>
  <c r="J10" i="3"/>
  <c r="I13" i="3"/>
  <c r="I12" i="3"/>
  <c r="I11" i="3"/>
  <c r="I10" i="3"/>
  <c r="U9" i="1"/>
  <c r="U8" i="1"/>
  <c r="U7" i="1"/>
  <c r="U6" i="1"/>
  <c r="U5" i="1"/>
  <c r="T9" i="1"/>
  <c r="T8" i="1"/>
  <c r="T7" i="1"/>
  <c r="T5" i="1"/>
  <c r="T6" i="1"/>
  <c r="S9" i="1"/>
  <c r="S8" i="1"/>
  <c r="S7" i="1"/>
  <c r="S6" i="1"/>
  <c r="S5" i="1"/>
  <c r="R9" i="1"/>
  <c r="R8" i="1"/>
  <c r="R7" i="1"/>
  <c r="R6" i="1"/>
  <c r="R5" i="1"/>
  <c r="M9" i="1"/>
  <c r="M8" i="1"/>
  <c r="M7" i="1"/>
  <c r="M6" i="1"/>
  <c r="M5" i="1"/>
  <c r="L9" i="1"/>
  <c r="L8" i="1"/>
  <c r="L7" i="1"/>
  <c r="L6" i="1"/>
  <c r="L5" i="1"/>
  <c r="K9" i="1"/>
  <c r="K8" i="1"/>
  <c r="K7" i="1"/>
  <c r="K6" i="1"/>
  <c r="K5" i="1"/>
  <c r="J9" i="1"/>
  <c r="J8" i="1"/>
  <c r="J7" i="1"/>
  <c r="J6" i="1"/>
  <c r="J5" i="1"/>
  <c r="Q9" i="1"/>
  <c r="Q8" i="1"/>
  <c r="Q7" i="1"/>
  <c r="Q6" i="1"/>
  <c r="Q5" i="1"/>
  <c r="P9" i="1"/>
  <c r="P8" i="1"/>
  <c r="P7" i="1"/>
  <c r="P6" i="1"/>
  <c r="P5" i="1"/>
  <c r="O9" i="1"/>
  <c r="O8" i="1"/>
  <c r="O7" i="1"/>
  <c r="O6" i="1"/>
  <c r="O5" i="1"/>
  <c r="N9" i="1"/>
  <c r="N8" i="1"/>
  <c r="N7" i="1"/>
  <c r="N6" i="1"/>
  <c r="N5" i="1"/>
  <c r="I9" i="1"/>
  <c r="I8" i="1"/>
  <c r="I7" i="1"/>
  <c r="I6" i="1"/>
  <c r="I5" i="1"/>
  <c r="H9" i="1"/>
  <c r="H8" i="1"/>
  <c r="H7" i="1"/>
  <c r="H6" i="1"/>
  <c r="H5" i="1"/>
  <c r="G9" i="1"/>
  <c r="G8" i="1"/>
  <c r="G7" i="1"/>
  <c r="G6" i="1"/>
  <c r="G5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<sst xmlns="http://schemas.openxmlformats.org/spreadsheetml/2006/main" count="4392" uniqueCount="159">
  <si>
    <t>Sample</t>
  </si>
  <si>
    <t>ppm Ammonium</t>
  </si>
  <si>
    <t>BR4.D6</t>
  </si>
  <si>
    <t>BR3.D6</t>
  </si>
  <si>
    <t>BC3.D0</t>
  </si>
  <si>
    <t>BR1.D3</t>
  </si>
  <si>
    <t>BR4.D0</t>
  </si>
  <si>
    <t>BR3.D0</t>
  </si>
  <si>
    <t>BC4.D6</t>
  </si>
  <si>
    <t>BC3.D3</t>
  </si>
  <si>
    <t>BR2.D9</t>
  </si>
  <si>
    <t>BR3.D9</t>
  </si>
  <si>
    <t>BR4.D12</t>
  </si>
  <si>
    <t>BR3.D12</t>
  </si>
  <si>
    <t>BC4.D3</t>
  </si>
  <si>
    <t>BR1.D12</t>
  </si>
  <si>
    <t>BR4.D9</t>
  </si>
  <si>
    <t>BR2.D12</t>
  </si>
  <si>
    <t>BC3.D6</t>
  </si>
  <si>
    <t>BC1.D3</t>
  </si>
  <si>
    <t>BR1.D0</t>
  </si>
  <si>
    <t>BR3.D3</t>
  </si>
  <si>
    <t>BR1.D9</t>
  </si>
  <si>
    <t>BR2.D0</t>
  </si>
  <si>
    <t>BC2.D6</t>
  </si>
  <si>
    <t>BR1.D6</t>
  </si>
  <si>
    <t>BC2.D0</t>
  </si>
  <si>
    <t>BC3.D9</t>
  </si>
  <si>
    <t>BC1.D12</t>
  </si>
  <si>
    <t>BC4.D12</t>
  </si>
  <si>
    <t>BC2.D3</t>
  </si>
  <si>
    <t>BC1.D0</t>
  </si>
  <si>
    <t>BC3.D12</t>
  </si>
  <si>
    <t>BC4.D9</t>
  </si>
  <si>
    <t>BC4.D0</t>
  </si>
  <si>
    <t>BC2.D12</t>
  </si>
  <si>
    <t>BC1.D9</t>
  </si>
  <si>
    <t>BR2.D3</t>
  </si>
  <si>
    <t>BC1.D6</t>
  </si>
  <si>
    <t>BC2.D9</t>
  </si>
  <si>
    <t>BR2.D6</t>
  </si>
  <si>
    <t>BR4.D3</t>
  </si>
  <si>
    <t>???</t>
  </si>
  <si>
    <t>BY3.D6</t>
  </si>
  <si>
    <t>BY3.D9</t>
  </si>
  <si>
    <t>BY3.D12</t>
  </si>
  <si>
    <t>BY4.D6</t>
  </si>
  <si>
    <t>BI1.D9</t>
  </si>
  <si>
    <t>BI4.D3</t>
  </si>
  <si>
    <t>BY1.D12</t>
  </si>
  <si>
    <t>BY1.D9</t>
  </si>
  <si>
    <t>BY2.D9</t>
  </si>
  <si>
    <t>BY1.D6</t>
  </si>
  <si>
    <t>BI2.D9</t>
  </si>
  <si>
    <t>BI4.D0</t>
  </si>
  <si>
    <t>BI2.D0</t>
  </si>
  <si>
    <t>BI3.D3</t>
  </si>
  <si>
    <t>BI3.D9</t>
  </si>
  <si>
    <t>BI1.D3</t>
  </si>
  <si>
    <t>BI1.D0</t>
  </si>
  <si>
    <t>BI4.D9</t>
  </si>
  <si>
    <t>BY2.D0</t>
  </si>
  <si>
    <t>BY4.D0</t>
  </si>
  <si>
    <t>BY4.D12</t>
  </si>
  <si>
    <t>BY3.D0</t>
  </si>
  <si>
    <t>BI4.D6</t>
  </si>
  <si>
    <t>BI3.D0</t>
  </si>
  <si>
    <t>BY2.D3</t>
  </si>
  <si>
    <t>BY1.D0</t>
  </si>
  <si>
    <t>BI3.D6</t>
  </si>
  <si>
    <t>BY1.D3</t>
  </si>
  <si>
    <t>BY3.D3</t>
  </si>
  <si>
    <t>BY2.D6</t>
  </si>
  <si>
    <t>BY2.D12</t>
  </si>
  <si>
    <t>BI2.D12</t>
  </si>
  <si>
    <t>BI1.D12</t>
  </si>
  <si>
    <t>BI2.D3</t>
  </si>
  <si>
    <t>BI1.D6</t>
  </si>
  <si>
    <t>BY4.D3</t>
  </si>
  <si>
    <t>BY4.D9</t>
  </si>
  <si>
    <t>BI4.D12</t>
  </si>
  <si>
    <t>BI2.D6</t>
  </si>
  <si>
    <t>BI3.D12</t>
  </si>
  <si>
    <t>SOIL.A</t>
  </si>
  <si>
    <t>MAN.A</t>
  </si>
  <si>
    <t>MAN.B</t>
  </si>
  <si>
    <t>SOIL.B</t>
  </si>
  <si>
    <t>BC1</t>
  </si>
  <si>
    <t>BC2</t>
  </si>
  <si>
    <t>BC3</t>
  </si>
  <si>
    <t>BC4</t>
  </si>
  <si>
    <t>BR1</t>
  </si>
  <si>
    <t>BR2</t>
  </si>
  <si>
    <t>BR3</t>
  </si>
  <si>
    <t>BR4</t>
  </si>
  <si>
    <t>BI1</t>
  </si>
  <si>
    <t>BI2</t>
  </si>
  <si>
    <t>BI3</t>
  </si>
  <si>
    <t>BI4</t>
  </si>
  <si>
    <t>BY1</t>
  </si>
  <si>
    <t>BY2</t>
  </si>
  <si>
    <t>BY3</t>
  </si>
  <si>
    <t>BY4</t>
  </si>
  <si>
    <t>Day 0</t>
  </si>
  <si>
    <t>Day 6</t>
  </si>
  <si>
    <t>Day 3</t>
  </si>
  <si>
    <t>Day 9</t>
  </si>
  <si>
    <t>Day 12</t>
  </si>
  <si>
    <t>BC</t>
  </si>
  <si>
    <t>BR</t>
  </si>
  <si>
    <t>BI</t>
  </si>
  <si>
    <t>BY</t>
  </si>
  <si>
    <t>multiply everything by 5.71</t>
  </si>
  <si>
    <t xml:space="preserve">mg </t>
  </si>
  <si>
    <t>mg/kg in dry</t>
  </si>
  <si>
    <t>Type</t>
  </si>
  <si>
    <t>Treatment</t>
  </si>
  <si>
    <t>Time</t>
  </si>
  <si>
    <t>B</t>
  </si>
  <si>
    <t>C</t>
  </si>
  <si>
    <t>I</t>
  </si>
  <si>
    <t>R</t>
  </si>
  <si>
    <t>Y</t>
  </si>
  <si>
    <t>M</t>
  </si>
  <si>
    <t>A</t>
  </si>
  <si>
    <t>S</t>
  </si>
  <si>
    <t>O</t>
  </si>
  <si>
    <t>Experiment</t>
  </si>
  <si>
    <t>NH4 ppm</t>
  </si>
  <si>
    <t>Row Labels</t>
  </si>
  <si>
    <t>Grand Total</t>
  </si>
  <si>
    <t>Average of NH4 ppm</t>
  </si>
  <si>
    <t>StdDev of NH4 ppm</t>
  </si>
  <si>
    <t>Pile</t>
  </si>
  <si>
    <t>NH4 CV</t>
  </si>
  <si>
    <t>Flag</t>
  </si>
  <si>
    <t>bad reps</t>
  </si>
  <si>
    <t>Average of NO3 ppm</t>
  </si>
  <si>
    <t>StdDev of NO3 ppm</t>
  </si>
  <si>
    <t>NO3 CV</t>
  </si>
  <si>
    <t>PPM NO3</t>
  </si>
  <si>
    <t>Average of mg/kg in dry</t>
  </si>
  <si>
    <t>StdDev of mg/kg in dry2</t>
  </si>
  <si>
    <t>pH 60 s</t>
  </si>
  <si>
    <t>Phos CV</t>
  </si>
  <si>
    <t>COMP</t>
  </si>
  <si>
    <t>Average of Phos Mg/kg dry</t>
  </si>
  <si>
    <t>StdDev of Phos Mg/kg dry</t>
  </si>
  <si>
    <t>Ratio NO3/NH4</t>
  </si>
  <si>
    <t>Ratio NH4:NH3</t>
  </si>
  <si>
    <t>Average D12</t>
  </si>
  <si>
    <t>STDev D12</t>
  </si>
  <si>
    <t>Exp-1</t>
  </si>
  <si>
    <t>Exp-2</t>
  </si>
  <si>
    <t>Treatment(1)</t>
  </si>
  <si>
    <t>Exp.1 - BC</t>
  </si>
  <si>
    <t>Exp.2 - BI</t>
  </si>
  <si>
    <t>Exp.1 - BR</t>
  </si>
  <si>
    <t>Exp.2 -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</si>
</sst>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8"/>
      <color indexed="8"/>
      <name val="Arial"/>
    </font>
    <font>
      <sz val="14"/>
      <color theme="1"/>
      <name val="Calibri"/>
      <family val="2"/>
      <scheme val="minor"/>
    </font>
    <font>
      <sz val="14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8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0" fillId="0" borderId="1" xfId="0" applyNumberFormat="1" applyFont="1" applyBorder="1"/>
    <xf numFmtId="0" fontId="0" fillId="2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'NH4 pre-lim2'!$B$1</c:f>
              <c:strCache>
                <c:ptCount val="1"/>
                <c:pt idx="0">
                  <c:v>BC1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pre-lim2'!$B$2:$B$6</c:f>
              <c:numCache>
                <c:formatCode>General</c:formatCode>
                <c:ptCount val="5"/>
                <c:pt idx="0">
                  <c:v>11.696</c:v>
                </c:pt>
                <c:pt idx="1">
                  <c:v>17.4015</c:v>
                </c:pt>
                <c:pt idx="2">
                  <c:v>11.264</c:v>
                </c:pt>
                <c:pt idx="3">
                  <c:v>22.6815</c:v>
                </c:pt>
                <c:pt idx="4">
                  <c:v>17.0205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'NH4 pre-lim2'!$C$1</c:f>
              <c:strCache>
                <c:ptCount val="1"/>
                <c:pt idx="0">
                  <c:v>BC2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pre-lim2'!$C$2:$C$6</c:f>
              <c:numCache>
                <c:formatCode>General</c:formatCode>
                <c:ptCount val="5"/>
                <c:pt idx="0">
                  <c:v>7.4615</c:v>
                </c:pt>
                <c:pt idx="1">
                  <c:v>26.3465</c:v>
                </c:pt>
                <c:pt idx="2">
                  <c:v>10.0355</c:v>
                </c:pt>
                <c:pt idx="3">
                  <c:v>6.5675</c:v>
                </c:pt>
                <c:pt idx="4">
                  <c:v>32.911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'NH4 pre-lim2'!$D$1</c:f>
              <c:strCache>
                <c:ptCount val="1"/>
                <c:pt idx="0">
                  <c:v>BC3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pre-lim2'!$D$2:$D$6</c:f>
              <c:numCache>
                <c:formatCode>General</c:formatCode>
                <c:ptCount val="5"/>
                <c:pt idx="0">
                  <c:v>20.805</c:v>
                </c:pt>
                <c:pt idx="1">
                  <c:v>23.28</c:v>
                </c:pt>
                <c:pt idx="2">
                  <c:v>19.359</c:v>
                </c:pt>
                <c:pt idx="3">
                  <c:v>19.5555</c:v>
                </c:pt>
                <c:pt idx="4">
                  <c:v>13.8965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'NH4 pre-lim2'!$E$1</c:f>
              <c:strCache>
                <c:ptCount val="1"/>
                <c:pt idx="0">
                  <c:v>BC4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pre-lim2'!$E$2:$E$6</c:f>
              <c:numCache>
                <c:formatCode>General</c:formatCode>
                <c:ptCount val="5"/>
                <c:pt idx="0">
                  <c:v>17.442</c:v>
                </c:pt>
                <c:pt idx="1">
                  <c:v>15.259</c:v>
                </c:pt>
                <c:pt idx="2">
                  <c:v>30.684</c:v>
                </c:pt>
                <c:pt idx="3">
                  <c:v>23.066</c:v>
                </c:pt>
                <c:pt idx="4">
                  <c:v>23.612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'NH4 pre-lim2'!$F$1</c:f>
              <c:strCache>
                <c:ptCount val="1"/>
                <c:pt idx="0">
                  <c:v>BR1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pre-lim2'!$F$2:$F$6</c:f>
              <c:numCache>
                <c:formatCode>General</c:formatCode>
                <c:ptCount val="5"/>
                <c:pt idx="0">
                  <c:v>10.784</c:v>
                </c:pt>
                <c:pt idx="1">
                  <c:v>12.728</c:v>
                </c:pt>
                <c:pt idx="2">
                  <c:v>28.998</c:v>
                </c:pt>
                <c:pt idx="3">
                  <c:v>17.758</c:v>
                </c:pt>
                <c:pt idx="4">
                  <c:v>17.357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'NH4 pre-lim2'!$G$1</c:f>
              <c:strCache>
                <c:ptCount val="1"/>
                <c:pt idx="0">
                  <c:v>BR2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pre-lim2'!$G$2:$G$6</c:f>
              <c:numCache>
                <c:formatCode>General</c:formatCode>
                <c:ptCount val="5"/>
                <c:pt idx="0">
                  <c:v>21.2865</c:v>
                </c:pt>
                <c:pt idx="1">
                  <c:v>37.147</c:v>
                </c:pt>
                <c:pt idx="2">
                  <c:v>15.3265</c:v>
                </c:pt>
                <c:pt idx="3">
                  <c:v>13.871</c:v>
                </c:pt>
                <c:pt idx="4">
                  <c:v>12.4695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'NH4 pre-lim2'!$H$1</c:f>
              <c:strCache>
                <c:ptCount val="1"/>
                <c:pt idx="0">
                  <c:v>BR3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pre-lim2'!$H$2:$H$6</c:f>
              <c:numCache>
                <c:formatCode>General</c:formatCode>
                <c:ptCount val="5"/>
                <c:pt idx="0">
                  <c:v>13.2615</c:v>
                </c:pt>
                <c:pt idx="1">
                  <c:v>14.742</c:v>
                </c:pt>
                <c:pt idx="2">
                  <c:v>10.8605</c:v>
                </c:pt>
                <c:pt idx="3">
                  <c:v>7.058</c:v>
                </c:pt>
                <c:pt idx="4">
                  <c:v>11.617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'NH4 pre-lim2'!$I$1</c:f>
              <c:strCache>
                <c:ptCount val="1"/>
                <c:pt idx="0">
                  <c:v>BR4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pre-lim2'!$I$2:$I$6</c:f>
              <c:numCache>
                <c:formatCode>General</c:formatCode>
                <c:ptCount val="5"/>
                <c:pt idx="0">
                  <c:v>7.605</c:v>
                </c:pt>
                <c:pt idx="1">
                  <c:v>12.2135</c:v>
                </c:pt>
                <c:pt idx="2">
                  <c:v>13.8135</c:v>
                </c:pt>
                <c:pt idx="3">
                  <c:v>9.768000000000001</c:v>
                </c:pt>
                <c:pt idx="4">
                  <c:v>3.3995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'NH4 pre-lim2'!$J$1</c:f>
              <c:strCache>
                <c:ptCount val="1"/>
                <c:pt idx="0">
                  <c:v>BI1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pre-lim2'!$J$2:$J$6</c:f>
              <c:numCache>
                <c:formatCode>General</c:formatCode>
                <c:ptCount val="5"/>
                <c:pt idx="0">
                  <c:v>1.663</c:v>
                </c:pt>
                <c:pt idx="1">
                  <c:v>9.2145</c:v>
                </c:pt>
                <c:pt idx="2">
                  <c:v>16.608</c:v>
                </c:pt>
                <c:pt idx="3">
                  <c:v>24.3925</c:v>
                </c:pt>
                <c:pt idx="4">
                  <c:v>21.6865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'NH4 pre-lim2'!$K$1</c:f>
              <c:strCache>
                <c:ptCount val="1"/>
                <c:pt idx="0">
                  <c:v>BI2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pre-lim2'!$K$2:$K$6</c:f>
              <c:numCache>
                <c:formatCode>General</c:formatCode>
                <c:ptCount val="5"/>
                <c:pt idx="0">
                  <c:v>4.654999999999999</c:v>
                </c:pt>
                <c:pt idx="1">
                  <c:v>11.5495</c:v>
                </c:pt>
                <c:pt idx="2">
                  <c:v>15.717</c:v>
                </c:pt>
                <c:pt idx="3">
                  <c:v>18.0205</c:v>
                </c:pt>
                <c:pt idx="4">
                  <c:v>19.8485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'NH4 pre-lim2'!$L$1</c:f>
              <c:strCache>
                <c:ptCount val="1"/>
                <c:pt idx="0">
                  <c:v>BI3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pre-lim2'!$L$2:$L$6</c:f>
              <c:numCache>
                <c:formatCode>General</c:formatCode>
                <c:ptCount val="5"/>
                <c:pt idx="0">
                  <c:v>7.15</c:v>
                </c:pt>
                <c:pt idx="1">
                  <c:v>12.5355</c:v>
                </c:pt>
                <c:pt idx="2">
                  <c:v>12.379</c:v>
                </c:pt>
                <c:pt idx="3">
                  <c:v>23.931</c:v>
                </c:pt>
                <c:pt idx="4">
                  <c:v>24.269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'NH4 pre-lim2'!$M$1</c:f>
              <c:strCache>
                <c:ptCount val="1"/>
                <c:pt idx="0">
                  <c:v>BI4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pre-lim2'!$M$2:$M$6</c:f>
              <c:numCache>
                <c:formatCode>General</c:formatCode>
                <c:ptCount val="5"/>
                <c:pt idx="0">
                  <c:v>2.758</c:v>
                </c:pt>
                <c:pt idx="1">
                  <c:v>5.377499999999999</c:v>
                </c:pt>
                <c:pt idx="2">
                  <c:v>6.143</c:v>
                </c:pt>
                <c:pt idx="3">
                  <c:v>9.4285</c:v>
                </c:pt>
                <c:pt idx="4">
                  <c:v>26.464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'NH4 pre-lim2'!$N$1</c:f>
              <c:strCache>
                <c:ptCount val="1"/>
                <c:pt idx="0">
                  <c:v>BY1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pre-lim2'!$N$2:$N$6</c:f>
              <c:numCache>
                <c:formatCode>General</c:formatCode>
                <c:ptCount val="5"/>
                <c:pt idx="0">
                  <c:v>4.893000000000001</c:v>
                </c:pt>
                <c:pt idx="1">
                  <c:v>10.915</c:v>
                </c:pt>
                <c:pt idx="2">
                  <c:v>8.3555</c:v>
                </c:pt>
                <c:pt idx="3">
                  <c:v>26.428</c:v>
                </c:pt>
                <c:pt idx="4">
                  <c:v>39.9895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'NH4 pre-lim2'!$O$1</c:f>
              <c:strCache>
                <c:ptCount val="1"/>
                <c:pt idx="0">
                  <c:v>BY2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pre-lim2'!$O$2:$O$6</c:f>
              <c:numCache>
                <c:formatCode>General</c:formatCode>
                <c:ptCount val="5"/>
                <c:pt idx="0">
                  <c:v>4.083</c:v>
                </c:pt>
                <c:pt idx="1">
                  <c:v>8.079</c:v>
                </c:pt>
                <c:pt idx="2">
                  <c:v>9.68</c:v>
                </c:pt>
                <c:pt idx="3">
                  <c:v>18.7955</c:v>
                </c:pt>
                <c:pt idx="4">
                  <c:v>37.8785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'NH4 pre-lim2'!$P$1</c:f>
              <c:strCache>
                <c:ptCount val="1"/>
                <c:pt idx="0">
                  <c:v>BY3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pre-lim2'!$P$2:$P$6</c:f>
              <c:numCache>
                <c:formatCode>General</c:formatCode>
                <c:ptCount val="5"/>
                <c:pt idx="0">
                  <c:v>5.257333333333332</c:v>
                </c:pt>
                <c:pt idx="1">
                  <c:v>7.4285</c:v>
                </c:pt>
                <c:pt idx="2">
                  <c:v>13.6195</c:v>
                </c:pt>
                <c:pt idx="3">
                  <c:v>17.989</c:v>
                </c:pt>
                <c:pt idx="4">
                  <c:v>20.4745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'NH4 pre-lim2'!$Q$1</c:f>
              <c:strCache>
                <c:ptCount val="1"/>
                <c:pt idx="0">
                  <c:v>BY4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pre-lim2'!$Q$2:$Q$6</c:f>
              <c:numCache>
                <c:formatCode>General</c:formatCode>
                <c:ptCount val="5"/>
                <c:pt idx="0">
                  <c:v>4.2435</c:v>
                </c:pt>
                <c:pt idx="1">
                  <c:v>10.5695</c:v>
                </c:pt>
                <c:pt idx="2">
                  <c:v>16.1805</c:v>
                </c:pt>
                <c:pt idx="3">
                  <c:v>18.07</c:v>
                </c:pt>
                <c:pt idx="4">
                  <c:v>21.897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938816"/>
        <c:axId val="1551940176"/>
      </c:lineChart>
      <c:catAx>
        <c:axId val="15519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0176"/>
        <c:crosses val="autoZero"/>
        <c:auto val="1"/>
        <c:lblAlgn val="ctr"/>
        <c:lblOffset val="100"/>
        <c:noMultiLvlLbl val="0"/>
      </c:catAx>
      <c:valAx>
        <c:axId val="15519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'NH4 pre-lim2'!$B$1</c:f>
              <c:strCache>
                <c:ptCount val="1"/>
                <c:pt idx="0">
                  <c:v>BC1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pre-lim2'!$B$2:$B$6</c:f>
              <c:numCache>
                <c:formatCode>General</c:formatCode>
                <c:ptCount val="5"/>
                <c:pt idx="0">
                  <c:v>11.696</c:v>
                </c:pt>
                <c:pt idx="1">
                  <c:v>17.4015</c:v>
                </c:pt>
                <c:pt idx="2">
                  <c:v>11.264</c:v>
                </c:pt>
                <c:pt idx="3">
                  <c:v>22.6815</c:v>
                </c:pt>
                <c:pt idx="4">
                  <c:v>17.0205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'NH4 pre-lim2'!$C$1</c:f>
              <c:strCache>
                <c:ptCount val="1"/>
                <c:pt idx="0">
                  <c:v>BC2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pre-lim2'!$C$2:$C$6</c:f>
              <c:numCache>
                <c:formatCode>General</c:formatCode>
                <c:ptCount val="5"/>
                <c:pt idx="0">
                  <c:v>7.4615</c:v>
                </c:pt>
                <c:pt idx="1">
                  <c:v>26.3465</c:v>
                </c:pt>
                <c:pt idx="2">
                  <c:v>10.0355</c:v>
                </c:pt>
                <c:pt idx="3">
                  <c:v>6.5675</c:v>
                </c:pt>
                <c:pt idx="4">
                  <c:v>32.911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'NH4 pre-lim2'!$D$1</c:f>
              <c:strCache>
                <c:ptCount val="1"/>
                <c:pt idx="0">
                  <c:v>BC3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pre-lim2'!$D$2:$D$6</c:f>
              <c:numCache>
                <c:formatCode>General</c:formatCode>
                <c:ptCount val="5"/>
                <c:pt idx="0">
                  <c:v>20.805</c:v>
                </c:pt>
                <c:pt idx="1">
                  <c:v>23.28</c:v>
                </c:pt>
                <c:pt idx="2">
                  <c:v>19.359</c:v>
                </c:pt>
                <c:pt idx="3">
                  <c:v>19.5555</c:v>
                </c:pt>
                <c:pt idx="4">
                  <c:v>13.8965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'NH4 pre-lim2'!$E$1</c:f>
              <c:strCache>
                <c:ptCount val="1"/>
                <c:pt idx="0">
                  <c:v>BC4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'NH4 pre-lim2'!$A$2:$A$6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pre-lim2'!$E$2:$E$6</c:f>
              <c:numCache>
                <c:formatCode>General</c:formatCode>
                <c:ptCount val="5"/>
                <c:pt idx="0">
                  <c:v>17.442</c:v>
                </c:pt>
                <c:pt idx="1">
                  <c:v>15.259</c:v>
                </c:pt>
                <c:pt idx="2">
                  <c:v>30.684</c:v>
                </c:pt>
                <c:pt idx="3">
                  <c:v>23.066</c:v>
                </c:pt>
                <c:pt idx="4">
                  <c:v>23.612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26064"/>
        <c:axId val="1488954272"/>
      </c:lineChart>
      <c:catAx>
        <c:axId val="15126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54272"/>
        <c:crosses val="autoZero"/>
        <c:auto val="1"/>
        <c:lblAlgn val="ctr"/>
        <c:lblOffset val="100"/>
        <c:noMultiLvlLbl val="0"/>
      </c:catAx>
      <c:valAx>
        <c:axId val="1488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'NH4 pre-lim3'!$H$10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'NH4 pre-lim3'!$I$9:$M$9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pre-lim3'!$I$10:$M$10</c:f>
              <c:numCache>
                <c:formatCode>General</c:formatCode>
                <c:ptCount val="5"/>
                <c:pt idx="0">
                  <c:v>14.351125</c:v>
                </c:pt>
                <c:pt idx="1">
                  <c:v>20.57175</c:v>
                </c:pt>
                <c:pt idx="2">
                  <c:v>17.835625</c:v>
                </c:pt>
                <c:pt idx="3">
                  <c:v>17.967625</c:v>
                </c:pt>
                <c:pt idx="4">
                  <c:v>21.86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'NH4 pre-lim3'!$H$11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'NH4 pre-lim3'!$I$9:$M$9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pre-lim3'!$I$11:$M$11</c:f>
              <c:numCache>
                <c:formatCode>General</c:formatCode>
                <c:ptCount val="5"/>
                <c:pt idx="0">
                  <c:v>13.23425</c:v>
                </c:pt>
                <c:pt idx="1">
                  <c:v>19.207625</c:v>
                </c:pt>
                <c:pt idx="2">
                  <c:v>17.249625</c:v>
                </c:pt>
                <c:pt idx="3">
                  <c:v>12.11375</c:v>
                </c:pt>
                <c:pt idx="4">
                  <c:v>11.21075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'NH4 pre-lim3'!$H$12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'NH4 pre-lim3'!$I$9:$M$9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pre-lim3'!$I$12:$M$12</c:f>
              <c:numCache>
                <c:formatCode>General</c:formatCode>
                <c:ptCount val="5"/>
                <c:pt idx="0">
                  <c:v>4.0565</c:v>
                </c:pt>
                <c:pt idx="1">
                  <c:v>9.66925</c:v>
                </c:pt>
                <c:pt idx="2">
                  <c:v>12.71175</c:v>
                </c:pt>
                <c:pt idx="3">
                  <c:v>18.943125</c:v>
                </c:pt>
                <c:pt idx="4">
                  <c:v>23.067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'NH4 pre-lim3'!$H$13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'NH4 pre-lim3'!$I$9:$M$9</c:f>
              <c:strCache>
                <c:ptCount val="5"/>
                <c:pt idx="0">
                  <c:v>Day 0</c:v>
                </c:pt>
                <c:pt idx="1">
                  <c:v>Day 3</c:v>
                </c:pt>
                <c:pt idx="2">
                  <c:v>Day 6</c:v>
                </c:pt>
                <c:pt idx="3">
                  <c:v>Day 9</c:v>
                </c:pt>
                <c:pt idx="4">
                  <c:v>Day 12</c:v>
                </c:pt>
              </c:strCache>
            </c:strRef>
          </c:cat>
          <c:val>
            <c:numRef>
              <c:f>'NH4 pre-lim3'!$I$13:$M$13</c:f>
              <c:numCache>
                <c:formatCode>General</c:formatCode>
                <c:ptCount val="5"/>
                <c:pt idx="0">
                  <c:v>4.619208333333333</c:v>
                </c:pt>
                <c:pt idx="1">
                  <c:v>9.248000000000001</c:v>
                </c:pt>
                <c:pt idx="2">
                  <c:v>11.958875</c:v>
                </c:pt>
                <c:pt idx="3">
                  <c:v>20.320625</c:v>
                </c:pt>
                <c:pt idx="4">
                  <c:v>30.059875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842400"/>
        <c:axId val="1488921632"/>
      </c:lineChart>
      <c:catAx>
        <c:axId val="15128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21632"/>
        <c:crosses val="autoZero"/>
        <c:auto val="1"/>
        <c:lblAlgn val="ctr"/>
        <c:lblOffset val="100"/>
        <c:noMultiLvlLbl val="0"/>
      </c:catAx>
      <c:valAx>
        <c:axId val="1488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11</xdr:row>
      <xdr:rowOff>184150</xdr:rowOff>
    </xdr:from>
    <xdr:to>
      <xdr:col>23</xdr:col>
      <xdr:colOff>139700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31750</xdr:rowOff>
    </xdr:from>
    <xdr:to>
      <xdr:col>7</xdr:col>
      <xdr:colOff>228600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8</xdr:row>
      <xdr:rowOff>0</xdr:rowOff>
    </xdr:from>
    <xdr:to>
      <xdr:col>22</xdr:col>
      <xdr:colOff>12829</xdr:colOff>
      <xdr:row>31</xdr:row>
      <xdr:rowOff>76970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92.697795023145" createdVersion="4" refreshedVersion="4" minRefreshableVersion="3" recordCount="168">
  <cacheSource type="worksheet">
    <worksheetSource ref="A1:F169" sheet="Raw data NH4"/>
  </cacheSource>
  <cacheFields count="6">
    <cacheField name="Sample" numFmtId="0">
      <sharedItems count="84">
        <s v="BC1.D0"/>
        <s v="BC1.D3"/>
        <s v="BC1.D6"/>
        <s v="BC1.D9"/>
        <s v="BC1.D12"/>
        <s v="BC2.D0"/>
        <s v="BC2.D3"/>
        <s v="BC2.D6"/>
        <s v="BC2.D9"/>
        <s v="BC2.D12"/>
        <s v="BC3.D0"/>
        <s v="BC3.D3"/>
        <s v="BC3.D6"/>
        <s v="BC3.D9"/>
        <s v="BC3.D12"/>
        <s v="BC4.D0"/>
        <s v="BC4.D3"/>
        <s v="BC4.D6"/>
        <s v="BC4.D9"/>
        <s v="BC4.D12"/>
        <s v="BI1.D0"/>
        <s v="BI1.D3"/>
        <s v="BI1.D6"/>
        <s v="BI1.D9"/>
        <s v="BI1.D12"/>
        <s v="BI2.D0"/>
        <s v="BI2.D3"/>
        <s v="BI2.D6"/>
        <s v="BI2.D9"/>
        <s v="BI2.D12"/>
        <s v="BI3.D0"/>
        <s v="BI3.D3"/>
        <s v="BI3.D6"/>
        <s v="BI3.D9"/>
        <s v="BI3.D12"/>
        <s v="BI4.D0"/>
        <s v="BI4.D3"/>
        <s v="BI4.D6"/>
        <s v="BI4.D9"/>
        <s v="BI4.D12"/>
        <s v="BR1.D0"/>
        <s v="BR1.D3"/>
        <s v="BR1.D6"/>
        <s v="BR1.D9"/>
        <s v="BR1.D12"/>
        <s v="BR2.D0"/>
        <s v="BR2.D3"/>
        <s v="BR2.D6"/>
        <s v="BR2.D9"/>
        <s v="BR2.D12"/>
        <s v="BR3.D0"/>
        <s v="BR3.D3"/>
        <s v="BR3.D6"/>
        <s v="BR3.D9"/>
        <s v="BR3.D12"/>
        <s v="BR4.D0"/>
        <s v="BR4.D3"/>
        <s v="BR4.D6"/>
        <s v="BR4.D9"/>
        <s v="BR4.D12"/>
        <s v="BY1.D0"/>
        <s v="BY1.D3"/>
        <s v="BY1.D6"/>
        <s v="BY1.D9"/>
        <s v="BY1.D12"/>
        <s v="BY2.D0"/>
        <s v="BY2.D3"/>
        <s v="BY2.D6"/>
        <s v="BY2.D9"/>
        <s v="BY2.D12"/>
        <s v="BY3.D0"/>
        <s v="BY3.D3"/>
        <s v="BY3.D6"/>
        <s v="BY3.D9"/>
        <s v="BY3.D12"/>
        <s v="BY4.D0"/>
        <s v="BY4.D3"/>
        <s v="BY4.D6"/>
        <s v="BY4.D9"/>
        <s v="BY4.D12"/>
        <s v="MAN.A"/>
        <s v="MAN.B"/>
        <s v="SOIL.A"/>
        <s v="SOIL.B"/>
      </sharedItems>
    </cacheField>
    <cacheField name="Experiment" numFmtId="0">
      <sharedItems count="2">
        <s v="A"/>
        <s v="B"/>
      </sharedItems>
    </cacheField>
    <cacheField name="Type" numFmtId="0">
      <sharedItems/>
    </cacheField>
    <cacheField name="Treatment" numFmtId="0">
      <sharedItems/>
    </cacheField>
    <cacheField name="Time" numFmtId="0">
      <sharedItems containsString="0" containsBlank="1" containsNumber="1" containsInteger="1" minValue="0" maxValue="12"/>
    </cacheField>
    <cacheField name="NH4 ppm" numFmtId="0">
      <sharedItems containsString="0" containsBlank="1" containsNumber="1" minValue="6.8177399999999997" maxValue="229.273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97.294658449071" createdVersion="4" refreshedVersion="4" minRefreshableVersion="3" recordCount="106">
  <cacheSource type="worksheet">
    <worksheetSource ref="A1:G107" sheet="Sheet2"/>
  </cacheSource>
  <cacheFields count="7">
    <cacheField name="Sample" numFmtId="0">
      <sharedItems count="43">
        <s v="BC1.D0"/>
        <s v="BC1.D3"/>
        <s v="BC2.D0"/>
        <s v="BC2.D3"/>
        <s v="BC2.D6"/>
        <s v="BC2.D9"/>
        <s v="BC3.D0"/>
        <s v="BC3.D3"/>
        <s v="BC4.D0"/>
        <s v="BC4.D3"/>
        <s v="BI1.D12"/>
        <s v="BI1.D6"/>
        <s v="BI2.D3"/>
        <s v="BI2.D6"/>
        <s v="BI3.D0"/>
        <s v="BI3.D12"/>
        <s v="BI3.D6"/>
        <s v="BI3.D9"/>
        <s v="BI4.D12"/>
        <s v="BI4.D6"/>
        <s v="BR1.D0"/>
        <s v="BR1.D3"/>
        <s v="BR1.D6"/>
        <s v="BR1.D9"/>
        <s v="BR3.D0"/>
        <s v="BR3.D3"/>
        <s v="BR3.D6"/>
        <s v="BR3.D9"/>
        <s v="BR4.D0"/>
        <s v="BR4.D12"/>
        <s v="BY1.D0"/>
        <s v="BY1.D3"/>
        <s v="BY2.D0"/>
        <s v="BY2.D12"/>
        <s v="BY2.D3"/>
        <s v="BY2.D6"/>
        <s v="BY3.D0"/>
        <s v="BY3.D3"/>
        <s v="BY4.D0"/>
        <s v="BY4.D12"/>
        <s v="BY4.D3"/>
        <s v="BY4.D6"/>
        <s v="BY4.D9"/>
      </sharedItems>
    </cacheField>
    <cacheField name="Experiment" numFmtId="0">
      <sharedItems/>
    </cacheField>
    <cacheField name="Type" numFmtId="0">
      <sharedItems/>
    </cacheField>
    <cacheField name="Treatment" numFmtId="0">
      <sharedItems/>
    </cacheField>
    <cacheField name="Pile" numFmtId="0">
      <sharedItems containsSemiMixedTypes="0" containsString="0" containsNumber="1" containsInteger="1" minValue="1" maxValue="4"/>
    </cacheField>
    <cacheField name="Time" numFmtId="0">
      <sharedItems containsSemiMixedTypes="0" containsString="0" containsNumber="1" containsInteger="1" minValue="0" maxValue="12"/>
    </cacheField>
    <cacheField name="mg/kg in dry" numFmtId="0">
      <sharedItems containsSemiMixedTypes="0" containsString="0" containsNumber="1" minValue="3.4259999999999999E-2" maxValue="2.4438800000000001" count="89">
        <n v="0.13704"/>
        <n v="0.25695000000000001"/>
        <n v="0.68519999999999992"/>
        <n v="0.67948999999999993"/>
        <n v="0.59383999999999992"/>
        <n v="0.42824999999999996"/>
        <n v="0.51961000000000002"/>
        <n v="0.96499000000000001"/>
        <n v="0.45679999999999998"/>
        <n v="0.63380999999999998"/>
        <n v="0.64522999999999997"/>
        <n v="1.0335099999999999"/>
        <n v="0.75943000000000005"/>
        <n v="0.74801000000000006"/>
        <n v="0.99924999999999997"/>
        <n v="0.38828000000000001"/>
        <n v="0.14275000000000002"/>
        <n v="0.75372000000000006"/>
        <n v="0.77656000000000003"/>
        <n v="0.94786000000000004"/>
        <n v="0.91359999999999997"/>
        <n v="0.27407999999999999"/>
        <n v="0.40540999999999994"/>
        <n v="0.88505"/>
        <n v="0.51390000000000002"/>
        <n v="0.55957999999999997"/>
        <n v="0.69662000000000002"/>
        <n v="0.47964000000000001"/>
        <n v="0.74230000000000007"/>
        <n v="0.89076"/>
        <n v="0.70804"/>
        <n v="1.47889"/>
        <n v="1.33043"/>
        <n v="1.70729"/>
        <n v="1.80436"/>
        <n v="1.4217899999999999"/>
        <n v="1.35327"/>
        <n v="1.9014300000000002"/>
        <n v="1.8100700000000001"/>
        <n v="1.4731799999999999"/>
        <n v="1.4332100000000001"/>
        <n v="2.0556000000000001"/>
        <n v="1.6558999999999999"/>
        <n v="0.81081999999999987"/>
        <n v="1.38182"/>
        <n v="1.1534200000000001"/>
        <n v="0.92502000000000006"/>
        <n v="0.98782999999999987"/>
        <n v="0.41111999999999999"/>
        <n v="0.48535000000000006"/>
        <n v="0.42253999999999997"/>
        <n v="0.46822000000000003"/>
        <n v="0.37115000000000004"/>
        <n v="0.57100000000000006"/>
        <n v="0.55386999999999997"/>
        <n v="0.62239"/>
        <n v="0.73087999999999997"/>
        <n v="0.73658999999999997"/>
        <n v="0.78227000000000002"/>
        <n v="0.59955000000000003"/>
        <n v="0.44538"/>
        <n v="0.72516999999999998"/>
        <n v="0.70233000000000001"/>
        <n v="0.37686000000000003"/>
        <n v="4.5679999999999998E-2"/>
        <n v="3.4259999999999999E-2"/>
        <n v="1.2562"/>
        <n v="1.3875299999999999"/>
        <n v="1.6501899999999998"/>
        <n v="2.1526700000000001"/>
        <n v="0.71945999999999999"/>
        <n v="0.62809999999999999"/>
        <n v="1.3589799999999999"/>
        <n v="1.1077399999999999"/>
        <n v="1.21052"/>
        <n v="1.6216399999999997"/>
        <n v="2.1126999999999998"/>
        <n v="1.03922"/>
        <n v="1.41608"/>
        <n v="2.4438800000000001"/>
        <n v="1.75868"/>
        <n v="0.87363000000000002"/>
        <n v="0.77085000000000004"/>
        <n v="0.71375"/>
        <n v="0.63951999999999998"/>
        <n v="0.79369000000000012"/>
        <n v="0.83365999999999996"/>
        <n v="0.82223999999999997"/>
        <n v="1.45605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B"/>
    <s v="C"/>
    <n v="0"/>
    <n v="68.137429999999995"/>
  </r>
  <r>
    <x v="0"/>
    <x v="0"/>
    <s v="B"/>
    <s v="C"/>
    <n v="0"/>
    <n v="65.430889999999991"/>
  </r>
  <r>
    <x v="1"/>
    <x v="0"/>
    <s v="B"/>
    <s v="C"/>
    <n v="3"/>
    <n v="99.61666000000001"/>
  </r>
  <r>
    <x v="1"/>
    <x v="0"/>
    <s v="B"/>
    <s v="C"/>
    <n v="3"/>
    <n v="99.108469999999997"/>
  </r>
  <r>
    <x v="2"/>
    <x v="0"/>
    <s v="B"/>
    <s v="C"/>
    <n v="6"/>
    <n v="65.807749999999999"/>
  </r>
  <r>
    <x v="2"/>
    <x v="0"/>
    <s v="B"/>
    <s v="C"/>
    <n v="6"/>
    <n v="62.827129999999997"/>
  </r>
  <r>
    <x v="3"/>
    <x v="0"/>
    <s v="B"/>
    <s v="C"/>
    <n v="9"/>
    <n v="130.67335"/>
  </r>
  <r>
    <x v="3"/>
    <x v="0"/>
    <s v="B"/>
    <s v="C"/>
    <n v="9"/>
    <n v="128.34938"/>
  </r>
  <r>
    <x v="4"/>
    <x v="0"/>
    <s v="B"/>
    <s v="C"/>
    <n v="12"/>
    <n v="97.207040000000006"/>
  </r>
  <r>
    <x v="4"/>
    <x v="0"/>
    <s v="B"/>
    <s v="C"/>
    <n v="12"/>
    <n v="97.167069999999995"/>
  </r>
  <r>
    <x v="5"/>
    <x v="0"/>
    <s v="B"/>
    <s v="C"/>
    <n v="0"/>
    <n v="42.87068"/>
  </r>
  <r>
    <x v="5"/>
    <x v="0"/>
    <s v="B"/>
    <s v="C"/>
    <n v="0"/>
    <n v="42.339649999999999"/>
  </r>
  <r>
    <x v="6"/>
    <x v="0"/>
    <s v="B"/>
    <s v="C"/>
    <n v="3"/>
    <n v="153.15361999999999"/>
  </r>
  <r>
    <x v="6"/>
    <x v="0"/>
    <s v="B"/>
    <s v="C"/>
    <n v="3"/>
    <n v="147.72341"/>
  </r>
  <r>
    <x v="7"/>
    <x v="0"/>
    <s v="B"/>
    <s v="C"/>
    <n v="6"/>
    <n v="58.6417"/>
  </r>
  <r>
    <x v="7"/>
    <x v="0"/>
    <s v="B"/>
    <s v="C"/>
    <n v="6"/>
    <n v="55.963709999999999"/>
  </r>
  <r>
    <x v="8"/>
    <x v="0"/>
    <s v="B"/>
    <s v="C"/>
    <n v="9"/>
    <n v="38.27984"/>
  </r>
  <r>
    <x v="8"/>
    <x v="0"/>
    <s v="B"/>
    <s v="C"/>
    <n v="9"/>
    <n v="36.72101"/>
  </r>
  <r>
    <x v="9"/>
    <x v="0"/>
    <s v="B"/>
    <s v="C"/>
    <n v="12"/>
    <n v="190.86246"/>
  </r>
  <r>
    <x v="9"/>
    <x v="0"/>
    <s v="B"/>
    <s v="C"/>
    <n v="12"/>
    <n v="184.98116000000002"/>
  </r>
  <r>
    <x v="10"/>
    <x v="0"/>
    <s v="B"/>
    <s v="C"/>
    <n v="0"/>
    <n v="119.48745999999998"/>
  </r>
  <r>
    <x v="10"/>
    <x v="0"/>
    <s v="B"/>
    <s v="C"/>
    <n v="0"/>
    <n v="118.10564000000001"/>
  </r>
  <r>
    <x v="11"/>
    <x v="0"/>
    <s v="B"/>
    <s v="C"/>
    <n v="3"/>
    <n v="134.80168"/>
  </r>
  <r>
    <x v="11"/>
    <x v="0"/>
    <s v="B"/>
    <s v="C"/>
    <n v="3"/>
    <n v="131.05592000000001"/>
  </r>
  <r>
    <x v="12"/>
    <x v="0"/>
    <s v="B"/>
    <s v="C"/>
    <n v="6"/>
    <n v="111.15656999999999"/>
  </r>
  <r>
    <x v="12"/>
    <x v="0"/>
    <s v="B"/>
    <s v="C"/>
    <n v="6"/>
    <n v="109.92321000000001"/>
  </r>
  <r>
    <x v="13"/>
    <x v="0"/>
    <s v="B"/>
    <s v="C"/>
    <n v="9"/>
    <n v="114.50263000000001"/>
  </r>
  <r>
    <x v="13"/>
    <x v="0"/>
    <s v="B"/>
    <s v="C"/>
    <n v="9"/>
    <n v="108.82118"/>
  </r>
  <r>
    <x v="14"/>
    <x v="0"/>
    <s v="B"/>
    <s v="C"/>
    <n v="12"/>
    <n v="77.193489999999997"/>
  </r>
  <r>
    <x v="14"/>
    <x v="0"/>
    <s v="B"/>
    <s v="C"/>
    <n v="12"/>
    <n v="81.504539999999992"/>
  </r>
  <r>
    <x v="15"/>
    <x v="0"/>
    <s v="B"/>
    <s v="C"/>
    <n v="0"/>
    <n v="100.86144"/>
  </r>
  <r>
    <x v="15"/>
    <x v="0"/>
    <s v="B"/>
    <s v="C"/>
    <n v="0"/>
    <n v="98.326199999999986"/>
  </r>
  <r>
    <x v="16"/>
    <x v="0"/>
    <s v="B"/>
    <s v="C"/>
    <n v="3"/>
    <n v="86.546469999999999"/>
  </r>
  <r>
    <x v="16"/>
    <x v="0"/>
    <s v="B"/>
    <s v="C"/>
    <n v="3"/>
    <n v="87.711309999999997"/>
  </r>
  <r>
    <x v="17"/>
    <x v="0"/>
    <s v="B"/>
    <s v="C"/>
    <n v="6"/>
    <n v="177.14704"/>
  </r>
  <r>
    <x v="17"/>
    <x v="0"/>
    <s v="B"/>
    <s v="C"/>
    <n v="6"/>
    <n v="173.26424"/>
  </r>
  <r>
    <x v="18"/>
    <x v="0"/>
    <s v="B"/>
    <s v="C"/>
    <n v="9"/>
    <n v="131.85532000000001"/>
  </r>
  <r>
    <x v="18"/>
    <x v="0"/>
    <s v="B"/>
    <s v="C"/>
    <n v="9"/>
    <n v="131.55840000000001"/>
  </r>
  <r>
    <x v="19"/>
    <x v="0"/>
    <s v="B"/>
    <s v="C"/>
    <n v="12"/>
    <n v="139.82076999999998"/>
  </r>
  <r>
    <x v="19"/>
    <x v="0"/>
    <s v="B"/>
    <s v="C"/>
    <n v="12"/>
    <n v="129.82827"/>
  </r>
  <r>
    <x v="20"/>
    <x v="0"/>
    <s v="B"/>
    <s v="I"/>
    <n v="0"/>
    <n v="9.8897200000000005"/>
  </r>
  <r>
    <x v="20"/>
    <x v="0"/>
    <s v="B"/>
    <s v="I"/>
    <n v="0"/>
    <n v="9.1017400000000013"/>
  </r>
  <r>
    <x v="21"/>
    <x v="0"/>
    <s v="B"/>
    <s v="I"/>
    <n v="3"/>
    <n v="50.133799999999994"/>
  </r>
  <r>
    <x v="21"/>
    <x v="0"/>
    <s v="B"/>
    <s v="I"/>
    <n v="3"/>
    <n v="55.095789999999994"/>
  </r>
  <r>
    <x v="22"/>
    <x v="0"/>
    <s v="B"/>
    <s v="I"/>
    <n v="6"/>
    <n v="92.639039999999994"/>
  </r>
  <r>
    <x v="22"/>
    <x v="0"/>
    <s v="B"/>
    <s v="I"/>
    <n v="6"/>
    <n v="97.024320000000003"/>
  </r>
  <r>
    <x v="23"/>
    <x v="0"/>
    <s v="B"/>
    <s v="I"/>
    <n v="9"/>
    <n v="137.27411000000001"/>
  </r>
  <r>
    <x v="23"/>
    <x v="0"/>
    <s v="B"/>
    <s v="I"/>
    <n v="9"/>
    <n v="141.28824"/>
  </r>
  <r>
    <x v="24"/>
    <x v="0"/>
    <s v="B"/>
    <s v="I"/>
    <n v="12"/>
    <n v="121.59445000000001"/>
  </r>
  <r>
    <x v="24"/>
    <x v="0"/>
    <s v="B"/>
    <s v="I"/>
    <n v="12"/>
    <n v="126.06537999999999"/>
  </r>
  <r>
    <x v="25"/>
    <x v="0"/>
    <s v="B"/>
    <s v="I"/>
    <n v="0"/>
    <n v="25.266749999999998"/>
  </r>
  <r>
    <x v="25"/>
    <x v="0"/>
    <s v="B"/>
    <s v="I"/>
    <n v="0"/>
    <n v="27.893349999999998"/>
  </r>
  <r>
    <x v="26"/>
    <x v="0"/>
    <s v="B"/>
    <s v="I"/>
    <n v="3"/>
    <n v="67.737729999999999"/>
  </r>
  <r>
    <x v="26"/>
    <x v="0"/>
    <s v="B"/>
    <s v="I"/>
    <n v="3"/>
    <n v="64.157560000000004"/>
  </r>
  <r>
    <x v="27"/>
    <x v="0"/>
    <s v="B"/>
    <s v="I"/>
    <n v="6"/>
    <n v="92.142269999999996"/>
  </r>
  <r>
    <x v="27"/>
    <x v="0"/>
    <s v="B"/>
    <s v="I"/>
    <n v="6"/>
    <n v="87.345870000000005"/>
  </r>
  <r>
    <x v="28"/>
    <x v="0"/>
    <s v="B"/>
    <s v="I"/>
    <n v="9"/>
    <n v="103.15685999999999"/>
  </r>
  <r>
    <x v="28"/>
    <x v="0"/>
    <s v="B"/>
    <s v="I"/>
    <n v="9"/>
    <n v="102.63725000000001"/>
  </r>
  <r>
    <x v="29"/>
    <x v="0"/>
    <s v="B"/>
    <s v="I"/>
    <n v="12"/>
    <n v="110.39713999999999"/>
  </r>
  <r>
    <x v="29"/>
    <x v="0"/>
    <s v="B"/>
    <s v="I"/>
    <n v="12"/>
    <n v="116.27273"/>
  </r>
  <r>
    <x v="30"/>
    <x v="0"/>
    <s v="B"/>
    <s v="I"/>
    <n v="0"/>
    <n v="40.786529999999999"/>
  </r>
  <r>
    <x v="30"/>
    <x v="0"/>
    <s v="B"/>
    <s v="I"/>
    <n v="0"/>
    <n v="40.86647"/>
  </r>
  <r>
    <x v="31"/>
    <x v="0"/>
    <s v="B"/>
    <s v="I"/>
    <n v="3"/>
    <n v="111.28219"/>
  </r>
  <r>
    <x v="31"/>
    <x v="0"/>
    <s v="B"/>
    <s v="I"/>
    <n v="3"/>
    <n v="31.87322"/>
  </r>
  <r>
    <x v="32"/>
    <x v="0"/>
    <s v="B"/>
    <s v="I"/>
    <n v="6"/>
    <n v="71.060950000000005"/>
  </r>
  <r>
    <x v="32"/>
    <x v="0"/>
    <s v="B"/>
    <s v="I"/>
    <n v="6"/>
    <n v="70.307230000000004"/>
  </r>
  <r>
    <x v="33"/>
    <x v="0"/>
    <s v="B"/>
    <s v="I"/>
    <n v="9"/>
    <n v="133.614"/>
  </r>
  <r>
    <x v="33"/>
    <x v="0"/>
    <s v="B"/>
    <s v="I"/>
    <n v="9"/>
    <n v="139.67802"/>
  </r>
  <r>
    <x v="34"/>
    <x v="0"/>
    <s v="B"/>
    <s v="I"/>
    <n v="12"/>
    <n v="136.12069"/>
  </r>
  <r>
    <x v="34"/>
    <x v="0"/>
    <s v="B"/>
    <s v="I"/>
    <n v="12"/>
    <n v="141.03129000000001"/>
  </r>
  <r>
    <x v="35"/>
    <x v="0"/>
    <s v="B"/>
    <s v="I"/>
    <n v="0"/>
    <n v="20.738720000000001"/>
  </r>
  <r>
    <x v="35"/>
    <x v="0"/>
    <s v="B"/>
    <s v="I"/>
    <n v="0"/>
    <n v="10.757639999999999"/>
  </r>
  <r>
    <x v="36"/>
    <x v="0"/>
    <s v="B"/>
    <s v="I"/>
    <n v="3"/>
    <n v="30.559920000000002"/>
  </r>
  <r>
    <x v="36"/>
    <x v="0"/>
    <s v="B"/>
    <s v="I"/>
    <n v="3"/>
    <n v="30.851129999999998"/>
  </r>
  <r>
    <x v="37"/>
    <x v="0"/>
    <s v="B"/>
    <s v="I"/>
    <n v="6"/>
    <n v="35.24212"/>
  </r>
  <r>
    <x v="37"/>
    <x v="0"/>
    <s v="B"/>
    <s v="I"/>
    <n v="6"/>
    <n v="34.910939999999997"/>
  </r>
  <r>
    <x v="38"/>
    <x v="0"/>
    <s v="B"/>
    <s v="I"/>
    <n v="9"/>
    <n v="53.634030000000003"/>
  </r>
  <r>
    <x v="38"/>
    <x v="0"/>
    <s v="B"/>
    <s v="I"/>
    <n v="9"/>
    <n v="54.039439999999999"/>
  </r>
  <r>
    <x v="39"/>
    <x v="0"/>
    <s v="B"/>
    <s v="I"/>
    <n v="12"/>
    <n v="151.54339999999999"/>
  </r>
  <r>
    <x v="39"/>
    <x v="0"/>
    <s v="B"/>
    <s v="I"/>
    <n v="12"/>
    <n v="150.67548000000002"/>
  </r>
  <r>
    <x v="40"/>
    <x v="0"/>
    <s v="B"/>
    <s v="R"/>
    <n v="0"/>
    <n v="62.159059999999997"/>
  </r>
  <r>
    <x v="40"/>
    <x v="0"/>
    <s v="B"/>
    <s v="R"/>
    <n v="0"/>
    <n v="60.994219999999999"/>
  </r>
  <r>
    <x v="41"/>
    <x v="0"/>
    <s v="B"/>
    <s v="R"/>
    <n v="3"/>
    <n v="77.724519999999998"/>
  </r>
  <r>
    <x v="41"/>
    <x v="0"/>
    <s v="B"/>
    <s v="R"/>
    <n v="3"/>
    <n v="67.629239999999996"/>
  </r>
  <r>
    <x v="42"/>
    <x v="0"/>
    <s v="B"/>
    <s v="R"/>
    <n v="6"/>
    <n v="160.15407999999999"/>
  </r>
  <r>
    <x v="42"/>
    <x v="0"/>
    <s v="B"/>
    <s v="R"/>
    <n v="6"/>
    <n v="171.00308000000001"/>
  </r>
  <r>
    <x v="43"/>
    <x v="0"/>
    <s v="B"/>
    <s v="R"/>
    <n v="9"/>
    <n v="101.52950999999999"/>
  </r>
  <r>
    <x v="43"/>
    <x v="0"/>
    <s v="B"/>
    <s v="R"/>
    <n v="9"/>
    <n v="101.26684999999999"/>
  </r>
  <r>
    <x v="44"/>
    <x v="0"/>
    <s v="B"/>
    <s v="R"/>
    <n v="12"/>
    <n v="97.869399999999999"/>
  </r>
  <r>
    <x v="44"/>
    <x v="0"/>
    <s v="B"/>
    <s v="R"/>
    <n v="12"/>
    <n v="100.34754000000001"/>
  </r>
  <r>
    <x v="45"/>
    <x v="0"/>
    <s v="B"/>
    <s v="R"/>
    <n v="0"/>
    <n v="121.65726000000001"/>
  </r>
  <r>
    <x v="45"/>
    <x v="0"/>
    <s v="B"/>
    <s v="R"/>
    <n v="0"/>
    <n v="121.43456999999999"/>
  </r>
  <r>
    <x v="46"/>
    <x v="0"/>
    <s v="B"/>
    <s v="R"/>
    <n v="3"/>
    <n v="217.33401999999998"/>
  </r>
  <r>
    <x v="46"/>
    <x v="0"/>
    <s v="B"/>
    <s v="R"/>
    <n v="3"/>
    <n v="206.88471999999999"/>
  </r>
  <r>
    <x v="47"/>
    <x v="0"/>
    <s v="B"/>
    <s v="R"/>
    <n v="6"/>
    <n v="87.494330000000005"/>
  </r>
  <r>
    <x v="47"/>
    <x v="0"/>
    <s v="B"/>
    <s v="R"/>
    <n v="6"/>
    <n v="87.534300000000002"/>
  </r>
  <r>
    <x v="48"/>
    <x v="0"/>
    <s v="B"/>
    <s v="R"/>
    <n v="9"/>
    <n v="79.003560000000007"/>
  </r>
  <r>
    <x v="48"/>
    <x v="0"/>
    <s v="B"/>
    <s v="R"/>
    <n v="9"/>
    <n v="79.403260000000003"/>
  </r>
  <r>
    <x v="49"/>
    <x v="0"/>
    <s v="B"/>
    <s v="R"/>
    <n v="12"/>
    <n v="71.163730000000001"/>
  </r>
  <r>
    <x v="49"/>
    <x v="0"/>
    <s v="B"/>
    <s v="R"/>
    <n v="12"/>
    <n v="71.237960000000001"/>
  </r>
  <r>
    <x v="50"/>
    <x v="0"/>
    <s v="B"/>
    <s v="R"/>
    <n v="0"/>
    <n v="76.125720000000001"/>
  </r>
  <r>
    <x v="50"/>
    <x v="0"/>
    <s v="B"/>
    <s v="R"/>
    <n v="0"/>
    <n v="75.320610000000002"/>
  </r>
  <r>
    <x v="51"/>
    <x v="0"/>
    <s v="B"/>
    <s v="R"/>
    <n v="3"/>
    <n v="84.867729999999995"/>
  </r>
  <r>
    <x v="51"/>
    <x v="0"/>
    <s v="B"/>
    <s v="R"/>
    <n v="3"/>
    <n v="83.485910000000004"/>
  </r>
  <r>
    <x v="52"/>
    <x v="0"/>
    <s v="B"/>
    <s v="R"/>
    <n v="6"/>
    <n v="62.267549999999993"/>
  </r>
  <r>
    <x v="52"/>
    <x v="0"/>
    <s v="B"/>
    <s v="R"/>
    <n v="6"/>
    <n v="61.759360000000001"/>
  </r>
  <r>
    <x v="53"/>
    <x v="0"/>
    <s v="B"/>
    <s v="R"/>
    <n v="9"/>
    <n v="40.957830000000001"/>
  </r>
  <r>
    <x v="53"/>
    <x v="0"/>
    <s v="B"/>
    <s v="R"/>
    <n v="9"/>
    <n v="39.644529999999996"/>
  </r>
  <r>
    <x v="54"/>
    <x v="0"/>
    <s v="B"/>
    <s v="R"/>
    <n v="12"/>
    <n v="69.74194"/>
  </r>
  <r>
    <x v="54"/>
    <x v="0"/>
    <s v="B"/>
    <s v="R"/>
    <n v="12"/>
    <n v="62.924199999999999"/>
  </r>
  <r>
    <x v="55"/>
    <x v="0"/>
    <s v="B"/>
    <s v="R"/>
    <n v="0"/>
    <n v="42.493819999999999"/>
  </r>
  <r>
    <x v="55"/>
    <x v="0"/>
    <s v="B"/>
    <s v="R"/>
    <n v="0"/>
    <n v="44.35528"/>
  </r>
  <r>
    <x v="56"/>
    <x v="0"/>
    <s v="B"/>
    <s v="R"/>
    <n v="3"/>
    <n v="70.095960000000005"/>
  </r>
  <r>
    <x v="56"/>
    <x v="0"/>
    <s v="B"/>
    <s v="R"/>
    <n v="3"/>
    <n v="69.382210000000001"/>
  </r>
  <r>
    <x v="57"/>
    <x v="0"/>
    <s v="B"/>
    <s v="R"/>
    <n v="6"/>
    <n v="78.820840000000004"/>
  </r>
  <r>
    <x v="57"/>
    <x v="0"/>
    <s v="B"/>
    <s v="R"/>
    <n v="6"/>
    <n v="78.929330000000007"/>
  </r>
  <r>
    <x v="58"/>
    <x v="0"/>
    <s v="B"/>
    <s v="R"/>
    <n v="9"/>
    <n v="57.962209999999999"/>
  </r>
  <r>
    <x v="58"/>
    <x v="0"/>
    <s v="B"/>
    <s v="R"/>
    <n v="9"/>
    <n v="53.588349999999998"/>
  </r>
  <r>
    <x v="59"/>
    <x v="0"/>
    <s v="B"/>
    <s v="R"/>
    <n v="12"/>
    <n v="19.813700000000001"/>
  </r>
  <r>
    <x v="59"/>
    <x v="0"/>
    <s v="B"/>
    <s v="R"/>
    <n v="12"/>
    <n v="19.008590000000002"/>
  </r>
  <r>
    <x v="60"/>
    <x v="1"/>
    <s v="B"/>
    <s v="Y"/>
    <n v="0"/>
    <n v="27.750600000000002"/>
  </r>
  <r>
    <x v="60"/>
    <x v="1"/>
    <s v="B"/>
    <s v="Y"/>
    <n v="0"/>
    <n v="28.127459999999999"/>
  </r>
  <r>
    <x v="61"/>
    <x v="1"/>
    <s v="B"/>
    <s v="Y"/>
    <n v="3"/>
    <n v="61.924950000000003"/>
  </r>
  <r>
    <x v="61"/>
    <x v="1"/>
    <s v="B"/>
    <s v="Y"/>
    <n v="3"/>
    <n v="62.724349999999994"/>
  </r>
  <r>
    <x v="62"/>
    <x v="1"/>
    <s v="B"/>
    <s v="Y"/>
    <n v="6"/>
    <n v="44.34957"/>
  </r>
  <r>
    <x v="62"/>
    <x v="1"/>
    <s v="B"/>
    <s v="Y"/>
    <n v="6"/>
    <n v="51.070240000000005"/>
  </r>
  <r>
    <x v="63"/>
    <x v="1"/>
    <s v="B"/>
    <s v="Y"/>
    <n v="9"/>
    <n v="154.54685999999998"/>
  </r>
  <r>
    <x v="63"/>
    <x v="1"/>
    <s v="B"/>
    <s v="Y"/>
    <n v="9"/>
    <n v="147.26089999999999"/>
  </r>
  <r>
    <x v="64"/>
    <x v="1"/>
    <s v="B"/>
    <s v="Y"/>
    <n v="12"/>
    <n v="227.40646000000001"/>
  </r>
  <r>
    <x v="64"/>
    <x v="1"/>
    <s v="B"/>
    <s v="Y"/>
    <n v="12"/>
    <n v="229.27363"/>
  </r>
  <r>
    <x v="65"/>
    <x v="1"/>
    <s v="B"/>
    <s v="Y"/>
    <n v="0"/>
    <n v="23.125499999999999"/>
  </r>
  <r>
    <x v="65"/>
    <x v="1"/>
    <s v="B"/>
    <s v="Y"/>
    <n v="0"/>
    <n v="23.502359999999999"/>
  </r>
  <r>
    <x v="66"/>
    <x v="1"/>
    <s v="B"/>
    <s v="Y"/>
    <n v="3"/>
    <n v="46.211030000000001"/>
  </r>
  <r>
    <x v="66"/>
    <x v="1"/>
    <s v="B"/>
    <s v="Y"/>
    <n v="3"/>
    <n v="46.05115"/>
  </r>
  <r>
    <x v="67"/>
    <x v="1"/>
    <s v="B"/>
    <s v="Y"/>
    <n v="6"/>
    <n v="54.387750000000004"/>
  </r>
  <r>
    <x v="67"/>
    <x v="1"/>
    <s v="B"/>
    <s v="Y"/>
    <n v="6"/>
    <n v="56.157850000000003"/>
  </r>
  <r>
    <x v="68"/>
    <x v="1"/>
    <s v="B"/>
    <s v="Y"/>
    <n v="9"/>
    <n v="108.93537999999999"/>
  </r>
  <r>
    <x v="68"/>
    <x v="1"/>
    <s v="B"/>
    <s v="Y"/>
    <n v="9"/>
    <n v="105.70923000000001"/>
  </r>
  <r>
    <x v="69"/>
    <x v="1"/>
    <s v="B"/>
    <s v="Y"/>
    <n v="12"/>
    <n v="219.21832000000001"/>
  </r>
  <r>
    <x v="69"/>
    <x v="1"/>
    <s v="B"/>
    <s v="Y"/>
    <n v="12"/>
    <n v="213.35415"/>
  </r>
  <r>
    <x v="70"/>
    <x v="1"/>
    <s v="B"/>
    <s v="Y"/>
    <n v="0"/>
    <n v="29.53783"/>
  </r>
  <r>
    <x v="70"/>
    <x v="1"/>
    <s v="B"/>
    <s v="Y"/>
    <n v="0"/>
    <m/>
  </r>
  <r>
    <x v="70"/>
    <x v="1"/>
    <s v="B"/>
    <s v="Y"/>
    <n v="0"/>
    <n v="30.639859999999999"/>
  </r>
  <r>
    <x v="70"/>
    <x v="1"/>
    <s v="B"/>
    <s v="Y"/>
    <n v="0"/>
    <n v="29.880429999999997"/>
  </r>
  <r>
    <x v="71"/>
    <x v="1"/>
    <s v="B"/>
    <s v="Y"/>
    <n v="3"/>
    <n v="40.660910000000001"/>
  </r>
  <r>
    <x v="71"/>
    <x v="1"/>
    <s v="B"/>
    <s v="Y"/>
    <n v="3"/>
    <n v="44.172559999999997"/>
  </r>
  <r>
    <x v="72"/>
    <x v="1"/>
    <s v="B"/>
    <s v="Y"/>
    <n v="6"/>
    <n v="80.528130000000004"/>
  </r>
  <r>
    <x v="72"/>
    <x v="1"/>
    <s v="B"/>
    <s v="Y"/>
    <n v="6"/>
    <n v="75.006559999999993"/>
  </r>
  <r>
    <x v="73"/>
    <x v="1"/>
    <s v="B"/>
    <s v="Y"/>
    <n v="9"/>
    <n v="102.55730999999999"/>
  </r>
  <r>
    <x v="73"/>
    <x v="1"/>
    <s v="B"/>
    <s v="Y"/>
    <n v="9"/>
    <n v="102.87707"/>
  </r>
  <r>
    <x v="74"/>
    <x v="1"/>
    <s v="B"/>
    <s v="Y"/>
    <n v="12"/>
    <n v="118.44824"/>
  </r>
  <r>
    <x v="74"/>
    <x v="1"/>
    <s v="B"/>
    <s v="Y"/>
    <n v="12"/>
    <n v="115.37054999999999"/>
  </r>
  <r>
    <x v="75"/>
    <x v="1"/>
    <s v="B"/>
    <s v="Y"/>
    <n v="0"/>
    <n v="23.079819999999998"/>
  </r>
  <r>
    <x v="75"/>
    <x v="1"/>
    <s v="B"/>
    <s v="Y"/>
    <n v="0"/>
    <n v="25.380950000000002"/>
  </r>
  <r>
    <x v="76"/>
    <x v="1"/>
    <s v="B"/>
    <s v="Y"/>
    <n v="3"/>
    <n v="65.071160000000006"/>
  </r>
  <r>
    <x v="76"/>
    <x v="1"/>
    <s v="B"/>
    <s v="Y"/>
    <n v="3"/>
    <n v="55.632530000000003"/>
  </r>
  <r>
    <x v="77"/>
    <x v="1"/>
    <s v="B"/>
    <s v="Y"/>
    <n v="6"/>
    <n v="91.137309999999999"/>
  </r>
  <r>
    <x v="77"/>
    <x v="1"/>
    <s v="B"/>
    <s v="Y"/>
    <n v="6"/>
    <n v="93.643999999999991"/>
  </r>
  <r>
    <x v="78"/>
    <x v="1"/>
    <s v="B"/>
    <s v="Y"/>
    <n v="9"/>
    <n v="101.42673000000001"/>
  </r>
  <r>
    <x v="78"/>
    <x v="1"/>
    <s v="B"/>
    <s v="Y"/>
    <n v="9"/>
    <n v="104.93266999999999"/>
  </r>
  <r>
    <x v="79"/>
    <x v="1"/>
    <s v="B"/>
    <s v="Y"/>
    <n v="12"/>
    <n v="125.50009"/>
  </r>
  <r>
    <x v="79"/>
    <x v="1"/>
    <s v="B"/>
    <s v="Y"/>
    <n v="12"/>
    <n v="124.56365000000001"/>
  </r>
  <r>
    <x v="80"/>
    <x v="0"/>
    <s v="M"/>
    <s v="A"/>
    <m/>
    <n v="90.434285714285721"/>
  </r>
  <r>
    <x v="81"/>
    <x v="1"/>
    <s v="M"/>
    <s v="A"/>
    <m/>
    <n v="127.63478260869567"/>
  </r>
  <r>
    <x v="81"/>
    <x v="1"/>
    <s v="M"/>
    <s v="A"/>
    <m/>
    <n v="137.61739130434785"/>
  </r>
  <r>
    <x v="82"/>
    <x v="0"/>
    <s v="S"/>
    <s v="O"/>
    <m/>
    <n v="7.27454"/>
  </r>
  <r>
    <x v="82"/>
    <x v="0"/>
    <s v="S"/>
    <s v="O"/>
    <m/>
    <n v="6.8177399999999997"/>
  </r>
  <r>
    <x v="83"/>
    <x v="1"/>
    <s v="S"/>
    <s v="O"/>
    <m/>
    <n v="7.81128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s v="A"/>
    <s v="B"/>
    <s v="C"/>
    <n v="1"/>
    <n v="0"/>
    <x v="0"/>
  </r>
  <r>
    <x v="0"/>
    <s v="A"/>
    <s v="B"/>
    <s v="C"/>
    <n v="1"/>
    <n v="0"/>
    <x v="1"/>
  </r>
  <r>
    <x v="0"/>
    <s v="A"/>
    <s v="B"/>
    <s v="C"/>
    <n v="1"/>
    <n v="0"/>
    <x v="2"/>
  </r>
  <r>
    <x v="0"/>
    <s v="A"/>
    <s v="B"/>
    <s v="C"/>
    <n v="1"/>
    <n v="0"/>
    <x v="3"/>
  </r>
  <r>
    <x v="1"/>
    <s v="A"/>
    <s v="B"/>
    <s v="C"/>
    <n v="1"/>
    <n v="3"/>
    <x v="4"/>
  </r>
  <r>
    <x v="1"/>
    <s v="A"/>
    <s v="B"/>
    <s v="C"/>
    <n v="1"/>
    <n v="3"/>
    <x v="5"/>
  </r>
  <r>
    <x v="1"/>
    <s v="A"/>
    <s v="B"/>
    <s v="C"/>
    <n v="1"/>
    <n v="3"/>
    <x v="6"/>
  </r>
  <r>
    <x v="1"/>
    <s v="A"/>
    <s v="B"/>
    <s v="C"/>
    <n v="1"/>
    <n v="3"/>
    <x v="7"/>
  </r>
  <r>
    <x v="2"/>
    <s v="A"/>
    <s v="B"/>
    <s v="C"/>
    <n v="2"/>
    <n v="0"/>
    <x v="8"/>
  </r>
  <r>
    <x v="2"/>
    <s v="A"/>
    <s v="B"/>
    <s v="C"/>
    <n v="2"/>
    <n v="0"/>
    <x v="5"/>
  </r>
  <r>
    <x v="2"/>
    <s v="A"/>
    <s v="B"/>
    <s v="C"/>
    <n v="2"/>
    <n v="0"/>
    <x v="9"/>
  </r>
  <r>
    <x v="2"/>
    <s v="A"/>
    <s v="B"/>
    <s v="C"/>
    <n v="2"/>
    <n v="0"/>
    <x v="10"/>
  </r>
  <r>
    <x v="3"/>
    <s v="A"/>
    <s v="B"/>
    <s v="C"/>
    <n v="2"/>
    <n v="3"/>
    <x v="11"/>
  </r>
  <r>
    <x v="3"/>
    <s v="A"/>
    <s v="B"/>
    <s v="C"/>
    <n v="2"/>
    <n v="3"/>
    <x v="12"/>
  </r>
  <r>
    <x v="3"/>
    <s v="A"/>
    <s v="B"/>
    <s v="C"/>
    <n v="2"/>
    <n v="3"/>
    <x v="13"/>
  </r>
  <r>
    <x v="3"/>
    <s v="A"/>
    <s v="B"/>
    <s v="C"/>
    <n v="2"/>
    <n v="3"/>
    <x v="14"/>
  </r>
  <r>
    <x v="4"/>
    <s v="A"/>
    <s v="B"/>
    <s v="C"/>
    <n v="2"/>
    <n v="6"/>
    <x v="15"/>
  </r>
  <r>
    <x v="4"/>
    <s v="A"/>
    <s v="B"/>
    <s v="C"/>
    <n v="2"/>
    <n v="6"/>
    <x v="16"/>
  </r>
  <r>
    <x v="4"/>
    <s v="A"/>
    <s v="B"/>
    <s v="C"/>
    <n v="2"/>
    <n v="6"/>
    <x v="17"/>
  </r>
  <r>
    <x v="4"/>
    <s v="A"/>
    <s v="B"/>
    <s v="C"/>
    <n v="2"/>
    <n v="6"/>
    <x v="18"/>
  </r>
  <r>
    <x v="5"/>
    <s v="A"/>
    <s v="B"/>
    <s v="C"/>
    <n v="2"/>
    <n v="9"/>
    <x v="19"/>
  </r>
  <r>
    <x v="5"/>
    <s v="A"/>
    <s v="B"/>
    <s v="C"/>
    <n v="2"/>
    <n v="9"/>
    <x v="20"/>
  </r>
  <r>
    <x v="6"/>
    <s v="A"/>
    <s v="B"/>
    <s v="C"/>
    <n v="3"/>
    <n v="0"/>
    <x v="21"/>
  </r>
  <r>
    <x v="6"/>
    <s v="A"/>
    <s v="B"/>
    <s v="C"/>
    <n v="3"/>
    <n v="0"/>
    <x v="1"/>
  </r>
  <r>
    <x v="6"/>
    <s v="A"/>
    <s v="B"/>
    <s v="C"/>
    <n v="3"/>
    <n v="0"/>
    <x v="22"/>
  </r>
  <r>
    <x v="6"/>
    <s v="A"/>
    <s v="B"/>
    <s v="C"/>
    <n v="3"/>
    <n v="0"/>
    <x v="23"/>
  </r>
  <r>
    <x v="7"/>
    <s v="A"/>
    <s v="B"/>
    <s v="C"/>
    <n v="3"/>
    <n v="3"/>
    <x v="24"/>
  </r>
  <r>
    <x v="7"/>
    <s v="A"/>
    <s v="B"/>
    <s v="C"/>
    <n v="3"/>
    <n v="3"/>
    <x v="25"/>
  </r>
  <r>
    <x v="8"/>
    <s v="A"/>
    <s v="B"/>
    <s v="C"/>
    <n v="4"/>
    <n v="0"/>
    <x v="26"/>
  </r>
  <r>
    <x v="8"/>
    <s v="A"/>
    <s v="B"/>
    <s v="C"/>
    <n v="4"/>
    <n v="0"/>
    <x v="27"/>
  </r>
  <r>
    <x v="9"/>
    <s v="A"/>
    <s v="B"/>
    <s v="C"/>
    <n v="4"/>
    <n v="3"/>
    <x v="12"/>
  </r>
  <r>
    <x v="9"/>
    <s v="A"/>
    <s v="B"/>
    <s v="C"/>
    <n v="4"/>
    <n v="3"/>
    <x v="28"/>
  </r>
  <r>
    <x v="10"/>
    <s v="B"/>
    <s v="B"/>
    <s v="I"/>
    <n v="1"/>
    <n v="12"/>
    <x v="29"/>
  </r>
  <r>
    <x v="10"/>
    <s v="B"/>
    <s v="B"/>
    <s v="I"/>
    <n v="1"/>
    <n v="12"/>
    <x v="30"/>
  </r>
  <r>
    <x v="11"/>
    <s v="B"/>
    <s v="B"/>
    <s v="I"/>
    <n v="1"/>
    <n v="6"/>
    <x v="31"/>
  </r>
  <r>
    <x v="11"/>
    <s v="B"/>
    <s v="B"/>
    <s v="I"/>
    <n v="1"/>
    <n v="6"/>
    <x v="32"/>
  </r>
  <r>
    <x v="12"/>
    <s v="B"/>
    <s v="B"/>
    <s v="I"/>
    <n v="2"/>
    <n v="3"/>
    <x v="33"/>
  </r>
  <r>
    <x v="12"/>
    <s v="B"/>
    <s v="B"/>
    <s v="I"/>
    <n v="2"/>
    <n v="3"/>
    <x v="34"/>
  </r>
  <r>
    <x v="13"/>
    <s v="B"/>
    <s v="B"/>
    <s v="I"/>
    <n v="2"/>
    <n v="6"/>
    <x v="35"/>
  </r>
  <r>
    <x v="13"/>
    <s v="B"/>
    <s v="B"/>
    <s v="I"/>
    <n v="2"/>
    <n v="6"/>
    <x v="36"/>
  </r>
  <r>
    <x v="14"/>
    <s v="B"/>
    <s v="B"/>
    <s v="I"/>
    <n v="3"/>
    <n v="0"/>
    <x v="37"/>
  </r>
  <r>
    <x v="14"/>
    <s v="B"/>
    <s v="B"/>
    <s v="I"/>
    <n v="3"/>
    <n v="0"/>
    <x v="38"/>
  </r>
  <r>
    <x v="15"/>
    <s v="B"/>
    <s v="B"/>
    <s v="I"/>
    <n v="3"/>
    <n v="12"/>
    <x v="39"/>
  </r>
  <r>
    <x v="15"/>
    <s v="B"/>
    <s v="B"/>
    <s v="I"/>
    <n v="3"/>
    <n v="12"/>
    <x v="40"/>
  </r>
  <r>
    <x v="16"/>
    <s v="B"/>
    <s v="B"/>
    <s v="I"/>
    <n v="3"/>
    <n v="6"/>
    <x v="41"/>
  </r>
  <r>
    <x v="16"/>
    <s v="B"/>
    <s v="B"/>
    <s v="I"/>
    <n v="3"/>
    <n v="6"/>
    <x v="42"/>
  </r>
  <r>
    <x v="17"/>
    <s v="B"/>
    <s v="B"/>
    <s v="I"/>
    <n v="3"/>
    <n v="9"/>
    <x v="26"/>
  </r>
  <r>
    <x v="17"/>
    <s v="B"/>
    <s v="B"/>
    <s v="I"/>
    <n v="3"/>
    <n v="9"/>
    <x v="43"/>
  </r>
  <r>
    <x v="18"/>
    <s v="B"/>
    <s v="B"/>
    <s v="I"/>
    <n v="4"/>
    <n v="12"/>
    <x v="44"/>
  </r>
  <r>
    <x v="18"/>
    <s v="B"/>
    <s v="B"/>
    <s v="I"/>
    <n v="4"/>
    <n v="12"/>
    <x v="45"/>
  </r>
  <r>
    <x v="19"/>
    <s v="B"/>
    <s v="B"/>
    <s v="I"/>
    <n v="4"/>
    <n v="6"/>
    <x v="46"/>
  </r>
  <r>
    <x v="19"/>
    <s v="B"/>
    <s v="B"/>
    <s v="I"/>
    <n v="4"/>
    <n v="6"/>
    <x v="47"/>
  </r>
  <r>
    <x v="20"/>
    <s v="A"/>
    <s v="B"/>
    <s v="R"/>
    <n v="1"/>
    <n v="0"/>
    <x v="48"/>
  </r>
  <r>
    <x v="20"/>
    <s v="A"/>
    <s v="B"/>
    <s v="R"/>
    <n v="1"/>
    <n v="0"/>
    <x v="49"/>
  </r>
  <r>
    <x v="20"/>
    <s v="A"/>
    <s v="B"/>
    <s v="R"/>
    <n v="1"/>
    <n v="0"/>
    <x v="50"/>
  </r>
  <r>
    <x v="20"/>
    <s v="A"/>
    <s v="B"/>
    <s v="R"/>
    <n v="1"/>
    <n v="0"/>
    <x v="6"/>
  </r>
  <r>
    <x v="21"/>
    <s v="A"/>
    <s v="B"/>
    <s v="R"/>
    <n v="1"/>
    <n v="3"/>
    <x v="51"/>
  </r>
  <r>
    <x v="21"/>
    <s v="A"/>
    <s v="B"/>
    <s v="R"/>
    <n v="1"/>
    <n v="3"/>
    <x v="52"/>
  </r>
  <r>
    <x v="22"/>
    <s v="A"/>
    <s v="B"/>
    <s v="R"/>
    <n v="1"/>
    <n v="6"/>
    <x v="53"/>
  </r>
  <r>
    <x v="22"/>
    <s v="A"/>
    <s v="B"/>
    <s v="R"/>
    <n v="1"/>
    <n v="6"/>
    <x v="54"/>
  </r>
  <r>
    <x v="23"/>
    <s v="A"/>
    <s v="B"/>
    <s v="R"/>
    <n v="1"/>
    <n v="9"/>
    <x v="3"/>
  </r>
  <r>
    <x v="23"/>
    <s v="A"/>
    <s v="B"/>
    <s v="R"/>
    <n v="1"/>
    <n v="9"/>
    <x v="3"/>
  </r>
  <r>
    <x v="24"/>
    <s v="A"/>
    <s v="B"/>
    <s v="R"/>
    <n v="3"/>
    <n v="0"/>
    <x v="55"/>
  </r>
  <r>
    <x v="24"/>
    <s v="A"/>
    <s v="B"/>
    <s v="R"/>
    <n v="3"/>
    <n v="0"/>
    <x v="56"/>
  </r>
  <r>
    <x v="24"/>
    <s v="A"/>
    <s v="B"/>
    <s v="R"/>
    <n v="3"/>
    <n v="0"/>
    <x v="57"/>
  </r>
  <r>
    <x v="24"/>
    <s v="A"/>
    <s v="B"/>
    <s v="R"/>
    <n v="3"/>
    <n v="0"/>
    <x v="58"/>
  </r>
  <r>
    <x v="25"/>
    <s v="A"/>
    <s v="B"/>
    <s v="R"/>
    <n v="3"/>
    <n v="3"/>
    <x v="49"/>
  </r>
  <r>
    <x v="25"/>
    <s v="A"/>
    <s v="B"/>
    <s v="R"/>
    <n v="3"/>
    <n v="3"/>
    <x v="59"/>
  </r>
  <r>
    <x v="26"/>
    <s v="A"/>
    <s v="B"/>
    <s v="R"/>
    <n v="3"/>
    <n v="6"/>
    <x v="51"/>
  </r>
  <r>
    <x v="26"/>
    <s v="A"/>
    <s v="B"/>
    <s v="R"/>
    <n v="3"/>
    <n v="6"/>
    <x v="6"/>
  </r>
  <r>
    <x v="27"/>
    <s v="A"/>
    <s v="B"/>
    <s v="R"/>
    <n v="3"/>
    <n v="9"/>
    <x v="48"/>
  </r>
  <r>
    <x v="27"/>
    <s v="A"/>
    <s v="B"/>
    <s v="R"/>
    <n v="3"/>
    <n v="9"/>
    <x v="60"/>
  </r>
  <r>
    <x v="28"/>
    <s v="A"/>
    <s v="B"/>
    <s v="R"/>
    <n v="4"/>
    <n v="0"/>
    <x v="61"/>
  </r>
  <r>
    <x v="28"/>
    <s v="A"/>
    <s v="B"/>
    <s v="R"/>
    <n v="4"/>
    <n v="0"/>
    <x v="62"/>
  </r>
  <r>
    <x v="28"/>
    <s v="A"/>
    <s v="B"/>
    <s v="R"/>
    <n v="4"/>
    <n v="0"/>
    <x v="63"/>
  </r>
  <r>
    <x v="28"/>
    <s v="A"/>
    <s v="B"/>
    <s v="R"/>
    <n v="4"/>
    <n v="0"/>
    <x v="10"/>
  </r>
  <r>
    <x v="29"/>
    <s v="A"/>
    <s v="B"/>
    <s v="R"/>
    <n v="4"/>
    <n v="12"/>
    <x v="64"/>
  </r>
  <r>
    <x v="29"/>
    <s v="A"/>
    <s v="B"/>
    <s v="R"/>
    <n v="4"/>
    <n v="12"/>
    <x v="65"/>
  </r>
  <r>
    <x v="29"/>
    <s v="A"/>
    <s v="B"/>
    <s v="R"/>
    <n v="4"/>
    <n v="12"/>
    <x v="53"/>
  </r>
  <r>
    <x v="29"/>
    <s v="A"/>
    <s v="B"/>
    <s v="R"/>
    <n v="4"/>
    <n v="12"/>
    <x v="8"/>
  </r>
  <r>
    <x v="30"/>
    <s v="B"/>
    <s v="B"/>
    <s v="Y"/>
    <n v="1"/>
    <n v="0"/>
    <x v="66"/>
  </r>
  <r>
    <x v="30"/>
    <s v="B"/>
    <s v="B"/>
    <s v="Y"/>
    <n v="1"/>
    <n v="0"/>
    <x v="67"/>
  </r>
  <r>
    <x v="31"/>
    <s v="B"/>
    <s v="B"/>
    <s v="Y"/>
    <n v="1"/>
    <n v="3"/>
    <x v="68"/>
  </r>
  <r>
    <x v="31"/>
    <s v="B"/>
    <s v="B"/>
    <s v="Y"/>
    <n v="1"/>
    <n v="3"/>
    <x v="69"/>
  </r>
  <r>
    <x v="32"/>
    <s v="B"/>
    <s v="B"/>
    <s v="Y"/>
    <n v="2"/>
    <n v="0"/>
    <x v="70"/>
  </r>
  <r>
    <x v="32"/>
    <s v="B"/>
    <s v="B"/>
    <s v="Y"/>
    <n v="2"/>
    <n v="0"/>
    <x v="71"/>
  </r>
  <r>
    <x v="33"/>
    <s v="B"/>
    <s v="B"/>
    <s v="Y"/>
    <n v="2"/>
    <n v="12"/>
    <x v="72"/>
  </r>
  <r>
    <x v="33"/>
    <s v="B"/>
    <s v="B"/>
    <s v="Y"/>
    <n v="2"/>
    <n v="12"/>
    <x v="73"/>
  </r>
  <r>
    <x v="34"/>
    <s v="B"/>
    <s v="B"/>
    <s v="Y"/>
    <n v="2"/>
    <n v="3"/>
    <x v="74"/>
  </r>
  <r>
    <x v="34"/>
    <s v="B"/>
    <s v="B"/>
    <s v="Y"/>
    <n v="2"/>
    <n v="3"/>
    <x v="75"/>
  </r>
  <r>
    <x v="35"/>
    <s v="B"/>
    <s v="B"/>
    <s v="Y"/>
    <n v="2"/>
    <n v="6"/>
    <x v="66"/>
  </r>
  <r>
    <x v="35"/>
    <s v="B"/>
    <s v="B"/>
    <s v="Y"/>
    <n v="2"/>
    <n v="6"/>
    <x v="76"/>
  </r>
  <r>
    <x v="36"/>
    <s v="B"/>
    <s v="B"/>
    <s v="Y"/>
    <n v="3"/>
    <n v="0"/>
    <x v="77"/>
  </r>
  <r>
    <x v="36"/>
    <s v="B"/>
    <s v="B"/>
    <s v="Y"/>
    <n v="3"/>
    <n v="0"/>
    <x v="78"/>
  </r>
  <r>
    <x v="37"/>
    <s v="B"/>
    <s v="B"/>
    <s v="Y"/>
    <n v="3"/>
    <n v="3"/>
    <x v="79"/>
  </r>
  <r>
    <x v="37"/>
    <s v="B"/>
    <s v="B"/>
    <s v="Y"/>
    <n v="3"/>
    <n v="3"/>
    <x v="80"/>
  </r>
  <r>
    <x v="38"/>
    <s v="B"/>
    <s v="B"/>
    <s v="Y"/>
    <n v="4"/>
    <n v="0"/>
    <x v="81"/>
  </r>
  <r>
    <x v="38"/>
    <s v="B"/>
    <s v="B"/>
    <s v="Y"/>
    <n v="4"/>
    <n v="0"/>
    <x v="82"/>
  </r>
  <r>
    <x v="39"/>
    <s v="B"/>
    <s v="B"/>
    <s v="Y"/>
    <n v="4"/>
    <n v="12"/>
    <x v="61"/>
  </r>
  <r>
    <x v="39"/>
    <s v="B"/>
    <s v="B"/>
    <s v="Y"/>
    <n v="4"/>
    <n v="12"/>
    <x v="83"/>
  </r>
  <r>
    <x v="40"/>
    <s v="B"/>
    <s v="B"/>
    <s v="Y"/>
    <n v="4"/>
    <n v="3"/>
    <x v="84"/>
  </r>
  <r>
    <x v="40"/>
    <s v="B"/>
    <s v="B"/>
    <s v="Y"/>
    <n v="4"/>
    <n v="3"/>
    <x v="85"/>
  </r>
  <r>
    <x v="41"/>
    <s v="B"/>
    <s v="B"/>
    <s v="Y"/>
    <n v="4"/>
    <n v="6"/>
    <x v="86"/>
  </r>
  <r>
    <x v="41"/>
    <s v="B"/>
    <s v="B"/>
    <s v="Y"/>
    <n v="4"/>
    <n v="6"/>
    <x v="87"/>
  </r>
  <r>
    <x v="42"/>
    <s v="B"/>
    <s v="B"/>
    <s v="Y"/>
    <n v="4"/>
    <n v="9"/>
    <x v="32"/>
  </r>
  <r>
    <x v="42"/>
    <s v="B"/>
    <s v="B"/>
    <s v="Y"/>
    <n v="4"/>
    <n v="9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8" firstHeaderRow="0" firstDataRow="1" firstDataCol="1"/>
  <pivotFields count="6">
    <pivotField axis="axisRow" showAll="0">
      <items count="85">
        <item x="0"/>
        <item x="4"/>
        <item x="1"/>
        <item x="2"/>
        <item x="3"/>
        <item x="5"/>
        <item x="9"/>
        <item x="6"/>
        <item x="7"/>
        <item x="8"/>
        <item x="10"/>
        <item x="14"/>
        <item x="11"/>
        <item x="12"/>
        <item x="13"/>
        <item x="15"/>
        <item x="19"/>
        <item x="16"/>
        <item x="17"/>
        <item x="18"/>
        <item x="20"/>
        <item x="24"/>
        <item x="21"/>
        <item x="22"/>
        <item x="23"/>
        <item x="25"/>
        <item x="29"/>
        <item x="26"/>
        <item x="27"/>
        <item x="28"/>
        <item x="30"/>
        <item x="34"/>
        <item x="31"/>
        <item x="32"/>
        <item x="33"/>
        <item x="35"/>
        <item x="39"/>
        <item x="36"/>
        <item x="37"/>
        <item x="38"/>
        <item x="40"/>
        <item x="44"/>
        <item x="41"/>
        <item x="42"/>
        <item x="43"/>
        <item x="45"/>
        <item x="49"/>
        <item x="46"/>
        <item x="47"/>
        <item x="48"/>
        <item x="50"/>
        <item x="54"/>
        <item x="51"/>
        <item x="52"/>
        <item x="53"/>
        <item x="55"/>
        <item x="59"/>
        <item x="56"/>
        <item x="57"/>
        <item x="58"/>
        <item x="60"/>
        <item x="64"/>
        <item x="61"/>
        <item x="62"/>
        <item x="63"/>
        <item x="65"/>
        <item x="69"/>
        <item x="66"/>
        <item x="67"/>
        <item x="68"/>
        <item x="70"/>
        <item x="74"/>
        <item x="71"/>
        <item x="72"/>
        <item x="73"/>
        <item x="75"/>
        <item x="79"/>
        <item x="76"/>
        <item x="77"/>
        <item x="78"/>
        <item x="80"/>
        <item x="81"/>
        <item x="82"/>
        <item x="8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H4 ppm" fld="5" subtotal="average" baseField="0" baseItem="0"/>
    <dataField name="StdDev of NH4 ppm" fld="5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7" firstHeaderRow="0" firstDataRow="1" firstDataCol="1"/>
  <pivotFields count="7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>
      <items count="90">
        <item x="65"/>
        <item x="64"/>
        <item x="0"/>
        <item x="16"/>
        <item x="1"/>
        <item x="21"/>
        <item x="52"/>
        <item x="63"/>
        <item x="15"/>
        <item x="22"/>
        <item x="48"/>
        <item x="50"/>
        <item x="5"/>
        <item x="60"/>
        <item x="8"/>
        <item x="51"/>
        <item x="27"/>
        <item x="49"/>
        <item x="24"/>
        <item x="6"/>
        <item x="54"/>
        <item x="25"/>
        <item x="53"/>
        <item x="4"/>
        <item x="59"/>
        <item x="55"/>
        <item x="71"/>
        <item x="9"/>
        <item x="84"/>
        <item x="10"/>
        <item x="3"/>
        <item x="2"/>
        <item x="26"/>
        <item x="62"/>
        <item x="30"/>
        <item x="83"/>
        <item x="70"/>
        <item x="61"/>
        <item x="56"/>
        <item x="57"/>
        <item x="28"/>
        <item x="13"/>
        <item x="17"/>
        <item x="12"/>
        <item x="82"/>
        <item x="18"/>
        <item x="58"/>
        <item x="85"/>
        <item x="43"/>
        <item x="87"/>
        <item x="86"/>
        <item x="81"/>
        <item x="23"/>
        <item x="29"/>
        <item x="20"/>
        <item x="46"/>
        <item x="19"/>
        <item x="7"/>
        <item x="47"/>
        <item x="14"/>
        <item x="11"/>
        <item x="77"/>
        <item x="73"/>
        <item x="45"/>
        <item x="74"/>
        <item x="66"/>
        <item x="32"/>
        <item x="36"/>
        <item x="72"/>
        <item x="44"/>
        <item x="67"/>
        <item x="78"/>
        <item x="35"/>
        <item x="40"/>
        <item x="88"/>
        <item x="39"/>
        <item x="31"/>
        <item x="75"/>
        <item x="68"/>
        <item x="42"/>
        <item x="33"/>
        <item x="80"/>
        <item x="34"/>
        <item x="38"/>
        <item x="37"/>
        <item x="41"/>
        <item x="76"/>
        <item x="69"/>
        <item x="79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g/kg in dry" fld="6" subtotal="average" baseField="0" baseItem="0"/>
    <dataField name="StdDev of mg/kg in dry2" fld="6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workbookViewId="0">
      <pane xSplit="1" topLeftCell="B1" activePane="topRight" state="frozen"/>
      <selection pane="topRight" activeCell="H84" sqref="H84:Q84"/>
    </sheetView>
  </sheetViews>
  <sheetFormatPr baseColWidth="10" defaultRowHeight="16" x14ac:dyDescent="0.2"/>
  <cols>
    <col min="4" max="4" width="12" bestFit="1" customWidth="1"/>
    <col min="8" max="8" width="18" bestFit="1" customWidth="1"/>
    <col min="9" max="9" width="17.1640625" bestFit="1" customWidth="1"/>
    <col min="12" max="12" width="18" bestFit="1" customWidth="1"/>
    <col min="13" max="13" width="17.1640625" bestFit="1" customWidth="1"/>
    <col min="16" max="16" width="18.33203125" bestFit="1" customWidth="1"/>
    <col min="17" max="17" width="17.5" bestFit="1" customWidth="1"/>
    <col min="18" max="18" width="12.1640625" bestFit="1" customWidth="1"/>
    <col min="19" max="19" width="6.83203125" bestFit="1" customWidth="1"/>
  </cols>
  <sheetData>
    <row r="1" spans="1:23" ht="19" x14ac:dyDescent="0.25">
      <c r="A1" s="5" t="s">
        <v>0</v>
      </c>
      <c r="B1" t="s">
        <v>127</v>
      </c>
      <c r="C1" t="s">
        <v>115</v>
      </c>
      <c r="D1" t="s">
        <v>154</v>
      </c>
      <c r="E1" t="s">
        <v>116</v>
      </c>
      <c r="F1" t="s">
        <v>133</v>
      </c>
      <c r="G1" t="s">
        <v>117</v>
      </c>
      <c r="H1" t="s">
        <v>131</v>
      </c>
      <c r="I1" t="s">
        <v>132</v>
      </c>
      <c r="J1" t="s">
        <v>134</v>
      </c>
      <c r="K1" t="s">
        <v>135</v>
      </c>
      <c r="L1" t="s">
        <v>137</v>
      </c>
      <c r="M1" t="s">
        <v>138</v>
      </c>
      <c r="N1" t="s">
        <v>139</v>
      </c>
      <c r="O1" t="s">
        <v>135</v>
      </c>
      <c r="P1" t="s">
        <v>146</v>
      </c>
      <c r="Q1" t="s">
        <v>147</v>
      </c>
      <c r="R1" t="s">
        <v>144</v>
      </c>
      <c r="S1" s="15" t="s">
        <v>143</v>
      </c>
      <c r="T1" t="s">
        <v>148</v>
      </c>
      <c r="U1" t="s">
        <v>149</v>
      </c>
    </row>
    <row r="2" spans="1:23" ht="18" x14ac:dyDescent="0.2">
      <c r="A2" s="6" t="s">
        <v>31</v>
      </c>
      <c r="B2" t="s">
        <v>152</v>
      </c>
      <c r="C2" t="s">
        <v>118</v>
      </c>
      <c r="D2" t="str">
        <f>MID(A2,1,2)</f>
        <v>BC</v>
      </c>
      <c r="E2" t="s">
        <v>155</v>
      </c>
      <c r="F2">
        <v>1</v>
      </c>
      <c r="G2">
        <v>0</v>
      </c>
      <c r="H2">
        <v>66.784159999999986</v>
      </c>
      <c r="I2">
        <v>1.9138127875529809</v>
      </c>
      <c r="J2">
        <f>I2/H2</f>
        <v>2.8656687267654204E-2</v>
      </c>
      <c r="L2" s="16">
        <v>0.44</v>
      </c>
      <c r="M2" s="16">
        <v>0.28468385616185482</v>
      </c>
      <c r="N2">
        <f>M2/L2</f>
        <v>0.64700876400421548</v>
      </c>
      <c r="P2">
        <v>436.48927392739279</v>
      </c>
      <c r="Q2">
        <v>0.96264537046437226</v>
      </c>
      <c r="R2">
        <v>2.2054273219655387E-3</v>
      </c>
      <c r="S2" s="15">
        <v>5.8</v>
      </c>
      <c r="T2">
        <f>M2/H2</f>
        <v>4.2627451803220239E-3</v>
      </c>
      <c r="U2">
        <f>H2/L2</f>
        <v>151.78218181818178</v>
      </c>
      <c r="W2">
        <f>AVERAGE(S2,S7,S12,S17,S22,S27,S32,S37,S42,S47,S52,S57,S62,S67,S72,S77)</f>
        <v>5.7818749999999994</v>
      </c>
    </row>
    <row r="3" spans="1:23" ht="18" x14ac:dyDescent="0.2">
      <c r="A3" s="6" t="s">
        <v>28</v>
      </c>
      <c r="B3" t="s">
        <v>152</v>
      </c>
      <c r="C3" t="s">
        <v>118</v>
      </c>
      <c r="D3" t="str">
        <f t="shared" ref="D3:D66" si="0">MID(A3,1,2)</f>
        <v>BC</v>
      </c>
      <c r="E3" t="s">
        <v>155</v>
      </c>
      <c r="F3">
        <v>1</v>
      </c>
      <c r="G3">
        <v>12</v>
      </c>
      <c r="H3">
        <v>97.187055000000001</v>
      </c>
      <c r="I3">
        <v>2.8263058059348613E-2</v>
      </c>
      <c r="J3">
        <f t="shared" ref="J3:J66" si="1">I3/H3</f>
        <v>2.908109321693986E-4</v>
      </c>
      <c r="L3" s="16">
        <v>0</v>
      </c>
      <c r="M3" s="16">
        <v>1.2121830534626236E-2</v>
      </c>
      <c r="N3" t="e">
        <f t="shared" ref="N3:N66" si="2">M3/L3</f>
        <v>#DIV/0!</v>
      </c>
      <c r="P3">
        <v>336.98360655737713</v>
      </c>
      <c r="Q3">
        <v>0.74188252452563619</v>
      </c>
      <c r="R3">
        <v>2.2015389178859602E-3</v>
      </c>
      <c r="S3" s="15">
        <v>6.21</v>
      </c>
      <c r="T3">
        <f t="shared" ref="T3:T66" si="3">M3/H3</f>
        <v>1.2472680167771558E-4</v>
      </c>
      <c r="U3" s="17" t="e">
        <f t="shared" ref="U3:U66" si="4">H3/L3</f>
        <v>#DIV/0!</v>
      </c>
      <c r="W3">
        <f>AVERAGE(S3,S8,S13,S18,S23,S28,S33,S38,S43,S48,S53,S58,S63,S68,S73,S78)</f>
        <v>6.0456250000000002</v>
      </c>
    </row>
    <row r="4" spans="1:23" ht="18" x14ac:dyDescent="0.2">
      <c r="A4" s="6" t="s">
        <v>19</v>
      </c>
      <c r="B4" t="s">
        <v>152</v>
      </c>
      <c r="C4" t="s">
        <v>118</v>
      </c>
      <c r="D4" t="str">
        <f t="shared" si="0"/>
        <v>BC</v>
      </c>
      <c r="E4" t="s">
        <v>155</v>
      </c>
      <c r="F4">
        <v>1</v>
      </c>
      <c r="G4">
        <v>3</v>
      </c>
      <c r="H4">
        <v>99.362565000000004</v>
      </c>
      <c r="I4">
        <v>0.35934459513158307</v>
      </c>
      <c r="J4">
        <f t="shared" si="1"/>
        <v>3.6164987803161386E-3</v>
      </c>
      <c r="L4" s="16">
        <v>0.62714285714285722</v>
      </c>
      <c r="M4" s="16">
        <v>0.23566954842410517</v>
      </c>
      <c r="N4">
        <f t="shared" si="2"/>
        <v>0.37578287903615853</v>
      </c>
      <c r="P4">
        <v>349.9006622516556</v>
      </c>
      <c r="Q4">
        <v>3.6526045650709755</v>
      </c>
      <c r="R4">
        <v>1.0438975855507095E-2</v>
      </c>
      <c r="S4" s="15">
        <v>6.17</v>
      </c>
      <c r="T4">
        <f t="shared" si="3"/>
        <v>2.3718142584594629E-3</v>
      </c>
      <c r="U4">
        <f t="shared" si="4"/>
        <v>158.43689179954441</v>
      </c>
    </row>
    <row r="5" spans="1:23" ht="18" x14ac:dyDescent="0.2">
      <c r="A5" s="6" t="s">
        <v>38</v>
      </c>
      <c r="B5" t="s">
        <v>152</v>
      </c>
      <c r="C5" t="s">
        <v>118</v>
      </c>
      <c r="D5" t="str">
        <f t="shared" si="0"/>
        <v>BC</v>
      </c>
      <c r="E5" t="s">
        <v>155</v>
      </c>
      <c r="F5">
        <v>1</v>
      </c>
      <c r="G5">
        <v>6</v>
      </c>
      <c r="H5">
        <v>64.317440000000005</v>
      </c>
      <c r="I5">
        <v>2.1076166141396842</v>
      </c>
      <c r="J5">
        <f t="shared" si="1"/>
        <v>3.2768975477563848E-2</v>
      </c>
      <c r="L5" s="16">
        <v>2.9142857142857146</v>
      </c>
      <c r="M5" s="16">
        <v>0.11313708498984137</v>
      </c>
      <c r="N5">
        <f t="shared" si="2"/>
        <v>3.8821548771023999E-2</v>
      </c>
      <c r="P5">
        <v>241.63867083555078</v>
      </c>
      <c r="Q5">
        <v>5.0626907480852639</v>
      </c>
      <c r="R5">
        <v>2.0951492286310085E-2</v>
      </c>
      <c r="S5" s="15">
        <v>6.18</v>
      </c>
      <c r="T5">
        <f t="shared" si="3"/>
        <v>1.7590421041297876E-3</v>
      </c>
      <c r="U5">
        <f t="shared" si="4"/>
        <v>22.069709803921569</v>
      </c>
    </row>
    <row r="6" spans="1:23" ht="18" x14ac:dyDescent="0.2">
      <c r="A6" s="6" t="s">
        <v>36</v>
      </c>
      <c r="B6" t="s">
        <v>152</v>
      </c>
      <c r="C6" t="s">
        <v>118</v>
      </c>
      <c r="D6" t="str">
        <f t="shared" si="0"/>
        <v>BC</v>
      </c>
      <c r="E6" t="s">
        <v>155</v>
      </c>
      <c r="F6">
        <v>1</v>
      </c>
      <c r="G6">
        <v>9</v>
      </c>
      <c r="H6">
        <v>129.51136500000001</v>
      </c>
      <c r="I6">
        <v>1.6432949462725384</v>
      </c>
      <c r="J6">
        <f t="shared" si="1"/>
        <v>1.2688422720836416E-2</v>
      </c>
      <c r="L6" s="16">
        <v>0</v>
      </c>
      <c r="M6" s="16">
        <v>8.4852813742385777E-2</v>
      </c>
      <c r="N6" t="e">
        <f t="shared" si="2"/>
        <v>#DIV/0!</v>
      </c>
      <c r="P6">
        <v>243.56187290969896</v>
      </c>
      <c r="Q6">
        <v>4.5642678518062247</v>
      </c>
      <c r="R6">
        <v>1.873966478118862E-2</v>
      </c>
      <c r="S6" s="15">
        <v>6.23</v>
      </c>
      <c r="T6">
        <f t="shared" si="3"/>
        <v>6.551765842510097E-4</v>
      </c>
      <c r="U6" t="e">
        <f t="shared" si="4"/>
        <v>#DIV/0!</v>
      </c>
    </row>
    <row r="7" spans="1:23" ht="18" x14ac:dyDescent="0.2">
      <c r="A7" s="6" t="s">
        <v>26</v>
      </c>
      <c r="B7" t="s">
        <v>152</v>
      </c>
      <c r="C7" t="s">
        <v>118</v>
      </c>
      <c r="D7" t="str">
        <f t="shared" si="0"/>
        <v>BC</v>
      </c>
      <c r="E7" t="s">
        <v>155</v>
      </c>
      <c r="F7">
        <v>2</v>
      </c>
      <c r="G7">
        <v>0</v>
      </c>
      <c r="H7">
        <v>42.605165</v>
      </c>
      <c r="I7">
        <v>0.37549491401326818</v>
      </c>
      <c r="J7">
        <f t="shared" si="1"/>
        <v>8.8133660323406367E-3</v>
      </c>
      <c r="L7" s="16">
        <v>0.54142857142857148</v>
      </c>
      <c r="M7" s="16">
        <v>0.11451168136949164</v>
      </c>
      <c r="N7">
        <f t="shared" si="2"/>
        <v>0.21149914764813757</v>
      </c>
      <c r="P7">
        <v>415.26726973684208</v>
      </c>
      <c r="Q7">
        <v>1.2734900088725276</v>
      </c>
      <c r="R7">
        <v>3.066675612743445E-3</v>
      </c>
      <c r="S7" s="15">
        <v>5.83</v>
      </c>
      <c r="T7">
        <f t="shared" si="3"/>
        <v>2.6877417648656361E-3</v>
      </c>
      <c r="U7">
        <f t="shared" si="4"/>
        <v>78.690278364116082</v>
      </c>
    </row>
    <row r="8" spans="1:23" ht="18" x14ac:dyDescent="0.2">
      <c r="A8" s="6" t="s">
        <v>35</v>
      </c>
      <c r="B8" t="s">
        <v>152</v>
      </c>
      <c r="C8" t="s">
        <v>118</v>
      </c>
      <c r="D8" t="str">
        <f t="shared" si="0"/>
        <v>BC</v>
      </c>
      <c r="E8" t="s">
        <v>155</v>
      </c>
      <c r="F8">
        <v>2</v>
      </c>
      <c r="G8">
        <v>12</v>
      </c>
      <c r="H8">
        <v>187.92180999999999</v>
      </c>
      <c r="I8">
        <v>4.1587071121947039</v>
      </c>
      <c r="J8">
        <f t="shared" si="1"/>
        <v>2.2129986467215829E-2</v>
      </c>
      <c r="L8" s="16">
        <v>2.5114285714285716</v>
      </c>
      <c r="M8" s="16">
        <v>4.0406101778362839E-3</v>
      </c>
      <c r="N8">
        <f t="shared" si="2"/>
        <v>1.6088891493091005E-3</v>
      </c>
      <c r="P8">
        <v>272.75248344370857</v>
      </c>
      <c r="Q8">
        <v>6.1286490058130099</v>
      </c>
      <c r="R8">
        <v>2.2469635944040296E-2</v>
      </c>
      <c r="S8" s="15">
        <v>6.34</v>
      </c>
      <c r="T8">
        <f t="shared" si="3"/>
        <v>2.150154991502202E-5</v>
      </c>
      <c r="U8" s="17">
        <f t="shared" si="4"/>
        <v>74.826659271899885</v>
      </c>
    </row>
    <row r="9" spans="1:23" ht="18" x14ac:dyDescent="0.2">
      <c r="A9" s="6" t="s">
        <v>30</v>
      </c>
      <c r="B9" t="s">
        <v>152</v>
      </c>
      <c r="C9" t="s">
        <v>118</v>
      </c>
      <c r="D9" t="str">
        <f t="shared" si="0"/>
        <v>BC</v>
      </c>
      <c r="E9" t="s">
        <v>155</v>
      </c>
      <c r="F9">
        <v>2</v>
      </c>
      <c r="G9">
        <v>3</v>
      </c>
      <c r="H9">
        <v>150.438515</v>
      </c>
      <c r="I9">
        <v>3.8397383142675143</v>
      </c>
      <c r="J9">
        <f t="shared" si="1"/>
        <v>2.5523638772075852E-2</v>
      </c>
      <c r="L9" s="16">
        <v>0.88571428571428568</v>
      </c>
      <c r="M9" s="16">
        <v>0.15247616073287226</v>
      </c>
      <c r="N9">
        <f t="shared" si="2"/>
        <v>0.17215050405324289</v>
      </c>
      <c r="P9">
        <v>240.81310679611653</v>
      </c>
      <c r="Q9">
        <v>9.1134393400506095</v>
      </c>
      <c r="R9">
        <v>3.784444900570328E-2</v>
      </c>
      <c r="S9" s="15">
        <v>5.93</v>
      </c>
      <c r="T9">
        <f t="shared" si="3"/>
        <v>1.0135447078354388E-3</v>
      </c>
      <c r="U9">
        <f t="shared" si="4"/>
        <v>169.84993629032257</v>
      </c>
    </row>
    <row r="10" spans="1:23" ht="18" x14ac:dyDescent="0.2">
      <c r="A10" s="6" t="s">
        <v>24</v>
      </c>
      <c r="B10" t="s">
        <v>152</v>
      </c>
      <c r="C10" t="s">
        <v>118</v>
      </c>
      <c r="D10" t="str">
        <f t="shared" si="0"/>
        <v>BC</v>
      </c>
      <c r="E10" t="s">
        <v>155</v>
      </c>
      <c r="F10">
        <v>2</v>
      </c>
      <c r="G10">
        <v>6</v>
      </c>
      <c r="H10">
        <v>57.302705000000003</v>
      </c>
      <c r="I10">
        <v>1.8936248889497309</v>
      </c>
      <c r="J10">
        <f t="shared" si="1"/>
        <v>3.304599475626379E-2</v>
      </c>
      <c r="L10" s="16">
        <v>0.51571428571428579</v>
      </c>
      <c r="M10" s="16">
        <v>0.30574988666764691</v>
      </c>
      <c r="N10">
        <f t="shared" si="2"/>
        <v>0.59286681625305482</v>
      </c>
      <c r="P10">
        <v>362.76936026936022</v>
      </c>
      <c r="Q10">
        <v>4.0831250159386201</v>
      </c>
      <c r="R10">
        <v>1.1255429656205957E-2</v>
      </c>
      <c r="S10" s="15">
        <v>5.31</v>
      </c>
      <c r="T10">
        <f t="shared" si="3"/>
        <v>5.3356972706200675E-3</v>
      </c>
      <c r="U10">
        <f t="shared" si="4"/>
        <v>111.11327839335179</v>
      </c>
    </row>
    <row r="11" spans="1:23" ht="18" x14ac:dyDescent="0.2">
      <c r="A11" s="6" t="s">
        <v>39</v>
      </c>
      <c r="B11" t="s">
        <v>152</v>
      </c>
      <c r="C11" t="s">
        <v>118</v>
      </c>
      <c r="D11" t="str">
        <f t="shared" si="0"/>
        <v>BC</v>
      </c>
      <c r="E11" t="s">
        <v>155</v>
      </c>
      <c r="F11">
        <v>2</v>
      </c>
      <c r="G11">
        <v>9</v>
      </c>
      <c r="H11">
        <v>37.500425</v>
      </c>
      <c r="I11">
        <v>1.1022592637170037</v>
      </c>
      <c r="J11">
        <f t="shared" si="1"/>
        <v>2.9393247242318017E-2</v>
      </c>
      <c r="L11" s="16">
        <v>0.93142857142857149</v>
      </c>
      <c r="M11" s="16">
        <v>2.4243661069252471E-2</v>
      </c>
      <c r="N11">
        <f t="shared" si="2"/>
        <v>2.6028470473123816E-2</v>
      </c>
      <c r="P11">
        <v>305.40833333333342</v>
      </c>
      <c r="Q11">
        <v>3.7830212793440285</v>
      </c>
      <c r="R11">
        <v>1.2386765082847645E-2</v>
      </c>
      <c r="S11" s="15">
        <v>5.46</v>
      </c>
      <c r="T11">
        <f t="shared" si="3"/>
        <v>6.4649030162331421E-4</v>
      </c>
      <c r="U11">
        <f t="shared" si="4"/>
        <v>40.261192484662573</v>
      </c>
    </row>
    <row r="12" spans="1:23" ht="18" x14ac:dyDescent="0.2">
      <c r="A12" s="6" t="s">
        <v>4</v>
      </c>
      <c r="B12" t="s">
        <v>152</v>
      </c>
      <c r="C12" t="s">
        <v>118</v>
      </c>
      <c r="D12" t="str">
        <f t="shared" si="0"/>
        <v>BC</v>
      </c>
      <c r="E12" t="s">
        <v>155</v>
      </c>
      <c r="F12">
        <v>3</v>
      </c>
      <c r="G12">
        <v>0</v>
      </c>
      <c r="H12">
        <v>118.79655</v>
      </c>
      <c r="I12">
        <v>0.97709429237743251</v>
      </c>
      <c r="J12">
        <f t="shared" si="1"/>
        <v>8.2249382863175107E-3</v>
      </c>
      <c r="L12" s="16">
        <v>0.45571428571428568</v>
      </c>
      <c r="M12" s="16">
        <v>0.29424872629319926</v>
      </c>
      <c r="N12">
        <f t="shared" si="2"/>
        <v>0.64568686020451249</v>
      </c>
      <c r="P12">
        <v>481.64643374128173</v>
      </c>
      <c r="Q12">
        <v>2.6810783172871213</v>
      </c>
      <c r="R12">
        <v>5.5664863880779255E-3</v>
      </c>
      <c r="S12" s="15">
        <v>5.74</v>
      </c>
      <c r="T12">
        <f t="shared" si="3"/>
        <v>2.4769130609701988E-3</v>
      </c>
      <c r="U12">
        <f t="shared" si="4"/>
        <v>260.68208463949844</v>
      </c>
    </row>
    <row r="13" spans="1:23" ht="18" x14ac:dyDescent="0.2">
      <c r="A13" s="6" t="s">
        <v>32</v>
      </c>
      <c r="B13" t="s">
        <v>152</v>
      </c>
      <c r="C13" t="s">
        <v>118</v>
      </c>
      <c r="D13" t="str">
        <f t="shared" si="0"/>
        <v>BC</v>
      </c>
      <c r="E13" t="s">
        <v>155</v>
      </c>
      <c r="F13">
        <v>3</v>
      </c>
      <c r="G13">
        <v>12</v>
      </c>
      <c r="H13">
        <v>79.349014999999994</v>
      </c>
      <c r="I13">
        <v>3.0483726890342417</v>
      </c>
      <c r="J13">
        <f t="shared" si="1"/>
        <v>3.8417271960266196E-2</v>
      </c>
      <c r="L13" s="16">
        <v>2.92</v>
      </c>
      <c r="M13" s="16">
        <v>5.6568542494920687E-2</v>
      </c>
      <c r="N13">
        <f t="shared" si="2"/>
        <v>1.9372788525657769E-2</v>
      </c>
      <c r="P13">
        <v>384.9843838256304</v>
      </c>
      <c r="Q13">
        <v>6.7369794167257533</v>
      </c>
      <c r="R13">
        <v>1.7499357635703761E-2</v>
      </c>
      <c r="S13" s="15">
        <v>6.15</v>
      </c>
      <c r="T13">
        <f t="shared" si="3"/>
        <v>7.1290793584420284E-4</v>
      </c>
      <c r="U13" s="17">
        <f t="shared" si="4"/>
        <v>27.17432020547945</v>
      </c>
    </row>
    <row r="14" spans="1:23" ht="18" x14ac:dyDescent="0.2">
      <c r="A14" s="6" t="s">
        <v>9</v>
      </c>
      <c r="B14" t="s">
        <v>152</v>
      </c>
      <c r="C14" t="s">
        <v>118</v>
      </c>
      <c r="D14" t="str">
        <f t="shared" si="0"/>
        <v>BC</v>
      </c>
      <c r="E14" t="s">
        <v>155</v>
      </c>
      <c r="F14">
        <v>3</v>
      </c>
      <c r="G14">
        <v>3</v>
      </c>
      <c r="H14">
        <v>132.92880000000002</v>
      </c>
      <c r="I14">
        <v>2.6486522966944928</v>
      </c>
      <c r="J14">
        <f t="shared" si="1"/>
        <v>1.9925345724135721E-2</v>
      </c>
      <c r="L14" s="16">
        <v>0.53714285714285714</v>
      </c>
      <c r="M14" s="16">
        <v>3.232488142566977E-2</v>
      </c>
      <c r="N14">
        <f t="shared" si="2"/>
        <v>6.0179300526512873E-2</v>
      </c>
      <c r="P14">
        <v>346.51076158940396</v>
      </c>
      <c r="Q14">
        <v>5.2681796532169943E-2</v>
      </c>
      <c r="R14">
        <v>1.5203509492901394E-4</v>
      </c>
      <c r="S14" s="15">
        <v>6.33</v>
      </c>
      <c r="T14">
        <f t="shared" si="3"/>
        <v>2.4317440182766839E-4</v>
      </c>
      <c r="U14">
        <f t="shared" si="4"/>
        <v>247.47382978723408</v>
      </c>
    </row>
    <row r="15" spans="1:23" ht="18" x14ac:dyDescent="0.2">
      <c r="A15" s="6" t="s">
        <v>18</v>
      </c>
      <c r="B15" t="s">
        <v>152</v>
      </c>
      <c r="C15" t="s">
        <v>118</v>
      </c>
      <c r="D15" t="str">
        <f t="shared" si="0"/>
        <v>BC</v>
      </c>
      <c r="E15" t="s">
        <v>155</v>
      </c>
      <c r="F15">
        <v>3</v>
      </c>
      <c r="G15">
        <v>6</v>
      </c>
      <c r="H15">
        <v>110.53989</v>
      </c>
      <c r="I15">
        <v>0.87211721964545819</v>
      </c>
      <c r="J15">
        <f t="shared" si="1"/>
        <v>7.8896154107395821E-3</v>
      </c>
      <c r="L15" s="16">
        <v>3.1857142857142859</v>
      </c>
      <c r="M15" s="16">
        <v>0.3192082040784936</v>
      </c>
      <c r="N15">
        <f t="shared" si="2"/>
        <v>0.10019988468831637</v>
      </c>
      <c r="P15">
        <v>372.39900069031262</v>
      </c>
      <c r="Q15">
        <v>1.4411301545900004</v>
      </c>
      <c r="R15">
        <v>3.8698550530978618E-3</v>
      </c>
      <c r="S15" s="15">
        <v>6.23</v>
      </c>
      <c r="T15">
        <f t="shared" si="3"/>
        <v>2.8877195741600034E-3</v>
      </c>
      <c r="U15">
        <f t="shared" si="4"/>
        <v>34.698620179372192</v>
      </c>
    </row>
    <row r="16" spans="1:23" ht="18" x14ac:dyDescent="0.2">
      <c r="A16" s="6" t="s">
        <v>27</v>
      </c>
      <c r="B16" t="s">
        <v>152</v>
      </c>
      <c r="C16" t="s">
        <v>118</v>
      </c>
      <c r="D16" t="str">
        <f t="shared" si="0"/>
        <v>BC</v>
      </c>
      <c r="E16" t="s">
        <v>155</v>
      </c>
      <c r="F16">
        <v>3</v>
      </c>
      <c r="G16">
        <v>9</v>
      </c>
      <c r="H16">
        <v>111.661905</v>
      </c>
      <c r="I16">
        <v>4.0173918219722911</v>
      </c>
      <c r="J16">
        <f t="shared" si="1"/>
        <v>3.5978177355762385E-2</v>
      </c>
      <c r="L16" s="16">
        <v>2.5942857142857143</v>
      </c>
      <c r="M16" s="16">
        <v>7.273098320776962E-2</v>
      </c>
      <c r="N16">
        <f t="shared" si="2"/>
        <v>2.8035070619734984E-2</v>
      </c>
      <c r="P16">
        <v>335.0325732899023</v>
      </c>
      <c r="Q16">
        <v>8.3033223002506631</v>
      </c>
      <c r="R16">
        <v>2.4783626913392188E-2</v>
      </c>
      <c r="S16" s="15">
        <v>6.15</v>
      </c>
      <c r="T16">
        <f t="shared" si="3"/>
        <v>6.5135001241264532E-4</v>
      </c>
      <c r="U16">
        <f t="shared" si="4"/>
        <v>43.041483204845818</v>
      </c>
    </row>
    <row r="17" spans="1:21" ht="18" x14ac:dyDescent="0.2">
      <c r="A17" s="6" t="s">
        <v>34</v>
      </c>
      <c r="B17" t="s">
        <v>152</v>
      </c>
      <c r="C17" t="s">
        <v>118</v>
      </c>
      <c r="D17" t="str">
        <f t="shared" si="0"/>
        <v>BC</v>
      </c>
      <c r="E17" t="s">
        <v>155</v>
      </c>
      <c r="F17">
        <v>4</v>
      </c>
      <c r="G17">
        <v>0</v>
      </c>
      <c r="H17">
        <v>99.593819999999994</v>
      </c>
      <c r="I17">
        <v>1.7926853959347013</v>
      </c>
      <c r="J17">
        <f t="shared" si="1"/>
        <v>1.7999966222148136E-2</v>
      </c>
      <c r="L17" s="16">
        <v>0.58857142857142863</v>
      </c>
      <c r="M17" s="16">
        <v>0.15354318677193576</v>
      </c>
      <c r="N17">
        <f t="shared" si="2"/>
        <v>0.26087434645717239</v>
      </c>
      <c r="P17">
        <v>493.06557377049188</v>
      </c>
      <c r="Q17">
        <v>6.8971890951814698</v>
      </c>
      <c r="R17">
        <v>1.3988380982347627E-2</v>
      </c>
      <c r="S17" s="15">
        <v>5.94</v>
      </c>
      <c r="T17">
        <f t="shared" si="3"/>
        <v>1.5416939200839548E-3</v>
      </c>
      <c r="U17">
        <f t="shared" si="4"/>
        <v>169.21280097087376</v>
      </c>
    </row>
    <row r="18" spans="1:21" ht="18" x14ac:dyDescent="0.2">
      <c r="A18" s="6" t="s">
        <v>29</v>
      </c>
      <c r="B18" t="s">
        <v>152</v>
      </c>
      <c r="C18" t="s">
        <v>118</v>
      </c>
      <c r="D18" t="str">
        <f t="shared" si="0"/>
        <v>BC</v>
      </c>
      <c r="E18" t="s">
        <v>155</v>
      </c>
      <c r="F18">
        <v>4</v>
      </c>
      <c r="G18">
        <v>12</v>
      </c>
      <c r="H18">
        <v>134.82452000000001</v>
      </c>
      <c r="I18">
        <v>7.0657645110059759</v>
      </c>
      <c r="J18">
        <f t="shared" si="1"/>
        <v>5.240711786703172E-2</v>
      </c>
      <c r="L18" s="16">
        <v>2.9514285714285715</v>
      </c>
      <c r="M18" s="16">
        <v>0.21415233944507306</v>
      </c>
      <c r="N18">
        <f t="shared" si="2"/>
        <v>7.2558875901041209E-2</v>
      </c>
      <c r="P18">
        <v>380.66919191919192</v>
      </c>
      <c r="Q18">
        <v>7.3746237532843031</v>
      </c>
      <c r="R18">
        <v>1.9372788525659785E-2</v>
      </c>
      <c r="S18" s="15">
        <v>5.71</v>
      </c>
      <c r="T18">
        <f t="shared" si="3"/>
        <v>1.58837828197032E-3</v>
      </c>
      <c r="U18" s="17">
        <f t="shared" si="4"/>
        <v>45.681105517909003</v>
      </c>
    </row>
    <row r="19" spans="1:21" ht="18" x14ac:dyDescent="0.2">
      <c r="A19" s="6" t="s">
        <v>14</v>
      </c>
      <c r="B19" t="s">
        <v>152</v>
      </c>
      <c r="C19" t="s">
        <v>118</v>
      </c>
      <c r="D19" t="str">
        <f t="shared" si="0"/>
        <v>BC</v>
      </c>
      <c r="E19" t="s">
        <v>155</v>
      </c>
      <c r="F19">
        <v>4</v>
      </c>
      <c r="G19">
        <v>3</v>
      </c>
      <c r="H19">
        <v>87.128889999999998</v>
      </c>
      <c r="I19">
        <v>0.82366626299818158</v>
      </c>
      <c r="J19">
        <f t="shared" si="1"/>
        <v>9.4534231183041762E-3</v>
      </c>
      <c r="L19" s="16">
        <v>0.75142857142857145</v>
      </c>
      <c r="M19" s="16">
        <v>1.2121830534626236E-2</v>
      </c>
      <c r="N19">
        <f t="shared" si="2"/>
        <v>1.6131713639236434E-2</v>
      </c>
      <c r="P19">
        <v>366.09685430463571</v>
      </c>
      <c r="Q19">
        <v>12.204616215017401</v>
      </c>
      <c r="R19">
        <v>3.3337123964637297E-2</v>
      </c>
      <c r="S19" s="15">
        <v>6.04</v>
      </c>
      <c r="T19">
        <f t="shared" si="3"/>
        <v>1.3912527216433304E-4</v>
      </c>
      <c r="U19">
        <f t="shared" si="4"/>
        <v>115.95099429657795</v>
      </c>
    </row>
    <row r="20" spans="1:21" ht="18" x14ac:dyDescent="0.2">
      <c r="A20" s="6" t="s">
        <v>8</v>
      </c>
      <c r="B20" t="s">
        <v>152</v>
      </c>
      <c r="C20" t="s">
        <v>118</v>
      </c>
      <c r="D20" t="str">
        <f t="shared" si="0"/>
        <v>BC</v>
      </c>
      <c r="E20" t="s">
        <v>155</v>
      </c>
      <c r="F20">
        <v>4</v>
      </c>
      <c r="G20">
        <v>6</v>
      </c>
      <c r="H20">
        <v>175.20564000000002</v>
      </c>
      <c r="I20">
        <v>2.7455542099902579</v>
      </c>
      <c r="J20">
        <f t="shared" si="1"/>
        <v>1.5670467057968325E-2</v>
      </c>
      <c r="L20" s="16">
        <v>0</v>
      </c>
      <c r="M20" s="16">
        <v>0.12929952570268297</v>
      </c>
      <c r="N20" t="e">
        <f t="shared" si="2"/>
        <v>#DIV/0!</v>
      </c>
      <c r="P20">
        <v>397.05387205387206</v>
      </c>
      <c r="Q20">
        <v>1.6784857936997872</v>
      </c>
      <c r="R20">
        <v>4.2273502711794517E-3</v>
      </c>
      <c r="S20" s="15">
        <v>6.16</v>
      </c>
      <c r="T20">
        <f t="shared" si="3"/>
        <v>7.3798723433037288E-4</v>
      </c>
      <c r="U20" t="e">
        <f t="shared" si="4"/>
        <v>#DIV/0!</v>
      </c>
    </row>
    <row r="21" spans="1:21" ht="18" x14ac:dyDescent="0.2">
      <c r="A21" s="6" t="s">
        <v>33</v>
      </c>
      <c r="B21" t="s">
        <v>152</v>
      </c>
      <c r="C21" t="s">
        <v>118</v>
      </c>
      <c r="D21" t="str">
        <f t="shared" si="0"/>
        <v>BC</v>
      </c>
      <c r="E21" t="s">
        <v>155</v>
      </c>
      <c r="F21">
        <v>4</v>
      </c>
      <c r="G21">
        <v>9</v>
      </c>
      <c r="H21">
        <v>131.70686000000001</v>
      </c>
      <c r="I21">
        <v>0.20995414547552413</v>
      </c>
      <c r="J21">
        <f t="shared" si="1"/>
        <v>1.594101821845302E-3</v>
      </c>
      <c r="L21" s="16">
        <v>2.2314285714285713</v>
      </c>
      <c r="M21" s="16">
        <v>0.29496454300924535</v>
      </c>
      <c r="N21">
        <f t="shared" si="2"/>
        <v>0.13218641492091662</v>
      </c>
      <c r="P21">
        <v>326.74663299663297</v>
      </c>
      <c r="Q21">
        <v>6.5472850378466299E-2</v>
      </c>
      <c r="R21">
        <v>2.0037804147515417E-4</v>
      </c>
      <c r="S21" s="15">
        <v>5.8</v>
      </c>
      <c r="T21">
        <f t="shared" si="3"/>
        <v>2.2395533764091357E-3</v>
      </c>
      <c r="U21">
        <f t="shared" si="4"/>
        <v>59.023560819462233</v>
      </c>
    </row>
    <row r="22" spans="1:21" ht="18" x14ac:dyDescent="0.2">
      <c r="A22" s="6" t="s">
        <v>59</v>
      </c>
      <c r="B22" t="s">
        <v>153</v>
      </c>
      <c r="C22" t="s">
        <v>118</v>
      </c>
      <c r="D22" t="str">
        <f t="shared" si="0"/>
        <v>BI</v>
      </c>
      <c r="E22" t="s">
        <v>156</v>
      </c>
      <c r="F22">
        <v>1</v>
      </c>
      <c r="G22">
        <v>0</v>
      </c>
      <c r="H22">
        <v>9.4957300000000018</v>
      </c>
      <c r="I22">
        <v>0.55718600143936037</v>
      </c>
      <c r="J22">
        <f t="shared" si="1"/>
        <v>5.8677532052760585E-2</v>
      </c>
      <c r="L22" s="16">
        <v>0.38571428571428568</v>
      </c>
      <c r="M22" s="16">
        <v>6.8690373029550597E-2</v>
      </c>
      <c r="N22">
        <f t="shared" si="2"/>
        <v>0.1780861522988349</v>
      </c>
      <c r="P22">
        <v>687.0157284768211</v>
      </c>
      <c r="Q22">
        <v>0.48584323563182463</v>
      </c>
      <c r="R22">
        <v>7.0717920346450452E-4</v>
      </c>
      <c r="S22" s="15">
        <v>5.85</v>
      </c>
      <c r="T22">
        <f t="shared" si="3"/>
        <v>7.2338169924324493E-3</v>
      </c>
      <c r="U22">
        <f t="shared" si="4"/>
        <v>24.618559259259268</v>
      </c>
    </row>
    <row r="23" spans="1:21" ht="18" x14ac:dyDescent="0.2">
      <c r="A23" s="6" t="s">
        <v>75</v>
      </c>
      <c r="B23" t="s">
        <v>153</v>
      </c>
      <c r="C23" t="s">
        <v>118</v>
      </c>
      <c r="D23" t="str">
        <f t="shared" si="0"/>
        <v>BI</v>
      </c>
      <c r="E23" t="s">
        <v>156</v>
      </c>
      <c r="F23">
        <v>1</v>
      </c>
      <c r="G23">
        <v>12</v>
      </c>
      <c r="H23">
        <v>123.829915</v>
      </c>
      <c r="I23">
        <v>3.1614249212106054</v>
      </c>
      <c r="J23">
        <f t="shared" si="1"/>
        <v>2.5530381097415802E-2</v>
      </c>
      <c r="L23" s="16">
        <v>0.8</v>
      </c>
      <c r="M23" s="16">
        <v>0.12929952570268252</v>
      </c>
      <c r="N23">
        <f t="shared" si="2"/>
        <v>0.16162440712835313</v>
      </c>
      <c r="P23">
        <v>297.76755852842803</v>
      </c>
      <c r="Q23">
        <v>8.2889942075564775</v>
      </c>
      <c r="R23">
        <v>2.7837129902669108E-2</v>
      </c>
      <c r="S23" s="15">
        <v>5.7</v>
      </c>
      <c r="T23">
        <f t="shared" si="3"/>
        <v>1.0441703501345577E-3</v>
      </c>
      <c r="U23" s="17">
        <f t="shared" si="4"/>
        <v>154.78739374999998</v>
      </c>
    </row>
    <row r="24" spans="1:21" ht="18" x14ac:dyDescent="0.2">
      <c r="A24" s="6" t="s">
        <v>58</v>
      </c>
      <c r="B24" t="s">
        <v>153</v>
      </c>
      <c r="C24" t="s">
        <v>118</v>
      </c>
      <c r="D24" t="str">
        <f t="shared" si="0"/>
        <v>BI</v>
      </c>
      <c r="E24" t="s">
        <v>156</v>
      </c>
      <c r="F24">
        <v>1</v>
      </c>
      <c r="G24">
        <v>3</v>
      </c>
      <c r="H24">
        <v>52.614794999999994</v>
      </c>
      <c r="I24">
        <v>3.5086567771798602</v>
      </c>
      <c r="J24">
        <f t="shared" si="1"/>
        <v>6.6685744516915071E-2</v>
      </c>
      <c r="L24" s="16">
        <v>0</v>
      </c>
      <c r="M24" s="16">
        <v>7.6771593385968021E-2</v>
      </c>
      <c r="N24" t="e">
        <f t="shared" si="2"/>
        <v>#DIV/0!</v>
      </c>
      <c r="P24">
        <v>392.48758278145692</v>
      </c>
      <c r="Q24">
        <v>1.3989943766711066</v>
      </c>
      <c r="R24">
        <v>3.5644296483389338E-3</v>
      </c>
      <c r="S24" s="15">
        <v>6.06</v>
      </c>
      <c r="T24">
        <f t="shared" si="3"/>
        <v>1.4591255821859237E-3</v>
      </c>
      <c r="U24" t="e">
        <f t="shared" si="4"/>
        <v>#DIV/0!</v>
      </c>
    </row>
    <row r="25" spans="1:21" ht="18" x14ac:dyDescent="0.2">
      <c r="A25" s="6" t="s">
        <v>77</v>
      </c>
      <c r="B25" t="s">
        <v>153</v>
      </c>
      <c r="C25" t="s">
        <v>118</v>
      </c>
      <c r="D25" t="str">
        <f t="shared" si="0"/>
        <v>BI</v>
      </c>
      <c r="E25" t="s">
        <v>156</v>
      </c>
      <c r="F25">
        <v>1</v>
      </c>
      <c r="G25">
        <v>6</v>
      </c>
      <c r="H25">
        <v>94.831680000000006</v>
      </c>
      <c r="I25">
        <v>3.100861225400859</v>
      </c>
      <c r="J25">
        <f t="shared" si="1"/>
        <v>3.2698579476825244E-2</v>
      </c>
      <c r="L25" s="16">
        <v>1.4057142857142857</v>
      </c>
      <c r="M25" s="16">
        <v>0.10505586463343207</v>
      </c>
      <c r="N25">
        <f t="shared" si="2"/>
        <v>7.4734863052238268E-2</v>
      </c>
      <c r="P25">
        <v>352.40924092409244</v>
      </c>
      <c r="Q25">
        <v>0</v>
      </c>
      <c r="R25">
        <v>0</v>
      </c>
      <c r="S25" s="15">
        <v>5.9</v>
      </c>
      <c r="T25">
        <f t="shared" si="3"/>
        <v>1.1078140198869414E-3</v>
      </c>
      <c r="U25">
        <f t="shared" si="4"/>
        <v>67.461560975609757</v>
      </c>
    </row>
    <row r="26" spans="1:21" ht="18" x14ac:dyDescent="0.2">
      <c r="A26" s="6" t="s">
        <v>47</v>
      </c>
      <c r="B26" t="s">
        <v>153</v>
      </c>
      <c r="C26" t="s">
        <v>118</v>
      </c>
      <c r="D26" t="str">
        <f t="shared" si="0"/>
        <v>BI</v>
      </c>
      <c r="E26" t="s">
        <v>156</v>
      </c>
      <c r="F26">
        <v>1</v>
      </c>
      <c r="G26">
        <v>9</v>
      </c>
      <c r="H26">
        <v>139.28117500000002</v>
      </c>
      <c r="I26">
        <v>2.8384185435631615</v>
      </c>
      <c r="J26">
        <f t="shared" si="1"/>
        <v>2.0379053691664799E-2</v>
      </c>
      <c r="L26" s="16">
        <v>0</v>
      </c>
      <c r="M26" s="16">
        <v>0.11313708498984629</v>
      </c>
      <c r="N26" t="e">
        <f t="shared" si="2"/>
        <v>#DIV/0!</v>
      </c>
      <c r="P26">
        <v>398.38210702341132</v>
      </c>
      <c r="Q26">
        <v>4.7475480375674755</v>
      </c>
      <c r="R26">
        <v>1.1917071459458094E-2</v>
      </c>
      <c r="S26" s="15">
        <v>5.89</v>
      </c>
      <c r="T26">
        <f t="shared" si="3"/>
        <v>8.1229272362073532E-4</v>
      </c>
      <c r="U26" t="e">
        <f t="shared" si="4"/>
        <v>#DIV/0!</v>
      </c>
    </row>
    <row r="27" spans="1:21" ht="18" x14ac:dyDescent="0.2">
      <c r="A27" s="6" t="s">
        <v>55</v>
      </c>
      <c r="B27" t="s">
        <v>153</v>
      </c>
      <c r="C27" t="s">
        <v>118</v>
      </c>
      <c r="D27" t="str">
        <f t="shared" si="0"/>
        <v>BI</v>
      </c>
      <c r="E27" t="s">
        <v>156</v>
      </c>
      <c r="F27">
        <v>2</v>
      </c>
      <c r="G27">
        <v>0</v>
      </c>
      <c r="H27">
        <v>26.58005</v>
      </c>
      <c r="I27">
        <v>1.857286671464514</v>
      </c>
      <c r="J27">
        <f t="shared" si="1"/>
        <v>6.9875213608120143E-2</v>
      </c>
      <c r="L27" s="16">
        <v>0</v>
      </c>
      <c r="M27" s="16">
        <v>9.2934034098803062E-2</v>
      </c>
      <c r="N27" t="e">
        <f t="shared" si="2"/>
        <v>#DIV/0!</v>
      </c>
      <c r="P27">
        <v>427.38114754098365</v>
      </c>
      <c r="Q27">
        <v>4.9903191688620456</v>
      </c>
      <c r="R27">
        <v>1.1676507486525245E-2</v>
      </c>
      <c r="S27" s="15">
        <v>5.79</v>
      </c>
      <c r="T27">
        <f t="shared" si="3"/>
        <v>3.4963829676318541E-3</v>
      </c>
      <c r="U27" t="e">
        <f t="shared" si="4"/>
        <v>#DIV/0!</v>
      </c>
    </row>
    <row r="28" spans="1:21" ht="18" x14ac:dyDescent="0.2">
      <c r="A28" s="6" t="s">
        <v>74</v>
      </c>
      <c r="B28" t="s">
        <v>153</v>
      </c>
      <c r="C28" t="s">
        <v>118</v>
      </c>
      <c r="D28" t="str">
        <f t="shared" si="0"/>
        <v>BI</v>
      </c>
      <c r="E28" t="s">
        <v>156</v>
      </c>
      <c r="F28">
        <v>2</v>
      </c>
      <c r="G28">
        <v>12</v>
      </c>
      <c r="H28">
        <v>113.334935</v>
      </c>
      <c r="I28">
        <v>4.1546695324716723</v>
      </c>
      <c r="J28">
        <f t="shared" si="1"/>
        <v>3.6658330747458161E-2</v>
      </c>
      <c r="L28" s="16">
        <v>0.47428571428571431</v>
      </c>
      <c r="M28" s="16">
        <v>0</v>
      </c>
      <c r="N28">
        <f t="shared" si="2"/>
        <v>0</v>
      </c>
      <c r="P28">
        <v>308.21013289036546</v>
      </c>
      <c r="Q28">
        <v>5.5382200553026619</v>
      </c>
      <c r="R28">
        <v>1.7968974619250049E-2</v>
      </c>
      <c r="S28" s="15">
        <v>5.71</v>
      </c>
      <c r="T28">
        <f t="shared" si="3"/>
        <v>0</v>
      </c>
      <c r="U28" s="17">
        <f t="shared" si="4"/>
        <v>238.95920030120482</v>
      </c>
    </row>
    <row r="29" spans="1:21" ht="18" x14ac:dyDescent="0.2">
      <c r="A29" s="6" t="s">
        <v>76</v>
      </c>
      <c r="B29" t="s">
        <v>153</v>
      </c>
      <c r="C29" t="s">
        <v>118</v>
      </c>
      <c r="D29" t="str">
        <f t="shared" si="0"/>
        <v>BI</v>
      </c>
      <c r="E29" t="s">
        <v>156</v>
      </c>
      <c r="F29">
        <v>2</v>
      </c>
      <c r="G29">
        <v>3</v>
      </c>
      <c r="H29">
        <v>65.947644999999994</v>
      </c>
      <c r="I29">
        <v>2.5315624848008627</v>
      </c>
      <c r="J29">
        <f t="shared" si="1"/>
        <v>3.8387458487727087E-2</v>
      </c>
      <c r="L29" s="16">
        <v>1.7571428571428571</v>
      </c>
      <c r="M29" s="16">
        <v>6.8690373029559076E-2</v>
      </c>
      <c r="N29">
        <f t="shared" si="2"/>
        <v>3.9092082211944192E-2</v>
      </c>
      <c r="P29">
        <v>470.36493288590606</v>
      </c>
      <c r="Q29">
        <v>3.6957007103981043</v>
      </c>
      <c r="R29">
        <v>7.8570923383324397E-3</v>
      </c>
      <c r="S29" s="15">
        <v>6.11</v>
      </c>
      <c r="T29">
        <f t="shared" si="3"/>
        <v>1.0415894764636262E-3</v>
      </c>
      <c r="U29">
        <f t="shared" si="4"/>
        <v>37.531180081300811</v>
      </c>
    </row>
    <row r="30" spans="1:21" ht="18" x14ac:dyDescent="0.2">
      <c r="A30" s="6" t="s">
        <v>81</v>
      </c>
      <c r="B30" t="s">
        <v>153</v>
      </c>
      <c r="C30" t="s">
        <v>118</v>
      </c>
      <c r="D30" t="str">
        <f t="shared" si="0"/>
        <v>BI</v>
      </c>
      <c r="E30" t="s">
        <v>156</v>
      </c>
      <c r="F30">
        <v>2</v>
      </c>
      <c r="G30">
        <v>6</v>
      </c>
      <c r="H30">
        <v>89.744069999999994</v>
      </c>
      <c r="I30">
        <v>3.3915669652835723</v>
      </c>
      <c r="J30">
        <f t="shared" si="1"/>
        <v>3.7791543945840347E-2</v>
      </c>
      <c r="L30" s="16">
        <v>1.3885714285714286</v>
      </c>
      <c r="M30" s="16">
        <v>4.8487322138509523E-2</v>
      </c>
      <c r="N30">
        <f t="shared" si="2"/>
        <v>3.4918853391930724E-2</v>
      </c>
      <c r="P30">
        <v>327.10808580858088</v>
      </c>
      <c r="Q30">
        <v>12.806100533866191</v>
      </c>
      <c r="R30">
        <v>3.9149446588000715E-2</v>
      </c>
      <c r="S30" s="15">
        <v>5.71</v>
      </c>
      <c r="T30">
        <f t="shared" si="3"/>
        <v>5.4028441253566419E-4</v>
      </c>
      <c r="U30">
        <f t="shared" si="4"/>
        <v>64.630503086419751</v>
      </c>
    </row>
    <row r="31" spans="1:21" ht="18" x14ac:dyDescent="0.2">
      <c r="A31" s="6" t="s">
        <v>53</v>
      </c>
      <c r="B31" t="s">
        <v>153</v>
      </c>
      <c r="C31" t="s">
        <v>118</v>
      </c>
      <c r="D31" t="str">
        <f t="shared" si="0"/>
        <v>BI</v>
      </c>
      <c r="E31" t="s">
        <v>156</v>
      </c>
      <c r="F31">
        <v>2</v>
      </c>
      <c r="G31">
        <v>9</v>
      </c>
      <c r="H31">
        <v>102.89705499999999</v>
      </c>
      <c r="I31">
        <v>0.36741975457845422</v>
      </c>
      <c r="J31">
        <f t="shared" si="1"/>
        <v>3.5707509275018051E-3</v>
      </c>
      <c r="L31" s="16">
        <v>0</v>
      </c>
      <c r="M31" s="16">
        <v>0.18586806819760701</v>
      </c>
      <c r="N31" t="e">
        <f t="shared" si="2"/>
        <v>#DIV/0!</v>
      </c>
      <c r="P31">
        <v>299.57500000000005</v>
      </c>
      <c r="Q31">
        <v>6.4228865957775554</v>
      </c>
      <c r="R31">
        <v>2.1439995312618056E-2</v>
      </c>
      <c r="S31" s="15">
        <v>5.81</v>
      </c>
      <c r="T31">
        <f t="shared" si="3"/>
        <v>1.8063497366140073E-3</v>
      </c>
      <c r="U31" t="e">
        <f t="shared" si="4"/>
        <v>#DIV/0!</v>
      </c>
    </row>
    <row r="32" spans="1:21" ht="18" x14ac:dyDescent="0.2">
      <c r="A32" s="6" t="s">
        <v>66</v>
      </c>
      <c r="B32" t="s">
        <v>153</v>
      </c>
      <c r="C32" t="s">
        <v>118</v>
      </c>
      <c r="D32" t="str">
        <f t="shared" si="0"/>
        <v>BI</v>
      </c>
      <c r="E32" t="s">
        <v>156</v>
      </c>
      <c r="F32">
        <v>3</v>
      </c>
      <c r="G32">
        <v>0</v>
      </c>
      <c r="H32">
        <v>40.826499999999996</v>
      </c>
      <c r="I32">
        <v>5.6526116090540056E-2</v>
      </c>
      <c r="J32">
        <f t="shared" si="1"/>
        <v>1.3845447464401813E-3</v>
      </c>
      <c r="L32" s="16">
        <v>1.8571428571428572</v>
      </c>
      <c r="M32" s="16">
        <v>6.4649762851342968E-2</v>
      </c>
      <c r="N32">
        <f t="shared" si="2"/>
        <v>3.4811410766107748E-2</v>
      </c>
      <c r="P32">
        <v>761.50919732441457</v>
      </c>
      <c r="Q32">
        <v>2.4890631679217772</v>
      </c>
      <c r="R32">
        <v>3.2685923908301771E-3</v>
      </c>
      <c r="S32" s="15">
        <v>5.43</v>
      </c>
      <c r="T32">
        <f t="shared" si="3"/>
        <v>1.5835244963771809E-3</v>
      </c>
      <c r="U32">
        <f t="shared" si="4"/>
        <v>21.983499999999996</v>
      </c>
    </row>
    <row r="33" spans="1:21" ht="18" x14ac:dyDescent="0.2">
      <c r="A33" s="6" t="s">
        <v>82</v>
      </c>
      <c r="B33" t="s">
        <v>153</v>
      </c>
      <c r="C33" t="s">
        <v>118</v>
      </c>
      <c r="D33" t="str">
        <f t="shared" si="0"/>
        <v>BI</v>
      </c>
      <c r="E33" t="s">
        <v>156</v>
      </c>
      <c r="F33">
        <v>3</v>
      </c>
      <c r="G33">
        <v>12</v>
      </c>
      <c r="H33">
        <v>138.57598999999999</v>
      </c>
      <c r="I33">
        <v>3.4723185596956014</v>
      </c>
      <c r="J33">
        <f t="shared" si="1"/>
        <v>2.5057144168305071E-2</v>
      </c>
      <c r="L33" s="16">
        <v>1.4542857142857144</v>
      </c>
      <c r="M33" s="16">
        <v>2.8284271247460344E-2</v>
      </c>
      <c r="N33">
        <f t="shared" si="2"/>
        <v>1.9448909502182945E-2</v>
      </c>
      <c r="P33">
        <v>510.39735099337742</v>
      </c>
      <c r="Q33">
        <v>0</v>
      </c>
      <c r="R33">
        <v>0</v>
      </c>
      <c r="S33" s="15">
        <v>6</v>
      </c>
      <c r="T33">
        <f t="shared" si="3"/>
        <v>2.0410657897851095E-4</v>
      </c>
      <c r="U33" s="17">
        <f t="shared" si="4"/>
        <v>95.288008840864421</v>
      </c>
    </row>
    <row r="34" spans="1:21" ht="18" x14ac:dyDescent="0.2">
      <c r="A34" s="6" t="s">
        <v>56</v>
      </c>
      <c r="B34" t="s">
        <v>153</v>
      </c>
      <c r="C34" t="s">
        <v>118</v>
      </c>
      <c r="D34" t="str">
        <f t="shared" si="0"/>
        <v>BI</v>
      </c>
      <c r="E34" t="s">
        <v>156</v>
      </c>
      <c r="F34">
        <v>3</v>
      </c>
      <c r="G34">
        <v>3</v>
      </c>
      <c r="H34">
        <v>71.577704999999995</v>
      </c>
      <c r="I34">
        <v>56.150621174039131</v>
      </c>
      <c r="J34">
        <f t="shared" si="1"/>
        <v>0.78447082333862383</v>
      </c>
      <c r="K34" t="s">
        <v>136</v>
      </c>
      <c r="L34" s="16">
        <v>0.4514285714285714</v>
      </c>
      <c r="M34" s="16">
        <v>6.4649762851341691E-2</v>
      </c>
      <c r="N34">
        <f t="shared" si="2"/>
        <v>0.14321149998714933</v>
      </c>
      <c r="P34">
        <v>516.29152823920265</v>
      </c>
      <c r="Q34">
        <v>3.9642614393732862</v>
      </c>
      <c r="R34">
        <v>7.6783391214906927E-3</v>
      </c>
      <c r="S34" s="15">
        <v>5.99</v>
      </c>
      <c r="T34">
        <f t="shared" si="3"/>
        <v>9.0321089299163332E-4</v>
      </c>
      <c r="U34">
        <f t="shared" si="4"/>
        <v>158.55820727848101</v>
      </c>
    </row>
    <row r="35" spans="1:21" ht="18" x14ac:dyDescent="0.2">
      <c r="A35" s="6" t="s">
        <v>69</v>
      </c>
      <c r="B35" t="s">
        <v>153</v>
      </c>
      <c r="C35" t="s">
        <v>118</v>
      </c>
      <c r="D35" t="str">
        <f t="shared" si="0"/>
        <v>BI</v>
      </c>
      <c r="E35" t="s">
        <v>156</v>
      </c>
      <c r="F35">
        <v>3</v>
      </c>
      <c r="G35">
        <v>6</v>
      </c>
      <c r="H35">
        <v>70.684089999999998</v>
      </c>
      <c r="I35">
        <v>0.53296052311733255</v>
      </c>
      <c r="J35">
        <f t="shared" si="1"/>
        <v>7.5400351495977748E-3</v>
      </c>
      <c r="L35" s="16">
        <v>1.857142857142857</v>
      </c>
      <c r="M35" s="16">
        <v>0.28284271247461756</v>
      </c>
      <c r="N35">
        <f t="shared" si="2"/>
        <v>0.15229992210171717</v>
      </c>
      <c r="P35">
        <v>410.00825082508254</v>
      </c>
      <c r="Q35">
        <v>2.9987861842388717</v>
      </c>
      <c r="R35">
        <v>7.313965458510277E-3</v>
      </c>
      <c r="S35" s="15">
        <v>5.99</v>
      </c>
      <c r="T35">
        <f t="shared" si="3"/>
        <v>4.0015046168751355E-3</v>
      </c>
      <c r="U35">
        <f t="shared" si="4"/>
        <v>38.060663846153851</v>
      </c>
    </row>
    <row r="36" spans="1:21" ht="18" x14ac:dyDescent="0.2">
      <c r="A36" s="6" t="s">
        <v>57</v>
      </c>
      <c r="B36" t="s">
        <v>153</v>
      </c>
      <c r="C36" t="s">
        <v>118</v>
      </c>
      <c r="D36" t="str">
        <f t="shared" si="0"/>
        <v>BI</v>
      </c>
      <c r="E36" t="s">
        <v>156</v>
      </c>
      <c r="F36">
        <v>3</v>
      </c>
      <c r="G36">
        <v>9</v>
      </c>
      <c r="H36">
        <v>136.64600999999999</v>
      </c>
      <c r="I36">
        <v>4.2879096632510825</v>
      </c>
      <c r="J36">
        <f t="shared" si="1"/>
        <v>3.1379691681089575E-2</v>
      </c>
      <c r="L36" s="16">
        <v>0.75428571428571423</v>
      </c>
      <c r="M36" s="16">
        <v>8.0812203564177343E-2</v>
      </c>
      <c r="N36">
        <f t="shared" si="2"/>
        <v>0.10713739108887149</v>
      </c>
      <c r="P36">
        <v>434.35844370860923</v>
      </c>
      <c r="Q36">
        <v>2.2301960565772929</v>
      </c>
      <c r="R36">
        <v>5.1344600038981331E-3</v>
      </c>
      <c r="S36" s="15">
        <v>5.98</v>
      </c>
      <c r="T36">
        <f t="shared" si="3"/>
        <v>5.9139819424055889E-4</v>
      </c>
      <c r="U36">
        <f t="shared" si="4"/>
        <v>181.15948295454547</v>
      </c>
    </row>
    <row r="37" spans="1:21" ht="18" x14ac:dyDescent="0.2">
      <c r="A37" s="6" t="s">
        <v>54</v>
      </c>
      <c r="B37" t="s">
        <v>153</v>
      </c>
      <c r="C37" t="s">
        <v>118</v>
      </c>
      <c r="D37" t="str">
        <f t="shared" si="0"/>
        <v>BI</v>
      </c>
      <c r="E37" t="s">
        <v>156</v>
      </c>
      <c r="F37">
        <v>4</v>
      </c>
      <c r="G37">
        <v>0</v>
      </c>
      <c r="H37">
        <v>15.74818</v>
      </c>
      <c r="I37">
        <v>7.0576893515654229</v>
      </c>
      <c r="J37">
        <f t="shared" si="1"/>
        <v>0.4481590476845847</v>
      </c>
      <c r="K37" t="s">
        <v>136</v>
      </c>
      <c r="L37" s="16">
        <v>0</v>
      </c>
      <c r="M37" s="16">
        <v>0.17374623766298006</v>
      </c>
      <c r="N37" t="e">
        <f t="shared" si="2"/>
        <v>#DIV/0!</v>
      </c>
      <c r="P37">
        <v>519.55711920529802</v>
      </c>
      <c r="Q37">
        <v>0.74339868550401444</v>
      </c>
      <c r="R37">
        <v>1.4308314870963544E-3</v>
      </c>
      <c r="S37" s="15">
        <v>5.98</v>
      </c>
      <c r="T37">
        <f t="shared" si="3"/>
        <v>1.1032782052464479E-2</v>
      </c>
      <c r="U37" t="e">
        <f t="shared" si="4"/>
        <v>#DIV/0!</v>
      </c>
    </row>
    <row r="38" spans="1:21" ht="18" x14ac:dyDescent="0.2">
      <c r="A38" s="6" t="s">
        <v>80</v>
      </c>
      <c r="B38" t="s">
        <v>153</v>
      </c>
      <c r="C38" t="s">
        <v>118</v>
      </c>
      <c r="D38" t="str">
        <f t="shared" si="0"/>
        <v>BI</v>
      </c>
      <c r="E38" t="s">
        <v>156</v>
      </c>
      <c r="F38">
        <v>4</v>
      </c>
      <c r="G38">
        <v>12</v>
      </c>
      <c r="H38">
        <v>151.10944000000001</v>
      </c>
      <c r="I38">
        <v>0.61371211753205424</v>
      </c>
      <c r="J38">
        <f t="shared" si="1"/>
        <v>4.0613751035809163E-3</v>
      </c>
      <c r="L38" s="16">
        <v>1.2685714285714287</v>
      </c>
      <c r="M38" s="16">
        <v>0.16162440712835194</v>
      </c>
      <c r="N38">
        <f t="shared" si="2"/>
        <v>0.12740662724081797</v>
      </c>
      <c r="P38">
        <v>383.6197068403909</v>
      </c>
      <c r="Q38">
        <v>2.0211276888745315</v>
      </c>
      <c r="R38">
        <v>5.2685710687836052E-3</v>
      </c>
      <c r="S38" s="15">
        <v>6.1</v>
      </c>
      <c r="T38">
        <f t="shared" si="3"/>
        <v>1.0695851108200251E-3</v>
      </c>
      <c r="U38" s="17">
        <f t="shared" si="4"/>
        <v>119.11780180180179</v>
      </c>
    </row>
    <row r="39" spans="1:21" ht="18" x14ac:dyDescent="0.2">
      <c r="A39" s="6" t="s">
        <v>48</v>
      </c>
      <c r="B39" t="s">
        <v>153</v>
      </c>
      <c r="C39" t="s">
        <v>118</v>
      </c>
      <c r="D39" t="str">
        <f t="shared" si="0"/>
        <v>BI</v>
      </c>
      <c r="E39" t="s">
        <v>156</v>
      </c>
      <c r="F39">
        <v>4</v>
      </c>
      <c r="G39">
        <v>3</v>
      </c>
      <c r="H39">
        <v>30.705525000000002</v>
      </c>
      <c r="I39">
        <v>0.20591656574844117</v>
      </c>
      <c r="J39">
        <f t="shared" si="1"/>
        <v>6.706173099090185E-3</v>
      </c>
      <c r="L39" s="16">
        <v>0</v>
      </c>
      <c r="M39" s="16">
        <v>0.28688332265282784</v>
      </c>
      <c r="N39" t="e">
        <f t="shared" si="2"/>
        <v>#DIV/0!</v>
      </c>
      <c r="P39">
        <v>436.15163934426232</v>
      </c>
      <c r="Q39">
        <v>19.248373937055334</v>
      </c>
      <c r="R39">
        <v>4.4132297578875421E-2</v>
      </c>
      <c r="S39" s="15">
        <v>6.09</v>
      </c>
      <c r="T39">
        <f t="shared" si="3"/>
        <v>9.3430521918393458E-3</v>
      </c>
      <c r="U39" t="e">
        <f t="shared" si="4"/>
        <v>#DIV/0!</v>
      </c>
    </row>
    <row r="40" spans="1:21" ht="18" x14ac:dyDescent="0.2">
      <c r="A40" s="6" t="s">
        <v>65</v>
      </c>
      <c r="B40" t="s">
        <v>153</v>
      </c>
      <c r="C40" t="s">
        <v>118</v>
      </c>
      <c r="D40" t="str">
        <f t="shared" si="0"/>
        <v>BI</v>
      </c>
      <c r="E40" t="s">
        <v>156</v>
      </c>
      <c r="F40">
        <v>4</v>
      </c>
      <c r="G40">
        <v>6</v>
      </c>
      <c r="H40">
        <v>35.076529999999998</v>
      </c>
      <c r="I40">
        <v>0.23417962379383767</v>
      </c>
      <c r="J40">
        <f t="shared" si="1"/>
        <v>6.6762483003261061E-3</v>
      </c>
      <c r="L40" s="16">
        <v>0.95714285714285707</v>
      </c>
      <c r="M40" s="16">
        <v>4.4446711960298139E-2</v>
      </c>
      <c r="N40">
        <f t="shared" si="2"/>
        <v>4.6436863242102534E-2</v>
      </c>
      <c r="P40">
        <v>287.07214765100673</v>
      </c>
      <c r="Q40">
        <v>0.92540820355363407</v>
      </c>
      <c r="R40">
        <v>3.223608459148227E-3</v>
      </c>
      <c r="S40" s="15">
        <v>6.08</v>
      </c>
      <c r="T40">
        <f t="shared" si="3"/>
        <v>1.26713537400359E-3</v>
      </c>
      <c r="U40">
        <f t="shared" si="4"/>
        <v>36.647120895522391</v>
      </c>
    </row>
    <row r="41" spans="1:21" ht="18" x14ac:dyDescent="0.2">
      <c r="A41" s="6" t="s">
        <v>60</v>
      </c>
      <c r="B41" t="s">
        <v>153</v>
      </c>
      <c r="C41" t="s">
        <v>118</v>
      </c>
      <c r="D41" t="str">
        <f t="shared" si="0"/>
        <v>BI</v>
      </c>
      <c r="E41" t="s">
        <v>156</v>
      </c>
      <c r="F41">
        <v>4</v>
      </c>
      <c r="G41">
        <v>9</v>
      </c>
      <c r="H41">
        <v>53.836735000000004</v>
      </c>
      <c r="I41">
        <v>0.28666816015969016</v>
      </c>
      <c r="J41">
        <f t="shared" si="1"/>
        <v>5.3247686762521937E-3</v>
      </c>
      <c r="L41" s="16">
        <v>0</v>
      </c>
      <c r="M41" s="16">
        <v>0.15758379695014457</v>
      </c>
      <c r="N41" t="e">
        <f t="shared" si="2"/>
        <v>#DIV/0!</v>
      </c>
      <c r="P41">
        <v>220.68032786885249</v>
      </c>
      <c r="Q41">
        <v>3.7094126226183732</v>
      </c>
      <c r="R41">
        <v>1.6808986367026019E-2</v>
      </c>
      <c r="S41" s="15">
        <v>5.83</v>
      </c>
      <c r="T41">
        <f t="shared" si="3"/>
        <v>2.9270682360314857E-3</v>
      </c>
      <c r="U41" t="e">
        <f t="shared" si="4"/>
        <v>#DIV/0!</v>
      </c>
    </row>
    <row r="42" spans="1:21" ht="18" x14ac:dyDescent="0.2">
      <c r="A42" s="6" t="s">
        <v>20</v>
      </c>
      <c r="B42" t="s">
        <v>152</v>
      </c>
      <c r="C42" t="s">
        <v>118</v>
      </c>
      <c r="D42" t="str">
        <f t="shared" si="0"/>
        <v>BR</v>
      </c>
      <c r="E42" t="s">
        <v>157</v>
      </c>
      <c r="F42">
        <v>1</v>
      </c>
      <c r="G42">
        <v>0</v>
      </c>
      <c r="H42">
        <v>61.576639999999998</v>
      </c>
      <c r="I42">
        <v>0.82366626299707735</v>
      </c>
      <c r="J42">
        <f t="shared" si="1"/>
        <v>1.337627813075019E-2</v>
      </c>
      <c r="L42" s="16">
        <v>0.46</v>
      </c>
      <c r="M42" s="16">
        <v>5.1639777949432253E-2</v>
      </c>
      <c r="N42">
        <f t="shared" si="2"/>
        <v>0.11226038684659186</v>
      </c>
      <c r="P42">
        <v>348.90213815789468</v>
      </c>
      <c r="Q42">
        <v>4.3321920393462783</v>
      </c>
      <c r="R42">
        <v>1.241663941132329E-2</v>
      </c>
      <c r="S42" s="15">
        <v>6.04</v>
      </c>
      <c r="T42">
        <f t="shared" si="3"/>
        <v>8.3862610804084556E-4</v>
      </c>
      <c r="U42">
        <f t="shared" si="4"/>
        <v>133.8622608695652</v>
      </c>
    </row>
    <row r="43" spans="1:21" ht="18" x14ac:dyDescent="0.2">
      <c r="A43" s="6" t="s">
        <v>15</v>
      </c>
      <c r="B43" t="s">
        <v>152</v>
      </c>
      <c r="C43" t="s">
        <v>118</v>
      </c>
      <c r="D43" t="str">
        <f t="shared" si="0"/>
        <v>BR</v>
      </c>
      <c r="E43" t="s">
        <v>157</v>
      </c>
      <c r="F43">
        <v>1</v>
      </c>
      <c r="G43">
        <v>12</v>
      </c>
      <c r="H43">
        <v>99.108470000000011</v>
      </c>
      <c r="I43">
        <v>1.752309598728758</v>
      </c>
      <c r="J43">
        <f t="shared" si="1"/>
        <v>1.7680724954474203E-2</v>
      </c>
      <c r="L43" s="16">
        <v>0</v>
      </c>
      <c r="M43" s="16">
        <v>0.11717769516805659</v>
      </c>
      <c r="N43" t="e">
        <f t="shared" si="2"/>
        <v>#DIV/0!</v>
      </c>
      <c r="P43">
        <v>311.74668874172181</v>
      </c>
      <c r="Q43">
        <v>0</v>
      </c>
      <c r="R43">
        <v>0</v>
      </c>
      <c r="S43" s="15">
        <v>6.11</v>
      </c>
      <c r="T43">
        <f t="shared" si="3"/>
        <v>1.1823176683895592E-3</v>
      </c>
      <c r="U43" s="17" t="e">
        <f t="shared" si="4"/>
        <v>#DIV/0!</v>
      </c>
    </row>
    <row r="44" spans="1:21" ht="18" x14ac:dyDescent="0.2">
      <c r="A44" s="6" t="s">
        <v>5</v>
      </c>
      <c r="B44" t="s">
        <v>152</v>
      </c>
      <c r="C44" t="s">
        <v>118</v>
      </c>
      <c r="D44" t="str">
        <f t="shared" si="0"/>
        <v>BR</v>
      </c>
      <c r="E44" t="s">
        <v>157</v>
      </c>
      <c r="F44">
        <v>1</v>
      </c>
      <c r="G44">
        <v>3</v>
      </c>
      <c r="H44">
        <v>72.676879999999997</v>
      </c>
      <c r="I44">
        <v>7.1384409459768356</v>
      </c>
      <c r="J44">
        <f t="shared" si="1"/>
        <v>9.8221620768211781E-2</v>
      </c>
      <c r="L44" s="16">
        <v>0.42000000000000004</v>
      </c>
      <c r="M44" s="16">
        <v>6.8690373029550195E-2</v>
      </c>
      <c r="N44">
        <f t="shared" si="2"/>
        <v>0.16354850721321473</v>
      </c>
      <c r="P44">
        <v>299.60151006711413</v>
      </c>
      <c r="Q44">
        <v>4.443145797893485</v>
      </c>
      <c r="R44">
        <v>1.4830184924295508E-2</v>
      </c>
      <c r="S44" s="15">
        <v>6.05</v>
      </c>
      <c r="T44">
        <f t="shared" si="3"/>
        <v>9.4514752187422181E-4</v>
      </c>
      <c r="U44">
        <f t="shared" si="4"/>
        <v>173.04019047619045</v>
      </c>
    </row>
    <row r="45" spans="1:21" ht="18" x14ac:dyDescent="0.2">
      <c r="A45" s="6" t="s">
        <v>25</v>
      </c>
      <c r="B45" t="s">
        <v>152</v>
      </c>
      <c r="C45" t="s">
        <v>118</v>
      </c>
      <c r="D45" t="str">
        <f t="shared" si="0"/>
        <v>BR</v>
      </c>
      <c r="E45" t="s">
        <v>157</v>
      </c>
      <c r="F45">
        <v>1</v>
      </c>
      <c r="G45">
        <v>6</v>
      </c>
      <c r="H45">
        <v>165.57857999999999</v>
      </c>
      <c r="I45">
        <v>7.671401469093297</v>
      </c>
      <c r="J45">
        <f t="shared" si="1"/>
        <v>4.6330880897114214E-2</v>
      </c>
      <c r="L45" s="16">
        <v>0.56285714285714294</v>
      </c>
      <c r="M45" s="16">
        <v>1.2121830534621656E-2</v>
      </c>
      <c r="N45">
        <f t="shared" si="2"/>
        <v>2.1536247142728827E-2</v>
      </c>
      <c r="P45">
        <v>277.32323232323233</v>
      </c>
      <c r="Q45">
        <v>2.9879427959231966</v>
      </c>
      <c r="R45">
        <v>1.0774224614693005E-2</v>
      </c>
      <c r="S45" s="15">
        <v>6.22</v>
      </c>
      <c r="T45">
        <f t="shared" si="3"/>
        <v>7.3208929165968553E-5</v>
      </c>
      <c r="U45">
        <f t="shared" si="4"/>
        <v>294.17514213197961</v>
      </c>
    </row>
    <row r="46" spans="1:21" ht="18" x14ac:dyDescent="0.2">
      <c r="A46" s="6" t="s">
        <v>22</v>
      </c>
      <c r="B46" t="s">
        <v>152</v>
      </c>
      <c r="C46" t="s">
        <v>118</v>
      </c>
      <c r="D46" t="str">
        <f t="shared" si="0"/>
        <v>BR</v>
      </c>
      <c r="E46" t="s">
        <v>157</v>
      </c>
      <c r="F46">
        <v>1</v>
      </c>
      <c r="G46">
        <v>9</v>
      </c>
      <c r="H46">
        <v>101.39818</v>
      </c>
      <c r="I46">
        <v>0.18572866714441308</v>
      </c>
      <c r="J46">
        <f t="shared" si="1"/>
        <v>1.8316765364468385E-3</v>
      </c>
      <c r="L46" s="16">
        <v>0.67999999999999994</v>
      </c>
      <c r="M46" s="16">
        <v>0</v>
      </c>
      <c r="N46">
        <f t="shared" si="2"/>
        <v>0</v>
      </c>
      <c r="P46">
        <v>292.57377049180332</v>
      </c>
      <c r="Q46">
        <v>0.79984209672717776</v>
      </c>
      <c r="R46">
        <v>2.7338134084360305E-3</v>
      </c>
      <c r="S46" s="15">
        <v>6.07</v>
      </c>
      <c r="T46">
        <f t="shared" si="3"/>
        <v>0</v>
      </c>
      <c r="U46">
        <f t="shared" si="4"/>
        <v>149.11497058823531</v>
      </c>
    </row>
    <row r="47" spans="1:21" ht="18" x14ac:dyDescent="0.2">
      <c r="A47" s="6" t="s">
        <v>23</v>
      </c>
      <c r="B47" t="s">
        <v>152</v>
      </c>
      <c r="C47" t="s">
        <v>118</v>
      </c>
      <c r="D47" t="str">
        <f t="shared" si="0"/>
        <v>BR</v>
      </c>
      <c r="E47" t="s">
        <v>157</v>
      </c>
      <c r="F47">
        <v>2</v>
      </c>
      <c r="G47">
        <v>0</v>
      </c>
      <c r="H47">
        <v>121.54591500000001</v>
      </c>
      <c r="I47">
        <v>0.15746560909797935</v>
      </c>
      <c r="J47">
        <f t="shared" si="1"/>
        <v>1.2955236636128769E-3</v>
      </c>
      <c r="L47" s="16">
        <v>2.6257142857142854</v>
      </c>
      <c r="M47" s="16">
        <v>0.20607111908865786</v>
      </c>
      <c r="N47">
        <f t="shared" si="2"/>
        <v>7.8481927835723886E-2</v>
      </c>
      <c r="P47">
        <v>437.60382059800668</v>
      </c>
      <c r="Q47">
        <v>6.4896428007558793</v>
      </c>
      <c r="R47">
        <v>1.4829950049081999E-2</v>
      </c>
      <c r="S47" s="15">
        <v>5.89</v>
      </c>
      <c r="T47">
        <f t="shared" si="3"/>
        <v>1.6954178928074862E-3</v>
      </c>
      <c r="U47">
        <f t="shared" si="4"/>
        <v>46.290609630032655</v>
      </c>
    </row>
    <row r="48" spans="1:21" ht="18" x14ac:dyDescent="0.2">
      <c r="A48" s="6" t="s">
        <v>17</v>
      </c>
      <c r="B48" t="s">
        <v>152</v>
      </c>
      <c r="C48" t="s">
        <v>118</v>
      </c>
      <c r="D48" t="str">
        <f t="shared" si="0"/>
        <v>BR</v>
      </c>
      <c r="E48" t="s">
        <v>157</v>
      </c>
      <c r="F48">
        <v>2</v>
      </c>
      <c r="G48">
        <v>12</v>
      </c>
      <c r="H48">
        <v>71.200845000000001</v>
      </c>
      <c r="I48">
        <v>5.2488536377544782E-2</v>
      </c>
      <c r="J48">
        <f t="shared" si="1"/>
        <v>7.3718979567650891E-4</v>
      </c>
      <c r="L48" s="16">
        <v>2.3314285714285714</v>
      </c>
      <c r="M48" s="16">
        <v>0.47679200102864411</v>
      </c>
      <c r="N48">
        <f t="shared" si="2"/>
        <v>0.20450637299022725</v>
      </c>
      <c r="P48">
        <v>287.51245847176085</v>
      </c>
      <c r="Q48">
        <v>6.853767555185204</v>
      </c>
      <c r="R48">
        <v>2.3838158497950353E-2</v>
      </c>
      <c r="S48" s="15">
        <v>5.86</v>
      </c>
      <c r="T48">
        <f t="shared" si="3"/>
        <v>6.6964373952113085E-3</v>
      </c>
      <c r="U48" s="17">
        <f t="shared" si="4"/>
        <v>30.539578125000002</v>
      </c>
    </row>
    <row r="49" spans="1:21" ht="18" x14ac:dyDescent="0.2">
      <c r="A49" s="6" t="s">
        <v>37</v>
      </c>
      <c r="B49" t="s">
        <v>152</v>
      </c>
      <c r="C49" t="s">
        <v>118</v>
      </c>
      <c r="D49" t="str">
        <f t="shared" si="0"/>
        <v>BR</v>
      </c>
      <c r="E49" t="s">
        <v>157</v>
      </c>
      <c r="F49">
        <v>2</v>
      </c>
      <c r="G49">
        <v>3</v>
      </c>
      <c r="H49">
        <v>212.10936999999998</v>
      </c>
      <c r="I49">
        <v>7.3887708886521306</v>
      </c>
      <c r="J49">
        <f t="shared" si="1"/>
        <v>3.4834721769491518E-2</v>
      </c>
      <c r="L49" s="16">
        <v>2.2514285714285713</v>
      </c>
      <c r="M49" s="16">
        <v>0.67882250993908622</v>
      </c>
      <c r="N49">
        <f t="shared" si="2"/>
        <v>0.30150745999832512</v>
      </c>
      <c r="P49">
        <v>316.89381270903004</v>
      </c>
      <c r="Q49">
        <v>7.6563819534824553</v>
      </c>
      <c r="R49">
        <v>2.4160717711811237E-2</v>
      </c>
      <c r="S49" s="15">
        <v>5.97</v>
      </c>
      <c r="T49">
        <f t="shared" si="3"/>
        <v>3.200341927087362E-3</v>
      </c>
      <c r="U49">
        <f t="shared" si="4"/>
        <v>94.211014593908629</v>
      </c>
    </row>
    <row r="50" spans="1:21" ht="18" x14ac:dyDescent="0.2">
      <c r="A50" s="6" t="s">
        <v>40</v>
      </c>
      <c r="B50" t="s">
        <v>152</v>
      </c>
      <c r="C50" t="s">
        <v>118</v>
      </c>
      <c r="D50" t="str">
        <f t="shared" si="0"/>
        <v>BR</v>
      </c>
      <c r="E50" t="s">
        <v>157</v>
      </c>
      <c r="F50">
        <v>2</v>
      </c>
      <c r="G50">
        <v>6</v>
      </c>
      <c r="H50">
        <v>87.514315000000011</v>
      </c>
      <c r="I50">
        <v>2.8263058027168986E-2</v>
      </c>
      <c r="J50">
        <f t="shared" si="1"/>
        <v>3.2295354225384709E-4</v>
      </c>
      <c r="L50" s="16">
        <v>0</v>
      </c>
      <c r="M50" s="16">
        <v>1.2121830534623946E-2</v>
      </c>
      <c r="N50" t="e">
        <f t="shared" si="2"/>
        <v>#DIV/0!</v>
      </c>
      <c r="P50">
        <v>343.35416666666674</v>
      </c>
      <c r="Q50">
        <v>3.8242691749116466</v>
      </c>
      <c r="R50">
        <v>1.1137972234437171E-2</v>
      </c>
      <c r="S50" s="15">
        <v>5.69</v>
      </c>
      <c r="T50">
        <f t="shared" si="3"/>
        <v>1.3851254545755109E-4</v>
      </c>
      <c r="U50" t="e">
        <f t="shared" si="4"/>
        <v>#DIV/0!</v>
      </c>
    </row>
    <row r="51" spans="1:21" ht="18" x14ac:dyDescent="0.2">
      <c r="A51" s="6" t="s">
        <v>10</v>
      </c>
      <c r="B51" t="s">
        <v>152</v>
      </c>
      <c r="C51" t="s">
        <v>118</v>
      </c>
      <c r="D51" t="str">
        <f t="shared" si="0"/>
        <v>BR</v>
      </c>
      <c r="E51" t="s">
        <v>157</v>
      </c>
      <c r="F51">
        <v>2</v>
      </c>
      <c r="G51">
        <v>9</v>
      </c>
      <c r="H51">
        <v>79.203410000000005</v>
      </c>
      <c r="I51">
        <v>0.28263058043902395</v>
      </c>
      <c r="J51">
        <f t="shared" si="1"/>
        <v>3.5684142947762466E-3</v>
      </c>
      <c r="L51" s="16">
        <v>2.5</v>
      </c>
      <c r="M51" s="16">
        <v>2.0203050891027849E-2</v>
      </c>
      <c r="N51">
        <f t="shared" si="2"/>
        <v>8.0812203564111403E-3</v>
      </c>
      <c r="P51">
        <v>290.01241721854302</v>
      </c>
      <c r="Q51">
        <v>5.859386489797294</v>
      </c>
      <c r="R51">
        <v>2.0203915908131167E-2</v>
      </c>
      <c r="S51" s="15">
        <v>5.95</v>
      </c>
      <c r="T51">
        <f t="shared" si="3"/>
        <v>2.5507804387497771E-4</v>
      </c>
      <c r="U51">
        <f t="shared" si="4"/>
        <v>31.681364000000002</v>
      </c>
    </row>
    <row r="52" spans="1:21" ht="18" x14ac:dyDescent="0.2">
      <c r="A52" s="6" t="s">
        <v>7</v>
      </c>
      <c r="B52" t="s">
        <v>152</v>
      </c>
      <c r="C52" t="s">
        <v>118</v>
      </c>
      <c r="D52" t="str">
        <f t="shared" si="0"/>
        <v>BR</v>
      </c>
      <c r="E52" t="s">
        <v>157</v>
      </c>
      <c r="F52">
        <v>3</v>
      </c>
      <c r="G52">
        <v>0</v>
      </c>
      <c r="H52">
        <v>75.723164999999995</v>
      </c>
      <c r="I52">
        <v>0.56929874060313335</v>
      </c>
      <c r="J52">
        <f t="shared" si="1"/>
        <v>7.5181582888556413E-3</v>
      </c>
      <c r="L52" s="16">
        <v>0.71857142857142864</v>
      </c>
      <c r="M52" s="16">
        <v>6.7833329154756372E-2</v>
      </c>
      <c r="N52">
        <f t="shared" si="2"/>
        <v>9.4400259261092356E-2</v>
      </c>
      <c r="P52">
        <v>511.89356435643566</v>
      </c>
      <c r="Q52">
        <v>12.304358098369484</v>
      </c>
      <c r="R52">
        <v>2.4036946262137142E-2</v>
      </c>
      <c r="S52" s="15">
        <v>5.91</v>
      </c>
      <c r="T52">
        <f t="shared" si="3"/>
        <v>8.9580684001727055E-4</v>
      </c>
      <c r="U52">
        <f t="shared" si="4"/>
        <v>105.38015009940356</v>
      </c>
    </row>
    <row r="53" spans="1:21" ht="18" x14ac:dyDescent="0.2">
      <c r="A53" s="6" t="s">
        <v>13</v>
      </c>
      <c r="B53" t="s">
        <v>152</v>
      </c>
      <c r="C53" t="s">
        <v>118</v>
      </c>
      <c r="D53" t="str">
        <f t="shared" si="0"/>
        <v>BR</v>
      </c>
      <c r="E53" t="s">
        <v>157</v>
      </c>
      <c r="F53">
        <v>3</v>
      </c>
      <c r="G53">
        <v>12</v>
      </c>
      <c r="H53">
        <v>66.333069999999992</v>
      </c>
      <c r="I53">
        <v>4.8208701863667942</v>
      </c>
      <c r="J53">
        <f t="shared" si="1"/>
        <v>7.2676723485989636E-2</v>
      </c>
      <c r="L53" s="16">
        <v>0</v>
      </c>
      <c r="M53" s="16">
        <v>2.8284271247462797E-2</v>
      </c>
      <c r="N53" t="e">
        <f t="shared" si="2"/>
        <v>#DIV/0!</v>
      </c>
      <c r="P53">
        <v>356.45766773162939</v>
      </c>
      <c r="Q53">
        <v>1.8016538594126077</v>
      </c>
      <c r="R53">
        <v>5.0543276874297476E-3</v>
      </c>
      <c r="S53" s="15">
        <v>6.01</v>
      </c>
      <c r="T53">
        <f t="shared" si="3"/>
        <v>4.2639774169147908E-4</v>
      </c>
      <c r="U53" s="17" t="e">
        <f t="shared" si="4"/>
        <v>#DIV/0!</v>
      </c>
    </row>
    <row r="54" spans="1:21" ht="18" x14ac:dyDescent="0.2">
      <c r="A54" s="6" t="s">
        <v>21</v>
      </c>
      <c r="B54" t="s">
        <v>152</v>
      </c>
      <c r="C54" t="s">
        <v>118</v>
      </c>
      <c r="D54" t="str">
        <f t="shared" si="0"/>
        <v>BR</v>
      </c>
      <c r="E54" t="s">
        <v>157</v>
      </c>
      <c r="F54">
        <v>3</v>
      </c>
      <c r="G54">
        <v>3</v>
      </c>
      <c r="H54">
        <v>84.176819999999992</v>
      </c>
      <c r="I54">
        <v>0.97709429237929413</v>
      </c>
      <c r="J54">
        <f t="shared" si="1"/>
        <v>1.1607640825339971E-2</v>
      </c>
      <c r="L54" s="16">
        <v>0.54285714285714293</v>
      </c>
      <c r="M54" s="16">
        <v>8.0812203564175969E-2</v>
      </c>
      <c r="N54">
        <f t="shared" si="2"/>
        <v>0.1488645855129557</v>
      </c>
      <c r="P54">
        <v>337.41803278688531</v>
      </c>
      <c r="Q54">
        <v>2.1676880013350153</v>
      </c>
      <c r="R54">
        <v>6.4243395156776831E-3</v>
      </c>
      <c r="S54" s="15">
        <v>5.8</v>
      </c>
      <c r="T54">
        <f t="shared" si="3"/>
        <v>9.6002918100465164E-4</v>
      </c>
      <c r="U54">
        <f t="shared" si="4"/>
        <v>155.06256315789472</v>
      </c>
    </row>
    <row r="55" spans="1:21" ht="18" x14ac:dyDescent="0.2">
      <c r="A55" s="6" t="s">
        <v>3</v>
      </c>
      <c r="B55" t="s">
        <v>152</v>
      </c>
      <c r="C55" t="s">
        <v>118</v>
      </c>
      <c r="D55" t="str">
        <f t="shared" si="0"/>
        <v>BR</v>
      </c>
      <c r="E55" t="s">
        <v>157</v>
      </c>
      <c r="F55">
        <v>3</v>
      </c>
      <c r="G55">
        <v>6</v>
      </c>
      <c r="H55">
        <v>62.013454999999993</v>
      </c>
      <c r="I55">
        <v>0.35934459513284855</v>
      </c>
      <c r="J55">
        <f t="shared" si="1"/>
        <v>5.7946230399975067E-3</v>
      </c>
      <c r="L55" s="16">
        <v>0.49428571428571433</v>
      </c>
      <c r="M55" s="16">
        <v>3.6365491603879467E-2</v>
      </c>
      <c r="N55">
        <f t="shared" si="2"/>
        <v>7.3571803822877535E-2</v>
      </c>
      <c r="P55">
        <v>329.4375</v>
      </c>
      <c r="Q55">
        <v>3.2585837499768586</v>
      </c>
      <c r="R55">
        <v>9.8913564787762743E-3</v>
      </c>
      <c r="S55" s="15">
        <v>6.1</v>
      </c>
      <c r="T55">
        <f t="shared" si="3"/>
        <v>5.8641292609611041E-4</v>
      </c>
      <c r="U55">
        <f t="shared" si="4"/>
        <v>125.46074710982657</v>
      </c>
    </row>
    <row r="56" spans="1:21" ht="18" x14ac:dyDescent="0.2">
      <c r="A56" s="6" t="s">
        <v>11</v>
      </c>
      <c r="B56" t="s">
        <v>152</v>
      </c>
      <c r="C56" t="s">
        <v>118</v>
      </c>
      <c r="D56" t="str">
        <f t="shared" si="0"/>
        <v>BR</v>
      </c>
      <c r="E56" t="s">
        <v>157</v>
      </c>
      <c r="F56">
        <v>3</v>
      </c>
      <c r="G56">
        <v>9</v>
      </c>
      <c r="H56">
        <v>40.301180000000002</v>
      </c>
      <c r="I56">
        <v>0.928643335732104</v>
      </c>
      <c r="J56">
        <f t="shared" si="1"/>
        <v>2.3042584255153421E-2</v>
      </c>
      <c r="L56" s="16">
        <v>0.4285714285714286</v>
      </c>
      <c r="M56" s="16">
        <v>2.4243661069251327E-2</v>
      </c>
      <c r="N56">
        <f t="shared" si="2"/>
        <v>5.6568542494919757E-2</v>
      </c>
      <c r="P56">
        <v>374.24242424242425</v>
      </c>
      <c r="Q56">
        <v>3.9045626974633842</v>
      </c>
      <c r="R56">
        <v>1.043324445476046E-2</v>
      </c>
      <c r="S56" s="15">
        <v>6.16</v>
      </c>
      <c r="T56">
        <f t="shared" si="3"/>
        <v>6.0156206516164847E-4</v>
      </c>
      <c r="U56">
        <f t="shared" si="4"/>
        <v>94.036086666666662</v>
      </c>
    </row>
    <row r="57" spans="1:21" ht="18" x14ac:dyDescent="0.2">
      <c r="A57" s="6" t="s">
        <v>6</v>
      </c>
      <c r="B57" t="s">
        <v>152</v>
      </c>
      <c r="C57" t="s">
        <v>118</v>
      </c>
      <c r="D57" t="str">
        <f t="shared" si="0"/>
        <v>BR</v>
      </c>
      <c r="E57" t="s">
        <v>157</v>
      </c>
      <c r="F57">
        <v>4</v>
      </c>
      <c r="G57">
        <v>0</v>
      </c>
      <c r="H57">
        <v>43.424549999999996</v>
      </c>
      <c r="I57">
        <v>1.3162509889077505</v>
      </c>
      <c r="J57">
        <f t="shared" si="1"/>
        <v>3.0311217707673439E-2</v>
      </c>
      <c r="L57" s="16">
        <v>0.61285714285714288</v>
      </c>
      <c r="M57" s="16">
        <v>0.16070423248980117</v>
      </c>
      <c r="N57">
        <f t="shared" si="2"/>
        <v>0.26222135837496696</v>
      </c>
      <c r="P57">
        <v>441.74668874172187</v>
      </c>
      <c r="Q57">
        <v>2.5170191714210239</v>
      </c>
      <c r="R57">
        <v>5.6978789780870584E-3</v>
      </c>
      <c r="S57" s="15">
        <v>6.24</v>
      </c>
      <c r="T57">
        <f t="shared" si="3"/>
        <v>3.7007690923636788E-3</v>
      </c>
      <c r="U57">
        <f t="shared" si="4"/>
        <v>70.85590909090908</v>
      </c>
    </row>
    <row r="58" spans="1:21" ht="18" x14ac:dyDescent="0.2">
      <c r="A58" s="6" t="s">
        <v>12</v>
      </c>
      <c r="B58" t="s">
        <v>152</v>
      </c>
      <c r="C58" t="s">
        <v>118</v>
      </c>
      <c r="D58" t="str">
        <f t="shared" si="0"/>
        <v>BR</v>
      </c>
      <c r="E58" t="s">
        <v>157</v>
      </c>
      <c r="F58">
        <v>4</v>
      </c>
      <c r="G58">
        <v>12</v>
      </c>
      <c r="H58">
        <v>19.411145000000001</v>
      </c>
      <c r="I58">
        <v>0.56929874060103647</v>
      </c>
      <c r="J58">
        <f t="shared" si="1"/>
        <v>2.9328447167904646E-2</v>
      </c>
      <c r="L58" s="16">
        <v>0.27714285714285714</v>
      </c>
      <c r="M58" s="16">
        <v>0.27781460073392905</v>
      </c>
      <c r="N58">
        <f t="shared" si="2"/>
        <v>1.0024238170811872</v>
      </c>
      <c r="P58">
        <v>308.04022082018923</v>
      </c>
      <c r="Q58">
        <v>0.26209793949284588</v>
      </c>
      <c r="R58">
        <v>8.5085622518703166E-4</v>
      </c>
      <c r="S58" s="15">
        <v>6.28</v>
      </c>
      <c r="T58">
        <f t="shared" si="3"/>
        <v>1.4312118153459213E-2</v>
      </c>
      <c r="U58" s="17">
        <f t="shared" si="4"/>
        <v>70.040213917525776</v>
      </c>
    </row>
    <row r="59" spans="1:21" ht="18" x14ac:dyDescent="0.2">
      <c r="A59" s="6" t="s">
        <v>41</v>
      </c>
      <c r="B59" t="s">
        <v>152</v>
      </c>
      <c r="C59" t="s">
        <v>118</v>
      </c>
      <c r="D59" t="str">
        <f t="shared" si="0"/>
        <v>BR</v>
      </c>
      <c r="E59" t="s">
        <v>157</v>
      </c>
      <c r="F59">
        <v>4</v>
      </c>
      <c r="G59">
        <v>3</v>
      </c>
      <c r="H59">
        <v>69.739085000000003</v>
      </c>
      <c r="I59">
        <v>0.50469746507097279</v>
      </c>
      <c r="J59">
        <f t="shared" si="1"/>
        <v>7.2369384409183566E-3</v>
      </c>
      <c r="L59" s="16">
        <v>0</v>
      </c>
      <c r="M59" s="16">
        <v>3.2324881425670735E-2</v>
      </c>
      <c r="N59" t="e">
        <f t="shared" si="2"/>
        <v>#DIV/0!</v>
      </c>
      <c r="P59">
        <v>397.19269102990035</v>
      </c>
      <c r="Q59">
        <v>0</v>
      </c>
      <c r="R59">
        <v>0</v>
      </c>
      <c r="S59" s="15">
        <v>6.3</v>
      </c>
      <c r="T59">
        <f t="shared" si="3"/>
        <v>4.6351169399011662E-4</v>
      </c>
      <c r="U59" t="e">
        <f t="shared" si="4"/>
        <v>#DIV/0!</v>
      </c>
    </row>
    <row r="60" spans="1:21" ht="18" x14ac:dyDescent="0.2">
      <c r="A60" s="6" t="s">
        <v>2</v>
      </c>
      <c r="B60" t="s">
        <v>152</v>
      </c>
      <c r="C60" t="s">
        <v>118</v>
      </c>
      <c r="D60" t="str">
        <f t="shared" si="0"/>
        <v>BR</v>
      </c>
      <c r="E60" t="s">
        <v>157</v>
      </c>
      <c r="F60">
        <v>4</v>
      </c>
      <c r="G60">
        <v>6</v>
      </c>
      <c r="H60">
        <v>78.875085000000013</v>
      </c>
      <c r="I60">
        <v>7.671401467372331E-2</v>
      </c>
      <c r="J60">
        <f t="shared" si="1"/>
        <v>9.7260135660992694E-4</v>
      </c>
      <c r="L60" s="16">
        <v>0</v>
      </c>
      <c r="M60" s="16">
        <v>5.2527932316715244E-2</v>
      </c>
      <c r="N60" t="e">
        <f t="shared" si="2"/>
        <v>#DIV/0!</v>
      </c>
      <c r="P60">
        <v>412.08749999999998</v>
      </c>
      <c r="Q60">
        <v>4.0128309832374285</v>
      </c>
      <c r="R60">
        <v>9.7378129238024167E-3</v>
      </c>
      <c r="S60" s="15">
        <v>6.33</v>
      </c>
      <c r="T60">
        <f t="shared" si="3"/>
        <v>6.6596355891997117E-4</v>
      </c>
      <c r="U60" t="e">
        <f t="shared" si="4"/>
        <v>#DIV/0!</v>
      </c>
    </row>
    <row r="61" spans="1:21" ht="18" x14ac:dyDescent="0.2">
      <c r="A61" s="6" t="s">
        <v>16</v>
      </c>
      <c r="B61" t="s">
        <v>152</v>
      </c>
      <c r="C61" t="s">
        <v>118</v>
      </c>
      <c r="D61" t="str">
        <f t="shared" si="0"/>
        <v>BR</v>
      </c>
      <c r="E61" t="s">
        <v>157</v>
      </c>
      <c r="F61">
        <v>4</v>
      </c>
      <c r="G61">
        <v>9</v>
      </c>
      <c r="H61">
        <v>55.775279999999995</v>
      </c>
      <c r="I61">
        <v>3.0927860659607216</v>
      </c>
      <c r="J61">
        <f t="shared" si="1"/>
        <v>5.5450838901404384E-2</v>
      </c>
      <c r="L61" s="16">
        <v>1.04</v>
      </c>
      <c r="M61" s="16">
        <v>2.424366106925306</v>
      </c>
      <c r="N61">
        <f t="shared" si="2"/>
        <v>2.3311212566589479</v>
      </c>
      <c r="P61">
        <v>331.0660535117056</v>
      </c>
      <c r="Q61">
        <v>0.60896319789100339</v>
      </c>
      <c r="R61">
        <v>1.8394009033290153E-3</v>
      </c>
      <c r="S61" s="15">
        <v>6.36</v>
      </c>
      <c r="T61">
        <f t="shared" si="3"/>
        <v>4.3466677476568585E-2</v>
      </c>
      <c r="U61">
        <f t="shared" si="4"/>
        <v>53.630076923076913</v>
      </c>
    </row>
    <row r="62" spans="1:21" ht="18" x14ac:dyDescent="0.2">
      <c r="A62" s="6" t="s">
        <v>68</v>
      </c>
      <c r="B62" t="s">
        <v>153</v>
      </c>
      <c r="C62" t="s">
        <v>118</v>
      </c>
      <c r="D62" t="str">
        <f t="shared" si="0"/>
        <v>BY</v>
      </c>
      <c r="E62" t="s">
        <v>158</v>
      </c>
      <c r="F62">
        <v>1</v>
      </c>
      <c r="G62">
        <v>0</v>
      </c>
      <c r="H62">
        <v>27.939030000000002</v>
      </c>
      <c r="I62">
        <v>0.26648026155738636</v>
      </c>
      <c r="J62">
        <f t="shared" si="1"/>
        <v>9.5379210215024053E-3</v>
      </c>
      <c r="L62" s="16">
        <v>1.322857142857143</v>
      </c>
      <c r="M62" s="16">
        <v>9.2934034098802465E-2</v>
      </c>
      <c r="N62">
        <f t="shared" si="2"/>
        <v>7.0252509577928418E-2</v>
      </c>
      <c r="P62">
        <v>548.82812499999989</v>
      </c>
      <c r="Q62">
        <v>16.055278148486764</v>
      </c>
      <c r="R62">
        <v>2.9253745238523931E-2</v>
      </c>
      <c r="S62" s="15">
        <v>5.19</v>
      </c>
      <c r="T62">
        <f t="shared" si="3"/>
        <v>3.3263156988199826E-3</v>
      </c>
      <c r="U62">
        <f t="shared" si="4"/>
        <v>21.120217062634989</v>
      </c>
    </row>
    <row r="63" spans="1:21" ht="18" x14ac:dyDescent="0.2">
      <c r="A63" s="6" t="s">
        <v>49</v>
      </c>
      <c r="B63" t="s">
        <v>153</v>
      </c>
      <c r="C63" t="s">
        <v>118</v>
      </c>
      <c r="D63" t="str">
        <f t="shared" si="0"/>
        <v>BY</v>
      </c>
      <c r="E63" t="s">
        <v>158</v>
      </c>
      <c r="F63">
        <v>1</v>
      </c>
      <c r="G63">
        <v>12</v>
      </c>
      <c r="H63">
        <v>228.340045</v>
      </c>
      <c r="I63">
        <v>1.320288568628454</v>
      </c>
      <c r="J63">
        <f t="shared" si="1"/>
        <v>5.782115741583803E-3</v>
      </c>
      <c r="L63" s="16">
        <v>0</v>
      </c>
      <c r="M63" s="16">
        <v>0.29496454300924552</v>
      </c>
      <c r="N63" t="e">
        <f t="shared" si="2"/>
        <v>#DIV/0!</v>
      </c>
      <c r="P63">
        <v>262.70134228187919</v>
      </c>
      <c r="Q63">
        <v>0.99659344998602073</v>
      </c>
      <c r="R63">
        <v>3.7936366876902879E-3</v>
      </c>
      <c r="S63" s="15">
        <v>6.22</v>
      </c>
      <c r="T63">
        <f t="shared" si="3"/>
        <v>1.2917775461121833E-3</v>
      </c>
      <c r="U63" s="17" t="e">
        <f t="shared" si="4"/>
        <v>#DIV/0!</v>
      </c>
    </row>
    <row r="64" spans="1:21" ht="18" x14ac:dyDescent="0.2">
      <c r="A64" s="6" t="s">
        <v>70</v>
      </c>
      <c r="B64" t="s">
        <v>153</v>
      </c>
      <c r="C64" t="s">
        <v>118</v>
      </c>
      <c r="D64" t="str">
        <f t="shared" si="0"/>
        <v>BY</v>
      </c>
      <c r="E64" t="s">
        <v>158</v>
      </c>
      <c r="F64">
        <v>1</v>
      </c>
      <c r="G64">
        <v>3</v>
      </c>
      <c r="H64">
        <v>62.324649999999998</v>
      </c>
      <c r="I64">
        <v>0.56526116087965683</v>
      </c>
      <c r="J64">
        <f t="shared" si="1"/>
        <v>9.0696243120443817E-3</v>
      </c>
      <c r="L64" s="16">
        <v>1.9028571428571428</v>
      </c>
      <c r="M64" s="16">
        <v>0.35557369568237762</v>
      </c>
      <c r="N64">
        <f t="shared" si="2"/>
        <v>0.1868630532865348</v>
      </c>
      <c r="P64">
        <v>369.95431893687703</v>
      </c>
      <c r="Q64">
        <v>8.0988392961514251</v>
      </c>
      <c r="R64">
        <v>2.18914576248893E-2</v>
      </c>
      <c r="S64" s="15">
        <v>6.19</v>
      </c>
      <c r="T64">
        <f t="shared" si="3"/>
        <v>5.705185599636382E-3</v>
      </c>
      <c r="U64">
        <f t="shared" si="4"/>
        <v>32.753194444444446</v>
      </c>
    </row>
    <row r="65" spans="1:21" ht="18" x14ac:dyDescent="0.2">
      <c r="A65" s="6" t="s">
        <v>52</v>
      </c>
      <c r="B65" t="s">
        <v>153</v>
      </c>
      <c r="C65" t="s">
        <v>118</v>
      </c>
      <c r="D65" t="str">
        <f t="shared" si="0"/>
        <v>BY</v>
      </c>
      <c r="E65" t="s">
        <v>158</v>
      </c>
      <c r="F65">
        <v>1</v>
      </c>
      <c r="G65">
        <v>6</v>
      </c>
      <c r="H65">
        <v>47.709905000000006</v>
      </c>
      <c r="I65">
        <v>4.752231331116981</v>
      </c>
      <c r="J65">
        <f t="shared" si="1"/>
        <v>9.960680766639507E-2</v>
      </c>
      <c r="L65" s="16">
        <v>0</v>
      </c>
      <c r="M65" s="16">
        <v>5.6568542494923629E-2</v>
      </c>
      <c r="N65" t="e">
        <f t="shared" si="2"/>
        <v>#DIV/0!</v>
      </c>
      <c r="P65">
        <v>312.66447368421052</v>
      </c>
      <c r="Q65">
        <v>1.5584261295883586</v>
      </c>
      <c r="R65">
        <v>4.9843402776944875E-3</v>
      </c>
      <c r="S65" s="15">
        <v>5.83</v>
      </c>
      <c r="T65">
        <f t="shared" si="3"/>
        <v>1.1856771145304862E-3</v>
      </c>
      <c r="U65" t="e">
        <f t="shared" si="4"/>
        <v>#DIV/0!</v>
      </c>
    </row>
    <row r="66" spans="1:21" ht="18" x14ac:dyDescent="0.2">
      <c r="A66" s="6" t="s">
        <v>50</v>
      </c>
      <c r="B66" t="s">
        <v>153</v>
      </c>
      <c r="C66" t="s">
        <v>118</v>
      </c>
      <c r="D66" t="str">
        <f t="shared" si="0"/>
        <v>BY</v>
      </c>
      <c r="E66" t="s">
        <v>158</v>
      </c>
      <c r="F66">
        <v>1</v>
      </c>
      <c r="G66">
        <v>9</v>
      </c>
      <c r="H66">
        <v>150.90387999999999</v>
      </c>
      <c r="I66">
        <v>5.1519517234543661</v>
      </c>
      <c r="J66">
        <f t="shared" si="1"/>
        <v>3.4140618010977362E-2</v>
      </c>
      <c r="L66" s="16">
        <v>0</v>
      </c>
      <c r="M66" s="16">
        <v>0.19798989873223333</v>
      </c>
      <c r="N66" t="e">
        <f t="shared" si="2"/>
        <v>#DIV/0!</v>
      </c>
      <c r="P66">
        <v>233.23089700996675</v>
      </c>
      <c r="Q66">
        <v>0</v>
      </c>
      <c r="R66">
        <v>0</v>
      </c>
      <c r="S66" s="15">
        <v>6.11</v>
      </c>
      <c r="T66">
        <f t="shared" si="3"/>
        <v>1.3120265610946076E-3</v>
      </c>
      <c r="U66" t="e">
        <f t="shared" si="4"/>
        <v>#DIV/0!</v>
      </c>
    </row>
    <row r="67" spans="1:21" ht="18" x14ac:dyDescent="0.2">
      <c r="A67" s="6" t="s">
        <v>61</v>
      </c>
      <c r="B67" t="s">
        <v>153</v>
      </c>
      <c r="C67" t="s">
        <v>118</v>
      </c>
      <c r="D67" t="str">
        <f t="shared" ref="D67:D81" si="5">MID(A67,1,2)</f>
        <v>BY</v>
      </c>
      <c r="E67" t="s">
        <v>158</v>
      </c>
      <c r="F67">
        <v>2</v>
      </c>
      <c r="G67">
        <v>0</v>
      </c>
      <c r="H67">
        <v>23.313929999999999</v>
      </c>
      <c r="I67">
        <v>0.26648026155781301</v>
      </c>
      <c r="J67">
        <f t="shared" ref="J67:J81" si="6">I67/H67</f>
        <v>1.14300875724433E-2</v>
      </c>
      <c r="L67" s="16">
        <v>0.67428571428571427</v>
      </c>
      <c r="M67" s="16">
        <v>6.4649762851341261E-2</v>
      </c>
      <c r="N67">
        <f t="shared" ref="N67:N81" si="7">M67/L67</f>
        <v>9.5878885584616283E-2</v>
      </c>
      <c r="P67">
        <v>606.19774919614156</v>
      </c>
      <c r="Q67">
        <v>0</v>
      </c>
      <c r="R67">
        <v>0</v>
      </c>
      <c r="S67" s="15">
        <v>5.4</v>
      </c>
      <c r="T67">
        <f t="shared" ref="T67:T81" si="8">M67/H67</f>
        <v>2.7730100781524721E-3</v>
      </c>
      <c r="U67">
        <f t="shared" ref="U67:U81" si="9">H67/L67</f>
        <v>34.575743644067799</v>
      </c>
    </row>
    <row r="68" spans="1:21" ht="18" x14ac:dyDescent="0.2">
      <c r="A68" s="6" t="s">
        <v>73</v>
      </c>
      <c r="B68" t="s">
        <v>153</v>
      </c>
      <c r="C68" t="s">
        <v>118</v>
      </c>
      <c r="D68" t="str">
        <f t="shared" si="5"/>
        <v>BY</v>
      </c>
      <c r="E68" t="s">
        <v>158</v>
      </c>
      <c r="F68">
        <v>2</v>
      </c>
      <c r="G68">
        <v>12</v>
      </c>
      <c r="H68">
        <v>216.286235</v>
      </c>
      <c r="I68">
        <v>4.1465943730302888</v>
      </c>
      <c r="J68">
        <f t="shared" si="6"/>
        <v>1.9171790442560011E-2</v>
      </c>
      <c r="L68" s="16">
        <v>1.2342857142857142</v>
      </c>
      <c r="M68" s="16">
        <v>0.17778684784118881</v>
      </c>
      <c r="N68">
        <f t="shared" si="7"/>
        <v>0.1440402702417039</v>
      </c>
      <c r="P68">
        <v>409.44122516556286</v>
      </c>
      <c r="Q68">
        <v>0.18145952165886792</v>
      </c>
      <c r="R68">
        <v>4.4318820506042693E-4</v>
      </c>
      <c r="S68" s="15">
        <v>6.2</v>
      </c>
      <c r="T68">
        <f t="shared" si="8"/>
        <v>8.2199797800904342E-4</v>
      </c>
      <c r="U68" s="17">
        <f t="shared" si="9"/>
        <v>175.2319033564815</v>
      </c>
    </row>
    <row r="69" spans="1:21" ht="18" x14ac:dyDescent="0.2">
      <c r="A69" s="6" t="s">
        <v>67</v>
      </c>
      <c r="B69" t="s">
        <v>153</v>
      </c>
      <c r="C69" t="s">
        <v>118</v>
      </c>
      <c r="D69" t="str">
        <f t="shared" si="5"/>
        <v>BY</v>
      </c>
      <c r="E69" t="s">
        <v>158</v>
      </c>
      <c r="F69">
        <v>2</v>
      </c>
      <c r="G69">
        <v>3</v>
      </c>
      <c r="H69">
        <v>46.13109</v>
      </c>
      <c r="I69">
        <v>0.1130522321730352</v>
      </c>
      <c r="J69">
        <f t="shared" si="6"/>
        <v>2.4506733349035368E-3</v>
      </c>
      <c r="L69" s="16">
        <v>1.4171428571428573</v>
      </c>
      <c r="M69" s="16">
        <v>0.29092393283103574</v>
      </c>
      <c r="N69">
        <f t="shared" si="7"/>
        <v>0.20528906550577117</v>
      </c>
      <c r="P69">
        <v>451.19205298013242</v>
      </c>
      <c r="Q69">
        <v>8.9207842262276102</v>
      </c>
      <c r="R69">
        <v>1.9771589874656822E-2</v>
      </c>
      <c r="S69" s="15">
        <v>6.09</v>
      </c>
      <c r="T69">
        <f t="shared" si="8"/>
        <v>6.3064612787392567E-3</v>
      </c>
      <c r="U69">
        <f t="shared" si="9"/>
        <v>32.552180443548387</v>
      </c>
    </row>
    <row r="70" spans="1:21" ht="18" x14ac:dyDescent="0.2">
      <c r="A70" s="6" t="s">
        <v>72</v>
      </c>
      <c r="B70" t="s">
        <v>153</v>
      </c>
      <c r="C70" t="s">
        <v>118</v>
      </c>
      <c r="D70" t="str">
        <f t="shared" si="5"/>
        <v>BY</v>
      </c>
      <c r="E70" t="s">
        <v>158</v>
      </c>
      <c r="F70">
        <v>2</v>
      </c>
      <c r="G70">
        <v>6</v>
      </c>
      <c r="H70">
        <v>55.272800000000004</v>
      </c>
      <c r="I70">
        <v>1.2516497133781661</v>
      </c>
      <c r="J70">
        <f t="shared" si="6"/>
        <v>2.2644948571054226E-2</v>
      </c>
      <c r="L70" s="16">
        <v>1.6857142857142857</v>
      </c>
      <c r="M70" s="16">
        <v>0.60609152673132638</v>
      </c>
      <c r="N70">
        <f t="shared" si="7"/>
        <v>0.35954582094231224</v>
      </c>
      <c r="P70">
        <v>335.33249158249157</v>
      </c>
      <c r="Q70">
        <v>21.861979859412529</v>
      </c>
      <c r="R70">
        <v>6.5194934604285118E-2</v>
      </c>
      <c r="S70" s="15">
        <v>5.97</v>
      </c>
      <c r="T70">
        <f t="shared" si="8"/>
        <v>1.096545727249798E-2</v>
      </c>
      <c r="U70">
        <f t="shared" si="9"/>
        <v>32.788949152542372</v>
      </c>
    </row>
    <row r="71" spans="1:21" ht="18" x14ac:dyDescent="0.2">
      <c r="A71" s="6" t="s">
        <v>51</v>
      </c>
      <c r="B71" t="s">
        <v>153</v>
      </c>
      <c r="C71" t="s">
        <v>118</v>
      </c>
      <c r="D71" t="str">
        <f t="shared" si="5"/>
        <v>BY</v>
      </c>
      <c r="E71" t="s">
        <v>158</v>
      </c>
      <c r="F71">
        <v>2</v>
      </c>
      <c r="G71">
        <v>9</v>
      </c>
      <c r="H71">
        <v>107.322305</v>
      </c>
      <c r="I71">
        <v>2.2812325421248891</v>
      </c>
      <c r="J71">
        <f t="shared" si="6"/>
        <v>2.1255903347630199E-2</v>
      </c>
      <c r="L71" s="16">
        <v>0</v>
      </c>
      <c r="M71" s="16">
        <v>8.0812203564176663E-2</v>
      </c>
      <c r="N71" t="e">
        <f t="shared" si="7"/>
        <v>#DIV/0!</v>
      </c>
      <c r="P71">
        <v>341.22500000000002</v>
      </c>
      <c r="Q71">
        <v>2.1802459086511057</v>
      </c>
      <c r="R71">
        <v>6.3894670925374918E-3</v>
      </c>
      <c r="S71" s="15">
        <v>6.18</v>
      </c>
      <c r="T71">
        <f t="shared" si="8"/>
        <v>7.5298609701102365E-4</v>
      </c>
      <c r="U71" t="e">
        <f t="shared" si="9"/>
        <v>#DIV/0!</v>
      </c>
    </row>
    <row r="72" spans="1:21" ht="18" x14ac:dyDescent="0.2">
      <c r="A72" s="6" t="s">
        <v>64</v>
      </c>
      <c r="B72" t="s">
        <v>153</v>
      </c>
      <c r="C72" t="s">
        <v>118</v>
      </c>
      <c r="D72" t="str">
        <f t="shared" si="5"/>
        <v>BY</v>
      </c>
      <c r="E72" t="s">
        <v>158</v>
      </c>
      <c r="F72">
        <v>3</v>
      </c>
      <c r="G72">
        <v>0</v>
      </c>
      <c r="H72">
        <v>30.019373333333334</v>
      </c>
      <c r="I72">
        <v>0.56400041456814587</v>
      </c>
      <c r="J72">
        <f t="shared" si="6"/>
        <v>1.8787881022882084E-2</v>
      </c>
      <c r="L72" s="16">
        <v>1.2285714285714286</v>
      </c>
      <c r="M72" s="16">
        <v>0.26668027176178466</v>
      </c>
      <c r="N72">
        <f t="shared" si="7"/>
        <v>0.2170653374805224</v>
      </c>
      <c r="P72">
        <v>653.29288025889969</v>
      </c>
      <c r="Q72">
        <v>16.819530232112438</v>
      </c>
      <c r="R72">
        <v>2.5745773052733813E-2</v>
      </c>
      <c r="S72" s="15">
        <v>5.91</v>
      </c>
      <c r="T72">
        <f t="shared" si="8"/>
        <v>8.8836055570042319E-3</v>
      </c>
      <c r="U72">
        <f t="shared" si="9"/>
        <v>24.434373643410851</v>
      </c>
    </row>
    <row r="73" spans="1:21" ht="18" x14ac:dyDescent="0.2">
      <c r="A73" s="6" t="s">
        <v>45</v>
      </c>
      <c r="B73" t="s">
        <v>153</v>
      </c>
      <c r="C73" t="s">
        <v>118</v>
      </c>
      <c r="D73" t="str">
        <f t="shared" si="5"/>
        <v>BY</v>
      </c>
      <c r="E73" t="s">
        <v>158</v>
      </c>
      <c r="F73">
        <v>3</v>
      </c>
      <c r="G73">
        <v>12</v>
      </c>
      <c r="H73">
        <v>116.90939499999999</v>
      </c>
      <c r="I73">
        <v>2.1762554693913168</v>
      </c>
      <c r="J73">
        <f t="shared" si="6"/>
        <v>1.8614889499610505E-2</v>
      </c>
      <c r="L73" s="16">
        <v>0</v>
      </c>
      <c r="M73" s="16">
        <v>0</v>
      </c>
      <c r="N73" t="e">
        <f t="shared" si="7"/>
        <v>#DIV/0!</v>
      </c>
      <c r="P73">
        <v>355.53093645484944</v>
      </c>
      <c r="Q73">
        <v>3.0448159892351718</v>
      </c>
      <c r="R73">
        <v>8.5641379610908973E-3</v>
      </c>
      <c r="S73" s="15">
        <v>6.11</v>
      </c>
      <c r="T73">
        <f t="shared" si="8"/>
        <v>0</v>
      </c>
      <c r="U73" s="17" t="e">
        <f t="shared" si="9"/>
        <v>#DIV/0!</v>
      </c>
    </row>
    <row r="74" spans="1:21" ht="18" x14ac:dyDescent="0.2">
      <c r="A74" s="6" t="s">
        <v>71</v>
      </c>
      <c r="B74" t="s">
        <v>153</v>
      </c>
      <c r="C74" t="s">
        <v>118</v>
      </c>
      <c r="D74" t="str">
        <f t="shared" si="5"/>
        <v>BY</v>
      </c>
      <c r="E74" t="s">
        <v>158</v>
      </c>
      <c r="F74">
        <v>3</v>
      </c>
      <c r="G74">
        <v>3</v>
      </c>
      <c r="H74">
        <v>42.416735000000003</v>
      </c>
      <c r="I74">
        <v>2.4831115281535534</v>
      </c>
      <c r="J74">
        <f t="shared" si="6"/>
        <v>5.8540845450588151E-2</v>
      </c>
      <c r="L74" s="16">
        <v>2.1028571428571428</v>
      </c>
      <c r="M74" s="16">
        <v>0.48487322138506223</v>
      </c>
      <c r="N74">
        <f t="shared" si="7"/>
        <v>0.23057829821300516</v>
      </c>
      <c r="P74">
        <v>514.76666666666665</v>
      </c>
      <c r="Q74">
        <v>0</v>
      </c>
      <c r="R74">
        <v>0</v>
      </c>
      <c r="S74" s="15">
        <v>6</v>
      </c>
      <c r="T74">
        <f t="shared" si="8"/>
        <v>1.1431177373389587E-2</v>
      </c>
      <c r="U74">
        <f t="shared" si="9"/>
        <v>20.171001698369569</v>
      </c>
    </row>
    <row r="75" spans="1:21" ht="18" x14ac:dyDescent="0.2">
      <c r="A75" s="6" t="s">
        <v>43</v>
      </c>
      <c r="B75" t="s">
        <v>153</v>
      </c>
      <c r="C75" t="s">
        <v>118</v>
      </c>
      <c r="D75" t="str">
        <f t="shared" si="5"/>
        <v>BY</v>
      </c>
      <c r="E75" t="s">
        <v>158</v>
      </c>
      <c r="F75">
        <v>3</v>
      </c>
      <c r="G75">
        <v>6</v>
      </c>
      <c r="H75">
        <v>77.767345000000006</v>
      </c>
      <c r="I75">
        <v>3.9043395897958582</v>
      </c>
      <c r="J75">
        <f t="shared" si="6"/>
        <v>5.0205386204143367E-2</v>
      </c>
      <c r="L75" s="16">
        <v>0</v>
      </c>
      <c r="M75" s="16">
        <v>2.4243661069253044E-2</v>
      </c>
      <c r="N75" t="e">
        <f t="shared" si="7"/>
        <v>#DIV/0!</v>
      </c>
      <c r="P75">
        <v>499.72540983606564</v>
      </c>
      <c r="Q75">
        <v>2.3937303330374191</v>
      </c>
      <c r="R75">
        <v>4.7900912899799903E-3</v>
      </c>
      <c r="S75" s="15">
        <v>5.82</v>
      </c>
      <c r="T75">
        <f t="shared" si="8"/>
        <v>3.1174603002395214E-4</v>
      </c>
      <c r="U75" t="e">
        <f t="shared" si="9"/>
        <v>#DIV/0!</v>
      </c>
    </row>
    <row r="76" spans="1:21" ht="18" x14ac:dyDescent="0.2">
      <c r="A76" s="6" t="s">
        <v>44</v>
      </c>
      <c r="B76" t="s">
        <v>153</v>
      </c>
      <c r="C76" t="s">
        <v>118</v>
      </c>
      <c r="D76" t="str">
        <f t="shared" si="5"/>
        <v>BY</v>
      </c>
      <c r="E76" t="s">
        <v>158</v>
      </c>
      <c r="F76">
        <v>3</v>
      </c>
      <c r="G76">
        <v>9</v>
      </c>
      <c r="H76">
        <v>102.71718999999999</v>
      </c>
      <c r="I76">
        <v>0.22610446436216022</v>
      </c>
      <c r="J76">
        <f t="shared" si="6"/>
        <v>2.2012329617093328E-3</v>
      </c>
      <c r="L76" s="16">
        <v>0</v>
      </c>
      <c r="M76" s="16">
        <v>4.0406101782088671E-2</v>
      </c>
      <c r="N76" t="e">
        <f t="shared" si="7"/>
        <v>#DIV/0!</v>
      </c>
      <c r="P76">
        <v>402.28827361563515</v>
      </c>
      <c r="Q76">
        <v>1.1977052971533995</v>
      </c>
      <c r="R76">
        <v>2.9772314424897769E-3</v>
      </c>
      <c r="S76" s="15">
        <v>6.16</v>
      </c>
      <c r="T76">
        <f t="shared" si="8"/>
        <v>3.9337234383153081E-4</v>
      </c>
      <c r="U76" t="e">
        <f t="shared" si="9"/>
        <v>#DIV/0!</v>
      </c>
    </row>
    <row r="77" spans="1:21" ht="18" x14ac:dyDescent="0.2">
      <c r="A77" s="6" t="s">
        <v>62</v>
      </c>
      <c r="B77" t="s">
        <v>153</v>
      </c>
      <c r="C77" t="s">
        <v>118</v>
      </c>
      <c r="D77" t="str">
        <f t="shared" si="5"/>
        <v>BY</v>
      </c>
      <c r="E77" t="s">
        <v>158</v>
      </c>
      <c r="F77">
        <v>4</v>
      </c>
      <c r="G77">
        <v>0</v>
      </c>
      <c r="H77">
        <v>24.230384999999998</v>
      </c>
      <c r="I77">
        <v>1.6271446273918535</v>
      </c>
      <c r="J77">
        <f t="shared" si="6"/>
        <v>6.7153065351287386E-2</v>
      </c>
      <c r="L77" s="16">
        <v>0.82285714285714295</v>
      </c>
      <c r="M77" s="16">
        <v>7.2730983207757408E-2</v>
      </c>
      <c r="N77">
        <f t="shared" si="7"/>
        <v>8.8388347648316282E-2</v>
      </c>
      <c r="P77">
        <v>610.18581081081084</v>
      </c>
      <c r="Q77">
        <v>3.8819206737470671</v>
      </c>
      <c r="R77">
        <v>6.3618665084800921E-3</v>
      </c>
      <c r="S77" s="15">
        <v>5.57</v>
      </c>
      <c r="T77">
        <f t="shared" si="8"/>
        <v>3.0016437298770703E-3</v>
      </c>
      <c r="U77">
        <f t="shared" si="9"/>
        <v>29.446648437499995</v>
      </c>
    </row>
    <row r="78" spans="1:21" ht="18" x14ac:dyDescent="0.2">
      <c r="A78" s="6" t="s">
        <v>63</v>
      </c>
      <c r="B78" t="s">
        <v>153</v>
      </c>
      <c r="C78" t="s">
        <v>118</v>
      </c>
      <c r="D78" t="str">
        <f t="shared" si="5"/>
        <v>BY</v>
      </c>
      <c r="E78" t="s">
        <v>158</v>
      </c>
      <c r="F78">
        <v>4</v>
      </c>
      <c r="G78">
        <v>12</v>
      </c>
      <c r="H78">
        <v>125.03187</v>
      </c>
      <c r="I78">
        <v>0.66216307417877385</v>
      </c>
      <c r="J78">
        <f t="shared" si="6"/>
        <v>5.2959543369124513E-3</v>
      </c>
      <c r="L78" s="16">
        <v>0.72</v>
      </c>
      <c r="M78" s="16">
        <v>8.0812203564281752E-3</v>
      </c>
      <c r="N78">
        <f t="shared" si="7"/>
        <v>1.12239171617058E-2</v>
      </c>
      <c r="P78">
        <v>339.4435215946844</v>
      </c>
      <c r="Q78">
        <v>2.6193490399383781</v>
      </c>
      <c r="R78">
        <v>7.7165975288991826E-3</v>
      </c>
      <c r="S78" s="15">
        <v>6.02</v>
      </c>
      <c r="T78">
        <f t="shared" si="8"/>
        <v>6.4633283949349672E-5</v>
      </c>
      <c r="U78" s="17">
        <f t="shared" si="9"/>
        <v>173.65537499999999</v>
      </c>
    </row>
    <row r="79" spans="1:21" ht="18" x14ac:dyDescent="0.2">
      <c r="A79" s="6" t="s">
        <v>78</v>
      </c>
      <c r="B79" t="s">
        <v>153</v>
      </c>
      <c r="C79" t="s">
        <v>118</v>
      </c>
      <c r="D79" t="str">
        <f t="shared" si="5"/>
        <v>BY</v>
      </c>
      <c r="E79" t="s">
        <v>158</v>
      </c>
      <c r="F79">
        <v>4</v>
      </c>
      <c r="G79">
        <v>3</v>
      </c>
      <c r="H79">
        <v>60.351845000000004</v>
      </c>
      <c r="I79">
        <v>6.6741192781107381</v>
      </c>
      <c r="J79">
        <f t="shared" si="6"/>
        <v>0.11058683090982119</v>
      </c>
      <c r="L79" s="16">
        <v>0.71714285714285719</v>
      </c>
      <c r="M79" s="16">
        <v>0.10909647481163816</v>
      </c>
      <c r="N79">
        <f t="shared" si="7"/>
        <v>0.15212655850228426</v>
      </c>
      <c r="P79">
        <v>568.76633986928107</v>
      </c>
      <c r="Q79">
        <v>6.5280282903669553</v>
      </c>
      <c r="R79">
        <v>1.1477522196315775E-2</v>
      </c>
      <c r="S79" s="15">
        <v>6.33</v>
      </c>
      <c r="T79">
        <f t="shared" si="8"/>
        <v>1.8076742278821493E-3</v>
      </c>
      <c r="U79">
        <f t="shared" si="9"/>
        <v>84.155959163346608</v>
      </c>
    </row>
    <row r="80" spans="1:21" ht="18" x14ac:dyDescent="0.2">
      <c r="A80" s="6" t="s">
        <v>46</v>
      </c>
      <c r="B80" t="s">
        <v>153</v>
      </c>
      <c r="C80" t="s">
        <v>118</v>
      </c>
      <c r="D80" t="str">
        <f t="shared" si="5"/>
        <v>BY</v>
      </c>
      <c r="E80" t="s">
        <v>158</v>
      </c>
      <c r="F80">
        <v>4</v>
      </c>
      <c r="G80">
        <v>6</v>
      </c>
      <c r="H80">
        <v>92.390654999999995</v>
      </c>
      <c r="I80">
        <v>1.7724974973323182</v>
      </c>
      <c r="J80">
        <f t="shared" si="6"/>
        <v>1.9184813630039946E-2</v>
      </c>
      <c r="L80" s="16">
        <v>0.82857142857142851</v>
      </c>
      <c r="M80" s="16">
        <v>8.0812203564281752E-3</v>
      </c>
      <c r="N80">
        <f t="shared" si="7"/>
        <v>9.7531969818960736E-3</v>
      </c>
      <c r="P80">
        <v>442.88240131578948</v>
      </c>
      <c r="Q80">
        <v>0.76176799617270741</v>
      </c>
      <c r="R80">
        <v>1.7200231797640164E-3</v>
      </c>
      <c r="S80" s="15">
        <v>5.83</v>
      </c>
      <c r="T80">
        <f t="shared" si="8"/>
        <v>8.7467940956021753E-5</v>
      </c>
      <c r="U80">
        <f t="shared" si="9"/>
        <v>111.50596293103449</v>
      </c>
    </row>
    <row r="81" spans="1:21" ht="18" x14ac:dyDescent="0.2">
      <c r="A81" s="6" t="s">
        <v>79</v>
      </c>
      <c r="B81" t="s">
        <v>153</v>
      </c>
      <c r="C81" t="s">
        <v>118</v>
      </c>
      <c r="D81" t="str">
        <f t="shared" si="5"/>
        <v>BY</v>
      </c>
      <c r="E81" t="s">
        <v>158</v>
      </c>
      <c r="F81">
        <v>4</v>
      </c>
      <c r="G81">
        <v>9</v>
      </c>
      <c r="H81">
        <v>103.1797</v>
      </c>
      <c r="I81">
        <v>2.4790739484335869</v>
      </c>
      <c r="J81">
        <f t="shared" si="6"/>
        <v>2.4026760578229892E-2</v>
      </c>
      <c r="L81" s="16">
        <v>1.3942857142857146</v>
      </c>
      <c r="M81" s="16">
        <v>8.8893423920591283E-2</v>
      </c>
      <c r="N81">
        <f t="shared" si="7"/>
        <v>6.3755529451243728E-2</v>
      </c>
      <c r="P81">
        <v>326.03260869565213</v>
      </c>
      <c r="Q81">
        <v>2.6073084490294005</v>
      </c>
      <c r="R81">
        <v>7.9970787568162983E-3</v>
      </c>
      <c r="S81" s="15">
        <v>6.08</v>
      </c>
      <c r="T81">
        <f t="shared" si="8"/>
        <v>8.6153985639220978E-4</v>
      </c>
      <c r="U81">
        <f t="shared" si="9"/>
        <v>74.001834016393431</v>
      </c>
    </row>
    <row r="82" spans="1:21" ht="18" x14ac:dyDescent="0.2">
      <c r="A82" s="6"/>
      <c r="L82" s="16"/>
      <c r="M82" s="16"/>
    </row>
    <row r="83" spans="1:21" ht="18" x14ac:dyDescent="0.2">
      <c r="A83" s="6"/>
      <c r="L83" s="16"/>
      <c r="M83" s="16"/>
    </row>
    <row r="84" spans="1:21" ht="18" x14ac:dyDescent="0.2">
      <c r="A84" s="6"/>
      <c r="H84">
        <f>MEDIAN(H3,H8,H13,H18,H23,H28,H33,H38,H43,H48,H53,H58,H63,H68,H73,H78)</f>
        <v>120.36965499999999</v>
      </c>
      <c r="I84">
        <f t="shared" ref="I84:Q84" si="10">MEDIAN(I3,I8,I13,I18,I23,I28,I33,I38,I43,I48,I53,I58,I63,I68,I73,I78)</f>
        <v>2.612314079212779</v>
      </c>
      <c r="J84">
        <f t="shared" si="10"/>
        <v>2.0650888454887918E-2</v>
      </c>
      <c r="K84" t="e">
        <f t="shared" si="10"/>
        <v>#NUM!</v>
      </c>
      <c r="L84">
        <f t="shared" si="10"/>
        <v>0.76</v>
      </c>
      <c r="M84">
        <f t="shared" si="10"/>
        <v>8.6873118831488641E-2</v>
      </c>
      <c r="N84" t="e">
        <f t="shared" si="10"/>
        <v>#DIV/0!</v>
      </c>
      <c r="O84" t="e">
        <f>MEDIAN(O3,O8,O13,O18,O23,O28,O33,O38,O43,O48,O53,O58,O63,O68,O73,O78)</f>
        <v>#NUM!</v>
      </c>
      <c r="P84">
        <f t="shared" si="10"/>
        <v>338.21356407603076</v>
      </c>
      <c r="Q84">
        <f t="shared" si="10"/>
        <v>2.320238364406455</v>
      </c>
    </row>
    <row r="85" spans="1:21" ht="18" x14ac:dyDescent="0.2">
      <c r="A85" s="6"/>
      <c r="L85" s="16"/>
      <c r="M85" s="16"/>
    </row>
    <row r="86" spans="1:21" ht="18" x14ac:dyDescent="0.2">
      <c r="A86" s="6"/>
    </row>
  </sheetData>
  <conditionalFormatting sqref="J1:J83 K1 J88:J1048576 J8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O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R1 T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 I86:P87 I84:Q84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83 L88:L1048576 L85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83 P88:P1048576 P8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workbookViewId="0">
      <selection activeCell="B6" sqref="B6"/>
    </sheetView>
  </sheetViews>
  <sheetFormatPr baseColWidth="10" defaultRowHeight="19" x14ac:dyDescent="0.25"/>
  <cols>
    <col min="1" max="1" width="10.83203125" style="5"/>
    <col min="2" max="2" width="14.1640625" style="5" customWidth="1"/>
  </cols>
  <sheetData>
    <row r="1" spans="1:24" x14ac:dyDescent="0.25">
      <c r="A1" s="5" t="s">
        <v>0</v>
      </c>
      <c r="B1" s="5" t="s">
        <v>1</v>
      </c>
    </row>
    <row r="2" spans="1:24" ht="18" x14ac:dyDescent="0.2">
      <c r="A2" s="6" t="s">
        <v>31</v>
      </c>
      <c r="B2" s="7">
        <v>11.933</v>
      </c>
    </row>
    <row r="3" spans="1:24" ht="18" x14ac:dyDescent="0.2">
      <c r="A3" s="6" t="s">
        <v>31</v>
      </c>
      <c r="B3" s="7">
        <v>11.459</v>
      </c>
    </row>
    <row r="4" spans="1:24" ht="18" x14ac:dyDescent="0.2">
      <c r="A4" s="6" t="s">
        <v>19</v>
      </c>
      <c r="B4" s="7">
        <v>17.446000000000002</v>
      </c>
      <c r="F4" t="s">
        <v>87</v>
      </c>
      <c r="G4" s="3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</row>
    <row r="5" spans="1:24" ht="18" x14ac:dyDescent="0.2">
      <c r="A5" s="6" t="s">
        <v>19</v>
      </c>
      <c r="B5" s="7">
        <v>17.356999999999999</v>
      </c>
      <c r="E5" t="s">
        <v>103</v>
      </c>
      <c r="F5" s="4">
        <f>AVERAGE(B2:B3)</f>
        <v>11.696</v>
      </c>
      <c r="G5" s="4">
        <f>AVERAGE(B12:B13)</f>
        <v>7.4615</v>
      </c>
      <c r="H5" s="4">
        <f>AVERAGE(B22:B23)</f>
        <v>20.805</v>
      </c>
      <c r="I5" s="4">
        <f>AVERAGE(B32:B33)</f>
        <v>17.442</v>
      </c>
      <c r="J5" s="4">
        <f>AVERAGE(R21:R22)</f>
        <v>10.783999999999999</v>
      </c>
      <c r="K5" s="4">
        <f>AVERAGE(R31:R32)</f>
        <v>21.2865</v>
      </c>
      <c r="L5" s="4">
        <f>AVERAGE(R41:R42)</f>
        <v>13.261500000000002</v>
      </c>
      <c r="M5" s="4">
        <f>AVERAGE(R51:R52)</f>
        <v>7.6050000000000004</v>
      </c>
      <c r="N5" s="4">
        <f>AVERAGE(B42:B43)</f>
        <v>1.663</v>
      </c>
      <c r="O5" s="4">
        <f>AVERAGE(B52:B53)</f>
        <v>4.6549999999999994</v>
      </c>
      <c r="P5" s="4">
        <f>AVERAGE(B62:B63)</f>
        <v>7.15</v>
      </c>
      <c r="Q5" s="4">
        <f>AVERAGE(R11:R12)</f>
        <v>2.758</v>
      </c>
      <c r="R5" s="4">
        <f>AVERAGE(U12:U13)</f>
        <v>4.8930000000000007</v>
      </c>
      <c r="S5" s="4">
        <f>AVERAGE(U22:U23)</f>
        <v>4.0830000000000002</v>
      </c>
      <c r="T5" s="4">
        <f>AVERAGE(U32,U34,U35)</f>
        <v>5.2573333333333325</v>
      </c>
      <c r="U5" s="4">
        <f>AVERAGE(X11:X12)</f>
        <v>4.2435</v>
      </c>
    </row>
    <row r="6" spans="1:24" ht="18" x14ac:dyDescent="0.2">
      <c r="A6" s="6" t="s">
        <v>38</v>
      </c>
      <c r="B6" s="7">
        <v>11.525</v>
      </c>
      <c r="E6" t="s">
        <v>105</v>
      </c>
      <c r="F6" s="4">
        <f>AVERAGE(B4:B5)</f>
        <v>17.401499999999999</v>
      </c>
      <c r="G6" s="4">
        <f>AVERAGE(B14:B15)</f>
        <v>26.346499999999999</v>
      </c>
      <c r="H6" s="4">
        <f>AVERAGE(B24:B25)</f>
        <v>23.28</v>
      </c>
      <c r="I6" s="4">
        <f>AVERAGE(B34:B35)</f>
        <v>15.259</v>
      </c>
      <c r="J6" s="4">
        <f>AVERAGE(R23:R24)</f>
        <v>12.728</v>
      </c>
      <c r="K6" s="4">
        <f>AVERAGE(R33:R34)</f>
        <v>37.146999999999998</v>
      </c>
      <c r="L6" s="4">
        <f>AVERAGE(R43:R44)</f>
        <v>14.742000000000001</v>
      </c>
      <c r="M6" s="4">
        <f>AVERAGE(R53:R54)</f>
        <v>12.2135</v>
      </c>
      <c r="N6" s="4">
        <f>AVERAGE(B44:B45)</f>
        <v>9.2144999999999992</v>
      </c>
      <c r="O6" s="4">
        <f>AVERAGE(B54:B55)</f>
        <v>11.5495</v>
      </c>
      <c r="P6" s="4">
        <f>AVERAGE(B64:B65)</f>
        <v>12.535500000000001</v>
      </c>
      <c r="Q6" s="4">
        <f>AVERAGE(R13:R14)</f>
        <v>5.3774999999999995</v>
      </c>
      <c r="R6" s="4">
        <f>AVERAGE(U14:U15)</f>
        <v>10.914999999999999</v>
      </c>
      <c r="S6" s="4">
        <f>AVERAGE(U24:U25)</f>
        <v>8.0790000000000006</v>
      </c>
      <c r="T6" s="4">
        <f>AVERAGE(U36:U37)</f>
        <v>7.4284999999999997</v>
      </c>
      <c r="U6" s="4">
        <f>AVERAGE(X13:X14)</f>
        <v>10.569500000000001</v>
      </c>
    </row>
    <row r="7" spans="1:24" ht="18" x14ac:dyDescent="0.2">
      <c r="A7" s="6" t="s">
        <v>38</v>
      </c>
      <c r="B7" s="7">
        <v>11.003</v>
      </c>
      <c r="E7" t="s">
        <v>104</v>
      </c>
      <c r="F7" s="4">
        <f>AVERAGE(B6:B7)</f>
        <v>11.263999999999999</v>
      </c>
      <c r="G7" s="4">
        <f>AVERAGE(B16:B17)</f>
        <v>10.035499999999999</v>
      </c>
      <c r="H7" s="4">
        <f>AVERAGE(B26:B27)</f>
        <v>19.359000000000002</v>
      </c>
      <c r="I7" s="4">
        <f>AVERAGE(B36:B37)</f>
        <v>30.684000000000001</v>
      </c>
      <c r="J7" s="4">
        <f>AVERAGE(R25:R26)</f>
        <v>28.997999999999998</v>
      </c>
      <c r="K7" s="4">
        <f>AVERAGE(R35:R36)</f>
        <v>15.326499999999999</v>
      </c>
      <c r="L7" s="4">
        <f>AVERAGE(R45:R46)</f>
        <v>10.8605</v>
      </c>
      <c r="M7" s="4">
        <f>AVERAGE(R55:R56)</f>
        <v>13.813500000000001</v>
      </c>
      <c r="N7" s="4">
        <f>AVERAGE(B46:B47)</f>
        <v>16.608000000000001</v>
      </c>
      <c r="O7" s="4">
        <f>AVERAGE(B56:B57)</f>
        <v>15.717000000000001</v>
      </c>
      <c r="P7" s="4">
        <f>AVERAGE(B66:B67)</f>
        <v>12.379000000000001</v>
      </c>
      <c r="Q7" s="4">
        <f>AVERAGE(R15:R16)</f>
        <v>6.1429999999999998</v>
      </c>
      <c r="R7" s="4">
        <f>AVERAGE(U16:U17)</f>
        <v>8.355500000000001</v>
      </c>
      <c r="S7" s="4">
        <f>AVERAGE(U26:U27)</f>
        <v>9.68</v>
      </c>
      <c r="T7" s="4">
        <f>AVERAGE(U38:U39)</f>
        <v>13.619499999999999</v>
      </c>
      <c r="U7" s="4">
        <f>AVERAGE(X15:X16)</f>
        <v>16.180499999999999</v>
      </c>
    </row>
    <row r="8" spans="1:24" ht="18" x14ac:dyDescent="0.2">
      <c r="A8" s="6" t="s">
        <v>36</v>
      </c>
      <c r="B8" s="7">
        <v>22.885000000000002</v>
      </c>
      <c r="E8" t="s">
        <v>106</v>
      </c>
      <c r="F8" s="4">
        <f>AVERAGE(B8:B9)</f>
        <v>22.6815</v>
      </c>
      <c r="G8" s="4">
        <f>AVERAGE(B18:B19)</f>
        <v>6.5674999999999999</v>
      </c>
      <c r="H8" s="4">
        <f>AVERAGE(B28:B29)</f>
        <v>19.555500000000002</v>
      </c>
      <c r="I8" s="4">
        <f>AVERAGE(B38:B39)</f>
        <v>23.065999999999999</v>
      </c>
      <c r="J8" s="4">
        <f>AVERAGE(R27:R28)</f>
        <v>17.757999999999999</v>
      </c>
      <c r="K8" s="4">
        <f>AVERAGE(R37:R38)</f>
        <v>13.871</v>
      </c>
      <c r="L8" s="4">
        <f>AVERAGE(R47:R48)</f>
        <v>7.0579999999999998</v>
      </c>
      <c r="M8" s="4">
        <f>AVERAGE(R57:R58)</f>
        <v>9.7680000000000007</v>
      </c>
      <c r="N8" s="4">
        <f>AVERAGE(B48:B49)</f>
        <v>24.392499999999998</v>
      </c>
      <c r="O8" s="4">
        <f>AVERAGE(B58:B59)</f>
        <v>18.020499999999998</v>
      </c>
      <c r="P8" s="4">
        <f>AVERAGE(B68:B69)</f>
        <v>23.930999999999997</v>
      </c>
      <c r="Q8" s="4">
        <f>AVERAGE(R17:R18)</f>
        <v>9.4284999999999997</v>
      </c>
      <c r="R8" s="4">
        <f>AVERAGE(U18:U19)</f>
        <v>26.427999999999997</v>
      </c>
      <c r="S8" s="4">
        <f>AVERAGE(U28:U29)</f>
        <v>18.795500000000001</v>
      </c>
      <c r="T8" s="4">
        <f>AVERAGE(U40:U41)</f>
        <v>17.988999999999997</v>
      </c>
      <c r="U8" s="4">
        <f>AVERAGE(X17:X18)</f>
        <v>18.07</v>
      </c>
    </row>
    <row r="9" spans="1:24" ht="18" x14ac:dyDescent="0.2">
      <c r="A9" s="6" t="s">
        <v>36</v>
      </c>
      <c r="B9" s="7">
        <v>22.478000000000002</v>
      </c>
      <c r="E9" t="s">
        <v>107</v>
      </c>
      <c r="F9" s="4">
        <f>AVERAGE(B10:B11)</f>
        <v>17.020499999999998</v>
      </c>
      <c r="G9" s="4">
        <f>AVERAGE(B20:B21)</f>
        <v>32.911000000000001</v>
      </c>
      <c r="H9" s="4">
        <f>AVERAGE(B30:B31)</f>
        <v>13.8965</v>
      </c>
      <c r="I9" s="4">
        <f>AVERAGE(B40:B41)</f>
        <v>23.611999999999998</v>
      </c>
      <c r="J9" s="4">
        <f>AVERAGE(R29:R30)</f>
        <v>17.356999999999999</v>
      </c>
      <c r="K9" s="4">
        <f>AVERAGE(R39:R40)</f>
        <v>12.4695</v>
      </c>
      <c r="L9" s="4">
        <f>AVERAGE(R49:R50)</f>
        <v>11.617000000000001</v>
      </c>
      <c r="M9" s="4">
        <f>AVERAGE(R59:R60)</f>
        <v>3.3995000000000002</v>
      </c>
      <c r="N9" s="4">
        <f>AVERAGE(B50:B51)</f>
        <v>21.686500000000002</v>
      </c>
      <c r="O9" s="4">
        <f>AVERAGE(B60:B61)</f>
        <v>19.848500000000001</v>
      </c>
      <c r="P9" s="4">
        <f>AVERAGE(B70:B71)</f>
        <v>24.268999999999998</v>
      </c>
      <c r="Q9" s="4">
        <f>AVERAGE(R19:R20)</f>
        <v>26.463999999999999</v>
      </c>
      <c r="R9" s="4">
        <f>AVERAGE(U20:U21)</f>
        <v>39.9895</v>
      </c>
      <c r="S9" s="4">
        <f>AVERAGE(U30:U31)</f>
        <v>37.878500000000003</v>
      </c>
      <c r="T9" s="4">
        <f>AVERAGE(U42:U43)</f>
        <v>20.474499999999999</v>
      </c>
      <c r="U9" s="4">
        <f>AVERAGE(X19:X20)</f>
        <v>21.896999999999998</v>
      </c>
    </row>
    <row r="10" spans="1:24" ht="18" x14ac:dyDescent="0.2">
      <c r="A10" s="6" t="s">
        <v>28</v>
      </c>
      <c r="B10" s="7">
        <v>17.024000000000001</v>
      </c>
    </row>
    <row r="11" spans="1:24" ht="18" x14ac:dyDescent="0.2">
      <c r="A11" s="6" t="s">
        <v>28</v>
      </c>
      <c r="B11" s="7">
        <v>17.016999999999999</v>
      </c>
      <c r="Q11" s="8" t="s">
        <v>54</v>
      </c>
      <c r="R11" s="9">
        <v>3.6320000000000001</v>
      </c>
      <c r="S11" s="10"/>
      <c r="W11" s="8" t="s">
        <v>62</v>
      </c>
      <c r="X11" s="9">
        <v>4.0419999999999998</v>
      </c>
    </row>
    <row r="12" spans="1:24" ht="18" x14ac:dyDescent="0.2">
      <c r="A12" s="6" t="s">
        <v>26</v>
      </c>
      <c r="B12" s="7">
        <v>7.508</v>
      </c>
      <c r="Q12" s="8" t="s">
        <v>54</v>
      </c>
      <c r="R12" s="9">
        <v>1.8839999999999999</v>
      </c>
      <c r="S12" s="10"/>
      <c r="T12" s="8" t="s">
        <v>68</v>
      </c>
      <c r="U12" s="9">
        <v>4.8600000000000003</v>
      </c>
      <c r="W12" s="8" t="s">
        <v>62</v>
      </c>
      <c r="X12" s="9">
        <v>4.4450000000000003</v>
      </c>
    </row>
    <row r="13" spans="1:24" ht="18" x14ac:dyDescent="0.2">
      <c r="A13" s="6" t="s">
        <v>26</v>
      </c>
      <c r="B13" s="7">
        <v>7.415</v>
      </c>
      <c r="Q13" s="8" t="s">
        <v>48</v>
      </c>
      <c r="R13" s="9">
        <v>5.3520000000000003</v>
      </c>
      <c r="S13" s="10"/>
      <c r="T13" s="8" t="s">
        <v>68</v>
      </c>
      <c r="U13" s="9">
        <v>4.9260000000000002</v>
      </c>
      <c r="W13" s="8" t="s">
        <v>78</v>
      </c>
      <c r="X13" s="9">
        <v>11.396000000000001</v>
      </c>
    </row>
    <row r="14" spans="1:24" ht="18" x14ac:dyDescent="0.2">
      <c r="A14" s="6" t="s">
        <v>30</v>
      </c>
      <c r="B14" s="7">
        <v>26.821999999999999</v>
      </c>
      <c r="Q14" s="8" t="s">
        <v>48</v>
      </c>
      <c r="R14" s="9">
        <v>5.4029999999999996</v>
      </c>
      <c r="S14" s="10"/>
      <c r="T14" s="8" t="s">
        <v>70</v>
      </c>
      <c r="U14" s="9">
        <v>10.845000000000001</v>
      </c>
      <c r="W14" s="8" t="s">
        <v>78</v>
      </c>
      <c r="X14" s="9">
        <v>9.7430000000000003</v>
      </c>
    </row>
    <row r="15" spans="1:24" ht="18" x14ac:dyDescent="0.2">
      <c r="A15" s="6" t="s">
        <v>30</v>
      </c>
      <c r="B15" s="7">
        <v>25.870999999999999</v>
      </c>
      <c r="Q15" s="8" t="s">
        <v>65</v>
      </c>
      <c r="R15" s="9">
        <v>6.1719999999999997</v>
      </c>
      <c r="S15" s="10"/>
      <c r="T15" s="8" t="s">
        <v>70</v>
      </c>
      <c r="U15" s="9">
        <v>10.984999999999999</v>
      </c>
      <c r="W15" s="8" t="s">
        <v>46</v>
      </c>
      <c r="X15" s="9">
        <v>15.961</v>
      </c>
    </row>
    <row r="16" spans="1:24" ht="18" x14ac:dyDescent="0.2">
      <c r="A16" s="6" t="s">
        <v>24</v>
      </c>
      <c r="B16" s="7">
        <v>10.27</v>
      </c>
      <c r="Q16" s="8" t="s">
        <v>65</v>
      </c>
      <c r="R16" s="9">
        <v>6.1139999999999999</v>
      </c>
      <c r="S16" s="10"/>
      <c r="T16" s="8" t="s">
        <v>52</v>
      </c>
      <c r="U16" s="9">
        <v>7.7670000000000003</v>
      </c>
      <c r="W16" s="8" t="s">
        <v>46</v>
      </c>
      <c r="X16" s="9">
        <v>16.399999999999999</v>
      </c>
    </row>
    <row r="17" spans="1:24" ht="18" x14ac:dyDescent="0.2">
      <c r="A17" s="6" t="s">
        <v>24</v>
      </c>
      <c r="B17" s="7">
        <v>9.8010000000000002</v>
      </c>
      <c r="Q17" s="8" t="s">
        <v>60</v>
      </c>
      <c r="R17" s="9">
        <v>9.3930000000000007</v>
      </c>
      <c r="S17" s="10"/>
      <c r="T17" s="8" t="s">
        <v>52</v>
      </c>
      <c r="U17" s="9">
        <v>8.9440000000000008</v>
      </c>
      <c r="W17" s="8" t="s">
        <v>79</v>
      </c>
      <c r="X17" s="9">
        <v>17.763000000000002</v>
      </c>
    </row>
    <row r="18" spans="1:24" ht="18" x14ac:dyDescent="0.2">
      <c r="A18" s="6" t="s">
        <v>39</v>
      </c>
      <c r="B18" s="7">
        <v>6.7039999999999997</v>
      </c>
      <c r="Q18" s="8" t="s">
        <v>60</v>
      </c>
      <c r="R18" s="9">
        <v>9.4640000000000004</v>
      </c>
      <c r="S18" s="10"/>
      <c r="T18" s="8" t="s">
        <v>50</v>
      </c>
      <c r="U18" s="9">
        <v>27.065999999999999</v>
      </c>
      <c r="W18" s="8" t="s">
        <v>79</v>
      </c>
      <c r="X18" s="9">
        <v>18.376999999999999</v>
      </c>
    </row>
    <row r="19" spans="1:24" ht="18" x14ac:dyDescent="0.2">
      <c r="A19" s="6" t="s">
        <v>39</v>
      </c>
      <c r="B19" s="7">
        <v>6.431</v>
      </c>
      <c r="Q19" s="8" t="s">
        <v>80</v>
      </c>
      <c r="R19" s="9">
        <v>26.54</v>
      </c>
      <c r="S19" s="10"/>
      <c r="T19" s="8" t="s">
        <v>50</v>
      </c>
      <c r="U19" s="9">
        <v>25.79</v>
      </c>
      <c r="W19" s="8" t="s">
        <v>63</v>
      </c>
      <c r="X19" s="9">
        <v>21.978999999999999</v>
      </c>
    </row>
    <row r="20" spans="1:24" ht="18" x14ac:dyDescent="0.2">
      <c r="A20" s="6" t="s">
        <v>35</v>
      </c>
      <c r="B20" s="7">
        <v>33.426000000000002</v>
      </c>
      <c r="Q20" s="8" t="s">
        <v>80</v>
      </c>
      <c r="R20" s="9">
        <v>26.388000000000002</v>
      </c>
      <c r="S20" s="10"/>
      <c r="T20" s="8" t="s">
        <v>49</v>
      </c>
      <c r="U20" s="9">
        <v>39.826000000000001</v>
      </c>
      <c r="W20" s="8" t="s">
        <v>63</v>
      </c>
      <c r="X20" s="9">
        <v>21.815000000000001</v>
      </c>
    </row>
    <row r="21" spans="1:24" ht="18" x14ac:dyDescent="0.2">
      <c r="A21" s="6" t="s">
        <v>35</v>
      </c>
      <c r="B21" s="7">
        <v>32.396000000000001</v>
      </c>
      <c r="Q21" s="8" t="s">
        <v>20</v>
      </c>
      <c r="R21" s="9">
        <v>10.885999999999999</v>
      </c>
      <c r="S21" s="10"/>
      <c r="T21" s="8" t="s">
        <v>49</v>
      </c>
      <c r="U21" s="9">
        <v>40.152999999999999</v>
      </c>
      <c r="W21" s="8" t="s">
        <v>84</v>
      </c>
      <c r="X21" s="9">
        <v>7.9130000000000003</v>
      </c>
    </row>
    <row r="22" spans="1:24" ht="18" x14ac:dyDescent="0.2">
      <c r="A22" s="6" t="s">
        <v>4</v>
      </c>
      <c r="B22" s="7">
        <v>20.925999999999998</v>
      </c>
      <c r="Q22" s="8" t="s">
        <v>20</v>
      </c>
      <c r="R22" s="9">
        <v>10.682</v>
      </c>
      <c r="S22" s="10"/>
      <c r="T22" s="8" t="s">
        <v>61</v>
      </c>
      <c r="U22" s="9">
        <v>4.05</v>
      </c>
      <c r="W22" s="8" t="s">
        <v>85</v>
      </c>
      <c r="X22" s="9">
        <v>7.3390000000000004</v>
      </c>
    </row>
    <row r="23" spans="1:24" ht="18" x14ac:dyDescent="0.2">
      <c r="A23" s="6" t="s">
        <v>4</v>
      </c>
      <c r="B23" s="7">
        <v>20.684000000000001</v>
      </c>
      <c r="Q23" s="8" t="s">
        <v>5</v>
      </c>
      <c r="R23" s="9">
        <v>13.612</v>
      </c>
      <c r="S23" s="10"/>
      <c r="T23" s="8" t="s">
        <v>61</v>
      </c>
      <c r="U23" s="9">
        <v>4.1159999999999997</v>
      </c>
      <c r="W23" s="8" t="s">
        <v>85</v>
      </c>
      <c r="X23" s="9">
        <v>7.9130000000000003</v>
      </c>
    </row>
    <row r="24" spans="1:24" ht="18" x14ac:dyDescent="0.2">
      <c r="A24" s="6" t="s">
        <v>9</v>
      </c>
      <c r="B24" s="7">
        <v>23.608000000000001</v>
      </c>
      <c r="Q24" s="8" t="s">
        <v>5</v>
      </c>
      <c r="R24" s="9">
        <v>11.843999999999999</v>
      </c>
      <c r="S24" s="10"/>
      <c r="T24" s="8" t="s">
        <v>67</v>
      </c>
      <c r="U24" s="9">
        <v>8.093</v>
      </c>
      <c r="W24" s="8" t="s">
        <v>83</v>
      </c>
      <c r="X24" s="9">
        <v>1.274</v>
      </c>
    </row>
    <row r="25" spans="1:24" ht="18" x14ac:dyDescent="0.2">
      <c r="A25" s="6" t="s">
        <v>9</v>
      </c>
      <c r="B25" s="7">
        <v>22.952000000000002</v>
      </c>
      <c r="Q25" s="8" t="s">
        <v>25</v>
      </c>
      <c r="R25" s="9">
        <v>28.047999999999998</v>
      </c>
      <c r="S25" s="10"/>
      <c r="T25" s="8" t="s">
        <v>67</v>
      </c>
      <c r="U25" s="9">
        <v>8.0649999999999995</v>
      </c>
      <c r="W25" s="8" t="s">
        <v>83</v>
      </c>
      <c r="X25" s="9">
        <v>1.194</v>
      </c>
    </row>
    <row r="26" spans="1:24" ht="18" x14ac:dyDescent="0.2">
      <c r="A26" s="6" t="s">
        <v>18</v>
      </c>
      <c r="B26" s="7">
        <v>19.466999999999999</v>
      </c>
      <c r="Q26" s="8" t="s">
        <v>25</v>
      </c>
      <c r="R26" s="9">
        <v>29.948</v>
      </c>
      <c r="S26" s="10"/>
      <c r="T26" s="8" t="s">
        <v>72</v>
      </c>
      <c r="U26" s="9">
        <v>9.5250000000000004</v>
      </c>
      <c r="W26" s="8" t="s">
        <v>86</v>
      </c>
      <c r="X26" s="9">
        <v>1.3680000000000001</v>
      </c>
    </row>
    <row r="27" spans="1:24" ht="18" x14ac:dyDescent="0.2">
      <c r="A27" s="6" t="s">
        <v>18</v>
      </c>
      <c r="B27" s="7">
        <v>19.251000000000001</v>
      </c>
      <c r="Q27" s="8" t="s">
        <v>22</v>
      </c>
      <c r="R27" s="9">
        <v>17.780999999999999</v>
      </c>
      <c r="S27" s="10"/>
      <c r="T27" s="8" t="s">
        <v>72</v>
      </c>
      <c r="U27" s="9">
        <v>9.8350000000000009</v>
      </c>
    </row>
    <row r="28" spans="1:24" ht="18" x14ac:dyDescent="0.2">
      <c r="A28" s="6" t="s">
        <v>27</v>
      </c>
      <c r="B28" s="7">
        <v>20.053000000000001</v>
      </c>
      <c r="Q28" s="8" t="s">
        <v>22</v>
      </c>
      <c r="R28" s="9">
        <v>17.734999999999999</v>
      </c>
      <c r="S28" s="10"/>
      <c r="T28" s="8" t="s">
        <v>51</v>
      </c>
      <c r="U28" s="9">
        <v>19.077999999999999</v>
      </c>
    </row>
    <row r="29" spans="1:24" ht="18" x14ac:dyDescent="0.2">
      <c r="A29" s="6" t="s">
        <v>27</v>
      </c>
      <c r="B29" s="7">
        <v>19.058</v>
      </c>
      <c r="Q29" s="8" t="s">
        <v>15</v>
      </c>
      <c r="R29" s="9">
        <v>17.14</v>
      </c>
      <c r="S29" s="10"/>
      <c r="T29" s="8" t="s">
        <v>51</v>
      </c>
      <c r="U29" s="9">
        <v>18.513000000000002</v>
      </c>
    </row>
    <row r="30" spans="1:24" ht="18" x14ac:dyDescent="0.2">
      <c r="A30" s="6" t="s">
        <v>32</v>
      </c>
      <c r="B30" s="7">
        <v>13.519</v>
      </c>
      <c r="Q30" s="8" t="s">
        <v>15</v>
      </c>
      <c r="R30" s="9">
        <v>17.574000000000002</v>
      </c>
      <c r="S30" s="10"/>
      <c r="T30" s="8" t="s">
        <v>73</v>
      </c>
      <c r="U30" s="9">
        <v>38.392000000000003</v>
      </c>
    </row>
    <row r="31" spans="1:24" ht="18" x14ac:dyDescent="0.2">
      <c r="A31" s="6" t="s">
        <v>32</v>
      </c>
      <c r="B31" s="7">
        <v>14.273999999999999</v>
      </c>
      <c r="Q31" s="8" t="s">
        <v>23</v>
      </c>
      <c r="R31" s="9">
        <v>21.306000000000001</v>
      </c>
      <c r="S31" s="10"/>
      <c r="T31" s="8" t="s">
        <v>73</v>
      </c>
      <c r="U31" s="9">
        <v>37.365000000000002</v>
      </c>
    </row>
    <row r="32" spans="1:24" ht="18" x14ac:dyDescent="0.2">
      <c r="A32" s="6" t="s">
        <v>34</v>
      </c>
      <c r="B32" s="7">
        <v>17.664000000000001</v>
      </c>
      <c r="Q32" s="8" t="s">
        <v>23</v>
      </c>
      <c r="R32" s="9">
        <v>21.266999999999999</v>
      </c>
      <c r="S32" s="10"/>
      <c r="T32" s="8" t="s">
        <v>64</v>
      </c>
      <c r="U32" s="9">
        <v>5.173</v>
      </c>
    </row>
    <row r="33" spans="1:21" ht="18" x14ac:dyDescent="0.2">
      <c r="A33" s="6" t="s">
        <v>34</v>
      </c>
      <c r="B33" s="7">
        <v>17.22</v>
      </c>
      <c r="Q33" s="8" t="s">
        <v>37</v>
      </c>
      <c r="R33" s="9">
        <v>38.061999999999998</v>
      </c>
      <c r="S33" s="10"/>
      <c r="T33" s="8" t="s">
        <v>64</v>
      </c>
      <c r="U33" s="9" t="s">
        <v>42</v>
      </c>
    </row>
    <row r="34" spans="1:21" ht="18" x14ac:dyDescent="0.2">
      <c r="A34" s="6" t="s">
        <v>14</v>
      </c>
      <c r="B34" s="7">
        <v>15.157</v>
      </c>
      <c r="Q34" s="8" t="s">
        <v>37</v>
      </c>
      <c r="R34" s="9">
        <v>36.231999999999999</v>
      </c>
      <c r="S34" s="10"/>
      <c r="T34" s="8" t="s">
        <v>64</v>
      </c>
      <c r="U34" s="9">
        <v>5.3659999999999997</v>
      </c>
    </row>
    <row r="35" spans="1:21" ht="18" x14ac:dyDescent="0.2">
      <c r="A35" s="6" t="s">
        <v>14</v>
      </c>
      <c r="B35" s="7">
        <v>15.361000000000001</v>
      </c>
      <c r="Q35" s="8" t="s">
        <v>40</v>
      </c>
      <c r="R35" s="9">
        <v>15.323</v>
      </c>
      <c r="S35" s="10"/>
      <c r="T35" s="8" t="s">
        <v>64</v>
      </c>
      <c r="U35" s="9">
        <v>5.2329999999999997</v>
      </c>
    </row>
    <row r="36" spans="1:21" ht="18" x14ac:dyDescent="0.2">
      <c r="A36" s="6" t="s">
        <v>8</v>
      </c>
      <c r="B36" s="7">
        <v>31.024000000000001</v>
      </c>
      <c r="Q36" s="8" t="s">
        <v>40</v>
      </c>
      <c r="R36" s="9">
        <v>15.33</v>
      </c>
      <c r="S36" s="10"/>
      <c r="T36" s="8" t="s">
        <v>71</v>
      </c>
      <c r="U36" s="9">
        <v>7.1210000000000004</v>
      </c>
    </row>
    <row r="37" spans="1:21" ht="18" x14ac:dyDescent="0.2">
      <c r="A37" s="6" t="s">
        <v>8</v>
      </c>
      <c r="B37" s="7">
        <v>30.344000000000001</v>
      </c>
      <c r="Q37" s="8" t="s">
        <v>10</v>
      </c>
      <c r="R37" s="9">
        <v>13.836</v>
      </c>
      <c r="S37" s="10"/>
      <c r="T37" s="8" t="s">
        <v>71</v>
      </c>
      <c r="U37" s="9">
        <v>7.7359999999999998</v>
      </c>
    </row>
    <row r="38" spans="1:21" ht="18" x14ac:dyDescent="0.2">
      <c r="A38" s="6" t="s">
        <v>33</v>
      </c>
      <c r="B38" s="7">
        <v>23.091999999999999</v>
      </c>
      <c r="Q38" s="8" t="s">
        <v>10</v>
      </c>
      <c r="R38" s="9">
        <v>13.906000000000001</v>
      </c>
      <c r="S38" s="10"/>
      <c r="T38" s="8" t="s">
        <v>43</v>
      </c>
      <c r="U38" s="9">
        <v>14.103</v>
      </c>
    </row>
    <row r="39" spans="1:21" ht="18" x14ac:dyDescent="0.2">
      <c r="A39" s="6" t="s">
        <v>33</v>
      </c>
      <c r="B39" s="7">
        <v>23.04</v>
      </c>
      <c r="Q39" s="8" t="s">
        <v>17</v>
      </c>
      <c r="R39" s="9">
        <v>12.462999999999999</v>
      </c>
      <c r="S39" s="10"/>
      <c r="T39" s="8" t="s">
        <v>43</v>
      </c>
      <c r="U39" s="9">
        <v>13.135999999999999</v>
      </c>
    </row>
    <row r="40" spans="1:21" ht="18" x14ac:dyDescent="0.2">
      <c r="A40" s="6" t="s">
        <v>29</v>
      </c>
      <c r="B40" s="7">
        <v>24.486999999999998</v>
      </c>
      <c r="Q40" s="8" t="s">
        <v>17</v>
      </c>
      <c r="R40" s="9">
        <v>12.476000000000001</v>
      </c>
      <c r="S40" s="10"/>
      <c r="T40" s="8" t="s">
        <v>44</v>
      </c>
      <c r="U40" s="9">
        <v>17.960999999999999</v>
      </c>
    </row>
    <row r="41" spans="1:21" ht="18" x14ac:dyDescent="0.2">
      <c r="A41" s="6" t="s">
        <v>29</v>
      </c>
      <c r="B41" s="7">
        <v>22.736999999999998</v>
      </c>
      <c r="Q41" s="8" t="s">
        <v>7</v>
      </c>
      <c r="R41" s="9">
        <v>13.332000000000001</v>
      </c>
      <c r="S41" s="10"/>
      <c r="T41" s="8" t="s">
        <v>44</v>
      </c>
      <c r="U41" s="9">
        <v>18.016999999999999</v>
      </c>
    </row>
    <row r="42" spans="1:21" ht="18" x14ac:dyDescent="0.2">
      <c r="A42" s="6" t="s">
        <v>59</v>
      </c>
      <c r="B42" s="7">
        <v>1.732</v>
      </c>
      <c r="Q42" s="8" t="s">
        <v>7</v>
      </c>
      <c r="R42" s="9">
        <v>13.191000000000001</v>
      </c>
      <c r="S42" s="10"/>
      <c r="T42" s="8" t="s">
        <v>45</v>
      </c>
      <c r="U42" s="9">
        <v>20.744</v>
      </c>
    </row>
    <row r="43" spans="1:21" ht="18" x14ac:dyDescent="0.2">
      <c r="A43" s="6" t="s">
        <v>59</v>
      </c>
      <c r="B43" s="7">
        <v>1.5940000000000001</v>
      </c>
      <c r="Q43" s="8" t="s">
        <v>21</v>
      </c>
      <c r="R43" s="9">
        <v>14.863</v>
      </c>
      <c r="S43" s="10"/>
      <c r="T43" s="8" t="s">
        <v>45</v>
      </c>
      <c r="U43" s="9">
        <v>20.204999999999998</v>
      </c>
    </row>
    <row r="44" spans="1:21" ht="18" x14ac:dyDescent="0.2">
      <c r="A44" s="6" t="s">
        <v>58</v>
      </c>
      <c r="B44" s="7">
        <v>8.7799999999999994</v>
      </c>
      <c r="Q44" s="8" t="s">
        <v>21</v>
      </c>
      <c r="R44" s="9">
        <v>14.621</v>
      </c>
      <c r="S44" s="10"/>
    </row>
    <row r="45" spans="1:21" ht="18" x14ac:dyDescent="0.2">
      <c r="A45" s="6" t="s">
        <v>58</v>
      </c>
      <c r="B45" s="7">
        <v>9.6489999999999991</v>
      </c>
      <c r="Q45" s="8" t="s">
        <v>3</v>
      </c>
      <c r="R45" s="9">
        <v>10.904999999999999</v>
      </c>
      <c r="S45" s="10"/>
    </row>
    <row r="46" spans="1:21" ht="18" x14ac:dyDescent="0.2">
      <c r="A46" s="6" t="s">
        <v>77</v>
      </c>
      <c r="B46" s="7">
        <v>16.224</v>
      </c>
      <c r="Q46" s="8" t="s">
        <v>3</v>
      </c>
      <c r="R46" s="9">
        <v>10.816000000000001</v>
      </c>
      <c r="S46" s="10"/>
    </row>
    <row r="47" spans="1:21" ht="18" x14ac:dyDescent="0.2">
      <c r="A47" s="6" t="s">
        <v>77</v>
      </c>
      <c r="B47" s="7">
        <v>16.992000000000001</v>
      </c>
      <c r="Q47" s="8" t="s">
        <v>11</v>
      </c>
      <c r="R47" s="9">
        <v>7.173</v>
      </c>
      <c r="S47" s="10"/>
    </row>
    <row r="48" spans="1:21" ht="18" x14ac:dyDescent="0.2">
      <c r="A48" s="6" t="s">
        <v>47</v>
      </c>
      <c r="B48" s="7">
        <v>24.041</v>
      </c>
      <c r="Q48" s="8" t="s">
        <v>11</v>
      </c>
      <c r="R48" s="9">
        <v>6.9429999999999996</v>
      </c>
      <c r="S48" s="10"/>
    </row>
    <row r="49" spans="1:19" ht="18" x14ac:dyDescent="0.2">
      <c r="A49" s="6" t="s">
        <v>47</v>
      </c>
      <c r="B49" s="7">
        <v>24.744</v>
      </c>
      <c r="Q49" s="8" t="s">
        <v>13</v>
      </c>
      <c r="R49" s="9">
        <v>12.214</v>
      </c>
      <c r="S49" s="10"/>
    </row>
    <row r="50" spans="1:19" ht="18" x14ac:dyDescent="0.2">
      <c r="A50" s="6" t="s">
        <v>75</v>
      </c>
      <c r="B50" s="7">
        <v>21.295000000000002</v>
      </c>
      <c r="Q50" s="8" t="s">
        <v>13</v>
      </c>
      <c r="R50" s="9">
        <v>11.02</v>
      </c>
      <c r="S50" s="10"/>
    </row>
    <row r="51" spans="1:19" ht="18" x14ac:dyDescent="0.2">
      <c r="A51" s="6" t="s">
        <v>75</v>
      </c>
      <c r="B51" s="7">
        <v>22.077999999999999</v>
      </c>
      <c r="Q51" s="8" t="s">
        <v>6</v>
      </c>
      <c r="R51" s="9">
        <v>7.4420000000000002</v>
      </c>
      <c r="S51" s="10"/>
    </row>
    <row r="52" spans="1:19" ht="18" x14ac:dyDescent="0.2">
      <c r="A52" s="6" t="s">
        <v>55</v>
      </c>
      <c r="B52" s="7">
        <v>4.4249999999999998</v>
      </c>
      <c r="Q52" s="8" t="s">
        <v>6</v>
      </c>
      <c r="R52" s="9">
        <v>7.7679999999999998</v>
      </c>
      <c r="S52" s="10"/>
    </row>
    <row r="53" spans="1:19" ht="18" x14ac:dyDescent="0.2">
      <c r="A53" s="6" t="s">
        <v>55</v>
      </c>
      <c r="B53" s="7">
        <v>4.8849999999999998</v>
      </c>
      <c r="Q53" s="8" t="s">
        <v>41</v>
      </c>
      <c r="R53" s="9">
        <v>12.276</v>
      </c>
      <c r="S53" s="10"/>
    </row>
    <row r="54" spans="1:19" ht="18" x14ac:dyDescent="0.2">
      <c r="A54" s="6" t="s">
        <v>76</v>
      </c>
      <c r="B54" s="7">
        <v>11.863</v>
      </c>
      <c r="Q54" s="8" t="s">
        <v>41</v>
      </c>
      <c r="R54" s="9">
        <v>12.151</v>
      </c>
      <c r="S54" s="10"/>
    </row>
    <row r="55" spans="1:19" ht="18" x14ac:dyDescent="0.2">
      <c r="A55" s="6" t="s">
        <v>76</v>
      </c>
      <c r="B55" s="7">
        <v>11.236000000000001</v>
      </c>
      <c r="Q55" s="8" t="s">
        <v>2</v>
      </c>
      <c r="R55" s="9">
        <v>13.804</v>
      </c>
      <c r="S55" s="10"/>
    </row>
    <row r="56" spans="1:19" ht="18" x14ac:dyDescent="0.2">
      <c r="A56" s="6" t="s">
        <v>81</v>
      </c>
      <c r="B56" s="7">
        <v>16.137</v>
      </c>
      <c r="Q56" s="8" t="s">
        <v>2</v>
      </c>
      <c r="R56" s="9">
        <v>13.823</v>
      </c>
      <c r="S56" s="10"/>
    </row>
    <row r="57" spans="1:19" ht="18" x14ac:dyDescent="0.2">
      <c r="A57" s="6" t="s">
        <v>81</v>
      </c>
      <c r="B57" s="7">
        <v>15.297000000000001</v>
      </c>
      <c r="Q57" s="8" t="s">
        <v>16</v>
      </c>
      <c r="R57" s="9">
        <v>10.151</v>
      </c>
      <c r="S57" s="10"/>
    </row>
    <row r="58" spans="1:19" ht="18" x14ac:dyDescent="0.2">
      <c r="A58" s="6" t="s">
        <v>53</v>
      </c>
      <c r="B58" s="7">
        <v>18.065999999999999</v>
      </c>
      <c r="Q58" s="8" t="s">
        <v>16</v>
      </c>
      <c r="R58" s="9">
        <v>9.3849999999999998</v>
      </c>
      <c r="S58" s="10"/>
    </row>
    <row r="59" spans="1:19" ht="18" x14ac:dyDescent="0.2">
      <c r="A59" s="6" t="s">
        <v>53</v>
      </c>
      <c r="B59" s="7">
        <v>17.975000000000001</v>
      </c>
      <c r="Q59" s="8" t="s">
        <v>12</v>
      </c>
      <c r="R59" s="9">
        <v>3.47</v>
      </c>
      <c r="S59" s="10"/>
    </row>
    <row r="60" spans="1:19" ht="18" x14ac:dyDescent="0.2">
      <c r="A60" s="6" t="s">
        <v>74</v>
      </c>
      <c r="B60" s="7">
        <v>19.334</v>
      </c>
      <c r="Q60" s="8" t="s">
        <v>12</v>
      </c>
      <c r="R60" s="9">
        <v>3.3290000000000002</v>
      </c>
      <c r="S60" s="10"/>
    </row>
    <row r="61" spans="1:19" ht="18" x14ac:dyDescent="0.2">
      <c r="A61" s="6" t="s">
        <v>74</v>
      </c>
      <c r="B61" s="7">
        <v>20.363</v>
      </c>
      <c r="Q61" s="8" t="s">
        <v>68</v>
      </c>
      <c r="R61" s="9">
        <v>4.8600000000000003</v>
      </c>
      <c r="S61" s="10"/>
    </row>
    <row r="62" spans="1:19" ht="18" x14ac:dyDescent="0.2">
      <c r="A62" s="6" t="s">
        <v>66</v>
      </c>
      <c r="B62" s="7">
        <v>7.1429999999999998</v>
      </c>
      <c r="Q62" s="8" t="s">
        <v>68</v>
      </c>
      <c r="R62" s="9">
        <v>4.9260000000000002</v>
      </c>
      <c r="S62" s="10"/>
    </row>
    <row r="63" spans="1:19" ht="18" x14ac:dyDescent="0.2">
      <c r="A63" s="6" t="s">
        <v>66</v>
      </c>
      <c r="B63" s="7">
        <v>7.157</v>
      </c>
      <c r="Q63" s="8" t="s">
        <v>70</v>
      </c>
      <c r="R63" s="9">
        <v>10.845000000000001</v>
      </c>
      <c r="S63" s="10"/>
    </row>
    <row r="64" spans="1:19" ht="18" x14ac:dyDescent="0.2">
      <c r="A64" s="6" t="s">
        <v>56</v>
      </c>
      <c r="B64" s="7">
        <v>19.489000000000001</v>
      </c>
      <c r="Q64" s="8" t="s">
        <v>70</v>
      </c>
      <c r="R64" s="9">
        <v>10.984999999999999</v>
      </c>
      <c r="S64" s="10"/>
    </row>
    <row r="65" spans="1:19" ht="18" x14ac:dyDescent="0.2">
      <c r="A65" s="6" t="s">
        <v>56</v>
      </c>
      <c r="B65" s="7">
        <v>5.5819999999999999</v>
      </c>
      <c r="Q65" s="8" t="s">
        <v>52</v>
      </c>
      <c r="R65" s="9">
        <v>7.7670000000000003</v>
      </c>
      <c r="S65" s="10"/>
    </row>
    <row r="66" spans="1:19" ht="18" x14ac:dyDescent="0.2">
      <c r="A66" s="6" t="s">
        <v>69</v>
      </c>
      <c r="B66" s="7">
        <v>12.445</v>
      </c>
      <c r="Q66" s="8" t="s">
        <v>52</v>
      </c>
      <c r="R66" s="9">
        <v>8.9440000000000008</v>
      </c>
      <c r="S66" s="10"/>
    </row>
    <row r="67" spans="1:19" ht="18" x14ac:dyDescent="0.2">
      <c r="A67" s="6" t="s">
        <v>69</v>
      </c>
      <c r="B67" s="7">
        <v>12.313000000000001</v>
      </c>
      <c r="Q67" s="8" t="s">
        <v>50</v>
      </c>
      <c r="R67" s="9">
        <v>27.065999999999999</v>
      </c>
      <c r="S67" s="10"/>
    </row>
    <row r="68" spans="1:19" ht="18" x14ac:dyDescent="0.2">
      <c r="A68" s="6" t="s">
        <v>57</v>
      </c>
      <c r="B68" s="7">
        <v>23.4</v>
      </c>
      <c r="Q68" s="8" t="s">
        <v>50</v>
      </c>
      <c r="R68" s="9">
        <v>25.79</v>
      </c>
      <c r="S68" s="10"/>
    </row>
    <row r="69" spans="1:19" ht="18" x14ac:dyDescent="0.2">
      <c r="A69" s="6" t="s">
        <v>57</v>
      </c>
      <c r="B69" s="7">
        <v>24.462</v>
      </c>
      <c r="Q69" s="8" t="s">
        <v>49</v>
      </c>
      <c r="R69" s="9">
        <v>39.826000000000001</v>
      </c>
      <c r="S69" s="10"/>
    </row>
    <row r="70" spans="1:19" ht="18" x14ac:dyDescent="0.2">
      <c r="A70" s="6" t="s">
        <v>82</v>
      </c>
      <c r="B70" s="7">
        <v>23.838999999999999</v>
      </c>
      <c r="Q70" s="8" t="s">
        <v>49</v>
      </c>
      <c r="R70" s="9">
        <v>40.152999999999999</v>
      </c>
      <c r="S70" s="10"/>
    </row>
    <row r="71" spans="1:19" ht="18" x14ac:dyDescent="0.2">
      <c r="A71" s="6" t="s">
        <v>82</v>
      </c>
      <c r="B71" s="7">
        <v>24.699000000000002</v>
      </c>
      <c r="Q71" s="8" t="s">
        <v>61</v>
      </c>
      <c r="R71" s="9">
        <v>4.05</v>
      </c>
      <c r="S71" s="10"/>
    </row>
    <row r="72" spans="1:19" ht="18" x14ac:dyDescent="0.2">
      <c r="A72" s="6" t="s">
        <v>54</v>
      </c>
      <c r="B72" s="7">
        <v>3.6320000000000001</v>
      </c>
      <c r="Q72" s="8" t="s">
        <v>61</v>
      </c>
      <c r="R72" s="9">
        <v>4.1159999999999997</v>
      </c>
      <c r="S72" s="10"/>
    </row>
    <row r="73" spans="1:19" ht="18" x14ac:dyDescent="0.2">
      <c r="A73" s="6" t="s">
        <v>54</v>
      </c>
      <c r="B73" s="7">
        <v>1.8839999999999999</v>
      </c>
      <c r="Q73" s="8" t="s">
        <v>67</v>
      </c>
      <c r="R73" s="9">
        <v>8.093</v>
      </c>
      <c r="S73" s="10"/>
    </row>
    <row r="74" spans="1:19" ht="18" x14ac:dyDescent="0.2">
      <c r="A74" s="6" t="s">
        <v>48</v>
      </c>
      <c r="B74" s="7">
        <v>5.3520000000000003</v>
      </c>
      <c r="Q74" s="8" t="s">
        <v>67</v>
      </c>
      <c r="R74" s="9">
        <v>8.0649999999999995</v>
      </c>
      <c r="S74" s="10"/>
    </row>
    <row r="75" spans="1:19" ht="18" x14ac:dyDescent="0.2">
      <c r="A75" s="6" t="s">
        <v>48</v>
      </c>
      <c r="B75" s="7">
        <v>5.4029999999999996</v>
      </c>
      <c r="Q75" s="8" t="s">
        <v>72</v>
      </c>
      <c r="R75" s="9">
        <v>9.5250000000000004</v>
      </c>
      <c r="S75" s="10"/>
    </row>
    <row r="76" spans="1:19" ht="18" x14ac:dyDescent="0.2">
      <c r="A76" s="6" t="s">
        <v>65</v>
      </c>
      <c r="B76" s="7">
        <v>6.1719999999999997</v>
      </c>
      <c r="Q76" s="8" t="s">
        <v>72</v>
      </c>
      <c r="R76" s="9">
        <v>9.8350000000000009</v>
      </c>
      <c r="S76" s="10"/>
    </row>
    <row r="77" spans="1:19" ht="18" x14ac:dyDescent="0.2">
      <c r="A77" s="6" t="s">
        <v>65</v>
      </c>
      <c r="B77" s="7">
        <v>6.1139999999999999</v>
      </c>
      <c r="Q77" s="8" t="s">
        <v>51</v>
      </c>
      <c r="R77" s="9">
        <v>19.077999999999999</v>
      </c>
      <c r="S77" s="10"/>
    </row>
    <row r="78" spans="1:19" ht="18" x14ac:dyDescent="0.2">
      <c r="A78" s="6" t="s">
        <v>60</v>
      </c>
      <c r="B78" s="7">
        <v>9.3930000000000007</v>
      </c>
      <c r="Q78" s="8" t="s">
        <v>51</v>
      </c>
      <c r="R78" s="9">
        <v>18.513000000000002</v>
      </c>
      <c r="S78" s="10"/>
    </row>
    <row r="79" spans="1:19" ht="18" x14ac:dyDescent="0.2">
      <c r="A79" s="6" t="s">
        <v>60</v>
      </c>
      <c r="B79" s="7">
        <v>9.4640000000000004</v>
      </c>
      <c r="Q79" s="8" t="s">
        <v>73</v>
      </c>
      <c r="R79" s="9">
        <v>38.392000000000003</v>
      </c>
      <c r="S79" s="10"/>
    </row>
    <row r="80" spans="1:19" ht="18" x14ac:dyDescent="0.2">
      <c r="A80" s="6" t="s">
        <v>80</v>
      </c>
      <c r="B80" s="7">
        <v>26.54</v>
      </c>
      <c r="Q80" s="8" t="s">
        <v>73</v>
      </c>
      <c r="R80" s="9">
        <v>37.365000000000002</v>
      </c>
      <c r="S80" s="10"/>
    </row>
    <row r="81" spans="1:19" ht="18" x14ac:dyDescent="0.2">
      <c r="A81" s="6" t="s">
        <v>80</v>
      </c>
      <c r="B81" s="7">
        <v>26.388000000000002</v>
      </c>
      <c r="Q81" s="8" t="s">
        <v>64</v>
      </c>
      <c r="R81" s="9">
        <v>5.173</v>
      </c>
      <c r="S81" s="10"/>
    </row>
    <row r="82" spans="1:19" ht="18" x14ac:dyDescent="0.2">
      <c r="A82" s="6" t="s">
        <v>20</v>
      </c>
      <c r="B82" s="7">
        <v>10.885999999999999</v>
      </c>
      <c r="Q82" s="8" t="s">
        <v>64</v>
      </c>
      <c r="R82" s="9" t="s">
        <v>42</v>
      </c>
      <c r="S82" s="10"/>
    </row>
    <row r="83" spans="1:19" ht="18" x14ac:dyDescent="0.2">
      <c r="A83" s="6" t="s">
        <v>20</v>
      </c>
      <c r="B83" s="7">
        <v>10.682</v>
      </c>
      <c r="Q83" s="8" t="s">
        <v>64</v>
      </c>
      <c r="R83" s="9">
        <v>5.3659999999999997</v>
      </c>
      <c r="S83" s="10"/>
    </row>
    <row r="84" spans="1:19" ht="18" x14ac:dyDescent="0.2">
      <c r="A84" s="6" t="s">
        <v>5</v>
      </c>
      <c r="B84" s="7">
        <v>13.612</v>
      </c>
      <c r="Q84" s="8" t="s">
        <v>64</v>
      </c>
      <c r="R84" s="9">
        <v>5.2329999999999997</v>
      </c>
      <c r="S84" s="10"/>
    </row>
    <row r="85" spans="1:19" ht="18" x14ac:dyDescent="0.2">
      <c r="A85" s="6" t="s">
        <v>5</v>
      </c>
      <c r="B85" s="7">
        <v>11.843999999999999</v>
      </c>
      <c r="Q85" s="8" t="s">
        <v>71</v>
      </c>
      <c r="R85" s="9">
        <v>7.1210000000000004</v>
      </c>
      <c r="S85" s="10"/>
    </row>
    <row r="86" spans="1:19" ht="18" x14ac:dyDescent="0.2">
      <c r="A86" s="6" t="s">
        <v>25</v>
      </c>
      <c r="B86" s="7">
        <v>28.047999999999998</v>
      </c>
      <c r="Q86" s="8" t="s">
        <v>71</v>
      </c>
      <c r="R86" s="9">
        <v>7.7359999999999998</v>
      </c>
      <c r="S86" s="10"/>
    </row>
    <row r="87" spans="1:19" ht="18" x14ac:dyDescent="0.2">
      <c r="A87" s="6" t="s">
        <v>25</v>
      </c>
      <c r="B87" s="7">
        <v>29.948</v>
      </c>
      <c r="Q87" s="8" t="s">
        <v>43</v>
      </c>
      <c r="R87" s="9">
        <v>14.103</v>
      </c>
      <c r="S87" s="10"/>
    </row>
    <row r="88" spans="1:19" ht="18" x14ac:dyDescent="0.2">
      <c r="A88" s="6" t="s">
        <v>22</v>
      </c>
      <c r="B88" s="7">
        <v>17.780999999999999</v>
      </c>
      <c r="Q88" s="8" t="s">
        <v>43</v>
      </c>
      <c r="R88" s="9">
        <v>13.135999999999999</v>
      </c>
      <c r="S88" s="10"/>
    </row>
    <row r="89" spans="1:19" ht="18" x14ac:dyDescent="0.2">
      <c r="A89" s="6" t="s">
        <v>22</v>
      </c>
      <c r="B89" s="7">
        <v>17.734999999999999</v>
      </c>
      <c r="Q89" s="8" t="s">
        <v>44</v>
      </c>
      <c r="R89" s="9">
        <v>17.960999999999999</v>
      </c>
      <c r="S89" s="10"/>
    </row>
    <row r="90" spans="1:19" ht="18" x14ac:dyDescent="0.2">
      <c r="A90" s="6" t="s">
        <v>15</v>
      </c>
      <c r="B90" s="7">
        <v>17.14</v>
      </c>
      <c r="Q90" s="8" t="s">
        <v>44</v>
      </c>
      <c r="R90" s="9">
        <v>18.016999999999999</v>
      </c>
      <c r="S90" s="10"/>
    </row>
    <row r="91" spans="1:19" ht="18" x14ac:dyDescent="0.2">
      <c r="A91" s="6" t="s">
        <v>15</v>
      </c>
      <c r="B91" s="7">
        <v>17.574000000000002</v>
      </c>
      <c r="Q91" s="8" t="s">
        <v>45</v>
      </c>
      <c r="R91" s="9">
        <v>20.744</v>
      </c>
      <c r="S91" s="11" t="s">
        <v>42</v>
      </c>
    </row>
    <row r="92" spans="1:19" ht="18" x14ac:dyDescent="0.2">
      <c r="A92" s="6" t="s">
        <v>23</v>
      </c>
      <c r="B92" s="7">
        <v>21.306000000000001</v>
      </c>
      <c r="Q92" s="8" t="s">
        <v>45</v>
      </c>
      <c r="R92" s="9">
        <v>20.204999999999998</v>
      </c>
      <c r="S92" s="11">
        <v>17.927</v>
      </c>
    </row>
    <row r="93" spans="1:19" ht="18" x14ac:dyDescent="0.2">
      <c r="A93" s="6" t="s">
        <v>23</v>
      </c>
      <c r="B93" s="7">
        <v>21.266999999999999</v>
      </c>
      <c r="Q93" s="8" t="s">
        <v>62</v>
      </c>
      <c r="R93" s="9">
        <v>4.0419999999999998</v>
      </c>
      <c r="S93" s="10"/>
    </row>
    <row r="94" spans="1:19" ht="18" x14ac:dyDescent="0.2">
      <c r="A94" s="6" t="s">
        <v>37</v>
      </c>
      <c r="B94" s="7">
        <v>38.061999999999998</v>
      </c>
      <c r="Q94" s="8" t="s">
        <v>62</v>
      </c>
      <c r="R94" s="9">
        <v>4.4450000000000003</v>
      </c>
      <c r="S94" s="10"/>
    </row>
    <row r="95" spans="1:19" ht="18" x14ac:dyDescent="0.2">
      <c r="A95" s="6" t="s">
        <v>37</v>
      </c>
      <c r="B95" s="7">
        <v>36.231999999999999</v>
      </c>
      <c r="Q95" s="8" t="s">
        <v>78</v>
      </c>
      <c r="R95" s="9">
        <v>11.396000000000001</v>
      </c>
      <c r="S95" s="10"/>
    </row>
    <row r="96" spans="1:19" ht="18" x14ac:dyDescent="0.2">
      <c r="A96" s="6" t="s">
        <v>40</v>
      </c>
      <c r="B96" s="7">
        <v>15.323</v>
      </c>
      <c r="Q96" s="8" t="s">
        <v>78</v>
      </c>
      <c r="R96" s="9">
        <v>9.7430000000000003</v>
      </c>
      <c r="S96" s="10"/>
    </row>
    <row r="97" spans="1:19" ht="18" x14ac:dyDescent="0.2">
      <c r="A97" s="6" t="s">
        <v>40</v>
      </c>
      <c r="B97" s="7">
        <v>15.33</v>
      </c>
      <c r="Q97" s="8" t="s">
        <v>46</v>
      </c>
      <c r="R97" s="9">
        <v>15.961</v>
      </c>
      <c r="S97" s="10"/>
    </row>
    <row r="98" spans="1:19" ht="18" x14ac:dyDescent="0.2">
      <c r="A98" s="6" t="s">
        <v>10</v>
      </c>
      <c r="B98" s="7">
        <v>13.836</v>
      </c>
      <c r="Q98" s="8" t="s">
        <v>46</v>
      </c>
      <c r="R98" s="9">
        <v>16.399999999999999</v>
      </c>
      <c r="S98" s="10"/>
    </row>
    <row r="99" spans="1:19" ht="18" x14ac:dyDescent="0.2">
      <c r="A99" s="6" t="s">
        <v>10</v>
      </c>
      <c r="B99" s="7">
        <v>13.906000000000001</v>
      </c>
      <c r="Q99" s="8" t="s">
        <v>79</v>
      </c>
      <c r="R99" s="9">
        <v>17.763000000000002</v>
      </c>
      <c r="S99" s="11">
        <v>14.103</v>
      </c>
    </row>
    <row r="100" spans="1:19" ht="18" x14ac:dyDescent="0.2">
      <c r="A100" s="6" t="s">
        <v>17</v>
      </c>
      <c r="B100" s="7">
        <v>12.462999999999999</v>
      </c>
      <c r="Q100" s="8" t="s">
        <v>79</v>
      </c>
      <c r="R100" s="9">
        <v>18.376999999999999</v>
      </c>
      <c r="S100" s="11" t="s">
        <v>42</v>
      </c>
    </row>
    <row r="101" spans="1:19" ht="18" x14ac:dyDescent="0.2">
      <c r="A101" s="6" t="s">
        <v>17</v>
      </c>
      <c r="B101" s="7">
        <v>12.476000000000001</v>
      </c>
      <c r="Q101" s="8" t="s">
        <v>63</v>
      </c>
      <c r="R101" s="9">
        <v>21.978999999999999</v>
      </c>
      <c r="S101" s="11" t="s">
        <v>42</v>
      </c>
    </row>
    <row r="102" spans="1:19" ht="18" x14ac:dyDescent="0.2">
      <c r="A102" s="6" t="s">
        <v>7</v>
      </c>
      <c r="B102" s="7">
        <v>13.332000000000001</v>
      </c>
      <c r="Q102" s="8" t="s">
        <v>63</v>
      </c>
      <c r="R102" s="9">
        <v>21.815000000000001</v>
      </c>
      <c r="S102" s="11">
        <v>20.067</v>
      </c>
    </row>
    <row r="103" spans="1:19" ht="18" x14ac:dyDescent="0.2">
      <c r="A103" s="6" t="s">
        <v>7</v>
      </c>
      <c r="B103" s="7">
        <v>13.191000000000001</v>
      </c>
      <c r="Q103" s="8" t="s">
        <v>84</v>
      </c>
      <c r="R103" s="9">
        <v>7.9130000000000003</v>
      </c>
      <c r="S103" s="10"/>
    </row>
    <row r="104" spans="1:19" ht="18" x14ac:dyDescent="0.2">
      <c r="A104" s="6" t="s">
        <v>21</v>
      </c>
      <c r="B104" s="7">
        <v>14.863</v>
      </c>
      <c r="Q104" s="8" t="s">
        <v>85</v>
      </c>
      <c r="R104" s="9">
        <v>7.3390000000000004</v>
      </c>
      <c r="S104" s="10"/>
    </row>
    <row r="105" spans="1:19" ht="18" x14ac:dyDescent="0.2">
      <c r="A105" s="6" t="s">
        <v>21</v>
      </c>
      <c r="B105" s="7">
        <v>14.621</v>
      </c>
      <c r="Q105" s="8" t="s">
        <v>85</v>
      </c>
      <c r="R105" s="9">
        <v>7.9130000000000003</v>
      </c>
      <c r="S105" s="10"/>
    </row>
    <row r="106" spans="1:19" ht="18" x14ac:dyDescent="0.2">
      <c r="A106" s="6" t="s">
        <v>3</v>
      </c>
      <c r="B106" s="7">
        <v>10.904999999999999</v>
      </c>
      <c r="Q106" s="8" t="s">
        <v>83</v>
      </c>
      <c r="R106" s="9">
        <v>1.274</v>
      </c>
      <c r="S106" s="10"/>
    </row>
    <row r="107" spans="1:19" ht="18" x14ac:dyDescent="0.2">
      <c r="A107" s="6" t="s">
        <v>3</v>
      </c>
      <c r="B107" s="7">
        <v>10.816000000000001</v>
      </c>
      <c r="Q107" s="8" t="s">
        <v>83</v>
      </c>
      <c r="R107" s="9">
        <v>1.194</v>
      </c>
      <c r="S107" s="10"/>
    </row>
    <row r="108" spans="1:19" ht="18" x14ac:dyDescent="0.2">
      <c r="A108" s="6" t="s">
        <v>11</v>
      </c>
      <c r="B108" s="7">
        <v>7.173</v>
      </c>
      <c r="Q108" s="8" t="s">
        <v>86</v>
      </c>
      <c r="R108" s="9">
        <v>1.3680000000000001</v>
      </c>
      <c r="S108" s="10"/>
    </row>
    <row r="109" spans="1:19" ht="18" x14ac:dyDescent="0.2">
      <c r="A109" s="6" t="s">
        <v>11</v>
      </c>
      <c r="B109" s="7">
        <v>6.9429999999999996</v>
      </c>
    </row>
    <row r="110" spans="1:19" ht="18" x14ac:dyDescent="0.2">
      <c r="A110" s="6" t="s">
        <v>13</v>
      </c>
      <c r="B110" s="7">
        <v>12.214</v>
      </c>
    </row>
    <row r="111" spans="1:19" ht="18" x14ac:dyDescent="0.2">
      <c r="A111" s="6" t="s">
        <v>13</v>
      </c>
      <c r="B111" s="7">
        <v>11.02</v>
      </c>
    </row>
    <row r="112" spans="1:19" ht="18" x14ac:dyDescent="0.2">
      <c r="A112" s="6" t="s">
        <v>6</v>
      </c>
      <c r="B112" s="7">
        <v>7.4420000000000002</v>
      </c>
    </row>
    <row r="113" spans="1:2" ht="18" x14ac:dyDescent="0.2">
      <c r="A113" s="6" t="s">
        <v>6</v>
      </c>
      <c r="B113" s="7">
        <v>7.7679999999999998</v>
      </c>
    </row>
    <row r="114" spans="1:2" ht="18" x14ac:dyDescent="0.2">
      <c r="A114" s="6" t="s">
        <v>41</v>
      </c>
      <c r="B114" s="7">
        <v>12.276</v>
      </c>
    </row>
    <row r="115" spans="1:2" ht="18" x14ac:dyDescent="0.2">
      <c r="A115" s="6" t="s">
        <v>41</v>
      </c>
      <c r="B115" s="7">
        <v>12.151</v>
      </c>
    </row>
    <row r="116" spans="1:2" ht="18" x14ac:dyDescent="0.2">
      <c r="A116" s="6" t="s">
        <v>2</v>
      </c>
      <c r="B116" s="7">
        <v>13.804</v>
      </c>
    </row>
    <row r="117" spans="1:2" ht="18" x14ac:dyDescent="0.2">
      <c r="A117" s="6" t="s">
        <v>2</v>
      </c>
      <c r="B117" s="7">
        <v>13.823</v>
      </c>
    </row>
    <row r="118" spans="1:2" ht="18" x14ac:dyDescent="0.2">
      <c r="A118" s="6" t="s">
        <v>16</v>
      </c>
      <c r="B118" s="7">
        <v>10.151</v>
      </c>
    </row>
    <row r="119" spans="1:2" ht="18" x14ac:dyDescent="0.2">
      <c r="A119" s="6" t="s">
        <v>16</v>
      </c>
      <c r="B119" s="7">
        <v>9.3849999999999998</v>
      </c>
    </row>
    <row r="120" spans="1:2" ht="18" x14ac:dyDescent="0.2">
      <c r="A120" s="6" t="s">
        <v>12</v>
      </c>
      <c r="B120" s="7">
        <v>3.47</v>
      </c>
    </row>
    <row r="121" spans="1:2" ht="18" x14ac:dyDescent="0.2">
      <c r="A121" s="6" t="s">
        <v>12</v>
      </c>
      <c r="B121" s="7">
        <v>3.3290000000000002</v>
      </c>
    </row>
    <row r="122" spans="1:2" ht="18" x14ac:dyDescent="0.2">
      <c r="A122" s="6" t="s">
        <v>68</v>
      </c>
      <c r="B122" s="7">
        <v>4.8600000000000003</v>
      </c>
    </row>
    <row r="123" spans="1:2" ht="18" x14ac:dyDescent="0.2">
      <c r="A123" s="6" t="s">
        <v>68</v>
      </c>
      <c r="B123" s="7">
        <v>4.9260000000000002</v>
      </c>
    </row>
    <row r="124" spans="1:2" ht="18" x14ac:dyDescent="0.2">
      <c r="A124" s="6" t="s">
        <v>70</v>
      </c>
      <c r="B124" s="7">
        <v>10.845000000000001</v>
      </c>
    </row>
    <row r="125" spans="1:2" ht="18" x14ac:dyDescent="0.2">
      <c r="A125" s="6" t="s">
        <v>70</v>
      </c>
      <c r="B125" s="7">
        <v>10.984999999999999</v>
      </c>
    </row>
    <row r="126" spans="1:2" ht="18" x14ac:dyDescent="0.2">
      <c r="A126" s="6" t="s">
        <v>52</v>
      </c>
      <c r="B126" s="7">
        <v>7.7670000000000003</v>
      </c>
    </row>
    <row r="127" spans="1:2" ht="18" x14ac:dyDescent="0.2">
      <c r="A127" s="6" t="s">
        <v>52</v>
      </c>
      <c r="B127" s="7">
        <v>8.9440000000000008</v>
      </c>
    </row>
    <row r="128" spans="1:2" ht="18" x14ac:dyDescent="0.2">
      <c r="A128" s="6" t="s">
        <v>50</v>
      </c>
      <c r="B128" s="7">
        <v>27.065999999999999</v>
      </c>
    </row>
    <row r="129" spans="1:2" ht="18" x14ac:dyDescent="0.2">
      <c r="A129" s="6" t="s">
        <v>50</v>
      </c>
      <c r="B129" s="7">
        <v>25.79</v>
      </c>
    </row>
    <row r="130" spans="1:2" ht="18" x14ac:dyDescent="0.2">
      <c r="A130" s="6" t="s">
        <v>49</v>
      </c>
      <c r="B130" s="7">
        <v>39.826000000000001</v>
      </c>
    </row>
    <row r="131" spans="1:2" ht="18" x14ac:dyDescent="0.2">
      <c r="A131" s="6" t="s">
        <v>49</v>
      </c>
      <c r="B131" s="7">
        <v>40.152999999999999</v>
      </c>
    </row>
    <row r="132" spans="1:2" ht="18" x14ac:dyDescent="0.2">
      <c r="A132" s="6" t="s">
        <v>61</v>
      </c>
      <c r="B132" s="7">
        <v>4.05</v>
      </c>
    </row>
    <row r="133" spans="1:2" ht="18" x14ac:dyDescent="0.2">
      <c r="A133" s="6" t="s">
        <v>61</v>
      </c>
      <c r="B133" s="7">
        <v>4.1159999999999997</v>
      </c>
    </row>
    <row r="134" spans="1:2" ht="18" x14ac:dyDescent="0.2">
      <c r="A134" s="6" t="s">
        <v>67</v>
      </c>
      <c r="B134" s="7">
        <v>8.093</v>
      </c>
    </row>
    <row r="135" spans="1:2" ht="18" x14ac:dyDescent="0.2">
      <c r="A135" s="6" t="s">
        <v>67</v>
      </c>
      <c r="B135" s="7">
        <v>8.0649999999999995</v>
      </c>
    </row>
    <row r="136" spans="1:2" ht="18" x14ac:dyDescent="0.2">
      <c r="A136" s="6" t="s">
        <v>72</v>
      </c>
      <c r="B136" s="7">
        <v>9.5250000000000004</v>
      </c>
    </row>
    <row r="137" spans="1:2" ht="18" x14ac:dyDescent="0.2">
      <c r="A137" s="6" t="s">
        <v>72</v>
      </c>
      <c r="B137" s="7">
        <v>9.8350000000000009</v>
      </c>
    </row>
    <row r="138" spans="1:2" ht="18" x14ac:dyDescent="0.2">
      <c r="A138" s="6" t="s">
        <v>51</v>
      </c>
      <c r="B138" s="7">
        <v>19.077999999999999</v>
      </c>
    </row>
    <row r="139" spans="1:2" ht="18" x14ac:dyDescent="0.2">
      <c r="A139" s="6" t="s">
        <v>51</v>
      </c>
      <c r="B139" s="7">
        <v>18.513000000000002</v>
      </c>
    </row>
    <row r="140" spans="1:2" ht="18" x14ac:dyDescent="0.2">
      <c r="A140" s="6" t="s">
        <v>73</v>
      </c>
      <c r="B140" s="7">
        <v>38.392000000000003</v>
      </c>
    </row>
    <row r="141" spans="1:2" ht="18" x14ac:dyDescent="0.2">
      <c r="A141" s="6" t="s">
        <v>73</v>
      </c>
      <c r="B141" s="7">
        <v>37.365000000000002</v>
      </c>
    </row>
    <row r="142" spans="1:2" ht="18" x14ac:dyDescent="0.2">
      <c r="A142" s="6" t="s">
        <v>64</v>
      </c>
      <c r="B142" s="7">
        <v>5.173</v>
      </c>
    </row>
    <row r="143" spans="1:2" ht="18" x14ac:dyDescent="0.2">
      <c r="A143" s="6" t="s">
        <v>64</v>
      </c>
      <c r="B143" s="7" t="s">
        <v>42</v>
      </c>
    </row>
    <row r="144" spans="1:2" ht="18" x14ac:dyDescent="0.2">
      <c r="A144" s="6" t="s">
        <v>64</v>
      </c>
      <c r="B144" s="7">
        <v>5.3659999999999997</v>
      </c>
    </row>
    <row r="145" spans="1:4" ht="18" x14ac:dyDescent="0.2">
      <c r="A145" s="6" t="s">
        <v>64</v>
      </c>
      <c r="B145" s="7">
        <v>5.2329999999999997</v>
      </c>
    </row>
    <row r="146" spans="1:4" ht="18" x14ac:dyDescent="0.2">
      <c r="A146" s="6" t="s">
        <v>71</v>
      </c>
      <c r="B146" s="7">
        <v>7.1210000000000004</v>
      </c>
    </row>
    <row r="147" spans="1:4" ht="18" x14ac:dyDescent="0.2">
      <c r="A147" s="6" t="s">
        <v>71</v>
      </c>
      <c r="B147" s="7">
        <v>7.7359999999999998</v>
      </c>
    </row>
    <row r="148" spans="1:4" ht="18" x14ac:dyDescent="0.2">
      <c r="A148" s="6" t="s">
        <v>43</v>
      </c>
      <c r="B148" s="7">
        <v>14.103</v>
      </c>
    </row>
    <row r="149" spans="1:4" ht="18" x14ac:dyDescent="0.2">
      <c r="A149" s="6" t="s">
        <v>43</v>
      </c>
      <c r="B149" s="7">
        <v>13.135999999999999</v>
      </c>
    </row>
    <row r="150" spans="1:4" ht="18" x14ac:dyDescent="0.2">
      <c r="A150" s="6" t="s">
        <v>44</v>
      </c>
      <c r="B150" s="7">
        <v>17.960999999999999</v>
      </c>
    </row>
    <row r="151" spans="1:4" ht="18" x14ac:dyDescent="0.2">
      <c r="A151" s="6" t="s">
        <v>44</v>
      </c>
      <c r="B151" s="7">
        <v>18.016999999999999</v>
      </c>
    </row>
    <row r="152" spans="1:4" ht="18" x14ac:dyDescent="0.2">
      <c r="A152" s="6" t="s">
        <v>45</v>
      </c>
      <c r="B152" s="7">
        <v>20.744</v>
      </c>
      <c r="C152" s="2" t="s">
        <v>42</v>
      </c>
    </row>
    <row r="153" spans="1:4" ht="18" x14ac:dyDescent="0.2">
      <c r="A153" s="6" t="s">
        <v>45</v>
      </c>
      <c r="B153" s="7">
        <v>20.204999999999998</v>
      </c>
      <c r="C153" s="2">
        <v>17.927</v>
      </c>
    </row>
    <row r="154" spans="1:4" ht="18" x14ac:dyDescent="0.2">
      <c r="A154" s="6" t="s">
        <v>62</v>
      </c>
      <c r="B154" s="7">
        <v>4.0419999999999998</v>
      </c>
    </row>
    <row r="155" spans="1:4" ht="18" x14ac:dyDescent="0.2">
      <c r="A155" s="6" t="s">
        <v>62</v>
      </c>
      <c r="B155" s="7">
        <v>4.4450000000000003</v>
      </c>
      <c r="D155" s="1"/>
    </row>
    <row r="156" spans="1:4" ht="18" x14ac:dyDescent="0.2">
      <c r="A156" s="6" t="s">
        <v>78</v>
      </c>
      <c r="B156" s="7">
        <v>11.396000000000001</v>
      </c>
      <c r="D156" s="1"/>
    </row>
    <row r="157" spans="1:4" ht="18" x14ac:dyDescent="0.2">
      <c r="A157" s="6" t="s">
        <v>78</v>
      </c>
      <c r="B157" s="7">
        <v>9.7430000000000003</v>
      </c>
    </row>
    <row r="158" spans="1:4" ht="18" x14ac:dyDescent="0.2">
      <c r="A158" s="6" t="s">
        <v>46</v>
      </c>
      <c r="B158" s="7">
        <v>15.961</v>
      </c>
    </row>
    <row r="159" spans="1:4" ht="18" x14ac:dyDescent="0.2">
      <c r="A159" s="6" t="s">
        <v>46</v>
      </c>
      <c r="B159" s="7">
        <v>16.399999999999999</v>
      </c>
    </row>
    <row r="160" spans="1:4" ht="18" x14ac:dyDescent="0.2">
      <c r="A160" s="6" t="s">
        <v>79</v>
      </c>
      <c r="B160" s="7">
        <v>17.763000000000002</v>
      </c>
      <c r="C160" s="2">
        <v>14.103</v>
      </c>
    </row>
    <row r="161" spans="1:3" ht="18" x14ac:dyDescent="0.2">
      <c r="A161" s="6" t="s">
        <v>79</v>
      </c>
      <c r="B161" s="7">
        <v>18.376999999999999</v>
      </c>
      <c r="C161" s="2" t="s">
        <v>42</v>
      </c>
    </row>
    <row r="162" spans="1:3" ht="18" x14ac:dyDescent="0.2">
      <c r="A162" s="6" t="s">
        <v>63</v>
      </c>
      <c r="B162" s="7">
        <v>21.978999999999999</v>
      </c>
      <c r="C162" s="2" t="s">
        <v>42</v>
      </c>
    </row>
    <row r="163" spans="1:3" ht="18" x14ac:dyDescent="0.2">
      <c r="A163" s="6" t="s">
        <v>63</v>
      </c>
      <c r="B163" s="7">
        <v>21.815000000000001</v>
      </c>
      <c r="C163" s="2">
        <v>20.067</v>
      </c>
    </row>
    <row r="164" spans="1:3" ht="18" x14ac:dyDescent="0.2">
      <c r="A164" s="6" t="s">
        <v>84</v>
      </c>
      <c r="B164" s="7">
        <v>7.9130000000000003</v>
      </c>
    </row>
    <row r="165" spans="1:3" ht="18" x14ac:dyDescent="0.2">
      <c r="A165" s="6" t="s">
        <v>85</v>
      </c>
      <c r="B165" s="7">
        <v>7.3390000000000004</v>
      </c>
    </row>
    <row r="166" spans="1:3" ht="18" x14ac:dyDescent="0.2">
      <c r="A166" s="6" t="s">
        <v>85</v>
      </c>
      <c r="B166" s="7">
        <v>7.9130000000000003</v>
      </c>
    </row>
    <row r="167" spans="1:3" ht="18" x14ac:dyDescent="0.2">
      <c r="A167" s="6" t="s">
        <v>83</v>
      </c>
      <c r="B167" s="7">
        <v>1.274</v>
      </c>
    </row>
    <row r="168" spans="1:3" ht="18" x14ac:dyDescent="0.2">
      <c r="A168" s="6" t="s">
        <v>83</v>
      </c>
      <c r="B168" s="7">
        <v>1.194</v>
      </c>
    </row>
    <row r="169" spans="1:3" ht="18" x14ac:dyDescent="0.2">
      <c r="A169" s="6" t="s">
        <v>86</v>
      </c>
      <c r="B169" s="7">
        <v>1.3680000000000001</v>
      </c>
    </row>
    <row r="170" spans="1:3" ht="18" x14ac:dyDescent="0.2">
      <c r="A170" s="6"/>
      <c r="B170" s="7"/>
    </row>
    <row r="171" spans="1:3" ht="18" x14ac:dyDescent="0.2">
      <c r="A171" s="6"/>
      <c r="B171" s="7"/>
    </row>
    <row r="173" spans="1:3" x14ac:dyDescent="0.25">
      <c r="A173" s="5" t="s">
        <v>112</v>
      </c>
    </row>
    <row r="179" spans="1:2" ht="18" x14ac:dyDescent="0.2">
      <c r="A179" s="6"/>
      <c r="B179" s="7"/>
    </row>
    <row r="180" spans="1:2" ht="18" x14ac:dyDescent="0.2">
      <c r="A180" s="6"/>
      <c r="B180" s="7"/>
    </row>
    <row r="181" spans="1:2" ht="18" x14ac:dyDescent="0.2">
      <c r="A181" s="6"/>
      <c r="B181" s="7"/>
    </row>
    <row r="182" spans="1:2" ht="18" x14ac:dyDescent="0.2">
      <c r="A182" s="6"/>
      <c r="B182" s="7"/>
    </row>
    <row r="183" spans="1:2" ht="18" x14ac:dyDescent="0.2">
      <c r="A183" s="6"/>
      <c r="B183" s="7"/>
    </row>
    <row r="184" spans="1:2" ht="18" x14ac:dyDescent="0.2">
      <c r="A184" s="6"/>
      <c r="B184" s="7"/>
    </row>
    <row r="185" spans="1:2" ht="18" x14ac:dyDescent="0.2">
      <c r="A185" s="6"/>
      <c r="B185" s="7"/>
    </row>
    <row r="186" spans="1:2" ht="18" x14ac:dyDescent="0.2">
      <c r="A186" s="6"/>
      <c r="B186" s="7"/>
    </row>
    <row r="187" spans="1:2" ht="18" x14ac:dyDescent="0.2">
      <c r="A187" s="6"/>
      <c r="B187" s="7"/>
    </row>
    <row r="197" spans="1:2" ht="18" x14ac:dyDescent="0.2">
      <c r="A197" s="6"/>
      <c r="B197" s="7"/>
    </row>
    <row r="198" spans="1:2" ht="18" x14ac:dyDescent="0.2">
      <c r="A198" s="6"/>
      <c r="B198" s="7"/>
    </row>
    <row r="199" spans="1:2" ht="18" x14ac:dyDescent="0.2">
      <c r="A199" s="6"/>
      <c r="B199" s="7"/>
    </row>
    <row r="200" spans="1:2" ht="18" x14ac:dyDescent="0.2">
      <c r="A200" s="6"/>
      <c r="B200" s="7"/>
    </row>
    <row r="201" spans="1:2" ht="18" x14ac:dyDescent="0.2">
      <c r="A201" s="6"/>
      <c r="B201" s="7"/>
    </row>
    <row r="202" spans="1:2" ht="18" x14ac:dyDescent="0.2">
      <c r="A202" s="6"/>
      <c r="B202" s="7"/>
    </row>
    <row r="203" spans="1:2" ht="18" x14ac:dyDescent="0.2">
      <c r="A203" s="6"/>
      <c r="B203" s="7"/>
    </row>
    <row r="204" spans="1:2" ht="18" x14ac:dyDescent="0.2">
      <c r="A204" s="6"/>
      <c r="B204" s="7"/>
    </row>
    <row r="205" spans="1:2" ht="18" x14ac:dyDescent="0.2">
      <c r="A205" s="6"/>
      <c r="B205" s="7"/>
    </row>
    <row r="206" spans="1:2" ht="18" x14ac:dyDescent="0.2">
      <c r="A206" s="6"/>
      <c r="B206" s="7"/>
    </row>
    <row r="207" spans="1:2" ht="18" x14ac:dyDescent="0.2">
      <c r="A207" s="6"/>
      <c r="B207" s="7"/>
    </row>
    <row r="208" spans="1:2" ht="18" x14ac:dyDescent="0.2">
      <c r="A208" s="6"/>
      <c r="B208" s="7"/>
    </row>
    <row r="214" spans="1:2" ht="18" x14ac:dyDescent="0.2">
      <c r="A214" s="6"/>
      <c r="B214" s="7"/>
    </row>
    <row r="215" spans="1:2" ht="18" x14ac:dyDescent="0.2">
      <c r="A215" s="6"/>
      <c r="B215" s="7"/>
    </row>
    <row r="216" spans="1:2" ht="18" x14ac:dyDescent="0.2">
      <c r="A216" s="6"/>
      <c r="B216" s="7"/>
    </row>
    <row r="217" spans="1:2" ht="18" x14ac:dyDescent="0.2">
      <c r="A217" s="6"/>
      <c r="B217" s="7"/>
    </row>
    <row r="218" spans="1:2" ht="18" x14ac:dyDescent="0.2">
      <c r="A218" s="6"/>
      <c r="B218" s="7"/>
    </row>
    <row r="219" spans="1:2" ht="18" x14ac:dyDescent="0.2">
      <c r="A219" s="6"/>
      <c r="B219" s="7"/>
    </row>
    <row r="220" spans="1:2" ht="18" x14ac:dyDescent="0.2">
      <c r="A220" s="6"/>
      <c r="B220" s="7"/>
    </row>
    <row r="221" spans="1:2" ht="18" x14ac:dyDescent="0.2">
      <c r="A221" s="6"/>
      <c r="B221" s="7"/>
    </row>
    <row r="222" spans="1:2" ht="18" x14ac:dyDescent="0.2">
      <c r="A222" s="6"/>
      <c r="B222" s="7"/>
    </row>
    <row r="223" spans="1:2" ht="18" x14ac:dyDescent="0.2">
      <c r="A223" s="6"/>
      <c r="B223" s="7"/>
    </row>
    <row r="224" spans="1:2" ht="18" x14ac:dyDescent="0.2">
      <c r="A224" s="6"/>
      <c r="B224" s="7"/>
    </row>
    <row r="225" spans="1:2" ht="18" x14ac:dyDescent="0.2">
      <c r="A225" s="6"/>
      <c r="B225" s="7"/>
    </row>
    <row r="226" spans="1:2" ht="18" x14ac:dyDescent="0.2">
      <c r="A226" s="6"/>
      <c r="B226" s="7"/>
    </row>
    <row r="227" spans="1:2" ht="18" x14ac:dyDescent="0.2">
      <c r="A227" s="6"/>
      <c r="B227" s="7"/>
    </row>
    <row r="228" spans="1:2" ht="18" x14ac:dyDescent="0.2">
      <c r="A228" s="6"/>
      <c r="B228" s="7"/>
    </row>
    <row r="229" spans="1:2" ht="18" x14ac:dyDescent="0.2">
      <c r="A229" s="6"/>
      <c r="B229" s="7"/>
    </row>
  </sheetData>
  <sortState ref="A2:B234">
    <sortCondition ref="A2:A234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Q6"/>
    </sheetView>
  </sheetViews>
  <sheetFormatPr baseColWidth="10" defaultRowHeight="16" x14ac:dyDescent="0.2"/>
  <sheetData>
    <row r="1" spans="1:17" x14ac:dyDescent="0.2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 t="s">
        <v>103</v>
      </c>
      <c r="B2">
        <v>11.696</v>
      </c>
      <c r="C2">
        <v>7.4615</v>
      </c>
      <c r="D2">
        <v>20.805</v>
      </c>
      <c r="E2">
        <v>17.442</v>
      </c>
      <c r="F2">
        <v>10.783999999999999</v>
      </c>
      <c r="G2">
        <v>21.2865</v>
      </c>
      <c r="H2">
        <v>13.261500000000002</v>
      </c>
      <c r="I2">
        <v>7.6050000000000004</v>
      </c>
      <c r="J2">
        <v>1.663</v>
      </c>
      <c r="K2">
        <v>4.6549999999999994</v>
      </c>
      <c r="L2">
        <v>7.15</v>
      </c>
      <c r="M2">
        <v>2.758</v>
      </c>
      <c r="N2">
        <v>4.8930000000000007</v>
      </c>
      <c r="O2">
        <v>4.0830000000000002</v>
      </c>
      <c r="P2">
        <v>5.2573333333333325</v>
      </c>
      <c r="Q2">
        <v>4.2435</v>
      </c>
    </row>
    <row r="3" spans="1:17" x14ac:dyDescent="0.2">
      <c r="A3" t="s">
        <v>105</v>
      </c>
      <c r="B3">
        <v>17.401499999999999</v>
      </c>
      <c r="C3">
        <v>26.346499999999999</v>
      </c>
      <c r="D3">
        <v>23.28</v>
      </c>
      <c r="E3">
        <v>15.259</v>
      </c>
      <c r="F3">
        <v>12.728</v>
      </c>
      <c r="G3">
        <v>37.146999999999998</v>
      </c>
      <c r="H3">
        <v>14.742000000000001</v>
      </c>
      <c r="I3">
        <v>12.2135</v>
      </c>
      <c r="J3">
        <v>9.2144999999999992</v>
      </c>
      <c r="K3">
        <v>11.5495</v>
      </c>
      <c r="L3">
        <v>12.535500000000001</v>
      </c>
      <c r="M3">
        <v>5.3774999999999995</v>
      </c>
      <c r="N3">
        <v>10.914999999999999</v>
      </c>
      <c r="O3">
        <v>8.0790000000000006</v>
      </c>
      <c r="P3">
        <v>7.4284999999999997</v>
      </c>
      <c r="Q3">
        <v>10.569500000000001</v>
      </c>
    </row>
    <row r="4" spans="1:17" x14ac:dyDescent="0.2">
      <c r="A4" t="s">
        <v>104</v>
      </c>
      <c r="B4">
        <v>11.263999999999999</v>
      </c>
      <c r="C4">
        <v>10.035499999999999</v>
      </c>
      <c r="D4">
        <v>19.359000000000002</v>
      </c>
      <c r="E4">
        <v>30.684000000000001</v>
      </c>
      <c r="F4">
        <v>28.997999999999998</v>
      </c>
      <c r="G4">
        <v>15.326499999999999</v>
      </c>
      <c r="H4">
        <v>10.8605</v>
      </c>
      <c r="I4">
        <v>13.813500000000001</v>
      </c>
      <c r="J4">
        <v>16.608000000000001</v>
      </c>
      <c r="K4">
        <v>15.717000000000001</v>
      </c>
      <c r="L4">
        <v>12.379000000000001</v>
      </c>
      <c r="M4">
        <v>6.1429999999999998</v>
      </c>
      <c r="N4">
        <v>8.355500000000001</v>
      </c>
      <c r="O4">
        <v>9.68</v>
      </c>
      <c r="P4">
        <v>13.619499999999999</v>
      </c>
      <c r="Q4">
        <v>16.180499999999999</v>
      </c>
    </row>
    <row r="5" spans="1:17" x14ac:dyDescent="0.2">
      <c r="A5" t="s">
        <v>106</v>
      </c>
      <c r="B5">
        <v>22.6815</v>
      </c>
      <c r="C5">
        <v>6.5674999999999999</v>
      </c>
      <c r="D5">
        <v>19.555500000000002</v>
      </c>
      <c r="E5">
        <v>23.065999999999999</v>
      </c>
      <c r="F5">
        <v>17.757999999999999</v>
      </c>
      <c r="G5">
        <v>13.871</v>
      </c>
      <c r="H5">
        <v>7.0579999999999998</v>
      </c>
      <c r="I5">
        <v>9.7680000000000007</v>
      </c>
      <c r="J5">
        <v>24.392499999999998</v>
      </c>
      <c r="K5">
        <v>18.020499999999998</v>
      </c>
      <c r="L5">
        <v>23.930999999999997</v>
      </c>
      <c r="M5">
        <v>9.4284999999999997</v>
      </c>
      <c r="N5">
        <v>26.427999999999997</v>
      </c>
      <c r="O5">
        <v>18.795500000000001</v>
      </c>
      <c r="P5">
        <v>17.988999999999997</v>
      </c>
      <c r="Q5">
        <v>18.07</v>
      </c>
    </row>
    <row r="6" spans="1:17" x14ac:dyDescent="0.2">
      <c r="A6" t="s">
        <v>107</v>
      </c>
      <c r="B6">
        <v>17.020499999999998</v>
      </c>
      <c r="C6">
        <v>32.911000000000001</v>
      </c>
      <c r="D6">
        <v>13.8965</v>
      </c>
      <c r="E6">
        <v>23.611999999999998</v>
      </c>
      <c r="F6">
        <v>17.356999999999999</v>
      </c>
      <c r="G6">
        <v>12.4695</v>
      </c>
      <c r="H6">
        <v>11.617000000000001</v>
      </c>
      <c r="I6">
        <v>3.3995000000000002</v>
      </c>
      <c r="J6">
        <v>21.686500000000002</v>
      </c>
      <c r="K6">
        <v>19.848500000000001</v>
      </c>
      <c r="L6">
        <v>24.268999999999998</v>
      </c>
      <c r="M6">
        <v>26.463999999999999</v>
      </c>
      <c r="N6">
        <v>39.9895</v>
      </c>
      <c r="O6">
        <v>37.878500000000003</v>
      </c>
      <c r="P6">
        <v>20.474499999999999</v>
      </c>
      <c r="Q6">
        <v>21.896999999999998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99" workbookViewId="0">
      <selection activeCell="B14" sqref="B14:F17"/>
    </sheetView>
  </sheetViews>
  <sheetFormatPr baseColWidth="10" defaultRowHeight="16" x14ac:dyDescent="0.2"/>
  <sheetData>
    <row r="1" spans="1:17" x14ac:dyDescent="0.2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 t="s">
        <v>103</v>
      </c>
      <c r="B2">
        <v>11.696</v>
      </c>
      <c r="C2">
        <v>7.4615</v>
      </c>
      <c r="D2">
        <v>20.805</v>
      </c>
      <c r="E2">
        <v>17.442</v>
      </c>
      <c r="F2">
        <v>10.783999999999999</v>
      </c>
      <c r="G2">
        <v>21.2865</v>
      </c>
      <c r="H2">
        <v>13.261500000000002</v>
      </c>
      <c r="I2">
        <v>7.6050000000000004</v>
      </c>
      <c r="J2">
        <v>1.663</v>
      </c>
      <c r="K2">
        <v>4.6549999999999994</v>
      </c>
      <c r="L2">
        <v>7.15</v>
      </c>
      <c r="M2">
        <v>2.758</v>
      </c>
      <c r="N2">
        <v>4.8930000000000007</v>
      </c>
      <c r="O2">
        <v>4.0830000000000002</v>
      </c>
      <c r="P2">
        <v>5.2573333333333325</v>
      </c>
      <c r="Q2">
        <v>4.2435</v>
      </c>
    </row>
    <row r="3" spans="1:17" x14ac:dyDescent="0.2">
      <c r="A3" t="s">
        <v>105</v>
      </c>
      <c r="B3">
        <v>17.401499999999999</v>
      </c>
      <c r="C3">
        <v>26.346499999999999</v>
      </c>
      <c r="D3">
        <v>23.28</v>
      </c>
      <c r="E3">
        <v>15.259</v>
      </c>
      <c r="F3">
        <v>12.728</v>
      </c>
      <c r="G3">
        <v>37.146999999999998</v>
      </c>
      <c r="H3">
        <v>14.742000000000001</v>
      </c>
      <c r="I3">
        <v>12.2135</v>
      </c>
      <c r="J3">
        <v>9.2144999999999992</v>
      </c>
      <c r="K3">
        <v>11.5495</v>
      </c>
      <c r="L3">
        <v>12.535500000000001</v>
      </c>
      <c r="M3">
        <v>5.3774999999999995</v>
      </c>
      <c r="N3">
        <v>10.914999999999999</v>
      </c>
      <c r="O3">
        <v>8.0790000000000006</v>
      </c>
      <c r="P3">
        <v>7.4284999999999997</v>
      </c>
      <c r="Q3">
        <v>10.569500000000001</v>
      </c>
    </row>
    <row r="4" spans="1:17" x14ac:dyDescent="0.2">
      <c r="A4" t="s">
        <v>104</v>
      </c>
      <c r="B4">
        <v>11.263999999999999</v>
      </c>
      <c r="C4">
        <v>10.035499999999999</v>
      </c>
      <c r="D4">
        <v>19.359000000000002</v>
      </c>
      <c r="E4">
        <v>30.684000000000001</v>
      </c>
      <c r="F4">
        <v>28.997999999999998</v>
      </c>
      <c r="G4">
        <v>15.326499999999999</v>
      </c>
      <c r="H4">
        <v>10.8605</v>
      </c>
      <c r="I4">
        <v>13.813500000000001</v>
      </c>
      <c r="J4">
        <v>16.608000000000001</v>
      </c>
      <c r="K4">
        <v>15.717000000000001</v>
      </c>
      <c r="L4">
        <v>12.379000000000001</v>
      </c>
      <c r="M4">
        <v>6.1429999999999998</v>
      </c>
      <c r="N4">
        <v>8.355500000000001</v>
      </c>
      <c r="O4">
        <v>9.68</v>
      </c>
      <c r="P4">
        <v>13.619499999999999</v>
      </c>
      <c r="Q4">
        <v>16.180499999999999</v>
      </c>
    </row>
    <row r="5" spans="1:17" x14ac:dyDescent="0.2">
      <c r="A5" t="s">
        <v>106</v>
      </c>
      <c r="B5">
        <v>22.6815</v>
      </c>
      <c r="C5">
        <v>6.5674999999999999</v>
      </c>
      <c r="D5">
        <v>19.555500000000002</v>
      </c>
      <c r="E5">
        <v>23.065999999999999</v>
      </c>
      <c r="F5">
        <v>17.757999999999999</v>
      </c>
      <c r="G5">
        <v>13.871</v>
      </c>
      <c r="H5">
        <v>7.0579999999999998</v>
      </c>
      <c r="I5">
        <v>9.7680000000000007</v>
      </c>
      <c r="J5">
        <v>24.392499999999998</v>
      </c>
      <c r="K5">
        <v>18.020499999999998</v>
      </c>
      <c r="L5">
        <v>23.930999999999997</v>
      </c>
      <c r="M5">
        <v>9.4284999999999997</v>
      </c>
      <c r="N5">
        <v>26.427999999999997</v>
      </c>
      <c r="O5">
        <v>18.795500000000001</v>
      </c>
      <c r="P5">
        <v>17.988999999999997</v>
      </c>
      <c r="Q5">
        <v>18.07</v>
      </c>
    </row>
    <row r="6" spans="1:17" x14ac:dyDescent="0.2">
      <c r="A6" t="s">
        <v>107</v>
      </c>
      <c r="B6">
        <v>17.020499999999998</v>
      </c>
      <c r="C6">
        <v>32.911000000000001</v>
      </c>
      <c r="D6">
        <v>13.8965</v>
      </c>
      <c r="E6">
        <v>23.611999999999998</v>
      </c>
      <c r="F6">
        <v>17.356999999999999</v>
      </c>
      <c r="G6">
        <v>12.4695</v>
      </c>
      <c r="H6">
        <v>11.617000000000001</v>
      </c>
      <c r="I6">
        <v>3.3995000000000002</v>
      </c>
      <c r="J6">
        <v>21.686500000000002</v>
      </c>
      <c r="K6">
        <v>19.848500000000001</v>
      </c>
      <c r="L6">
        <v>24.268999999999998</v>
      </c>
      <c r="M6">
        <v>26.463999999999999</v>
      </c>
      <c r="N6">
        <v>39.9895</v>
      </c>
      <c r="O6">
        <v>37.878500000000003</v>
      </c>
      <c r="P6">
        <v>20.474499999999999</v>
      </c>
      <c r="Q6">
        <v>21.896999999999998</v>
      </c>
    </row>
    <row r="9" spans="1:17" x14ac:dyDescent="0.2">
      <c r="B9" t="s">
        <v>103</v>
      </c>
      <c r="C9" t="s">
        <v>105</v>
      </c>
      <c r="D9" t="s">
        <v>104</v>
      </c>
      <c r="E9" t="s">
        <v>106</v>
      </c>
      <c r="F9" t="s">
        <v>107</v>
      </c>
      <c r="I9" t="s">
        <v>103</v>
      </c>
      <c r="J9" t="s">
        <v>105</v>
      </c>
      <c r="K9" t="s">
        <v>104</v>
      </c>
      <c r="L9" t="s">
        <v>106</v>
      </c>
      <c r="M9" t="s">
        <v>107</v>
      </c>
    </row>
    <row r="10" spans="1:17" x14ac:dyDescent="0.2">
      <c r="A10" t="s">
        <v>87</v>
      </c>
      <c r="B10">
        <v>11.696</v>
      </c>
      <c r="C10">
        <v>17.401499999999999</v>
      </c>
      <c r="D10">
        <v>11.263999999999999</v>
      </c>
      <c r="E10">
        <v>22.6815</v>
      </c>
      <c r="F10">
        <v>17.020499999999998</v>
      </c>
      <c r="H10" t="s">
        <v>108</v>
      </c>
      <c r="I10">
        <f>AVERAGE(B10:B13)</f>
        <v>14.351125</v>
      </c>
      <c r="J10">
        <f>AVERAGE(C10:C13)</f>
        <v>20.571749999999998</v>
      </c>
      <c r="K10">
        <f>AVERAGE(D10:D13)</f>
        <v>17.835625</v>
      </c>
      <c r="L10">
        <f>AVERAGE(E10:E13)</f>
        <v>17.967625000000002</v>
      </c>
      <c r="M10">
        <f>AVERAGE(F10:F13)</f>
        <v>21.86</v>
      </c>
    </row>
    <row r="11" spans="1:17" x14ac:dyDescent="0.2">
      <c r="A11" t="s">
        <v>88</v>
      </c>
      <c r="B11">
        <v>7.4615</v>
      </c>
      <c r="C11">
        <v>26.346499999999999</v>
      </c>
      <c r="D11">
        <v>10.035499999999999</v>
      </c>
      <c r="E11">
        <v>6.5674999999999999</v>
      </c>
      <c r="F11">
        <v>32.911000000000001</v>
      </c>
      <c r="H11" t="s">
        <v>109</v>
      </c>
      <c r="I11">
        <f>AVERAGE(B14:B17)</f>
        <v>13.234249999999999</v>
      </c>
      <c r="J11">
        <f>AVERAGE(C14:C17)</f>
        <v>19.207625</v>
      </c>
      <c r="K11">
        <f>AVERAGE(D14:D17)</f>
        <v>17.249625000000002</v>
      </c>
      <c r="L11">
        <f>AVERAGE(E14:E17)</f>
        <v>12.11375</v>
      </c>
      <c r="M11">
        <f>AVERAGE(F14:F17)</f>
        <v>11.210750000000001</v>
      </c>
    </row>
    <row r="12" spans="1:17" x14ac:dyDescent="0.2">
      <c r="A12" t="s">
        <v>89</v>
      </c>
      <c r="B12">
        <v>20.805</v>
      </c>
      <c r="C12">
        <v>23.28</v>
      </c>
      <c r="D12">
        <v>19.359000000000002</v>
      </c>
      <c r="E12">
        <v>19.555500000000002</v>
      </c>
      <c r="F12">
        <v>13.8965</v>
      </c>
      <c r="H12" t="s">
        <v>110</v>
      </c>
      <c r="I12">
        <f>AVERAGE(B18:B21)</f>
        <v>4.0564999999999998</v>
      </c>
      <c r="J12">
        <f>AVERAGE(C18:C21)</f>
        <v>9.6692499999999999</v>
      </c>
      <c r="K12">
        <f>AVERAGE(D18:D21)</f>
        <v>12.711750000000002</v>
      </c>
      <c r="L12">
        <f>AVERAGE(E18:E21)</f>
        <v>18.943124999999998</v>
      </c>
      <c r="M12">
        <f>AVERAGE(F18:F21)</f>
        <v>23.067</v>
      </c>
    </row>
    <row r="13" spans="1:17" x14ac:dyDescent="0.2">
      <c r="A13" t="s">
        <v>90</v>
      </c>
      <c r="B13">
        <v>17.442</v>
      </c>
      <c r="C13">
        <v>15.259</v>
      </c>
      <c r="D13">
        <v>30.684000000000001</v>
      </c>
      <c r="E13">
        <v>23.065999999999999</v>
      </c>
      <c r="F13">
        <v>23.611999999999998</v>
      </c>
      <c r="H13" t="s">
        <v>111</v>
      </c>
      <c r="I13">
        <f>AVERAGE(B22:B25)</f>
        <v>4.6192083333333338</v>
      </c>
      <c r="J13">
        <f>AVERAGE(C22:C25)</f>
        <v>9.2480000000000011</v>
      </c>
      <c r="K13">
        <f>AVERAGE(D22:D25)</f>
        <v>11.958874999999999</v>
      </c>
      <c r="L13">
        <f>AVERAGE(E22:E25)</f>
        <v>20.320625</v>
      </c>
      <c r="M13">
        <f>AVERAGE(F22:F25)</f>
        <v>30.059874999999998</v>
      </c>
    </row>
    <row r="14" spans="1:17" x14ac:dyDescent="0.2">
      <c r="A14" t="s">
        <v>91</v>
      </c>
      <c r="B14">
        <v>10.783999999999999</v>
      </c>
      <c r="C14">
        <v>12.728</v>
      </c>
      <c r="D14">
        <v>28.997999999999998</v>
      </c>
      <c r="E14">
        <v>17.757999999999999</v>
      </c>
      <c r="F14">
        <v>17.356999999999999</v>
      </c>
    </row>
    <row r="15" spans="1:17" x14ac:dyDescent="0.2">
      <c r="A15" t="s">
        <v>92</v>
      </c>
      <c r="B15">
        <v>21.2865</v>
      </c>
      <c r="C15">
        <v>37.146999999999998</v>
      </c>
      <c r="D15">
        <v>15.326499999999999</v>
      </c>
      <c r="E15">
        <v>13.871</v>
      </c>
      <c r="F15">
        <v>12.4695</v>
      </c>
    </row>
    <row r="16" spans="1:17" x14ac:dyDescent="0.2">
      <c r="A16" t="s">
        <v>93</v>
      </c>
      <c r="B16">
        <v>13.261500000000002</v>
      </c>
      <c r="C16">
        <v>14.742000000000001</v>
      </c>
      <c r="D16">
        <v>10.8605</v>
      </c>
      <c r="E16">
        <v>7.0579999999999998</v>
      </c>
      <c r="F16">
        <v>11.617000000000001</v>
      </c>
    </row>
    <row r="17" spans="1:6" x14ac:dyDescent="0.2">
      <c r="A17" t="s">
        <v>94</v>
      </c>
      <c r="B17">
        <v>7.6050000000000004</v>
      </c>
      <c r="C17">
        <v>12.2135</v>
      </c>
      <c r="D17">
        <v>13.813500000000001</v>
      </c>
      <c r="E17">
        <v>9.7680000000000007</v>
      </c>
      <c r="F17">
        <v>3.3995000000000002</v>
      </c>
    </row>
    <row r="18" spans="1:6" x14ac:dyDescent="0.2">
      <c r="A18" t="s">
        <v>95</v>
      </c>
      <c r="B18">
        <v>1.663</v>
      </c>
      <c r="C18">
        <v>9.2144999999999992</v>
      </c>
      <c r="D18">
        <v>16.608000000000001</v>
      </c>
      <c r="E18">
        <v>24.392499999999998</v>
      </c>
      <c r="F18">
        <v>21.686500000000002</v>
      </c>
    </row>
    <row r="19" spans="1:6" x14ac:dyDescent="0.2">
      <c r="A19" t="s">
        <v>96</v>
      </c>
      <c r="B19">
        <v>4.6549999999999994</v>
      </c>
      <c r="C19">
        <v>11.5495</v>
      </c>
      <c r="D19">
        <v>15.717000000000001</v>
      </c>
      <c r="E19">
        <v>18.020499999999998</v>
      </c>
      <c r="F19">
        <v>19.848500000000001</v>
      </c>
    </row>
    <row r="20" spans="1:6" x14ac:dyDescent="0.2">
      <c r="A20" t="s">
        <v>97</v>
      </c>
      <c r="B20">
        <v>7.15</v>
      </c>
      <c r="C20">
        <v>12.535500000000001</v>
      </c>
      <c r="D20">
        <v>12.379000000000001</v>
      </c>
      <c r="E20">
        <v>23.930999999999997</v>
      </c>
      <c r="F20">
        <v>24.268999999999998</v>
      </c>
    </row>
    <row r="21" spans="1:6" x14ac:dyDescent="0.2">
      <c r="A21" t="s">
        <v>98</v>
      </c>
      <c r="B21">
        <v>2.758</v>
      </c>
      <c r="C21">
        <v>5.3774999999999995</v>
      </c>
      <c r="D21">
        <v>6.1429999999999998</v>
      </c>
      <c r="E21">
        <v>9.4284999999999997</v>
      </c>
      <c r="F21">
        <v>26.463999999999999</v>
      </c>
    </row>
    <row r="22" spans="1:6" x14ac:dyDescent="0.2">
      <c r="A22" t="s">
        <v>99</v>
      </c>
      <c r="B22">
        <v>4.8930000000000007</v>
      </c>
      <c r="C22">
        <v>10.914999999999999</v>
      </c>
      <c r="D22">
        <v>8.355500000000001</v>
      </c>
      <c r="E22">
        <v>26.427999999999997</v>
      </c>
      <c r="F22">
        <v>39.9895</v>
      </c>
    </row>
    <row r="23" spans="1:6" x14ac:dyDescent="0.2">
      <c r="A23" t="s">
        <v>100</v>
      </c>
      <c r="B23">
        <v>4.0830000000000002</v>
      </c>
      <c r="C23">
        <v>8.0790000000000006</v>
      </c>
      <c r="D23">
        <v>9.68</v>
      </c>
      <c r="E23">
        <v>18.795500000000001</v>
      </c>
      <c r="F23">
        <v>37.878500000000003</v>
      </c>
    </row>
    <row r="24" spans="1:6" x14ac:dyDescent="0.2">
      <c r="A24" t="s">
        <v>101</v>
      </c>
      <c r="B24">
        <v>5.2573333333333325</v>
      </c>
      <c r="C24">
        <v>7.4284999999999997</v>
      </c>
      <c r="D24">
        <v>13.619499999999999</v>
      </c>
      <c r="E24">
        <v>17.988999999999997</v>
      </c>
      <c r="F24">
        <v>20.474499999999999</v>
      </c>
    </row>
    <row r="25" spans="1:6" x14ac:dyDescent="0.2">
      <c r="A25" t="s">
        <v>102</v>
      </c>
      <c r="B25">
        <v>4.2435</v>
      </c>
      <c r="C25">
        <v>10.569500000000001</v>
      </c>
      <c r="D25">
        <v>16.180499999999999</v>
      </c>
      <c r="E25">
        <v>18.07</v>
      </c>
      <c r="F25">
        <v>21.896999999999998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86" workbookViewId="0">
      <selection activeCell="E1" sqref="E1:K113"/>
    </sheetView>
  </sheetViews>
  <sheetFormatPr baseColWidth="10" defaultRowHeight="16" x14ac:dyDescent="0.2"/>
  <sheetData>
    <row r="1" spans="1:11" ht="19" x14ac:dyDescent="0.25">
      <c r="A1" t="s">
        <v>0</v>
      </c>
      <c r="B1" t="s">
        <v>140</v>
      </c>
      <c r="E1" s="5" t="s">
        <v>0</v>
      </c>
      <c r="F1" t="s">
        <v>127</v>
      </c>
      <c r="G1" t="s">
        <v>115</v>
      </c>
      <c r="H1" t="s">
        <v>116</v>
      </c>
      <c r="I1" t="s">
        <v>133</v>
      </c>
      <c r="J1" t="s">
        <v>117</v>
      </c>
      <c r="K1" t="s">
        <v>114</v>
      </c>
    </row>
    <row r="2" spans="1:11" x14ac:dyDescent="0.2">
      <c r="A2" s="1" t="s">
        <v>61</v>
      </c>
      <c r="B2" s="2">
        <v>0.126</v>
      </c>
      <c r="E2" t="s">
        <v>61</v>
      </c>
      <c r="G2" t="s">
        <v>118</v>
      </c>
      <c r="H2" t="s">
        <v>122</v>
      </c>
      <c r="I2" s="14">
        <v>2</v>
      </c>
      <c r="J2" s="14">
        <v>0</v>
      </c>
      <c r="K2">
        <v>0.71945999999999999</v>
      </c>
    </row>
    <row r="3" spans="1:11" x14ac:dyDescent="0.2">
      <c r="A3" s="1" t="s">
        <v>61</v>
      </c>
      <c r="B3" s="2">
        <v>0.11</v>
      </c>
      <c r="E3" t="s">
        <v>61</v>
      </c>
      <c r="G3" t="s">
        <v>118</v>
      </c>
      <c r="H3" t="s">
        <v>122</v>
      </c>
      <c r="I3" s="14">
        <v>2</v>
      </c>
      <c r="J3" s="14">
        <v>0</v>
      </c>
      <c r="K3">
        <v>0.62809999999999999</v>
      </c>
    </row>
    <row r="4" spans="1:11" x14ac:dyDescent="0.2">
      <c r="A4" s="1" t="s">
        <v>62</v>
      </c>
      <c r="B4" s="2">
        <v>0.153</v>
      </c>
      <c r="E4" t="s">
        <v>62</v>
      </c>
      <c r="G4" t="s">
        <v>118</v>
      </c>
      <c r="H4" t="s">
        <v>122</v>
      </c>
      <c r="I4" s="14">
        <v>4</v>
      </c>
      <c r="J4" s="14">
        <v>0</v>
      </c>
      <c r="K4">
        <v>0.87363000000000002</v>
      </c>
    </row>
    <row r="5" spans="1:11" x14ac:dyDescent="0.2">
      <c r="A5" s="1" t="s">
        <v>62</v>
      </c>
      <c r="B5" s="2">
        <v>0.13500000000000001</v>
      </c>
      <c r="E5" t="s">
        <v>62</v>
      </c>
      <c r="G5" t="s">
        <v>118</v>
      </c>
      <c r="H5" t="s">
        <v>122</v>
      </c>
      <c r="I5" s="14">
        <v>4</v>
      </c>
      <c r="J5" s="14">
        <v>0</v>
      </c>
      <c r="K5">
        <v>0.77085000000000004</v>
      </c>
    </row>
    <row r="6" spans="1:11" x14ac:dyDescent="0.2">
      <c r="A6" s="1" t="s">
        <v>63</v>
      </c>
      <c r="B6" s="2">
        <v>0.127</v>
      </c>
      <c r="E6" t="s">
        <v>63</v>
      </c>
      <c r="G6" t="s">
        <v>118</v>
      </c>
      <c r="H6" t="s">
        <v>122</v>
      </c>
      <c r="I6" s="14">
        <v>4</v>
      </c>
      <c r="J6" s="14">
        <v>12</v>
      </c>
      <c r="K6">
        <v>0.72516999999999998</v>
      </c>
    </row>
    <row r="7" spans="1:11" x14ac:dyDescent="0.2">
      <c r="A7" s="1" t="s">
        <v>63</v>
      </c>
      <c r="B7" s="2">
        <v>0.125</v>
      </c>
      <c r="E7" t="s">
        <v>63</v>
      </c>
      <c r="G7" t="s">
        <v>118</v>
      </c>
      <c r="H7" t="s">
        <v>122</v>
      </c>
      <c r="I7" s="14">
        <v>4</v>
      </c>
      <c r="J7" s="14">
        <v>12</v>
      </c>
      <c r="K7">
        <v>0.71375</v>
      </c>
    </row>
    <row r="8" spans="1:11" x14ac:dyDescent="0.2">
      <c r="A8" s="1" t="s">
        <v>64</v>
      </c>
      <c r="B8" s="2">
        <v>0.182</v>
      </c>
      <c r="E8" t="s">
        <v>64</v>
      </c>
      <c r="G8" t="s">
        <v>118</v>
      </c>
      <c r="H8" t="s">
        <v>122</v>
      </c>
      <c r="I8" s="14">
        <v>3</v>
      </c>
      <c r="J8" s="14">
        <v>0</v>
      </c>
      <c r="K8">
        <v>1.03922</v>
      </c>
    </row>
    <row r="9" spans="1:11" x14ac:dyDescent="0.2">
      <c r="A9" s="1" t="s">
        <v>64</v>
      </c>
      <c r="B9" s="2">
        <v>0.248</v>
      </c>
      <c r="E9" t="s">
        <v>64</v>
      </c>
      <c r="G9" t="s">
        <v>118</v>
      </c>
      <c r="H9" t="s">
        <v>122</v>
      </c>
      <c r="I9" s="14">
        <v>3</v>
      </c>
      <c r="J9" s="14">
        <v>0</v>
      </c>
      <c r="K9">
        <v>1.41608</v>
      </c>
    </row>
    <row r="10" spans="1:11" x14ac:dyDescent="0.2">
      <c r="A10" s="1" t="s">
        <v>65</v>
      </c>
      <c r="B10" s="2">
        <v>0.16200000000000001</v>
      </c>
      <c r="E10" t="s">
        <v>65</v>
      </c>
      <c r="G10" t="s">
        <v>118</v>
      </c>
      <c r="H10" t="s">
        <v>120</v>
      </c>
      <c r="I10" s="14">
        <v>4</v>
      </c>
      <c r="J10" s="14">
        <v>6</v>
      </c>
      <c r="K10">
        <v>0.92502000000000006</v>
      </c>
    </row>
    <row r="11" spans="1:11" x14ac:dyDescent="0.2">
      <c r="A11" s="1" t="s">
        <v>65</v>
      </c>
      <c r="B11" s="2">
        <v>0.17299999999999999</v>
      </c>
      <c r="E11" t="s">
        <v>65</v>
      </c>
      <c r="G11" t="s">
        <v>118</v>
      </c>
      <c r="H11" t="s">
        <v>120</v>
      </c>
      <c r="I11" s="14">
        <v>4</v>
      </c>
      <c r="J11" s="14">
        <v>6</v>
      </c>
      <c r="K11">
        <v>0.98782999999999987</v>
      </c>
    </row>
    <row r="12" spans="1:11" x14ac:dyDescent="0.2">
      <c r="A12" s="1" t="s">
        <v>66</v>
      </c>
      <c r="B12" s="2">
        <v>0.33300000000000002</v>
      </c>
      <c r="E12" t="s">
        <v>66</v>
      </c>
      <c r="G12" t="s">
        <v>118</v>
      </c>
      <c r="H12" t="s">
        <v>120</v>
      </c>
      <c r="I12" s="14">
        <v>3</v>
      </c>
      <c r="J12" s="14">
        <v>0</v>
      </c>
      <c r="K12">
        <v>1.9014300000000002</v>
      </c>
    </row>
    <row r="13" spans="1:11" x14ac:dyDescent="0.2">
      <c r="A13" s="1" t="s">
        <v>66</v>
      </c>
      <c r="B13" s="2">
        <v>0.317</v>
      </c>
      <c r="E13" t="s">
        <v>66</v>
      </c>
      <c r="G13" t="s">
        <v>118</v>
      </c>
      <c r="H13" t="s">
        <v>120</v>
      </c>
      <c r="I13" s="14">
        <v>3</v>
      </c>
      <c r="J13" s="14">
        <v>0</v>
      </c>
      <c r="K13">
        <v>1.8100700000000001</v>
      </c>
    </row>
    <row r="14" spans="1:11" x14ac:dyDescent="0.2">
      <c r="A14" s="1" t="s">
        <v>67</v>
      </c>
      <c r="B14" s="2">
        <v>0.21199999999999999</v>
      </c>
      <c r="E14" t="s">
        <v>67</v>
      </c>
      <c r="G14" t="s">
        <v>118</v>
      </c>
      <c r="H14" t="s">
        <v>122</v>
      </c>
      <c r="I14" s="14">
        <v>2</v>
      </c>
      <c r="J14" s="14">
        <v>3</v>
      </c>
      <c r="K14">
        <v>1.21052</v>
      </c>
    </row>
    <row r="15" spans="1:11" x14ac:dyDescent="0.2">
      <c r="A15" s="1" t="s">
        <v>67</v>
      </c>
      <c r="B15" s="2">
        <v>0.28399999999999997</v>
      </c>
      <c r="E15" t="s">
        <v>67</v>
      </c>
      <c r="G15" t="s">
        <v>118</v>
      </c>
      <c r="H15" t="s">
        <v>122</v>
      </c>
      <c r="I15" s="14">
        <v>2</v>
      </c>
      <c r="J15" s="14">
        <v>3</v>
      </c>
      <c r="K15">
        <v>1.6216399999999997</v>
      </c>
    </row>
    <row r="16" spans="1:11" x14ac:dyDescent="0.2">
      <c r="A16" s="1" t="s">
        <v>68</v>
      </c>
      <c r="B16" s="2">
        <v>0.22</v>
      </c>
      <c r="E16" t="s">
        <v>68</v>
      </c>
      <c r="G16" t="s">
        <v>118</v>
      </c>
      <c r="H16" t="s">
        <v>122</v>
      </c>
      <c r="I16" s="14">
        <v>1</v>
      </c>
      <c r="J16" s="14">
        <v>0</v>
      </c>
      <c r="K16">
        <v>1.2562</v>
      </c>
    </row>
    <row r="17" spans="1:11" x14ac:dyDescent="0.2">
      <c r="A17" s="1" t="s">
        <v>68</v>
      </c>
      <c r="B17" s="2">
        <v>0.24299999999999999</v>
      </c>
      <c r="E17" t="s">
        <v>68</v>
      </c>
      <c r="G17" t="s">
        <v>118</v>
      </c>
      <c r="H17" t="s">
        <v>122</v>
      </c>
      <c r="I17" s="14">
        <v>1</v>
      </c>
      <c r="J17" s="14">
        <v>0</v>
      </c>
      <c r="K17">
        <v>1.3875299999999999</v>
      </c>
    </row>
    <row r="18" spans="1:11" x14ac:dyDescent="0.2">
      <c r="A18" s="1" t="s">
        <v>69</v>
      </c>
      <c r="B18" s="2">
        <v>0.36</v>
      </c>
      <c r="E18" t="s">
        <v>69</v>
      </c>
      <c r="G18" t="s">
        <v>118</v>
      </c>
      <c r="H18" t="s">
        <v>120</v>
      </c>
      <c r="I18" s="14">
        <v>3</v>
      </c>
      <c r="J18" s="14">
        <v>6</v>
      </c>
      <c r="K18">
        <v>2.0556000000000001</v>
      </c>
    </row>
    <row r="19" spans="1:11" x14ac:dyDescent="0.2">
      <c r="A19" s="1" t="s">
        <v>69</v>
      </c>
      <c r="B19" s="2">
        <v>0.28999999999999998</v>
      </c>
      <c r="E19" t="s">
        <v>69</v>
      </c>
      <c r="G19" t="s">
        <v>118</v>
      </c>
      <c r="H19" t="s">
        <v>120</v>
      </c>
      <c r="I19" s="14">
        <v>3</v>
      </c>
      <c r="J19" s="14">
        <v>6</v>
      </c>
      <c r="K19">
        <v>1.6558999999999999</v>
      </c>
    </row>
    <row r="20" spans="1:11" x14ac:dyDescent="0.2">
      <c r="A20" s="1" t="s">
        <v>70</v>
      </c>
      <c r="B20" s="2">
        <v>0.28899999999999998</v>
      </c>
      <c r="E20" t="s">
        <v>70</v>
      </c>
      <c r="G20" t="s">
        <v>118</v>
      </c>
      <c r="H20" t="s">
        <v>122</v>
      </c>
      <c r="I20" s="14">
        <v>1</v>
      </c>
      <c r="J20" s="14">
        <v>3</v>
      </c>
      <c r="K20">
        <v>1.6501899999999998</v>
      </c>
    </row>
    <row r="21" spans="1:11" x14ac:dyDescent="0.2">
      <c r="A21" s="1" t="s">
        <v>70</v>
      </c>
      <c r="B21" s="2">
        <v>0.377</v>
      </c>
      <c r="E21" t="s">
        <v>70</v>
      </c>
      <c r="G21" t="s">
        <v>118</v>
      </c>
      <c r="H21" t="s">
        <v>122</v>
      </c>
      <c r="I21" s="14">
        <v>1</v>
      </c>
      <c r="J21" s="14">
        <v>3</v>
      </c>
      <c r="K21">
        <v>2.1526700000000001</v>
      </c>
    </row>
    <row r="22" spans="1:11" x14ac:dyDescent="0.2">
      <c r="A22" s="1" t="s">
        <v>71</v>
      </c>
      <c r="B22" s="2">
        <v>0.42799999999999999</v>
      </c>
      <c r="E22" t="s">
        <v>71</v>
      </c>
      <c r="G22" t="s">
        <v>118</v>
      </c>
      <c r="H22" t="s">
        <v>122</v>
      </c>
      <c r="I22" s="14">
        <v>3</v>
      </c>
      <c r="J22" s="14">
        <v>3</v>
      </c>
      <c r="K22">
        <v>2.4438800000000001</v>
      </c>
    </row>
    <row r="23" spans="1:11" x14ac:dyDescent="0.2">
      <c r="A23" s="1" t="s">
        <v>71</v>
      </c>
      <c r="B23" s="2">
        <v>0.308</v>
      </c>
      <c r="E23" t="s">
        <v>71</v>
      </c>
      <c r="G23" t="s">
        <v>118</v>
      </c>
      <c r="H23" t="s">
        <v>122</v>
      </c>
      <c r="I23" s="14">
        <v>3</v>
      </c>
      <c r="J23" s="14">
        <v>3</v>
      </c>
      <c r="K23">
        <v>1.75868</v>
      </c>
    </row>
    <row r="24" spans="1:11" x14ac:dyDescent="0.2">
      <c r="A24" s="1" t="s">
        <v>72</v>
      </c>
      <c r="B24" s="2">
        <v>0.22</v>
      </c>
      <c r="E24" t="s">
        <v>72</v>
      </c>
      <c r="G24" t="s">
        <v>118</v>
      </c>
      <c r="H24" t="s">
        <v>122</v>
      </c>
      <c r="I24" s="14">
        <v>2</v>
      </c>
      <c r="J24" s="14">
        <v>6</v>
      </c>
      <c r="K24">
        <v>1.2562</v>
      </c>
    </row>
    <row r="25" spans="1:11" x14ac:dyDescent="0.2">
      <c r="A25" s="1" t="s">
        <v>72</v>
      </c>
      <c r="B25" s="2">
        <v>0.37</v>
      </c>
      <c r="E25" t="s">
        <v>72</v>
      </c>
      <c r="G25" t="s">
        <v>118</v>
      </c>
      <c r="H25" t="s">
        <v>122</v>
      </c>
      <c r="I25" s="14">
        <v>2</v>
      </c>
      <c r="J25" s="14">
        <v>6</v>
      </c>
      <c r="K25">
        <v>2.1126999999999998</v>
      </c>
    </row>
    <row r="26" spans="1:11" x14ac:dyDescent="0.2">
      <c r="A26" s="1" t="s">
        <v>73</v>
      </c>
      <c r="B26" s="2">
        <v>0.23799999999999999</v>
      </c>
      <c r="E26" t="s">
        <v>73</v>
      </c>
      <c r="G26" t="s">
        <v>118</v>
      </c>
      <c r="H26" t="s">
        <v>122</v>
      </c>
      <c r="I26" s="14">
        <v>2</v>
      </c>
      <c r="J26" s="14">
        <v>12</v>
      </c>
      <c r="K26">
        <v>1.3589799999999999</v>
      </c>
    </row>
    <row r="27" spans="1:11" x14ac:dyDescent="0.2">
      <c r="A27" s="1" t="s">
        <v>73</v>
      </c>
      <c r="B27" s="2">
        <v>0.19400000000000001</v>
      </c>
      <c r="E27" t="s">
        <v>73</v>
      </c>
      <c r="G27" t="s">
        <v>118</v>
      </c>
      <c r="H27" t="s">
        <v>122</v>
      </c>
      <c r="I27" s="14">
        <v>2</v>
      </c>
      <c r="J27" s="14">
        <v>12</v>
      </c>
      <c r="K27">
        <v>1.1077399999999999</v>
      </c>
    </row>
    <row r="28" spans="1:11" x14ac:dyDescent="0.2">
      <c r="A28" s="1" t="s">
        <v>75</v>
      </c>
      <c r="B28" s="2">
        <v>0.156</v>
      </c>
      <c r="E28" t="s">
        <v>75</v>
      </c>
      <c r="G28" t="s">
        <v>118</v>
      </c>
      <c r="H28" t="s">
        <v>120</v>
      </c>
      <c r="I28" s="14">
        <v>1</v>
      </c>
      <c r="J28" s="14">
        <v>12</v>
      </c>
      <c r="K28">
        <v>0.89076</v>
      </c>
    </row>
    <row r="29" spans="1:11" x14ac:dyDescent="0.2">
      <c r="A29" s="1" t="s">
        <v>75</v>
      </c>
      <c r="B29" s="2">
        <v>0.124</v>
      </c>
      <c r="E29" t="s">
        <v>75</v>
      </c>
      <c r="G29" t="s">
        <v>118</v>
      </c>
      <c r="H29" t="s">
        <v>120</v>
      </c>
      <c r="I29" s="14">
        <v>1</v>
      </c>
      <c r="J29" s="14">
        <v>12</v>
      </c>
      <c r="K29">
        <v>0.70804</v>
      </c>
    </row>
    <row r="30" spans="1:11" x14ac:dyDescent="0.2">
      <c r="A30" s="1" t="s">
        <v>46</v>
      </c>
      <c r="B30" s="2">
        <v>0.14599999999999999</v>
      </c>
      <c r="E30" t="s">
        <v>46</v>
      </c>
      <c r="G30" t="s">
        <v>118</v>
      </c>
      <c r="H30" t="s">
        <v>122</v>
      </c>
      <c r="I30" s="14">
        <v>4</v>
      </c>
      <c r="J30" s="14">
        <v>6</v>
      </c>
      <c r="K30">
        <v>0.83365999999999996</v>
      </c>
    </row>
    <row r="31" spans="1:11" x14ac:dyDescent="0.2">
      <c r="A31" s="1" t="s">
        <v>46</v>
      </c>
      <c r="B31" s="2">
        <v>0.14399999999999999</v>
      </c>
      <c r="E31" t="s">
        <v>46</v>
      </c>
      <c r="G31" t="s">
        <v>118</v>
      </c>
      <c r="H31" t="s">
        <v>122</v>
      </c>
      <c r="I31" s="14">
        <v>4</v>
      </c>
      <c r="J31" s="14">
        <v>6</v>
      </c>
      <c r="K31">
        <v>0.82223999999999997</v>
      </c>
    </row>
    <row r="32" spans="1:11" x14ac:dyDescent="0.2">
      <c r="A32" s="1" t="s">
        <v>57</v>
      </c>
      <c r="B32" s="2">
        <v>0.122</v>
      </c>
      <c r="E32" t="s">
        <v>57</v>
      </c>
      <c r="G32" t="s">
        <v>118</v>
      </c>
      <c r="H32" t="s">
        <v>120</v>
      </c>
      <c r="I32" s="14">
        <v>3</v>
      </c>
      <c r="J32" s="14">
        <v>9</v>
      </c>
      <c r="K32">
        <v>0.69662000000000002</v>
      </c>
    </row>
    <row r="33" spans="1:11" x14ac:dyDescent="0.2">
      <c r="A33" s="1" t="s">
        <v>57</v>
      </c>
      <c r="B33" s="2">
        <v>0.14199999999999999</v>
      </c>
      <c r="E33" t="s">
        <v>57</v>
      </c>
      <c r="G33" t="s">
        <v>118</v>
      </c>
      <c r="H33" t="s">
        <v>120</v>
      </c>
      <c r="I33" s="14">
        <v>3</v>
      </c>
      <c r="J33" s="14">
        <v>9</v>
      </c>
      <c r="K33">
        <v>0.81081999999999987</v>
      </c>
    </row>
    <row r="34" spans="1:11" x14ac:dyDescent="0.2">
      <c r="A34" s="1" t="s">
        <v>78</v>
      </c>
      <c r="B34" s="2">
        <v>0.112</v>
      </c>
      <c r="E34" t="s">
        <v>78</v>
      </c>
      <c r="G34" t="s">
        <v>118</v>
      </c>
      <c r="H34" t="s">
        <v>122</v>
      </c>
      <c r="I34" s="14">
        <v>4</v>
      </c>
      <c r="J34" s="14">
        <v>3</v>
      </c>
      <c r="K34">
        <v>0.63951999999999998</v>
      </c>
    </row>
    <row r="35" spans="1:11" x14ac:dyDescent="0.2">
      <c r="A35" s="1" t="s">
        <v>78</v>
      </c>
      <c r="B35" s="2">
        <v>0.13900000000000001</v>
      </c>
      <c r="E35" t="s">
        <v>78</v>
      </c>
      <c r="G35" t="s">
        <v>118</v>
      </c>
      <c r="H35" t="s">
        <v>122</v>
      </c>
      <c r="I35" s="14">
        <v>4</v>
      </c>
      <c r="J35" s="14">
        <v>3</v>
      </c>
      <c r="K35">
        <v>0.79369000000000012</v>
      </c>
    </row>
    <row r="36" spans="1:11" x14ac:dyDescent="0.2">
      <c r="A36" s="1" t="s">
        <v>76</v>
      </c>
      <c r="B36" s="2">
        <v>0.29899999999999999</v>
      </c>
      <c r="E36" t="s">
        <v>76</v>
      </c>
      <c r="G36" t="s">
        <v>118</v>
      </c>
      <c r="H36" t="s">
        <v>120</v>
      </c>
      <c r="I36" s="14">
        <v>2</v>
      </c>
      <c r="J36" s="14">
        <v>3</v>
      </c>
      <c r="K36">
        <v>1.70729</v>
      </c>
    </row>
    <row r="37" spans="1:11" x14ac:dyDescent="0.2">
      <c r="A37" s="1" t="s">
        <v>76</v>
      </c>
      <c r="B37" s="2">
        <v>0.316</v>
      </c>
      <c r="E37" t="s">
        <v>76</v>
      </c>
      <c r="G37" t="s">
        <v>118</v>
      </c>
      <c r="H37" t="s">
        <v>120</v>
      </c>
      <c r="I37" s="14">
        <v>2</v>
      </c>
      <c r="J37" s="14">
        <v>3</v>
      </c>
      <c r="K37">
        <v>1.80436</v>
      </c>
    </row>
    <row r="38" spans="1:11" x14ac:dyDescent="0.2">
      <c r="A38" s="1" t="s">
        <v>77</v>
      </c>
      <c r="B38" s="2">
        <v>0.25900000000000001</v>
      </c>
      <c r="E38" t="s">
        <v>77</v>
      </c>
      <c r="G38" t="s">
        <v>118</v>
      </c>
      <c r="H38" t="s">
        <v>120</v>
      </c>
      <c r="I38" s="14">
        <v>1</v>
      </c>
      <c r="J38" s="14">
        <v>6</v>
      </c>
      <c r="K38">
        <v>1.47889</v>
      </c>
    </row>
    <row r="39" spans="1:11" x14ac:dyDescent="0.2">
      <c r="A39" s="1" t="s">
        <v>77</v>
      </c>
      <c r="B39" s="2">
        <v>0.23300000000000001</v>
      </c>
      <c r="E39" t="s">
        <v>77</v>
      </c>
      <c r="G39" t="s">
        <v>118</v>
      </c>
      <c r="H39" t="s">
        <v>120</v>
      </c>
      <c r="I39" s="14">
        <v>1</v>
      </c>
      <c r="J39" s="14">
        <v>6</v>
      </c>
      <c r="K39">
        <v>1.33043</v>
      </c>
    </row>
    <row r="40" spans="1:11" x14ac:dyDescent="0.2">
      <c r="A40" s="1" t="s">
        <v>79</v>
      </c>
      <c r="B40" s="2">
        <v>0.23300000000000001</v>
      </c>
      <c r="E40" t="s">
        <v>79</v>
      </c>
      <c r="G40" t="s">
        <v>118</v>
      </c>
      <c r="H40" t="s">
        <v>122</v>
      </c>
      <c r="I40" s="14">
        <v>4</v>
      </c>
      <c r="J40" s="14">
        <v>9</v>
      </c>
      <c r="K40">
        <v>1.33043</v>
      </c>
    </row>
    <row r="41" spans="1:11" x14ac:dyDescent="0.2">
      <c r="A41" s="1" t="s">
        <v>79</v>
      </c>
      <c r="B41" s="2">
        <v>0.255</v>
      </c>
      <c r="E41" t="s">
        <v>79</v>
      </c>
      <c r="G41" t="s">
        <v>118</v>
      </c>
      <c r="H41" t="s">
        <v>122</v>
      </c>
      <c r="I41" s="14">
        <v>4</v>
      </c>
      <c r="J41" s="14">
        <v>9</v>
      </c>
      <c r="K41">
        <v>1.4560500000000001</v>
      </c>
    </row>
    <row r="42" spans="1:11" x14ac:dyDescent="0.2">
      <c r="A42" s="1" t="s">
        <v>80</v>
      </c>
      <c r="B42" s="2">
        <v>0.24199999999999999</v>
      </c>
      <c r="E42" t="s">
        <v>80</v>
      </c>
      <c r="G42" t="s">
        <v>118</v>
      </c>
      <c r="H42" t="s">
        <v>120</v>
      </c>
      <c r="I42" s="14">
        <v>4</v>
      </c>
      <c r="J42" s="14">
        <v>12</v>
      </c>
      <c r="K42">
        <v>1.38182</v>
      </c>
    </row>
    <row r="43" spans="1:11" x14ac:dyDescent="0.2">
      <c r="A43" s="1" t="s">
        <v>80</v>
      </c>
      <c r="B43" s="2">
        <v>0.20200000000000001</v>
      </c>
      <c r="E43" t="s">
        <v>80</v>
      </c>
      <c r="G43" t="s">
        <v>118</v>
      </c>
      <c r="H43" t="s">
        <v>120</v>
      </c>
      <c r="I43" s="14">
        <v>4</v>
      </c>
      <c r="J43" s="14">
        <v>12</v>
      </c>
      <c r="K43">
        <v>1.1534200000000001</v>
      </c>
    </row>
    <row r="44" spans="1:11" x14ac:dyDescent="0.2">
      <c r="A44" s="1" t="s">
        <v>81</v>
      </c>
      <c r="B44" s="2">
        <v>0.249</v>
      </c>
      <c r="E44" t="s">
        <v>81</v>
      </c>
      <c r="G44" t="s">
        <v>118</v>
      </c>
      <c r="H44" t="s">
        <v>120</v>
      </c>
      <c r="I44" s="14">
        <v>2</v>
      </c>
      <c r="J44" s="14">
        <v>6</v>
      </c>
      <c r="K44">
        <v>1.4217899999999999</v>
      </c>
    </row>
    <row r="45" spans="1:11" x14ac:dyDescent="0.2">
      <c r="A45" s="1" t="s">
        <v>81</v>
      </c>
      <c r="B45" s="2">
        <v>0.23699999999999999</v>
      </c>
      <c r="E45" t="s">
        <v>81</v>
      </c>
      <c r="G45" t="s">
        <v>118</v>
      </c>
      <c r="H45" t="s">
        <v>120</v>
      </c>
      <c r="I45" s="14">
        <v>2</v>
      </c>
      <c r="J45" s="14">
        <v>6</v>
      </c>
      <c r="K45">
        <v>1.35327</v>
      </c>
    </row>
    <row r="46" spans="1:11" x14ac:dyDescent="0.2">
      <c r="A46" s="1" t="s">
        <v>82</v>
      </c>
      <c r="B46" s="2">
        <v>0.25800000000000001</v>
      </c>
      <c r="E46" t="s">
        <v>82</v>
      </c>
      <c r="G46" t="s">
        <v>118</v>
      </c>
      <c r="H46" t="s">
        <v>120</v>
      </c>
      <c r="I46" s="14">
        <v>3</v>
      </c>
      <c r="J46" s="14">
        <v>12</v>
      </c>
      <c r="K46">
        <v>1.4731799999999999</v>
      </c>
    </row>
    <row r="47" spans="1:11" x14ac:dyDescent="0.2">
      <c r="A47" s="1" t="s">
        <v>82</v>
      </c>
      <c r="B47" s="2">
        <v>0.251</v>
      </c>
      <c r="E47" t="s">
        <v>82</v>
      </c>
      <c r="G47" t="s">
        <v>118</v>
      </c>
      <c r="H47" t="s">
        <v>120</v>
      </c>
      <c r="I47" s="14">
        <v>3</v>
      </c>
      <c r="J47" s="14">
        <v>12</v>
      </c>
      <c r="K47">
        <v>1.4332100000000001</v>
      </c>
    </row>
    <row r="48" spans="1:11" x14ac:dyDescent="0.2">
      <c r="A48" s="1" t="s">
        <v>26</v>
      </c>
      <c r="B48" s="2">
        <v>0.08</v>
      </c>
      <c r="E48" t="s">
        <v>26</v>
      </c>
      <c r="G48" t="s">
        <v>118</v>
      </c>
      <c r="H48" t="s">
        <v>119</v>
      </c>
      <c r="I48" s="14">
        <v>2</v>
      </c>
      <c r="J48" s="14">
        <v>0</v>
      </c>
      <c r="K48">
        <v>0.45679999999999998</v>
      </c>
    </row>
    <row r="49" spans="1:11" x14ac:dyDescent="0.2">
      <c r="A49" s="1" t="s">
        <v>26</v>
      </c>
      <c r="B49" s="2">
        <v>7.4999999999999997E-2</v>
      </c>
      <c r="E49" t="s">
        <v>26</v>
      </c>
      <c r="G49" t="s">
        <v>118</v>
      </c>
      <c r="H49" t="s">
        <v>119</v>
      </c>
      <c r="I49" s="14">
        <v>2</v>
      </c>
      <c r="J49" s="14">
        <v>0</v>
      </c>
      <c r="K49">
        <v>0.42824999999999996</v>
      </c>
    </row>
    <row r="50" spans="1:11" x14ac:dyDescent="0.2">
      <c r="A50" s="1" t="s">
        <v>20</v>
      </c>
      <c r="B50" s="2">
        <v>7.1999999999999995E-2</v>
      </c>
      <c r="E50" t="s">
        <v>20</v>
      </c>
      <c r="G50" t="s">
        <v>118</v>
      </c>
      <c r="H50" t="s">
        <v>121</v>
      </c>
      <c r="I50" s="14">
        <v>1</v>
      </c>
      <c r="J50" s="14">
        <v>0</v>
      </c>
      <c r="K50">
        <v>0.41111999999999999</v>
      </c>
    </row>
    <row r="51" spans="1:11" x14ac:dyDescent="0.2">
      <c r="A51" s="1" t="s">
        <v>20</v>
      </c>
      <c r="B51" s="2">
        <v>8.5000000000000006E-2</v>
      </c>
      <c r="E51" t="s">
        <v>20</v>
      </c>
      <c r="G51" t="s">
        <v>118</v>
      </c>
      <c r="H51" t="s">
        <v>121</v>
      </c>
      <c r="I51" s="14">
        <v>1</v>
      </c>
      <c r="J51" s="14">
        <v>0</v>
      </c>
      <c r="K51">
        <v>0.48535000000000006</v>
      </c>
    </row>
    <row r="52" spans="1:11" x14ac:dyDescent="0.2">
      <c r="A52" s="1" t="s">
        <v>19</v>
      </c>
      <c r="B52" s="2">
        <v>0.104</v>
      </c>
      <c r="E52" t="s">
        <v>19</v>
      </c>
      <c r="G52" t="s">
        <v>118</v>
      </c>
      <c r="H52" t="s">
        <v>119</v>
      </c>
      <c r="I52" s="14">
        <v>1</v>
      </c>
      <c r="J52" s="14">
        <v>3</v>
      </c>
      <c r="K52">
        <v>0.59383999999999992</v>
      </c>
    </row>
    <row r="53" spans="1:11" x14ac:dyDescent="0.2">
      <c r="A53" s="1" t="s">
        <v>19</v>
      </c>
      <c r="B53" s="2">
        <v>7.4999999999999997E-2</v>
      </c>
      <c r="E53" t="s">
        <v>19</v>
      </c>
      <c r="G53" t="s">
        <v>118</v>
      </c>
      <c r="H53" t="s">
        <v>119</v>
      </c>
      <c r="I53" s="14">
        <v>1</v>
      </c>
      <c r="J53" s="14">
        <v>3</v>
      </c>
      <c r="K53">
        <v>0.42824999999999996</v>
      </c>
    </row>
    <row r="54" spans="1:11" x14ac:dyDescent="0.2">
      <c r="A54" s="1" t="s">
        <v>6</v>
      </c>
      <c r="B54" s="2">
        <v>0.127</v>
      </c>
      <c r="E54" t="s">
        <v>6</v>
      </c>
      <c r="G54" t="s">
        <v>118</v>
      </c>
      <c r="H54" t="s">
        <v>121</v>
      </c>
      <c r="I54" s="14">
        <v>4</v>
      </c>
      <c r="J54" s="14">
        <v>0</v>
      </c>
      <c r="K54">
        <v>0.72516999999999998</v>
      </c>
    </row>
    <row r="55" spans="1:11" x14ac:dyDescent="0.2">
      <c r="A55" s="1" t="s">
        <v>6</v>
      </c>
      <c r="B55" s="2">
        <v>0.123</v>
      </c>
      <c r="E55" t="s">
        <v>6</v>
      </c>
      <c r="G55" t="s">
        <v>118</v>
      </c>
      <c r="H55" t="s">
        <v>121</v>
      </c>
      <c r="I55" s="14">
        <v>4</v>
      </c>
      <c r="J55" s="14">
        <v>0</v>
      </c>
      <c r="K55">
        <v>0.70233000000000001</v>
      </c>
    </row>
    <row r="56" spans="1:11" x14ac:dyDescent="0.2">
      <c r="A56" s="1" t="s">
        <v>4</v>
      </c>
      <c r="B56" s="2">
        <v>4.8000000000000001E-2</v>
      </c>
      <c r="E56" t="s">
        <v>4</v>
      </c>
      <c r="G56" t="s">
        <v>118</v>
      </c>
      <c r="H56" t="s">
        <v>119</v>
      </c>
      <c r="I56" s="14">
        <v>3</v>
      </c>
      <c r="J56" s="14">
        <v>0</v>
      </c>
      <c r="K56">
        <v>0.27407999999999999</v>
      </c>
    </row>
    <row r="57" spans="1:11" x14ac:dyDescent="0.2">
      <c r="A57" s="1" t="s">
        <v>4</v>
      </c>
      <c r="B57" s="2">
        <v>4.4999999999999998E-2</v>
      </c>
      <c r="E57" t="s">
        <v>4</v>
      </c>
      <c r="G57" t="s">
        <v>118</v>
      </c>
      <c r="H57" t="s">
        <v>119</v>
      </c>
      <c r="I57" s="14">
        <v>3</v>
      </c>
      <c r="J57" s="14">
        <v>0</v>
      </c>
      <c r="K57">
        <v>0.25695000000000001</v>
      </c>
    </row>
    <row r="58" spans="1:11" x14ac:dyDescent="0.2">
      <c r="A58" s="1" t="s">
        <v>24</v>
      </c>
      <c r="B58" s="2">
        <v>6.8000000000000005E-2</v>
      </c>
      <c r="E58" t="s">
        <v>24</v>
      </c>
      <c r="G58" t="s">
        <v>118</v>
      </c>
      <c r="H58" t="s">
        <v>119</v>
      </c>
      <c r="I58" s="14">
        <v>2</v>
      </c>
      <c r="J58" s="14">
        <v>6</v>
      </c>
      <c r="K58">
        <v>0.38828000000000001</v>
      </c>
    </row>
    <row r="59" spans="1:11" x14ac:dyDescent="0.2">
      <c r="A59" s="1" t="s">
        <v>24</v>
      </c>
      <c r="B59" s="2">
        <v>2.5000000000000001E-2</v>
      </c>
      <c r="E59" t="s">
        <v>24</v>
      </c>
      <c r="G59" t="s">
        <v>118</v>
      </c>
      <c r="H59" t="s">
        <v>119</v>
      </c>
      <c r="I59" s="14">
        <v>2</v>
      </c>
      <c r="J59" s="14">
        <v>6</v>
      </c>
      <c r="K59">
        <v>0.14275000000000002</v>
      </c>
    </row>
    <row r="60" spans="1:11" x14ac:dyDescent="0.2">
      <c r="A60" s="1" t="s">
        <v>30</v>
      </c>
      <c r="B60" s="2">
        <v>0.18099999999999999</v>
      </c>
      <c r="E60" t="s">
        <v>30</v>
      </c>
      <c r="G60" t="s">
        <v>118</v>
      </c>
      <c r="H60" t="s">
        <v>119</v>
      </c>
      <c r="I60" s="14">
        <v>2</v>
      </c>
      <c r="J60" s="14">
        <v>3</v>
      </c>
      <c r="K60">
        <v>1.0335099999999999</v>
      </c>
    </row>
    <row r="61" spans="1:11" x14ac:dyDescent="0.2">
      <c r="A61" s="1" t="s">
        <v>30</v>
      </c>
      <c r="B61" s="2">
        <v>0.13300000000000001</v>
      </c>
      <c r="E61" t="s">
        <v>30</v>
      </c>
      <c r="G61" t="s">
        <v>118</v>
      </c>
      <c r="H61" t="s">
        <v>119</v>
      </c>
      <c r="I61" s="14">
        <v>2</v>
      </c>
      <c r="J61" s="14">
        <v>3</v>
      </c>
      <c r="K61">
        <v>0.75943000000000005</v>
      </c>
    </row>
    <row r="62" spans="1:11" x14ac:dyDescent="0.2">
      <c r="A62" s="1" t="s">
        <v>31</v>
      </c>
      <c r="B62" s="2">
        <v>2.4E-2</v>
      </c>
      <c r="E62" t="s">
        <v>31</v>
      </c>
      <c r="G62" t="s">
        <v>118</v>
      </c>
      <c r="H62" t="s">
        <v>119</v>
      </c>
      <c r="I62" s="14">
        <v>1</v>
      </c>
      <c r="J62" s="14">
        <v>0</v>
      </c>
      <c r="K62">
        <v>0.13704</v>
      </c>
    </row>
    <row r="63" spans="1:11" x14ac:dyDescent="0.2">
      <c r="A63" s="1" t="s">
        <v>31</v>
      </c>
      <c r="B63" s="2">
        <v>4.4999999999999998E-2</v>
      </c>
      <c r="E63" t="s">
        <v>31</v>
      </c>
      <c r="G63" t="s">
        <v>118</v>
      </c>
      <c r="H63" t="s">
        <v>119</v>
      </c>
      <c r="I63" s="14">
        <v>1</v>
      </c>
      <c r="J63" s="14">
        <v>0</v>
      </c>
      <c r="K63">
        <v>0.25695000000000001</v>
      </c>
    </row>
    <row r="64" spans="1:11" x14ac:dyDescent="0.2">
      <c r="A64" s="1" t="s">
        <v>7</v>
      </c>
      <c r="B64" s="2">
        <v>0.109</v>
      </c>
      <c r="E64" t="s">
        <v>7</v>
      </c>
      <c r="G64" t="s">
        <v>118</v>
      </c>
      <c r="H64" t="s">
        <v>121</v>
      </c>
      <c r="I64" s="14">
        <v>3</v>
      </c>
      <c r="J64" s="14">
        <v>0</v>
      </c>
      <c r="K64">
        <v>0.62239</v>
      </c>
    </row>
    <row r="65" spans="1:11" x14ac:dyDescent="0.2">
      <c r="A65" s="1" t="s">
        <v>7</v>
      </c>
      <c r="B65" s="2">
        <v>0.128</v>
      </c>
      <c r="E65" t="s">
        <v>7</v>
      </c>
      <c r="G65" t="s">
        <v>118</v>
      </c>
      <c r="H65" t="s">
        <v>121</v>
      </c>
      <c r="I65" s="14">
        <v>3</v>
      </c>
      <c r="J65" s="14">
        <v>0</v>
      </c>
      <c r="K65">
        <v>0.73087999999999997</v>
      </c>
    </row>
    <row r="66" spans="1:11" x14ac:dyDescent="0.2">
      <c r="A66" s="1" t="s">
        <v>12</v>
      </c>
      <c r="B66" s="2">
        <v>8.0000000000000002E-3</v>
      </c>
      <c r="E66" t="s">
        <v>12</v>
      </c>
      <c r="G66" t="s">
        <v>118</v>
      </c>
      <c r="H66" t="s">
        <v>121</v>
      </c>
      <c r="I66" s="14">
        <v>4</v>
      </c>
      <c r="J66" s="14">
        <v>12</v>
      </c>
      <c r="K66">
        <v>4.5679999999999998E-2</v>
      </c>
    </row>
    <row r="67" spans="1:11" x14ac:dyDescent="0.2">
      <c r="A67" s="1" t="s">
        <v>12</v>
      </c>
      <c r="B67" s="2">
        <v>6.0000000000000001E-3</v>
      </c>
      <c r="E67" t="s">
        <v>12</v>
      </c>
      <c r="G67" t="s">
        <v>118</v>
      </c>
      <c r="H67" t="s">
        <v>121</v>
      </c>
      <c r="I67" s="14">
        <v>4</v>
      </c>
      <c r="J67" s="14">
        <v>12</v>
      </c>
      <c r="K67">
        <v>3.4259999999999999E-2</v>
      </c>
    </row>
    <row r="68" spans="1:11" x14ac:dyDescent="0.2">
      <c r="A68" s="1" t="s">
        <v>34</v>
      </c>
      <c r="B68" s="2" t="s">
        <v>42</v>
      </c>
      <c r="E68" t="s">
        <v>34</v>
      </c>
      <c r="G68" t="s">
        <v>118</v>
      </c>
      <c r="H68" t="s">
        <v>119</v>
      </c>
      <c r="I68" s="14">
        <v>4</v>
      </c>
      <c r="J68" s="14">
        <v>0</v>
      </c>
      <c r="K68" t="e">
        <v>#VALUE!</v>
      </c>
    </row>
    <row r="69" spans="1:11" x14ac:dyDescent="0.2">
      <c r="A69" s="1" t="s">
        <v>34</v>
      </c>
      <c r="B69" s="2" t="s">
        <v>42</v>
      </c>
      <c r="E69" t="s">
        <v>34</v>
      </c>
      <c r="G69" t="s">
        <v>118</v>
      </c>
      <c r="H69" t="s">
        <v>119</v>
      </c>
      <c r="I69" s="14">
        <v>4</v>
      </c>
      <c r="J69" s="14">
        <v>0</v>
      </c>
      <c r="K69" t="e">
        <v>#VALUE!</v>
      </c>
    </row>
    <row r="70" spans="1:11" x14ac:dyDescent="0.2">
      <c r="A70" s="1" t="s">
        <v>39</v>
      </c>
      <c r="B70" s="2" t="s">
        <v>42</v>
      </c>
      <c r="E70" t="s">
        <v>39</v>
      </c>
      <c r="G70" t="s">
        <v>118</v>
      </c>
      <c r="H70" t="s">
        <v>119</v>
      </c>
      <c r="I70" s="14">
        <v>2</v>
      </c>
      <c r="J70" s="14">
        <v>9</v>
      </c>
      <c r="K70" t="e">
        <v>#VALUE!</v>
      </c>
    </row>
    <row r="71" spans="1:11" x14ac:dyDescent="0.2">
      <c r="A71" s="1" t="s">
        <v>39</v>
      </c>
      <c r="B71" s="2" t="s">
        <v>42</v>
      </c>
      <c r="E71" t="s">
        <v>39</v>
      </c>
      <c r="G71" t="s">
        <v>118</v>
      </c>
      <c r="H71" t="s">
        <v>119</v>
      </c>
      <c r="I71" s="14">
        <v>2</v>
      </c>
      <c r="J71" s="14">
        <v>9</v>
      </c>
      <c r="K71" t="e">
        <v>#VALUE!</v>
      </c>
    </row>
    <row r="72" spans="1:11" x14ac:dyDescent="0.2">
      <c r="A72" s="1" t="s">
        <v>25</v>
      </c>
      <c r="B72" s="2" t="s">
        <v>42</v>
      </c>
      <c r="E72" t="s">
        <v>25</v>
      </c>
      <c r="G72" t="s">
        <v>118</v>
      </c>
      <c r="H72" t="s">
        <v>121</v>
      </c>
      <c r="I72" s="14">
        <v>1</v>
      </c>
      <c r="J72" s="14">
        <v>6</v>
      </c>
      <c r="K72" t="e">
        <v>#VALUE!</v>
      </c>
    </row>
    <row r="73" spans="1:11" x14ac:dyDescent="0.2">
      <c r="A73" s="1" t="s">
        <v>25</v>
      </c>
      <c r="B73" s="2" t="s">
        <v>42</v>
      </c>
      <c r="E73" t="s">
        <v>25</v>
      </c>
      <c r="G73" t="s">
        <v>118</v>
      </c>
      <c r="H73" t="s">
        <v>121</v>
      </c>
      <c r="I73" s="14">
        <v>1</v>
      </c>
      <c r="J73" s="14">
        <v>6</v>
      </c>
      <c r="K73" t="e">
        <v>#VALUE!</v>
      </c>
    </row>
    <row r="74" spans="1:11" x14ac:dyDescent="0.2">
      <c r="A74" s="1" t="s">
        <v>26</v>
      </c>
      <c r="B74" s="2">
        <v>0.111</v>
      </c>
      <c r="E74" t="s">
        <v>26</v>
      </c>
      <c r="G74" t="s">
        <v>118</v>
      </c>
      <c r="H74" t="s">
        <v>119</v>
      </c>
      <c r="I74" s="14">
        <v>2</v>
      </c>
      <c r="J74" s="14">
        <v>0</v>
      </c>
      <c r="K74">
        <v>0.63380999999999998</v>
      </c>
    </row>
    <row r="75" spans="1:11" x14ac:dyDescent="0.2">
      <c r="A75" s="1" t="s">
        <v>26</v>
      </c>
      <c r="B75" s="2">
        <v>0.113</v>
      </c>
      <c r="E75" t="s">
        <v>26</v>
      </c>
      <c r="G75" t="s">
        <v>118</v>
      </c>
      <c r="H75" t="s">
        <v>119</v>
      </c>
      <c r="I75" s="14">
        <v>2</v>
      </c>
      <c r="J75" s="14">
        <v>0</v>
      </c>
      <c r="K75">
        <v>0.64522999999999997</v>
      </c>
    </row>
    <row r="76" spans="1:11" x14ac:dyDescent="0.2">
      <c r="A76" s="1" t="s">
        <v>20</v>
      </c>
      <c r="B76" s="2">
        <v>7.3999999999999996E-2</v>
      </c>
      <c r="E76" t="s">
        <v>20</v>
      </c>
      <c r="G76" t="s">
        <v>118</v>
      </c>
      <c r="H76" t="s">
        <v>121</v>
      </c>
      <c r="I76" s="14">
        <v>1</v>
      </c>
      <c r="J76" s="14">
        <v>0</v>
      </c>
      <c r="K76">
        <v>0.42253999999999997</v>
      </c>
    </row>
    <row r="77" spans="1:11" x14ac:dyDescent="0.2">
      <c r="A77" s="1" t="s">
        <v>20</v>
      </c>
      <c r="B77" s="2">
        <v>9.0999999999999998E-2</v>
      </c>
      <c r="E77" t="s">
        <v>20</v>
      </c>
      <c r="G77" t="s">
        <v>118</v>
      </c>
      <c r="H77" t="s">
        <v>121</v>
      </c>
      <c r="I77" s="14">
        <v>1</v>
      </c>
      <c r="J77" s="14">
        <v>0</v>
      </c>
      <c r="K77">
        <v>0.51961000000000002</v>
      </c>
    </row>
    <row r="78" spans="1:11" x14ac:dyDescent="0.2">
      <c r="A78" s="1" t="s">
        <v>19</v>
      </c>
      <c r="B78" s="2">
        <v>9.0999999999999998E-2</v>
      </c>
      <c r="E78" t="s">
        <v>19</v>
      </c>
      <c r="G78" t="s">
        <v>118</v>
      </c>
      <c r="H78" t="s">
        <v>119</v>
      </c>
      <c r="I78" s="14">
        <v>1</v>
      </c>
      <c r="J78" s="14">
        <v>3</v>
      </c>
      <c r="K78">
        <v>0.51961000000000002</v>
      </c>
    </row>
    <row r="79" spans="1:11" x14ac:dyDescent="0.2">
      <c r="A79" s="1" t="s">
        <v>19</v>
      </c>
      <c r="B79" s="2">
        <v>0.16900000000000001</v>
      </c>
      <c r="E79" t="s">
        <v>19</v>
      </c>
      <c r="G79" t="s">
        <v>118</v>
      </c>
      <c r="H79" t="s">
        <v>119</v>
      </c>
      <c r="I79" s="14">
        <v>1</v>
      </c>
      <c r="J79" s="14">
        <v>3</v>
      </c>
      <c r="K79">
        <v>0.96499000000000001</v>
      </c>
    </row>
    <row r="80" spans="1:11" x14ac:dyDescent="0.2">
      <c r="A80" s="1" t="s">
        <v>6</v>
      </c>
      <c r="B80" s="2">
        <v>6.6000000000000003E-2</v>
      </c>
      <c r="E80" t="s">
        <v>6</v>
      </c>
      <c r="G80" t="s">
        <v>118</v>
      </c>
      <c r="H80" t="s">
        <v>121</v>
      </c>
      <c r="I80" s="14">
        <v>4</v>
      </c>
      <c r="J80" s="14">
        <v>0</v>
      </c>
      <c r="K80">
        <v>0.37686000000000003</v>
      </c>
    </row>
    <row r="81" spans="1:11" x14ac:dyDescent="0.2">
      <c r="A81" s="1" t="s">
        <v>6</v>
      </c>
      <c r="B81" s="2">
        <v>0.113</v>
      </c>
      <c r="E81" t="s">
        <v>6</v>
      </c>
      <c r="G81" t="s">
        <v>118</v>
      </c>
      <c r="H81" t="s">
        <v>121</v>
      </c>
      <c r="I81" s="14">
        <v>4</v>
      </c>
      <c r="J81" s="14">
        <v>0</v>
      </c>
      <c r="K81">
        <v>0.64522999999999997</v>
      </c>
    </row>
    <row r="82" spans="1:11" x14ac:dyDescent="0.2">
      <c r="A82" s="1" t="s">
        <v>4</v>
      </c>
      <c r="B82" s="2">
        <v>7.0999999999999994E-2</v>
      </c>
      <c r="E82" t="s">
        <v>4</v>
      </c>
      <c r="G82" t="s">
        <v>118</v>
      </c>
      <c r="H82" t="s">
        <v>119</v>
      </c>
      <c r="I82" s="14">
        <v>3</v>
      </c>
      <c r="J82" s="14">
        <v>0</v>
      </c>
      <c r="K82">
        <v>0.40540999999999994</v>
      </c>
    </row>
    <row r="83" spans="1:11" x14ac:dyDescent="0.2">
      <c r="A83" s="1" t="s">
        <v>4</v>
      </c>
      <c r="B83" s="2">
        <v>0.155</v>
      </c>
      <c r="E83" t="s">
        <v>4</v>
      </c>
      <c r="G83" t="s">
        <v>118</v>
      </c>
      <c r="H83" t="s">
        <v>119</v>
      </c>
      <c r="I83" s="14">
        <v>3</v>
      </c>
      <c r="J83" s="14">
        <v>0</v>
      </c>
      <c r="K83">
        <v>0.88505</v>
      </c>
    </row>
    <row r="84" spans="1:11" x14ac:dyDescent="0.2">
      <c r="A84" s="1" t="s">
        <v>24</v>
      </c>
      <c r="B84" s="2">
        <v>0.13200000000000001</v>
      </c>
      <c r="E84" t="s">
        <v>24</v>
      </c>
      <c r="G84" t="s">
        <v>118</v>
      </c>
      <c r="H84" t="s">
        <v>119</v>
      </c>
      <c r="I84" s="14">
        <v>2</v>
      </c>
      <c r="J84" s="14">
        <v>6</v>
      </c>
      <c r="K84">
        <v>0.75372000000000006</v>
      </c>
    </row>
    <row r="85" spans="1:11" x14ac:dyDescent="0.2">
      <c r="A85" s="1" t="s">
        <v>24</v>
      </c>
      <c r="B85" s="2">
        <v>0.13600000000000001</v>
      </c>
      <c r="E85" t="s">
        <v>24</v>
      </c>
      <c r="G85" t="s">
        <v>118</v>
      </c>
      <c r="H85" t="s">
        <v>119</v>
      </c>
      <c r="I85" s="14">
        <v>2</v>
      </c>
      <c r="J85" s="14">
        <v>6</v>
      </c>
      <c r="K85">
        <v>0.77656000000000003</v>
      </c>
    </row>
    <row r="86" spans="1:11" x14ac:dyDescent="0.2">
      <c r="A86" s="1" t="s">
        <v>30</v>
      </c>
      <c r="B86" s="2">
        <v>0.13100000000000001</v>
      </c>
      <c r="E86" t="s">
        <v>30</v>
      </c>
      <c r="G86" t="s">
        <v>118</v>
      </c>
      <c r="H86" t="s">
        <v>119</v>
      </c>
      <c r="I86" s="14">
        <v>2</v>
      </c>
      <c r="J86" s="14">
        <v>3</v>
      </c>
      <c r="K86">
        <v>0.74801000000000006</v>
      </c>
    </row>
    <row r="87" spans="1:11" x14ac:dyDescent="0.2">
      <c r="A87" s="1" t="s">
        <v>30</v>
      </c>
      <c r="B87" s="2">
        <v>0.17499999999999999</v>
      </c>
      <c r="E87" t="s">
        <v>30</v>
      </c>
      <c r="G87" t="s">
        <v>118</v>
      </c>
      <c r="H87" t="s">
        <v>119</v>
      </c>
      <c r="I87" s="14">
        <v>2</v>
      </c>
      <c r="J87" s="14">
        <v>3</v>
      </c>
      <c r="K87">
        <v>0.99924999999999997</v>
      </c>
    </row>
    <row r="88" spans="1:11" x14ac:dyDescent="0.2">
      <c r="A88" s="1" t="s">
        <v>31</v>
      </c>
      <c r="B88" s="2">
        <v>0.12</v>
      </c>
      <c r="E88" t="s">
        <v>31</v>
      </c>
      <c r="G88" t="s">
        <v>118</v>
      </c>
      <c r="H88" t="s">
        <v>119</v>
      </c>
      <c r="I88" s="14">
        <v>1</v>
      </c>
      <c r="J88" s="14">
        <v>0</v>
      </c>
      <c r="K88">
        <v>0.68519999999999992</v>
      </c>
    </row>
    <row r="89" spans="1:11" x14ac:dyDescent="0.2">
      <c r="A89" s="1" t="s">
        <v>31</v>
      </c>
      <c r="B89" s="2">
        <v>0.11899999999999999</v>
      </c>
      <c r="E89" t="s">
        <v>31</v>
      </c>
      <c r="G89" t="s">
        <v>118</v>
      </c>
      <c r="H89" t="s">
        <v>119</v>
      </c>
      <c r="I89" s="14">
        <v>1</v>
      </c>
      <c r="J89" s="14">
        <v>0</v>
      </c>
      <c r="K89">
        <v>0.67948999999999993</v>
      </c>
    </row>
    <row r="90" spans="1:11" x14ac:dyDescent="0.2">
      <c r="A90" s="1" t="s">
        <v>7</v>
      </c>
      <c r="B90" s="2">
        <v>0.129</v>
      </c>
      <c r="E90" t="s">
        <v>7</v>
      </c>
      <c r="G90" t="s">
        <v>118</v>
      </c>
      <c r="H90" t="s">
        <v>121</v>
      </c>
      <c r="I90" s="14">
        <v>3</v>
      </c>
      <c r="J90" s="14">
        <v>0</v>
      </c>
      <c r="K90">
        <v>0.73658999999999997</v>
      </c>
    </row>
    <row r="91" spans="1:11" x14ac:dyDescent="0.2">
      <c r="A91" s="1" t="s">
        <v>7</v>
      </c>
      <c r="B91" s="2">
        <v>0.13700000000000001</v>
      </c>
      <c r="E91" t="s">
        <v>7</v>
      </c>
      <c r="G91" t="s">
        <v>118</v>
      </c>
      <c r="H91" t="s">
        <v>121</v>
      </c>
      <c r="I91" s="14">
        <v>3</v>
      </c>
      <c r="J91" s="14">
        <v>0</v>
      </c>
      <c r="K91">
        <v>0.78227000000000002</v>
      </c>
    </row>
    <row r="92" spans="1:11" x14ac:dyDescent="0.2">
      <c r="A92" s="1" t="s">
        <v>12</v>
      </c>
      <c r="B92" s="2">
        <v>0.1</v>
      </c>
      <c r="E92" t="s">
        <v>12</v>
      </c>
      <c r="G92" t="s">
        <v>118</v>
      </c>
      <c r="H92" t="s">
        <v>121</v>
      </c>
      <c r="I92" s="14">
        <v>4</v>
      </c>
      <c r="J92" s="14">
        <v>12</v>
      </c>
      <c r="K92">
        <v>0.57100000000000006</v>
      </c>
    </row>
    <row r="93" spans="1:11" x14ac:dyDescent="0.2">
      <c r="A93" s="1" t="s">
        <v>12</v>
      </c>
      <c r="B93" s="2">
        <v>0.08</v>
      </c>
      <c r="E93" t="s">
        <v>12</v>
      </c>
      <c r="G93" t="s">
        <v>118</v>
      </c>
      <c r="H93" t="s">
        <v>121</v>
      </c>
      <c r="I93" s="14">
        <v>4</v>
      </c>
      <c r="J93" s="14">
        <v>12</v>
      </c>
      <c r="K93">
        <v>0.45679999999999998</v>
      </c>
    </row>
    <row r="94" spans="1:11" x14ac:dyDescent="0.2">
      <c r="A94" s="1" t="s">
        <v>34</v>
      </c>
      <c r="B94" s="2">
        <v>0.122</v>
      </c>
      <c r="E94" t="s">
        <v>34</v>
      </c>
      <c r="G94" t="s">
        <v>118</v>
      </c>
      <c r="H94" t="s">
        <v>119</v>
      </c>
      <c r="I94" s="14">
        <v>4</v>
      </c>
      <c r="J94" s="14">
        <v>0</v>
      </c>
      <c r="K94">
        <v>0.69662000000000002</v>
      </c>
    </row>
    <row r="95" spans="1:11" x14ac:dyDescent="0.2">
      <c r="A95" s="1" t="s">
        <v>34</v>
      </c>
      <c r="B95" s="2">
        <v>8.4000000000000005E-2</v>
      </c>
      <c r="E95" t="s">
        <v>34</v>
      </c>
      <c r="G95" t="s">
        <v>118</v>
      </c>
      <c r="H95" t="s">
        <v>119</v>
      </c>
      <c r="I95" s="14">
        <v>4</v>
      </c>
      <c r="J95" s="14">
        <v>0</v>
      </c>
      <c r="K95">
        <v>0.47964000000000001</v>
      </c>
    </row>
    <row r="96" spans="1:11" x14ac:dyDescent="0.2">
      <c r="A96" s="1" t="s">
        <v>39</v>
      </c>
      <c r="B96" s="2">
        <v>0.16600000000000001</v>
      </c>
      <c r="E96" t="s">
        <v>39</v>
      </c>
      <c r="G96" t="s">
        <v>118</v>
      </c>
      <c r="H96" t="s">
        <v>119</v>
      </c>
      <c r="I96" s="14">
        <v>2</v>
      </c>
      <c r="J96" s="14">
        <v>9</v>
      </c>
      <c r="K96">
        <v>0.94786000000000004</v>
      </c>
    </row>
    <row r="97" spans="1:11" x14ac:dyDescent="0.2">
      <c r="A97" s="1" t="s">
        <v>39</v>
      </c>
      <c r="B97" s="2">
        <v>0.16</v>
      </c>
      <c r="E97" t="s">
        <v>39</v>
      </c>
      <c r="G97" t="s">
        <v>118</v>
      </c>
      <c r="H97" t="s">
        <v>119</v>
      </c>
      <c r="I97" s="14">
        <v>2</v>
      </c>
      <c r="J97" s="14">
        <v>9</v>
      </c>
      <c r="K97">
        <v>0.91359999999999997</v>
      </c>
    </row>
    <row r="98" spans="1:11" x14ac:dyDescent="0.2">
      <c r="A98" s="1" t="s">
        <v>25</v>
      </c>
      <c r="B98" s="2">
        <v>0.1</v>
      </c>
      <c r="E98" t="s">
        <v>25</v>
      </c>
      <c r="G98" t="s">
        <v>118</v>
      </c>
      <c r="H98" t="s">
        <v>121</v>
      </c>
      <c r="I98" s="14">
        <v>1</v>
      </c>
      <c r="J98" s="14">
        <v>6</v>
      </c>
      <c r="K98">
        <v>0.57100000000000006</v>
      </c>
    </row>
    <row r="99" spans="1:11" x14ac:dyDescent="0.2">
      <c r="A99" s="1" t="s">
        <v>25</v>
      </c>
      <c r="B99" s="2">
        <v>9.7000000000000003E-2</v>
      </c>
      <c r="E99" t="s">
        <v>25</v>
      </c>
      <c r="G99" t="s">
        <v>118</v>
      </c>
      <c r="H99" t="s">
        <v>121</v>
      </c>
      <c r="I99" s="14">
        <v>1</v>
      </c>
      <c r="J99" s="14">
        <v>6</v>
      </c>
      <c r="K99">
        <v>0.55386999999999997</v>
      </c>
    </row>
    <row r="100" spans="1:11" x14ac:dyDescent="0.2">
      <c r="A100" s="1" t="s">
        <v>22</v>
      </c>
      <c r="B100" s="2">
        <v>0.11899999999999999</v>
      </c>
      <c r="E100" t="s">
        <v>22</v>
      </c>
      <c r="G100" t="s">
        <v>118</v>
      </c>
      <c r="H100" t="s">
        <v>121</v>
      </c>
      <c r="I100" s="14">
        <v>1</v>
      </c>
      <c r="J100" s="14">
        <v>9</v>
      </c>
      <c r="K100">
        <v>0.67948999999999993</v>
      </c>
    </row>
    <row r="101" spans="1:11" x14ac:dyDescent="0.2">
      <c r="A101" s="1" t="s">
        <v>22</v>
      </c>
      <c r="B101" s="2">
        <v>0.11899999999999999</v>
      </c>
      <c r="E101" t="s">
        <v>22</v>
      </c>
      <c r="G101" t="s">
        <v>118</v>
      </c>
      <c r="H101" t="s">
        <v>121</v>
      </c>
      <c r="I101" s="14">
        <v>1</v>
      </c>
      <c r="J101" s="14">
        <v>9</v>
      </c>
      <c r="K101">
        <v>0.67948999999999993</v>
      </c>
    </row>
    <row r="102" spans="1:11" x14ac:dyDescent="0.2">
      <c r="A102" s="1" t="s">
        <v>3</v>
      </c>
      <c r="B102" s="2">
        <v>8.2000000000000003E-2</v>
      </c>
      <c r="E102" t="s">
        <v>3</v>
      </c>
      <c r="G102" t="s">
        <v>118</v>
      </c>
      <c r="H102" t="s">
        <v>121</v>
      </c>
      <c r="I102" s="14">
        <v>3</v>
      </c>
      <c r="J102" s="14">
        <v>6</v>
      </c>
      <c r="K102">
        <v>0.46822000000000003</v>
      </c>
    </row>
    <row r="103" spans="1:11" x14ac:dyDescent="0.2">
      <c r="A103" s="1" t="s">
        <v>3</v>
      </c>
      <c r="B103" s="2">
        <v>9.0999999999999998E-2</v>
      </c>
      <c r="E103" t="s">
        <v>3</v>
      </c>
      <c r="G103" t="s">
        <v>118</v>
      </c>
      <c r="H103" t="s">
        <v>121</v>
      </c>
      <c r="I103" s="14">
        <v>3</v>
      </c>
      <c r="J103" s="14">
        <v>6</v>
      </c>
      <c r="K103">
        <v>0.51961000000000002</v>
      </c>
    </row>
    <row r="104" spans="1:11" x14ac:dyDescent="0.2">
      <c r="A104" s="1" t="s">
        <v>11</v>
      </c>
      <c r="B104" s="2">
        <v>7.1999999999999995E-2</v>
      </c>
      <c r="E104" t="s">
        <v>11</v>
      </c>
      <c r="G104" t="s">
        <v>118</v>
      </c>
      <c r="H104" t="s">
        <v>121</v>
      </c>
      <c r="I104" s="14">
        <v>3</v>
      </c>
      <c r="J104" s="14">
        <v>9</v>
      </c>
      <c r="K104">
        <v>0.41111999999999999</v>
      </c>
    </row>
    <row r="105" spans="1:11" x14ac:dyDescent="0.2">
      <c r="A105" s="1" t="s">
        <v>11</v>
      </c>
      <c r="B105" s="2">
        <v>7.8E-2</v>
      </c>
      <c r="E105" t="s">
        <v>11</v>
      </c>
      <c r="G105" t="s">
        <v>118</v>
      </c>
      <c r="H105" t="s">
        <v>121</v>
      </c>
      <c r="I105" s="14">
        <v>3</v>
      </c>
      <c r="J105" s="14">
        <v>9</v>
      </c>
      <c r="K105">
        <v>0.44538</v>
      </c>
    </row>
    <row r="106" spans="1:11" x14ac:dyDescent="0.2">
      <c r="A106" s="1" t="s">
        <v>9</v>
      </c>
      <c r="B106" s="2">
        <v>0.09</v>
      </c>
      <c r="E106" t="s">
        <v>9</v>
      </c>
      <c r="G106" t="s">
        <v>118</v>
      </c>
      <c r="H106" t="s">
        <v>119</v>
      </c>
      <c r="I106" s="14">
        <v>3</v>
      </c>
      <c r="J106" s="14">
        <v>3</v>
      </c>
      <c r="K106">
        <v>0.51390000000000002</v>
      </c>
    </row>
    <row r="107" spans="1:11" x14ac:dyDescent="0.2">
      <c r="A107" s="1" t="s">
        <v>9</v>
      </c>
      <c r="B107" s="2">
        <v>9.8000000000000004E-2</v>
      </c>
      <c r="E107" t="s">
        <v>9</v>
      </c>
      <c r="G107" t="s">
        <v>118</v>
      </c>
      <c r="H107" t="s">
        <v>119</v>
      </c>
      <c r="I107" s="14">
        <v>3</v>
      </c>
      <c r="J107" s="14">
        <v>3</v>
      </c>
      <c r="K107">
        <v>0.55957999999999997</v>
      </c>
    </row>
    <row r="108" spans="1:11" x14ac:dyDescent="0.2">
      <c r="A108" s="1" t="s">
        <v>21</v>
      </c>
      <c r="B108" s="2">
        <v>8.5000000000000006E-2</v>
      </c>
      <c r="E108" t="s">
        <v>21</v>
      </c>
      <c r="G108" t="s">
        <v>118</v>
      </c>
      <c r="H108" t="s">
        <v>121</v>
      </c>
      <c r="I108" s="14">
        <v>3</v>
      </c>
      <c r="J108" s="14">
        <v>3</v>
      </c>
      <c r="K108">
        <v>0.48535000000000006</v>
      </c>
    </row>
    <row r="109" spans="1:11" x14ac:dyDescent="0.2">
      <c r="A109" s="1" t="s">
        <v>21</v>
      </c>
      <c r="B109" s="2">
        <v>0.105</v>
      </c>
      <c r="E109" t="s">
        <v>21</v>
      </c>
      <c r="G109" t="s">
        <v>118</v>
      </c>
      <c r="H109" t="s">
        <v>121</v>
      </c>
      <c r="I109" s="14">
        <v>3</v>
      </c>
      <c r="J109" s="14">
        <v>3</v>
      </c>
      <c r="K109">
        <v>0.59955000000000003</v>
      </c>
    </row>
    <row r="110" spans="1:11" x14ac:dyDescent="0.2">
      <c r="A110" s="1" t="s">
        <v>5</v>
      </c>
      <c r="B110" s="2">
        <v>8.2000000000000003E-2</v>
      </c>
      <c r="E110" t="s">
        <v>5</v>
      </c>
      <c r="G110" t="s">
        <v>118</v>
      </c>
      <c r="H110" t="s">
        <v>121</v>
      </c>
      <c r="I110" s="14">
        <v>1</v>
      </c>
      <c r="J110" s="14">
        <v>3</v>
      </c>
      <c r="K110">
        <v>0.46822000000000003</v>
      </c>
    </row>
    <row r="111" spans="1:11" x14ac:dyDescent="0.2">
      <c r="A111" s="1" t="s">
        <v>5</v>
      </c>
      <c r="B111" s="2">
        <v>6.5000000000000002E-2</v>
      </c>
      <c r="E111" t="s">
        <v>5</v>
      </c>
      <c r="G111" t="s">
        <v>118</v>
      </c>
      <c r="H111" t="s">
        <v>121</v>
      </c>
      <c r="I111" s="14">
        <v>1</v>
      </c>
      <c r="J111" s="14">
        <v>3</v>
      </c>
      <c r="K111">
        <v>0.37115000000000004</v>
      </c>
    </row>
    <row r="112" spans="1:11" x14ac:dyDescent="0.2">
      <c r="A112" s="1" t="s">
        <v>14</v>
      </c>
      <c r="B112" s="2">
        <v>0.13300000000000001</v>
      </c>
      <c r="E112" t="s">
        <v>14</v>
      </c>
      <c r="G112" t="s">
        <v>118</v>
      </c>
      <c r="H112" t="s">
        <v>119</v>
      </c>
      <c r="I112" s="14">
        <v>4</v>
      </c>
      <c r="J112" s="14">
        <v>3</v>
      </c>
      <c r="K112">
        <v>0.75943000000000005</v>
      </c>
    </row>
    <row r="113" spans="1:11" x14ac:dyDescent="0.2">
      <c r="A113" s="1" t="s">
        <v>14</v>
      </c>
      <c r="B113" s="2">
        <v>0.13</v>
      </c>
      <c r="E113" t="s">
        <v>14</v>
      </c>
      <c r="G113" t="s">
        <v>118</v>
      </c>
      <c r="H113" t="s">
        <v>119</v>
      </c>
      <c r="I113" s="14">
        <v>4</v>
      </c>
      <c r="J113" s="14">
        <v>3</v>
      </c>
      <c r="K113">
        <v>0.74230000000000007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topLeftCell="A15" workbookViewId="0">
      <selection activeCell="A42" sqref="A42:A46"/>
    </sheetView>
  </sheetViews>
  <sheetFormatPr baseColWidth="10" defaultRowHeight="16" x14ac:dyDescent="0.2"/>
  <cols>
    <col min="1" max="1" width="12.83203125" bestFit="1" customWidth="1"/>
    <col min="2" max="2" width="20.5" bestFit="1" customWidth="1"/>
    <col min="3" max="3" width="20.6640625" bestFit="1" customWidth="1"/>
  </cols>
  <sheetData>
    <row r="3" spans="1:3" x14ac:dyDescent="0.2">
      <c r="A3" s="12" t="s">
        <v>129</v>
      </c>
      <c r="B3" t="s">
        <v>141</v>
      </c>
      <c r="C3" t="s">
        <v>142</v>
      </c>
    </row>
    <row r="4" spans="1:3" x14ac:dyDescent="0.2">
      <c r="A4" s="13" t="s">
        <v>31</v>
      </c>
      <c r="B4" s="14">
        <v>0.43966999999999995</v>
      </c>
      <c r="C4" s="14">
        <v>0.28447034326973347</v>
      </c>
    </row>
    <row r="5" spans="1:3" x14ac:dyDescent="0.2">
      <c r="A5" s="13" t="s">
        <v>19</v>
      </c>
      <c r="B5" s="14">
        <v>0.62667249999999997</v>
      </c>
      <c r="C5" s="14">
        <v>0.23549279626278724</v>
      </c>
    </row>
    <row r="6" spans="1:3" x14ac:dyDescent="0.2">
      <c r="A6" s="13" t="s">
        <v>26</v>
      </c>
      <c r="B6" s="14">
        <v>0.54102249999999996</v>
      </c>
      <c r="C6" s="14">
        <v>0.11442579760846489</v>
      </c>
    </row>
    <row r="7" spans="1:3" x14ac:dyDescent="0.2">
      <c r="A7" s="13" t="s">
        <v>30</v>
      </c>
      <c r="B7" s="14">
        <v>0.88505</v>
      </c>
      <c r="C7" s="14">
        <v>0.15236180361232252</v>
      </c>
    </row>
    <row r="8" spans="1:3" x14ac:dyDescent="0.2">
      <c r="A8" s="13" t="s">
        <v>24</v>
      </c>
      <c r="B8" s="14">
        <v>0.51532750000000005</v>
      </c>
      <c r="C8" s="14">
        <v>0.30552057425264623</v>
      </c>
    </row>
    <row r="9" spans="1:3" x14ac:dyDescent="0.2">
      <c r="A9" s="13" t="s">
        <v>39</v>
      </c>
      <c r="B9" s="14">
        <v>0.93073000000000006</v>
      </c>
      <c r="C9" s="14">
        <v>2.4225478323448794E-2</v>
      </c>
    </row>
    <row r="10" spans="1:3" x14ac:dyDescent="0.2">
      <c r="A10" s="13" t="s">
        <v>4</v>
      </c>
      <c r="B10" s="14">
        <v>0.45537249999999996</v>
      </c>
      <c r="C10" s="14">
        <v>0.29402803974847935</v>
      </c>
    </row>
    <row r="11" spans="1:3" x14ac:dyDescent="0.2">
      <c r="A11" s="13" t="s">
        <v>9</v>
      </c>
      <c r="B11" s="14">
        <v>0.53673999999999999</v>
      </c>
      <c r="C11" s="14">
        <v>3.2300637764601445E-2</v>
      </c>
    </row>
    <row r="12" spans="1:3" x14ac:dyDescent="0.2">
      <c r="A12" s="13" t="s">
        <v>34</v>
      </c>
      <c r="B12" s="14">
        <v>0.58813000000000004</v>
      </c>
      <c r="C12" s="14">
        <v>0.15342802938185723</v>
      </c>
    </row>
    <row r="13" spans="1:3" x14ac:dyDescent="0.2">
      <c r="A13" s="13" t="s">
        <v>14</v>
      </c>
      <c r="B13" s="14">
        <v>0.75086500000000012</v>
      </c>
      <c r="C13" s="14">
        <v>1.2112739161722105E-2</v>
      </c>
    </row>
    <row r="14" spans="1:3" x14ac:dyDescent="0.2">
      <c r="A14" s="13" t="s">
        <v>75</v>
      </c>
      <c r="B14" s="14">
        <v>0.7994</v>
      </c>
      <c r="C14" s="14">
        <v>0.12920255105840664</v>
      </c>
    </row>
    <row r="15" spans="1:3" x14ac:dyDescent="0.2">
      <c r="A15" s="13" t="s">
        <v>77</v>
      </c>
      <c r="B15" s="14">
        <v>1.40466</v>
      </c>
      <c r="C15" s="14">
        <v>0.10497707273495524</v>
      </c>
    </row>
    <row r="16" spans="1:3" x14ac:dyDescent="0.2">
      <c r="A16" s="13" t="s">
        <v>76</v>
      </c>
      <c r="B16" s="14">
        <v>1.755825</v>
      </c>
      <c r="C16" s="14">
        <v>6.8638855249775851E-2</v>
      </c>
    </row>
    <row r="17" spans="1:3" x14ac:dyDescent="0.2">
      <c r="A17" s="13" t="s">
        <v>81</v>
      </c>
      <c r="B17" s="14">
        <v>1.3875299999999999</v>
      </c>
      <c r="C17" s="14">
        <v>4.8450956646902174E-2</v>
      </c>
    </row>
    <row r="18" spans="1:3" x14ac:dyDescent="0.2">
      <c r="A18" s="13" t="s">
        <v>66</v>
      </c>
      <c r="B18" s="14">
        <v>1.85575</v>
      </c>
      <c r="C18" s="14">
        <v>6.4601275529209773E-2</v>
      </c>
    </row>
    <row r="19" spans="1:3" x14ac:dyDescent="0.2">
      <c r="A19" s="13" t="s">
        <v>82</v>
      </c>
      <c r="B19" s="14">
        <v>1.453195</v>
      </c>
      <c r="C19" s="14">
        <v>2.8263058044013009E-2</v>
      </c>
    </row>
    <row r="20" spans="1:3" x14ac:dyDescent="0.2">
      <c r="A20" s="13" t="s">
        <v>69</v>
      </c>
      <c r="B20" s="14">
        <v>1.85575</v>
      </c>
      <c r="C20" s="14">
        <v>0.28263058044026368</v>
      </c>
    </row>
    <row r="21" spans="1:3" x14ac:dyDescent="0.2">
      <c r="A21" s="13" t="s">
        <v>57</v>
      </c>
      <c r="B21" s="14">
        <v>0.75371999999999995</v>
      </c>
      <c r="C21" s="14">
        <v>8.0751594411503619E-2</v>
      </c>
    </row>
    <row r="22" spans="1:3" x14ac:dyDescent="0.2">
      <c r="A22" s="13" t="s">
        <v>80</v>
      </c>
      <c r="B22" s="14">
        <v>1.26762</v>
      </c>
      <c r="C22" s="14">
        <v>0.16150318882300863</v>
      </c>
    </row>
    <row r="23" spans="1:3" x14ac:dyDescent="0.2">
      <c r="A23" s="13" t="s">
        <v>65</v>
      </c>
      <c r="B23" s="14">
        <v>0.95642499999999997</v>
      </c>
      <c r="C23" s="14">
        <v>4.4413376926326055E-2</v>
      </c>
    </row>
    <row r="24" spans="1:3" x14ac:dyDescent="0.2">
      <c r="A24" s="13" t="s">
        <v>20</v>
      </c>
      <c r="B24" s="14">
        <v>0.45965500000000004</v>
      </c>
      <c r="C24" s="14">
        <v>5.1601048115969904E-2</v>
      </c>
    </row>
    <row r="25" spans="1:3" x14ac:dyDescent="0.2">
      <c r="A25" s="13" t="s">
        <v>5</v>
      </c>
      <c r="B25" s="14">
        <v>0.41968500000000003</v>
      </c>
      <c r="C25" s="14">
        <v>6.863885524977828E-2</v>
      </c>
    </row>
    <row r="26" spans="1:3" x14ac:dyDescent="0.2">
      <c r="A26" s="13" t="s">
        <v>25</v>
      </c>
      <c r="B26" s="14">
        <v>0.56243500000000002</v>
      </c>
      <c r="C26" s="14">
        <v>1.2112739161726688E-2</v>
      </c>
    </row>
    <row r="27" spans="1:3" x14ac:dyDescent="0.2">
      <c r="A27" s="13" t="s">
        <v>22</v>
      </c>
      <c r="B27" s="14">
        <v>0.67948999999999993</v>
      </c>
      <c r="C27" s="14">
        <v>0</v>
      </c>
    </row>
    <row r="28" spans="1:3" x14ac:dyDescent="0.2">
      <c r="A28" s="13" t="s">
        <v>7</v>
      </c>
      <c r="B28" s="14">
        <v>0.71803249999999996</v>
      </c>
      <c r="C28" s="14">
        <v>6.7782454157891137E-2</v>
      </c>
    </row>
    <row r="29" spans="1:3" x14ac:dyDescent="0.2">
      <c r="A29" s="13" t="s">
        <v>21</v>
      </c>
      <c r="B29" s="14">
        <v>0.5424500000000001</v>
      </c>
      <c r="C29" s="14">
        <v>8.0751594411502939E-2</v>
      </c>
    </row>
    <row r="30" spans="1:3" x14ac:dyDescent="0.2">
      <c r="A30" s="13" t="s">
        <v>3</v>
      </c>
      <c r="B30" s="14">
        <v>0.49391499999999999</v>
      </c>
      <c r="C30" s="14">
        <v>3.6338217485177009E-2</v>
      </c>
    </row>
    <row r="31" spans="1:3" x14ac:dyDescent="0.2">
      <c r="A31" s="13" t="s">
        <v>11</v>
      </c>
      <c r="B31" s="14">
        <v>0.42825000000000002</v>
      </c>
      <c r="C31" s="14">
        <v>2.4225478323451087E-2</v>
      </c>
    </row>
    <row r="32" spans="1:3" x14ac:dyDescent="0.2">
      <c r="A32" s="13" t="s">
        <v>6</v>
      </c>
      <c r="B32" s="14">
        <v>0.61239749999999993</v>
      </c>
      <c r="C32" s="14">
        <v>0.16058370431543426</v>
      </c>
    </row>
    <row r="33" spans="1:3" x14ac:dyDescent="0.2">
      <c r="A33" s="13" t="s">
        <v>12</v>
      </c>
      <c r="B33" s="14">
        <v>0.27693500000000004</v>
      </c>
      <c r="C33" s="14">
        <v>0.27760623978337851</v>
      </c>
    </row>
    <row r="34" spans="1:3" x14ac:dyDescent="0.2">
      <c r="A34" s="13" t="s">
        <v>68</v>
      </c>
      <c r="B34" s="14">
        <v>1.3218649999999998</v>
      </c>
      <c r="C34" s="14">
        <v>9.2864333573232302E-2</v>
      </c>
    </row>
    <row r="35" spans="1:3" x14ac:dyDescent="0.2">
      <c r="A35" s="13" t="s">
        <v>70</v>
      </c>
      <c r="B35" s="14">
        <v>1.90143</v>
      </c>
      <c r="C35" s="14">
        <v>0.35530701541061593</v>
      </c>
    </row>
    <row r="36" spans="1:3" x14ac:dyDescent="0.2">
      <c r="A36" s="13" t="s">
        <v>61</v>
      </c>
      <c r="B36" s="14">
        <v>0.67378000000000005</v>
      </c>
      <c r="C36" s="14">
        <v>6.4601275529202043E-2</v>
      </c>
    </row>
    <row r="37" spans="1:3" x14ac:dyDescent="0.2">
      <c r="A37" s="13" t="s">
        <v>73</v>
      </c>
      <c r="B37" s="14">
        <v>1.2333599999999998</v>
      </c>
      <c r="C37" s="14">
        <v>0.17765350770530922</v>
      </c>
    </row>
    <row r="38" spans="1:3" x14ac:dyDescent="0.2">
      <c r="A38" s="13" t="s">
        <v>67</v>
      </c>
      <c r="B38" s="14">
        <v>1.41608</v>
      </c>
      <c r="C38" s="14">
        <v>0.29070573988141302</v>
      </c>
    </row>
    <row r="39" spans="1:3" x14ac:dyDescent="0.2">
      <c r="A39" s="13" t="s">
        <v>72</v>
      </c>
      <c r="B39" s="14">
        <v>1.68445</v>
      </c>
      <c r="C39" s="14">
        <v>0.6056369580862776</v>
      </c>
    </row>
    <row r="40" spans="1:3" x14ac:dyDescent="0.2">
      <c r="A40" s="13" t="s">
        <v>64</v>
      </c>
      <c r="B40" s="14">
        <v>1.2276500000000001</v>
      </c>
      <c r="C40" s="14">
        <v>0.26648026155796134</v>
      </c>
    </row>
    <row r="41" spans="1:3" x14ac:dyDescent="0.2">
      <c r="A41" s="13" t="s">
        <v>71</v>
      </c>
      <c r="B41" s="14">
        <v>2.10128</v>
      </c>
      <c r="C41" s="14">
        <v>0.48450956646902354</v>
      </c>
    </row>
    <row r="42" spans="1:3" x14ac:dyDescent="0.2">
      <c r="A42" s="13" t="s">
        <v>62</v>
      </c>
      <c r="B42" s="14">
        <v>0.82224000000000008</v>
      </c>
      <c r="C42" s="14">
        <v>7.2676434970352491E-2</v>
      </c>
    </row>
    <row r="43" spans="1:3" x14ac:dyDescent="0.2">
      <c r="A43" s="13" t="s">
        <v>63</v>
      </c>
      <c r="B43" s="14">
        <v>0.71945999999999999</v>
      </c>
      <c r="C43" s="14">
        <v>8.0751594411572359E-3</v>
      </c>
    </row>
    <row r="44" spans="1:3" x14ac:dyDescent="0.2">
      <c r="A44" s="13" t="s">
        <v>78</v>
      </c>
      <c r="B44" s="14">
        <v>0.71660500000000005</v>
      </c>
      <c r="C44" s="14">
        <v>0.10901465245553052</v>
      </c>
    </row>
    <row r="45" spans="1:3" x14ac:dyDescent="0.2">
      <c r="A45" s="13" t="s">
        <v>46</v>
      </c>
      <c r="B45" s="14">
        <v>0.82794999999999996</v>
      </c>
      <c r="C45" s="14">
        <v>8.0751594411572359E-3</v>
      </c>
    </row>
    <row r="46" spans="1:3" x14ac:dyDescent="0.2">
      <c r="A46" s="13" t="s">
        <v>79</v>
      </c>
      <c r="B46" s="14">
        <v>1.39324</v>
      </c>
      <c r="C46" s="14">
        <v>8.882675385265211E-2</v>
      </c>
    </row>
    <row r="47" spans="1:3" x14ac:dyDescent="0.2">
      <c r="A47" s="13" t="s">
        <v>130</v>
      </c>
      <c r="B47" s="14">
        <v>0.8777778301886795</v>
      </c>
      <c r="C47" s="14">
        <v>0.49653556466496002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127</v>
      </c>
      <c r="C1" t="s">
        <v>115</v>
      </c>
      <c r="D1" t="s">
        <v>116</v>
      </c>
      <c r="E1" t="s">
        <v>133</v>
      </c>
      <c r="F1" t="s">
        <v>117</v>
      </c>
      <c r="G1" t="s">
        <v>114</v>
      </c>
    </row>
    <row r="2" spans="1:7" x14ac:dyDescent="0.2">
      <c r="A2" t="s">
        <v>31</v>
      </c>
      <c r="B2" t="str">
        <f>(IF(OR(D2="R",D2="C"),"A","B"))</f>
        <v>A</v>
      </c>
      <c r="C2" t="s">
        <v>118</v>
      </c>
      <c r="D2" t="s">
        <v>119</v>
      </c>
      <c r="E2">
        <v>1</v>
      </c>
      <c r="F2">
        <v>0</v>
      </c>
      <c r="G2">
        <v>0.13704</v>
      </c>
    </row>
    <row r="3" spans="1:7" x14ac:dyDescent="0.2">
      <c r="A3" t="s">
        <v>31</v>
      </c>
      <c r="B3" t="str">
        <f t="shared" ref="B3:B66" si="0">(IF(OR(D3="R",D3="C"),"A","B"))</f>
        <v>A</v>
      </c>
      <c r="C3" t="s">
        <v>118</v>
      </c>
      <c r="D3" t="s">
        <v>119</v>
      </c>
      <c r="E3">
        <v>1</v>
      </c>
      <c r="F3">
        <v>0</v>
      </c>
      <c r="G3">
        <v>0.25695000000000001</v>
      </c>
    </row>
    <row r="4" spans="1:7" x14ac:dyDescent="0.2">
      <c r="A4" t="s">
        <v>31</v>
      </c>
      <c r="B4" t="str">
        <f t="shared" si="0"/>
        <v>A</v>
      </c>
      <c r="C4" t="s">
        <v>118</v>
      </c>
      <c r="D4" t="s">
        <v>119</v>
      </c>
      <c r="E4">
        <v>1</v>
      </c>
      <c r="F4">
        <v>0</v>
      </c>
      <c r="G4">
        <v>0.68519999999999992</v>
      </c>
    </row>
    <row r="5" spans="1:7" x14ac:dyDescent="0.2">
      <c r="A5" t="s">
        <v>31</v>
      </c>
      <c r="B5" t="str">
        <f t="shared" si="0"/>
        <v>A</v>
      </c>
      <c r="C5" t="s">
        <v>118</v>
      </c>
      <c r="D5" t="s">
        <v>119</v>
      </c>
      <c r="E5">
        <v>1</v>
      </c>
      <c r="F5">
        <v>0</v>
      </c>
      <c r="G5">
        <v>0.67948999999999993</v>
      </c>
    </row>
    <row r="6" spans="1:7" x14ac:dyDescent="0.2">
      <c r="A6" t="s">
        <v>19</v>
      </c>
      <c r="B6" t="str">
        <f t="shared" si="0"/>
        <v>A</v>
      </c>
      <c r="C6" t="s">
        <v>118</v>
      </c>
      <c r="D6" t="s">
        <v>119</v>
      </c>
      <c r="E6">
        <v>1</v>
      </c>
      <c r="F6">
        <v>3</v>
      </c>
      <c r="G6">
        <v>0.59383999999999992</v>
      </c>
    </row>
    <row r="7" spans="1:7" x14ac:dyDescent="0.2">
      <c r="A7" t="s">
        <v>19</v>
      </c>
      <c r="B7" t="str">
        <f t="shared" si="0"/>
        <v>A</v>
      </c>
      <c r="C7" t="s">
        <v>118</v>
      </c>
      <c r="D7" t="s">
        <v>119</v>
      </c>
      <c r="E7">
        <v>1</v>
      </c>
      <c r="F7">
        <v>3</v>
      </c>
      <c r="G7">
        <v>0.42824999999999996</v>
      </c>
    </row>
    <row r="8" spans="1:7" x14ac:dyDescent="0.2">
      <c r="A8" t="s">
        <v>19</v>
      </c>
      <c r="B8" t="str">
        <f t="shared" si="0"/>
        <v>A</v>
      </c>
      <c r="C8" t="s">
        <v>118</v>
      </c>
      <c r="D8" t="s">
        <v>119</v>
      </c>
      <c r="E8">
        <v>1</v>
      </c>
      <c r="F8">
        <v>3</v>
      </c>
      <c r="G8">
        <v>0.51961000000000002</v>
      </c>
    </row>
    <row r="9" spans="1:7" x14ac:dyDescent="0.2">
      <c r="A9" t="s">
        <v>19</v>
      </c>
      <c r="B9" t="str">
        <f t="shared" si="0"/>
        <v>A</v>
      </c>
      <c r="C9" t="s">
        <v>118</v>
      </c>
      <c r="D9" t="s">
        <v>119</v>
      </c>
      <c r="E9">
        <v>1</v>
      </c>
      <c r="F9">
        <v>3</v>
      </c>
      <c r="G9">
        <v>0.96499000000000001</v>
      </c>
    </row>
    <row r="10" spans="1:7" x14ac:dyDescent="0.2">
      <c r="A10" t="s">
        <v>26</v>
      </c>
      <c r="B10" t="str">
        <f t="shared" si="0"/>
        <v>A</v>
      </c>
      <c r="C10" t="s">
        <v>118</v>
      </c>
      <c r="D10" t="s">
        <v>119</v>
      </c>
      <c r="E10">
        <v>2</v>
      </c>
      <c r="F10">
        <v>0</v>
      </c>
      <c r="G10">
        <v>0.45679999999999998</v>
      </c>
    </row>
    <row r="11" spans="1:7" x14ac:dyDescent="0.2">
      <c r="A11" t="s">
        <v>26</v>
      </c>
      <c r="B11" t="str">
        <f t="shared" si="0"/>
        <v>A</v>
      </c>
      <c r="C11" t="s">
        <v>118</v>
      </c>
      <c r="D11" t="s">
        <v>119</v>
      </c>
      <c r="E11">
        <v>2</v>
      </c>
      <c r="F11">
        <v>0</v>
      </c>
      <c r="G11">
        <v>0.42824999999999996</v>
      </c>
    </row>
    <row r="12" spans="1:7" x14ac:dyDescent="0.2">
      <c r="A12" t="s">
        <v>26</v>
      </c>
      <c r="B12" t="str">
        <f t="shared" si="0"/>
        <v>A</v>
      </c>
      <c r="C12" t="s">
        <v>118</v>
      </c>
      <c r="D12" t="s">
        <v>119</v>
      </c>
      <c r="E12">
        <v>2</v>
      </c>
      <c r="F12">
        <v>0</v>
      </c>
      <c r="G12">
        <v>0.63380999999999998</v>
      </c>
    </row>
    <row r="13" spans="1:7" x14ac:dyDescent="0.2">
      <c r="A13" t="s">
        <v>26</v>
      </c>
      <c r="B13" t="str">
        <f t="shared" si="0"/>
        <v>A</v>
      </c>
      <c r="C13" t="s">
        <v>118</v>
      </c>
      <c r="D13" t="s">
        <v>119</v>
      </c>
      <c r="E13">
        <v>2</v>
      </c>
      <c r="F13">
        <v>0</v>
      </c>
      <c r="G13">
        <v>0.64522999999999997</v>
      </c>
    </row>
    <row r="14" spans="1:7" x14ac:dyDescent="0.2">
      <c r="A14" t="s">
        <v>30</v>
      </c>
      <c r="B14" t="str">
        <f t="shared" si="0"/>
        <v>A</v>
      </c>
      <c r="C14" t="s">
        <v>118</v>
      </c>
      <c r="D14" t="s">
        <v>119</v>
      </c>
      <c r="E14">
        <v>2</v>
      </c>
      <c r="F14">
        <v>3</v>
      </c>
      <c r="G14">
        <v>1.0335099999999999</v>
      </c>
    </row>
    <row r="15" spans="1:7" x14ac:dyDescent="0.2">
      <c r="A15" t="s">
        <v>30</v>
      </c>
      <c r="B15" t="str">
        <f t="shared" si="0"/>
        <v>A</v>
      </c>
      <c r="C15" t="s">
        <v>118</v>
      </c>
      <c r="D15" t="s">
        <v>119</v>
      </c>
      <c r="E15">
        <v>2</v>
      </c>
      <c r="F15">
        <v>3</v>
      </c>
      <c r="G15">
        <v>0.75943000000000005</v>
      </c>
    </row>
    <row r="16" spans="1:7" x14ac:dyDescent="0.2">
      <c r="A16" t="s">
        <v>30</v>
      </c>
      <c r="B16" t="str">
        <f t="shared" si="0"/>
        <v>A</v>
      </c>
      <c r="C16" t="s">
        <v>118</v>
      </c>
      <c r="D16" t="s">
        <v>119</v>
      </c>
      <c r="E16">
        <v>2</v>
      </c>
      <c r="F16">
        <v>3</v>
      </c>
      <c r="G16">
        <v>0.74801000000000006</v>
      </c>
    </row>
    <row r="17" spans="1:7" x14ac:dyDescent="0.2">
      <c r="A17" t="s">
        <v>30</v>
      </c>
      <c r="B17" t="str">
        <f t="shared" si="0"/>
        <v>A</v>
      </c>
      <c r="C17" t="s">
        <v>118</v>
      </c>
      <c r="D17" t="s">
        <v>119</v>
      </c>
      <c r="E17">
        <v>2</v>
      </c>
      <c r="F17">
        <v>3</v>
      </c>
      <c r="G17">
        <v>0.99924999999999997</v>
      </c>
    </row>
    <row r="18" spans="1:7" x14ac:dyDescent="0.2">
      <c r="A18" t="s">
        <v>24</v>
      </c>
      <c r="B18" t="str">
        <f t="shared" si="0"/>
        <v>A</v>
      </c>
      <c r="C18" t="s">
        <v>118</v>
      </c>
      <c r="D18" t="s">
        <v>119</v>
      </c>
      <c r="E18">
        <v>2</v>
      </c>
      <c r="F18">
        <v>6</v>
      </c>
      <c r="G18">
        <v>0.38828000000000001</v>
      </c>
    </row>
    <row r="19" spans="1:7" x14ac:dyDescent="0.2">
      <c r="A19" t="s">
        <v>24</v>
      </c>
      <c r="B19" t="str">
        <f t="shared" si="0"/>
        <v>A</v>
      </c>
      <c r="C19" t="s">
        <v>118</v>
      </c>
      <c r="D19" t="s">
        <v>119</v>
      </c>
      <c r="E19">
        <v>2</v>
      </c>
      <c r="F19">
        <v>6</v>
      </c>
      <c r="G19">
        <v>0.14275000000000002</v>
      </c>
    </row>
    <row r="20" spans="1:7" x14ac:dyDescent="0.2">
      <c r="A20" t="s">
        <v>24</v>
      </c>
      <c r="B20" t="str">
        <f t="shared" si="0"/>
        <v>A</v>
      </c>
      <c r="C20" t="s">
        <v>118</v>
      </c>
      <c r="D20" t="s">
        <v>119</v>
      </c>
      <c r="E20">
        <v>2</v>
      </c>
      <c r="F20">
        <v>6</v>
      </c>
      <c r="G20">
        <v>0.75372000000000006</v>
      </c>
    </row>
    <row r="21" spans="1:7" x14ac:dyDescent="0.2">
      <c r="A21" t="s">
        <v>24</v>
      </c>
      <c r="B21" t="str">
        <f t="shared" si="0"/>
        <v>A</v>
      </c>
      <c r="C21" t="s">
        <v>118</v>
      </c>
      <c r="D21" t="s">
        <v>119</v>
      </c>
      <c r="E21">
        <v>2</v>
      </c>
      <c r="F21">
        <v>6</v>
      </c>
      <c r="G21">
        <v>0.77656000000000003</v>
      </c>
    </row>
    <row r="22" spans="1:7" x14ac:dyDescent="0.2">
      <c r="A22" t="s">
        <v>39</v>
      </c>
      <c r="B22" t="str">
        <f t="shared" si="0"/>
        <v>A</v>
      </c>
      <c r="C22" t="s">
        <v>118</v>
      </c>
      <c r="D22" t="s">
        <v>119</v>
      </c>
      <c r="E22">
        <v>2</v>
      </c>
      <c r="F22">
        <v>9</v>
      </c>
      <c r="G22">
        <v>0.94786000000000004</v>
      </c>
    </row>
    <row r="23" spans="1:7" x14ac:dyDescent="0.2">
      <c r="A23" t="s">
        <v>39</v>
      </c>
      <c r="B23" t="str">
        <f t="shared" si="0"/>
        <v>A</v>
      </c>
      <c r="C23" t="s">
        <v>118</v>
      </c>
      <c r="D23" t="s">
        <v>119</v>
      </c>
      <c r="E23">
        <v>2</v>
      </c>
      <c r="F23">
        <v>9</v>
      </c>
      <c r="G23">
        <v>0.91359999999999997</v>
      </c>
    </row>
    <row r="24" spans="1:7" x14ac:dyDescent="0.2">
      <c r="A24" t="s">
        <v>4</v>
      </c>
      <c r="B24" t="str">
        <f t="shared" si="0"/>
        <v>A</v>
      </c>
      <c r="C24" t="s">
        <v>118</v>
      </c>
      <c r="D24" t="s">
        <v>119</v>
      </c>
      <c r="E24">
        <v>3</v>
      </c>
      <c r="F24">
        <v>0</v>
      </c>
      <c r="G24">
        <v>0.27407999999999999</v>
      </c>
    </row>
    <row r="25" spans="1:7" x14ac:dyDescent="0.2">
      <c r="A25" t="s">
        <v>4</v>
      </c>
      <c r="B25" t="str">
        <f t="shared" si="0"/>
        <v>A</v>
      </c>
      <c r="C25" t="s">
        <v>118</v>
      </c>
      <c r="D25" t="s">
        <v>119</v>
      </c>
      <c r="E25">
        <v>3</v>
      </c>
      <c r="F25">
        <v>0</v>
      </c>
      <c r="G25">
        <v>0.25695000000000001</v>
      </c>
    </row>
    <row r="26" spans="1:7" x14ac:dyDescent="0.2">
      <c r="A26" t="s">
        <v>4</v>
      </c>
      <c r="B26" t="str">
        <f t="shared" si="0"/>
        <v>A</v>
      </c>
      <c r="C26" t="s">
        <v>118</v>
      </c>
      <c r="D26" t="s">
        <v>119</v>
      </c>
      <c r="E26">
        <v>3</v>
      </c>
      <c r="F26">
        <v>0</v>
      </c>
      <c r="G26">
        <v>0.40540999999999994</v>
      </c>
    </row>
    <row r="27" spans="1:7" x14ac:dyDescent="0.2">
      <c r="A27" t="s">
        <v>4</v>
      </c>
      <c r="B27" t="str">
        <f t="shared" si="0"/>
        <v>A</v>
      </c>
      <c r="C27" t="s">
        <v>118</v>
      </c>
      <c r="D27" t="s">
        <v>119</v>
      </c>
      <c r="E27">
        <v>3</v>
      </c>
      <c r="F27">
        <v>0</v>
      </c>
      <c r="G27">
        <v>0.88505</v>
      </c>
    </row>
    <row r="28" spans="1:7" x14ac:dyDescent="0.2">
      <c r="A28" t="s">
        <v>9</v>
      </c>
      <c r="B28" t="str">
        <f t="shared" si="0"/>
        <v>A</v>
      </c>
      <c r="C28" t="s">
        <v>118</v>
      </c>
      <c r="D28" t="s">
        <v>119</v>
      </c>
      <c r="E28">
        <v>3</v>
      </c>
      <c r="F28">
        <v>3</v>
      </c>
      <c r="G28">
        <v>0.51390000000000002</v>
      </c>
    </row>
    <row r="29" spans="1:7" x14ac:dyDescent="0.2">
      <c r="A29" t="s">
        <v>9</v>
      </c>
      <c r="B29" t="str">
        <f t="shared" si="0"/>
        <v>A</v>
      </c>
      <c r="C29" t="s">
        <v>118</v>
      </c>
      <c r="D29" t="s">
        <v>119</v>
      </c>
      <c r="E29">
        <v>3</v>
      </c>
      <c r="F29">
        <v>3</v>
      </c>
      <c r="G29">
        <v>0.55957999999999997</v>
      </c>
    </row>
    <row r="30" spans="1:7" x14ac:dyDescent="0.2">
      <c r="A30" t="s">
        <v>34</v>
      </c>
      <c r="B30" t="str">
        <f t="shared" si="0"/>
        <v>A</v>
      </c>
      <c r="C30" t="s">
        <v>118</v>
      </c>
      <c r="D30" t="s">
        <v>119</v>
      </c>
      <c r="E30">
        <v>4</v>
      </c>
      <c r="F30">
        <v>0</v>
      </c>
      <c r="G30">
        <v>0.69662000000000002</v>
      </c>
    </row>
    <row r="31" spans="1:7" x14ac:dyDescent="0.2">
      <c r="A31" t="s">
        <v>34</v>
      </c>
      <c r="B31" t="str">
        <f t="shared" si="0"/>
        <v>A</v>
      </c>
      <c r="C31" t="s">
        <v>118</v>
      </c>
      <c r="D31" t="s">
        <v>119</v>
      </c>
      <c r="E31">
        <v>4</v>
      </c>
      <c r="F31">
        <v>0</v>
      </c>
      <c r="G31">
        <v>0.47964000000000001</v>
      </c>
    </row>
    <row r="32" spans="1:7" x14ac:dyDescent="0.2">
      <c r="A32" t="s">
        <v>14</v>
      </c>
      <c r="B32" t="str">
        <f t="shared" si="0"/>
        <v>A</v>
      </c>
      <c r="C32" t="s">
        <v>118</v>
      </c>
      <c r="D32" t="s">
        <v>119</v>
      </c>
      <c r="E32">
        <v>4</v>
      </c>
      <c r="F32">
        <v>3</v>
      </c>
      <c r="G32">
        <v>0.75943000000000005</v>
      </c>
    </row>
    <row r="33" spans="1:7" x14ac:dyDescent="0.2">
      <c r="A33" t="s">
        <v>14</v>
      </c>
      <c r="B33" t="str">
        <f t="shared" si="0"/>
        <v>A</v>
      </c>
      <c r="C33" t="s">
        <v>118</v>
      </c>
      <c r="D33" t="s">
        <v>119</v>
      </c>
      <c r="E33">
        <v>4</v>
      </c>
      <c r="F33">
        <v>3</v>
      </c>
      <c r="G33">
        <v>0.74230000000000007</v>
      </c>
    </row>
    <row r="34" spans="1:7" x14ac:dyDescent="0.2">
      <c r="A34" t="s">
        <v>75</v>
      </c>
      <c r="B34" t="str">
        <f t="shared" si="0"/>
        <v>B</v>
      </c>
      <c r="C34" t="s">
        <v>118</v>
      </c>
      <c r="D34" t="s">
        <v>120</v>
      </c>
      <c r="E34" s="14">
        <v>1</v>
      </c>
      <c r="F34">
        <v>12</v>
      </c>
      <c r="G34">
        <v>0.89076</v>
      </c>
    </row>
    <row r="35" spans="1:7" x14ac:dyDescent="0.2">
      <c r="A35" t="s">
        <v>75</v>
      </c>
      <c r="B35" t="str">
        <f t="shared" si="0"/>
        <v>B</v>
      </c>
      <c r="C35" t="s">
        <v>118</v>
      </c>
      <c r="D35" t="s">
        <v>120</v>
      </c>
      <c r="E35" s="14">
        <v>1</v>
      </c>
      <c r="F35">
        <v>12</v>
      </c>
      <c r="G35">
        <v>0.70804</v>
      </c>
    </row>
    <row r="36" spans="1:7" x14ac:dyDescent="0.2">
      <c r="A36" t="s">
        <v>77</v>
      </c>
      <c r="B36" t="str">
        <f t="shared" si="0"/>
        <v>B</v>
      </c>
      <c r="C36" t="s">
        <v>118</v>
      </c>
      <c r="D36" t="s">
        <v>120</v>
      </c>
      <c r="E36" s="14">
        <v>1</v>
      </c>
      <c r="F36">
        <v>6</v>
      </c>
      <c r="G36">
        <v>1.47889</v>
      </c>
    </row>
    <row r="37" spans="1:7" x14ac:dyDescent="0.2">
      <c r="A37" t="s">
        <v>77</v>
      </c>
      <c r="B37" t="str">
        <f t="shared" si="0"/>
        <v>B</v>
      </c>
      <c r="C37" t="s">
        <v>118</v>
      </c>
      <c r="D37" t="s">
        <v>120</v>
      </c>
      <c r="E37" s="14">
        <v>1</v>
      </c>
      <c r="F37">
        <v>6</v>
      </c>
      <c r="G37">
        <v>1.33043</v>
      </c>
    </row>
    <row r="38" spans="1:7" x14ac:dyDescent="0.2">
      <c r="A38" t="s">
        <v>76</v>
      </c>
      <c r="B38" t="str">
        <f t="shared" si="0"/>
        <v>B</v>
      </c>
      <c r="C38" t="s">
        <v>118</v>
      </c>
      <c r="D38" t="s">
        <v>120</v>
      </c>
      <c r="E38" s="14">
        <v>2</v>
      </c>
      <c r="F38">
        <v>3</v>
      </c>
      <c r="G38">
        <v>1.70729</v>
      </c>
    </row>
    <row r="39" spans="1:7" x14ac:dyDescent="0.2">
      <c r="A39" t="s">
        <v>76</v>
      </c>
      <c r="B39" t="str">
        <f t="shared" si="0"/>
        <v>B</v>
      </c>
      <c r="C39" t="s">
        <v>118</v>
      </c>
      <c r="D39" t="s">
        <v>120</v>
      </c>
      <c r="E39" s="14">
        <v>2</v>
      </c>
      <c r="F39">
        <v>3</v>
      </c>
      <c r="G39">
        <v>1.80436</v>
      </c>
    </row>
    <row r="40" spans="1:7" x14ac:dyDescent="0.2">
      <c r="A40" t="s">
        <v>81</v>
      </c>
      <c r="B40" t="str">
        <f t="shared" si="0"/>
        <v>B</v>
      </c>
      <c r="C40" t="s">
        <v>118</v>
      </c>
      <c r="D40" t="s">
        <v>120</v>
      </c>
      <c r="E40" s="14">
        <v>2</v>
      </c>
      <c r="F40">
        <v>6</v>
      </c>
      <c r="G40">
        <v>1.4217899999999999</v>
      </c>
    </row>
    <row r="41" spans="1:7" x14ac:dyDescent="0.2">
      <c r="A41" t="s">
        <v>81</v>
      </c>
      <c r="B41" t="str">
        <f t="shared" si="0"/>
        <v>B</v>
      </c>
      <c r="C41" t="s">
        <v>118</v>
      </c>
      <c r="D41" t="s">
        <v>120</v>
      </c>
      <c r="E41" s="14">
        <v>2</v>
      </c>
      <c r="F41">
        <v>6</v>
      </c>
      <c r="G41">
        <v>1.35327</v>
      </c>
    </row>
    <row r="42" spans="1:7" x14ac:dyDescent="0.2">
      <c r="A42" t="s">
        <v>66</v>
      </c>
      <c r="B42" t="str">
        <f t="shared" si="0"/>
        <v>B</v>
      </c>
      <c r="C42" t="s">
        <v>118</v>
      </c>
      <c r="D42" t="s">
        <v>120</v>
      </c>
      <c r="E42" s="14">
        <v>3</v>
      </c>
      <c r="F42">
        <v>0</v>
      </c>
      <c r="G42">
        <v>1.9014300000000002</v>
      </c>
    </row>
    <row r="43" spans="1:7" x14ac:dyDescent="0.2">
      <c r="A43" t="s">
        <v>66</v>
      </c>
      <c r="B43" t="str">
        <f t="shared" si="0"/>
        <v>B</v>
      </c>
      <c r="C43" t="s">
        <v>118</v>
      </c>
      <c r="D43" t="s">
        <v>120</v>
      </c>
      <c r="E43" s="14">
        <v>3</v>
      </c>
      <c r="F43">
        <v>0</v>
      </c>
      <c r="G43">
        <v>1.8100700000000001</v>
      </c>
    </row>
    <row r="44" spans="1:7" x14ac:dyDescent="0.2">
      <c r="A44" t="s">
        <v>82</v>
      </c>
      <c r="B44" t="str">
        <f t="shared" si="0"/>
        <v>B</v>
      </c>
      <c r="C44" t="s">
        <v>118</v>
      </c>
      <c r="D44" t="s">
        <v>120</v>
      </c>
      <c r="E44" s="14">
        <v>3</v>
      </c>
      <c r="F44">
        <v>12</v>
      </c>
      <c r="G44">
        <v>1.4731799999999999</v>
      </c>
    </row>
    <row r="45" spans="1:7" x14ac:dyDescent="0.2">
      <c r="A45" t="s">
        <v>82</v>
      </c>
      <c r="B45" t="str">
        <f t="shared" si="0"/>
        <v>B</v>
      </c>
      <c r="C45" t="s">
        <v>118</v>
      </c>
      <c r="D45" t="s">
        <v>120</v>
      </c>
      <c r="E45" s="14">
        <v>3</v>
      </c>
      <c r="F45">
        <v>12</v>
      </c>
      <c r="G45">
        <v>1.4332100000000001</v>
      </c>
    </row>
    <row r="46" spans="1:7" x14ac:dyDescent="0.2">
      <c r="A46" t="s">
        <v>69</v>
      </c>
      <c r="B46" t="str">
        <f t="shared" si="0"/>
        <v>B</v>
      </c>
      <c r="C46" t="s">
        <v>118</v>
      </c>
      <c r="D46" t="s">
        <v>120</v>
      </c>
      <c r="E46" s="14">
        <v>3</v>
      </c>
      <c r="F46">
        <v>6</v>
      </c>
      <c r="G46">
        <v>2.0556000000000001</v>
      </c>
    </row>
    <row r="47" spans="1:7" x14ac:dyDescent="0.2">
      <c r="A47" t="s">
        <v>69</v>
      </c>
      <c r="B47" t="str">
        <f t="shared" si="0"/>
        <v>B</v>
      </c>
      <c r="C47" t="s">
        <v>118</v>
      </c>
      <c r="D47" t="s">
        <v>120</v>
      </c>
      <c r="E47" s="14">
        <v>3</v>
      </c>
      <c r="F47">
        <v>6</v>
      </c>
      <c r="G47">
        <v>1.6558999999999999</v>
      </c>
    </row>
    <row r="48" spans="1:7" x14ac:dyDescent="0.2">
      <c r="A48" t="s">
        <v>57</v>
      </c>
      <c r="B48" t="str">
        <f t="shared" si="0"/>
        <v>B</v>
      </c>
      <c r="C48" t="s">
        <v>118</v>
      </c>
      <c r="D48" t="s">
        <v>120</v>
      </c>
      <c r="E48" s="14">
        <v>3</v>
      </c>
      <c r="F48">
        <v>9</v>
      </c>
      <c r="G48">
        <v>0.69662000000000002</v>
      </c>
    </row>
    <row r="49" spans="1:7" x14ac:dyDescent="0.2">
      <c r="A49" t="s">
        <v>57</v>
      </c>
      <c r="B49" t="str">
        <f t="shared" si="0"/>
        <v>B</v>
      </c>
      <c r="C49" t="s">
        <v>118</v>
      </c>
      <c r="D49" t="s">
        <v>120</v>
      </c>
      <c r="E49" s="14">
        <v>3</v>
      </c>
      <c r="F49">
        <v>9</v>
      </c>
      <c r="G49">
        <v>0.81081999999999987</v>
      </c>
    </row>
    <row r="50" spans="1:7" x14ac:dyDescent="0.2">
      <c r="A50" t="s">
        <v>80</v>
      </c>
      <c r="B50" t="str">
        <f t="shared" si="0"/>
        <v>B</v>
      </c>
      <c r="C50" t="s">
        <v>118</v>
      </c>
      <c r="D50" t="s">
        <v>120</v>
      </c>
      <c r="E50" s="14">
        <v>4</v>
      </c>
      <c r="F50">
        <v>12</v>
      </c>
      <c r="G50">
        <v>1.38182</v>
      </c>
    </row>
    <row r="51" spans="1:7" x14ac:dyDescent="0.2">
      <c r="A51" t="s">
        <v>80</v>
      </c>
      <c r="B51" t="str">
        <f t="shared" si="0"/>
        <v>B</v>
      </c>
      <c r="C51" t="s">
        <v>118</v>
      </c>
      <c r="D51" t="s">
        <v>120</v>
      </c>
      <c r="E51" s="14">
        <v>4</v>
      </c>
      <c r="F51">
        <v>12</v>
      </c>
      <c r="G51">
        <v>1.1534200000000001</v>
      </c>
    </row>
    <row r="52" spans="1:7" x14ac:dyDescent="0.2">
      <c r="A52" t="s">
        <v>65</v>
      </c>
      <c r="B52" t="str">
        <f t="shared" si="0"/>
        <v>B</v>
      </c>
      <c r="C52" t="s">
        <v>118</v>
      </c>
      <c r="D52" t="s">
        <v>120</v>
      </c>
      <c r="E52" s="14">
        <v>4</v>
      </c>
      <c r="F52">
        <v>6</v>
      </c>
      <c r="G52">
        <v>0.92502000000000006</v>
      </c>
    </row>
    <row r="53" spans="1:7" x14ac:dyDescent="0.2">
      <c r="A53" t="s">
        <v>65</v>
      </c>
      <c r="B53" t="str">
        <f t="shared" si="0"/>
        <v>B</v>
      </c>
      <c r="C53" t="s">
        <v>118</v>
      </c>
      <c r="D53" t="s">
        <v>120</v>
      </c>
      <c r="E53" s="14">
        <v>4</v>
      </c>
      <c r="F53">
        <v>6</v>
      </c>
      <c r="G53">
        <v>0.98782999999999987</v>
      </c>
    </row>
    <row r="54" spans="1:7" x14ac:dyDescent="0.2">
      <c r="A54" t="s">
        <v>20</v>
      </c>
      <c r="B54" t="str">
        <f t="shared" si="0"/>
        <v>A</v>
      </c>
      <c r="C54" t="s">
        <v>118</v>
      </c>
      <c r="D54" t="s">
        <v>121</v>
      </c>
      <c r="E54">
        <v>1</v>
      </c>
      <c r="F54">
        <v>0</v>
      </c>
      <c r="G54">
        <v>0.41111999999999999</v>
      </c>
    </row>
    <row r="55" spans="1:7" x14ac:dyDescent="0.2">
      <c r="A55" t="s">
        <v>20</v>
      </c>
      <c r="B55" t="str">
        <f t="shared" si="0"/>
        <v>A</v>
      </c>
      <c r="C55" t="s">
        <v>118</v>
      </c>
      <c r="D55" t="s">
        <v>121</v>
      </c>
      <c r="E55">
        <v>1</v>
      </c>
      <c r="F55">
        <v>0</v>
      </c>
      <c r="G55">
        <v>0.48535000000000006</v>
      </c>
    </row>
    <row r="56" spans="1:7" x14ac:dyDescent="0.2">
      <c r="A56" t="s">
        <v>20</v>
      </c>
      <c r="B56" t="str">
        <f t="shared" si="0"/>
        <v>A</v>
      </c>
      <c r="C56" t="s">
        <v>118</v>
      </c>
      <c r="D56" t="s">
        <v>121</v>
      </c>
      <c r="E56">
        <v>1</v>
      </c>
      <c r="F56">
        <v>0</v>
      </c>
      <c r="G56">
        <v>0.42253999999999997</v>
      </c>
    </row>
    <row r="57" spans="1:7" x14ac:dyDescent="0.2">
      <c r="A57" t="s">
        <v>20</v>
      </c>
      <c r="B57" t="str">
        <f t="shared" si="0"/>
        <v>A</v>
      </c>
      <c r="C57" t="s">
        <v>118</v>
      </c>
      <c r="D57" t="s">
        <v>121</v>
      </c>
      <c r="E57">
        <v>1</v>
      </c>
      <c r="F57">
        <v>0</v>
      </c>
      <c r="G57">
        <v>0.51961000000000002</v>
      </c>
    </row>
    <row r="58" spans="1:7" x14ac:dyDescent="0.2">
      <c r="A58" t="s">
        <v>5</v>
      </c>
      <c r="B58" t="str">
        <f t="shared" si="0"/>
        <v>A</v>
      </c>
      <c r="C58" t="s">
        <v>118</v>
      </c>
      <c r="D58" t="s">
        <v>121</v>
      </c>
      <c r="E58">
        <v>1</v>
      </c>
      <c r="F58">
        <v>3</v>
      </c>
      <c r="G58">
        <v>0.46822000000000003</v>
      </c>
    </row>
    <row r="59" spans="1:7" x14ac:dyDescent="0.2">
      <c r="A59" t="s">
        <v>5</v>
      </c>
      <c r="B59" t="str">
        <f t="shared" si="0"/>
        <v>A</v>
      </c>
      <c r="C59" t="s">
        <v>118</v>
      </c>
      <c r="D59" t="s">
        <v>121</v>
      </c>
      <c r="E59">
        <v>1</v>
      </c>
      <c r="F59">
        <v>3</v>
      </c>
      <c r="G59">
        <v>0.37115000000000004</v>
      </c>
    </row>
    <row r="60" spans="1:7" x14ac:dyDescent="0.2">
      <c r="A60" t="s">
        <v>25</v>
      </c>
      <c r="B60" t="str">
        <f t="shared" si="0"/>
        <v>A</v>
      </c>
      <c r="C60" t="s">
        <v>118</v>
      </c>
      <c r="D60" t="s">
        <v>121</v>
      </c>
      <c r="E60">
        <v>1</v>
      </c>
      <c r="F60">
        <v>6</v>
      </c>
      <c r="G60">
        <v>0.57100000000000006</v>
      </c>
    </row>
    <row r="61" spans="1:7" x14ac:dyDescent="0.2">
      <c r="A61" t="s">
        <v>25</v>
      </c>
      <c r="B61" t="str">
        <f t="shared" si="0"/>
        <v>A</v>
      </c>
      <c r="C61" t="s">
        <v>118</v>
      </c>
      <c r="D61" t="s">
        <v>121</v>
      </c>
      <c r="E61">
        <v>1</v>
      </c>
      <c r="F61">
        <v>6</v>
      </c>
      <c r="G61">
        <v>0.55386999999999997</v>
      </c>
    </row>
    <row r="62" spans="1:7" x14ac:dyDescent="0.2">
      <c r="A62" t="s">
        <v>22</v>
      </c>
      <c r="B62" t="str">
        <f t="shared" si="0"/>
        <v>A</v>
      </c>
      <c r="C62" t="s">
        <v>118</v>
      </c>
      <c r="D62" t="s">
        <v>121</v>
      </c>
      <c r="E62">
        <v>1</v>
      </c>
      <c r="F62">
        <v>9</v>
      </c>
      <c r="G62">
        <v>0.67948999999999993</v>
      </c>
    </row>
    <row r="63" spans="1:7" x14ac:dyDescent="0.2">
      <c r="A63" t="s">
        <v>22</v>
      </c>
      <c r="B63" t="str">
        <f t="shared" si="0"/>
        <v>A</v>
      </c>
      <c r="C63" t="s">
        <v>118</v>
      </c>
      <c r="D63" t="s">
        <v>121</v>
      </c>
      <c r="E63">
        <v>1</v>
      </c>
      <c r="F63">
        <v>9</v>
      </c>
      <c r="G63">
        <v>0.67948999999999993</v>
      </c>
    </row>
    <row r="64" spans="1:7" x14ac:dyDescent="0.2">
      <c r="A64" t="s">
        <v>7</v>
      </c>
      <c r="B64" t="str">
        <f t="shared" si="0"/>
        <v>A</v>
      </c>
      <c r="C64" t="s">
        <v>118</v>
      </c>
      <c r="D64" t="s">
        <v>121</v>
      </c>
      <c r="E64">
        <v>3</v>
      </c>
      <c r="F64">
        <v>0</v>
      </c>
      <c r="G64">
        <v>0.62239</v>
      </c>
    </row>
    <row r="65" spans="1:7" x14ac:dyDescent="0.2">
      <c r="A65" t="s">
        <v>7</v>
      </c>
      <c r="B65" t="str">
        <f t="shared" si="0"/>
        <v>A</v>
      </c>
      <c r="C65" t="s">
        <v>118</v>
      </c>
      <c r="D65" t="s">
        <v>121</v>
      </c>
      <c r="E65">
        <v>3</v>
      </c>
      <c r="F65">
        <v>0</v>
      </c>
      <c r="G65">
        <v>0.73087999999999997</v>
      </c>
    </row>
    <row r="66" spans="1:7" x14ac:dyDescent="0.2">
      <c r="A66" t="s">
        <v>7</v>
      </c>
      <c r="B66" t="str">
        <f t="shared" si="0"/>
        <v>A</v>
      </c>
      <c r="C66" t="s">
        <v>118</v>
      </c>
      <c r="D66" t="s">
        <v>121</v>
      </c>
      <c r="E66">
        <v>3</v>
      </c>
      <c r="F66">
        <v>0</v>
      </c>
      <c r="G66">
        <v>0.73658999999999997</v>
      </c>
    </row>
    <row r="67" spans="1:7" x14ac:dyDescent="0.2">
      <c r="A67" t="s">
        <v>7</v>
      </c>
      <c r="B67" t="str">
        <f t="shared" ref="B67:B107" si="1">(IF(OR(D67="R",D67="C"),"A","B"))</f>
        <v>A</v>
      </c>
      <c r="C67" t="s">
        <v>118</v>
      </c>
      <c r="D67" t="s">
        <v>121</v>
      </c>
      <c r="E67">
        <v>3</v>
      </c>
      <c r="F67">
        <v>0</v>
      </c>
      <c r="G67">
        <v>0.78227000000000002</v>
      </c>
    </row>
    <row r="68" spans="1:7" x14ac:dyDescent="0.2">
      <c r="A68" t="s">
        <v>21</v>
      </c>
      <c r="B68" t="str">
        <f t="shared" si="1"/>
        <v>A</v>
      </c>
      <c r="C68" t="s">
        <v>118</v>
      </c>
      <c r="D68" t="s">
        <v>121</v>
      </c>
      <c r="E68">
        <v>3</v>
      </c>
      <c r="F68">
        <v>3</v>
      </c>
      <c r="G68">
        <v>0.48535000000000006</v>
      </c>
    </row>
    <row r="69" spans="1:7" x14ac:dyDescent="0.2">
      <c r="A69" t="s">
        <v>21</v>
      </c>
      <c r="B69" t="str">
        <f t="shared" si="1"/>
        <v>A</v>
      </c>
      <c r="C69" t="s">
        <v>118</v>
      </c>
      <c r="D69" t="s">
        <v>121</v>
      </c>
      <c r="E69">
        <v>3</v>
      </c>
      <c r="F69">
        <v>3</v>
      </c>
      <c r="G69">
        <v>0.59955000000000003</v>
      </c>
    </row>
    <row r="70" spans="1:7" x14ac:dyDescent="0.2">
      <c r="A70" t="s">
        <v>3</v>
      </c>
      <c r="B70" t="str">
        <f t="shared" si="1"/>
        <v>A</v>
      </c>
      <c r="C70" t="s">
        <v>118</v>
      </c>
      <c r="D70" t="s">
        <v>121</v>
      </c>
      <c r="E70">
        <v>3</v>
      </c>
      <c r="F70">
        <v>6</v>
      </c>
      <c r="G70">
        <v>0.46822000000000003</v>
      </c>
    </row>
    <row r="71" spans="1:7" x14ac:dyDescent="0.2">
      <c r="A71" t="s">
        <v>3</v>
      </c>
      <c r="B71" t="str">
        <f t="shared" si="1"/>
        <v>A</v>
      </c>
      <c r="C71" t="s">
        <v>118</v>
      </c>
      <c r="D71" t="s">
        <v>121</v>
      </c>
      <c r="E71">
        <v>3</v>
      </c>
      <c r="F71">
        <v>6</v>
      </c>
      <c r="G71">
        <v>0.51961000000000002</v>
      </c>
    </row>
    <row r="72" spans="1:7" x14ac:dyDescent="0.2">
      <c r="A72" t="s">
        <v>11</v>
      </c>
      <c r="B72" t="str">
        <f t="shared" si="1"/>
        <v>A</v>
      </c>
      <c r="C72" t="s">
        <v>118</v>
      </c>
      <c r="D72" t="s">
        <v>121</v>
      </c>
      <c r="E72">
        <v>3</v>
      </c>
      <c r="F72">
        <v>9</v>
      </c>
      <c r="G72">
        <v>0.41111999999999999</v>
      </c>
    </row>
    <row r="73" spans="1:7" x14ac:dyDescent="0.2">
      <c r="A73" t="s">
        <v>11</v>
      </c>
      <c r="B73" t="str">
        <f t="shared" si="1"/>
        <v>A</v>
      </c>
      <c r="C73" t="s">
        <v>118</v>
      </c>
      <c r="D73" t="s">
        <v>121</v>
      </c>
      <c r="E73">
        <v>3</v>
      </c>
      <c r="F73">
        <v>9</v>
      </c>
      <c r="G73">
        <v>0.44538</v>
      </c>
    </row>
    <row r="74" spans="1:7" x14ac:dyDescent="0.2">
      <c r="A74" t="s">
        <v>6</v>
      </c>
      <c r="B74" t="str">
        <f t="shared" si="1"/>
        <v>A</v>
      </c>
      <c r="C74" t="s">
        <v>118</v>
      </c>
      <c r="D74" t="s">
        <v>121</v>
      </c>
      <c r="E74">
        <v>4</v>
      </c>
      <c r="F74">
        <v>0</v>
      </c>
      <c r="G74">
        <v>0.72516999999999998</v>
      </c>
    </row>
    <row r="75" spans="1:7" x14ac:dyDescent="0.2">
      <c r="A75" t="s">
        <v>6</v>
      </c>
      <c r="B75" t="str">
        <f t="shared" si="1"/>
        <v>A</v>
      </c>
      <c r="C75" t="s">
        <v>118</v>
      </c>
      <c r="D75" t="s">
        <v>121</v>
      </c>
      <c r="E75">
        <v>4</v>
      </c>
      <c r="F75">
        <v>0</v>
      </c>
      <c r="G75">
        <v>0.70233000000000001</v>
      </c>
    </row>
    <row r="76" spans="1:7" x14ac:dyDescent="0.2">
      <c r="A76" t="s">
        <v>6</v>
      </c>
      <c r="B76" t="str">
        <f t="shared" si="1"/>
        <v>A</v>
      </c>
      <c r="C76" t="s">
        <v>118</v>
      </c>
      <c r="D76" t="s">
        <v>121</v>
      </c>
      <c r="E76">
        <v>4</v>
      </c>
      <c r="F76">
        <v>0</v>
      </c>
      <c r="G76">
        <v>0.37686000000000003</v>
      </c>
    </row>
    <row r="77" spans="1:7" x14ac:dyDescent="0.2">
      <c r="A77" t="s">
        <v>6</v>
      </c>
      <c r="B77" t="str">
        <f t="shared" si="1"/>
        <v>A</v>
      </c>
      <c r="C77" t="s">
        <v>118</v>
      </c>
      <c r="D77" t="s">
        <v>121</v>
      </c>
      <c r="E77">
        <v>4</v>
      </c>
      <c r="F77">
        <v>0</v>
      </c>
      <c r="G77">
        <v>0.64522999999999997</v>
      </c>
    </row>
    <row r="78" spans="1:7" x14ac:dyDescent="0.2">
      <c r="A78" t="s">
        <v>12</v>
      </c>
      <c r="B78" t="str">
        <f t="shared" si="1"/>
        <v>A</v>
      </c>
      <c r="C78" t="s">
        <v>118</v>
      </c>
      <c r="D78" t="s">
        <v>121</v>
      </c>
      <c r="E78">
        <v>4</v>
      </c>
      <c r="F78">
        <v>12</v>
      </c>
      <c r="G78">
        <v>4.5679999999999998E-2</v>
      </c>
    </row>
    <row r="79" spans="1:7" x14ac:dyDescent="0.2">
      <c r="A79" t="s">
        <v>12</v>
      </c>
      <c r="B79" t="str">
        <f t="shared" si="1"/>
        <v>A</v>
      </c>
      <c r="C79" t="s">
        <v>118</v>
      </c>
      <c r="D79" t="s">
        <v>121</v>
      </c>
      <c r="E79">
        <v>4</v>
      </c>
      <c r="F79">
        <v>12</v>
      </c>
      <c r="G79">
        <v>3.4259999999999999E-2</v>
      </c>
    </row>
    <row r="80" spans="1:7" x14ac:dyDescent="0.2">
      <c r="A80" t="s">
        <v>12</v>
      </c>
      <c r="B80" t="str">
        <f t="shared" si="1"/>
        <v>A</v>
      </c>
      <c r="C80" t="s">
        <v>118</v>
      </c>
      <c r="D80" t="s">
        <v>121</v>
      </c>
      <c r="E80">
        <v>4</v>
      </c>
      <c r="F80">
        <v>12</v>
      </c>
      <c r="G80">
        <v>0.57100000000000006</v>
      </c>
    </row>
    <row r="81" spans="1:7" x14ac:dyDescent="0.2">
      <c r="A81" t="s">
        <v>12</v>
      </c>
      <c r="B81" t="str">
        <f t="shared" si="1"/>
        <v>A</v>
      </c>
      <c r="C81" t="s">
        <v>118</v>
      </c>
      <c r="D81" t="s">
        <v>121</v>
      </c>
      <c r="E81">
        <v>4</v>
      </c>
      <c r="F81">
        <v>12</v>
      </c>
      <c r="G81">
        <v>0.45679999999999998</v>
      </c>
    </row>
    <row r="82" spans="1:7" x14ac:dyDescent="0.2">
      <c r="A82" t="s">
        <v>68</v>
      </c>
      <c r="B82" t="str">
        <f t="shared" si="1"/>
        <v>B</v>
      </c>
      <c r="C82" t="s">
        <v>118</v>
      </c>
      <c r="D82" t="s">
        <v>122</v>
      </c>
      <c r="E82" s="14">
        <v>1</v>
      </c>
      <c r="F82">
        <v>0</v>
      </c>
      <c r="G82">
        <v>1.2562</v>
      </c>
    </row>
    <row r="83" spans="1:7" x14ac:dyDescent="0.2">
      <c r="A83" t="s">
        <v>68</v>
      </c>
      <c r="B83" t="str">
        <f t="shared" si="1"/>
        <v>B</v>
      </c>
      <c r="C83" t="s">
        <v>118</v>
      </c>
      <c r="D83" t="s">
        <v>122</v>
      </c>
      <c r="E83" s="14">
        <v>1</v>
      </c>
      <c r="F83">
        <v>0</v>
      </c>
      <c r="G83">
        <v>1.3875299999999999</v>
      </c>
    </row>
    <row r="84" spans="1:7" x14ac:dyDescent="0.2">
      <c r="A84" t="s">
        <v>70</v>
      </c>
      <c r="B84" t="str">
        <f t="shared" si="1"/>
        <v>B</v>
      </c>
      <c r="C84" t="s">
        <v>118</v>
      </c>
      <c r="D84" t="s">
        <v>122</v>
      </c>
      <c r="E84" s="14">
        <v>1</v>
      </c>
      <c r="F84">
        <v>3</v>
      </c>
      <c r="G84">
        <v>1.6501899999999998</v>
      </c>
    </row>
    <row r="85" spans="1:7" x14ac:dyDescent="0.2">
      <c r="A85" t="s">
        <v>70</v>
      </c>
      <c r="B85" t="str">
        <f t="shared" si="1"/>
        <v>B</v>
      </c>
      <c r="C85" t="s">
        <v>118</v>
      </c>
      <c r="D85" t="s">
        <v>122</v>
      </c>
      <c r="E85" s="14">
        <v>1</v>
      </c>
      <c r="F85">
        <v>3</v>
      </c>
      <c r="G85">
        <v>2.1526700000000001</v>
      </c>
    </row>
    <row r="86" spans="1:7" x14ac:dyDescent="0.2">
      <c r="A86" t="s">
        <v>61</v>
      </c>
      <c r="B86" t="str">
        <f t="shared" si="1"/>
        <v>B</v>
      </c>
      <c r="C86" t="s">
        <v>118</v>
      </c>
      <c r="D86" t="s">
        <v>122</v>
      </c>
      <c r="E86" s="14">
        <v>2</v>
      </c>
      <c r="F86">
        <v>0</v>
      </c>
      <c r="G86">
        <v>0.71945999999999999</v>
      </c>
    </row>
    <row r="87" spans="1:7" x14ac:dyDescent="0.2">
      <c r="A87" t="s">
        <v>61</v>
      </c>
      <c r="B87" t="str">
        <f t="shared" si="1"/>
        <v>B</v>
      </c>
      <c r="C87" t="s">
        <v>118</v>
      </c>
      <c r="D87" t="s">
        <v>122</v>
      </c>
      <c r="E87" s="14">
        <v>2</v>
      </c>
      <c r="F87">
        <v>0</v>
      </c>
      <c r="G87">
        <v>0.62809999999999999</v>
      </c>
    </row>
    <row r="88" spans="1:7" x14ac:dyDescent="0.2">
      <c r="A88" t="s">
        <v>73</v>
      </c>
      <c r="B88" t="str">
        <f t="shared" si="1"/>
        <v>B</v>
      </c>
      <c r="C88" t="s">
        <v>118</v>
      </c>
      <c r="D88" t="s">
        <v>122</v>
      </c>
      <c r="E88" s="14">
        <v>2</v>
      </c>
      <c r="F88">
        <v>12</v>
      </c>
      <c r="G88">
        <v>1.3589799999999999</v>
      </c>
    </row>
    <row r="89" spans="1:7" x14ac:dyDescent="0.2">
      <c r="A89" t="s">
        <v>73</v>
      </c>
      <c r="B89" t="str">
        <f t="shared" si="1"/>
        <v>B</v>
      </c>
      <c r="C89" t="s">
        <v>118</v>
      </c>
      <c r="D89" t="s">
        <v>122</v>
      </c>
      <c r="E89" s="14">
        <v>2</v>
      </c>
      <c r="F89">
        <v>12</v>
      </c>
      <c r="G89">
        <v>1.1077399999999999</v>
      </c>
    </row>
    <row r="90" spans="1:7" x14ac:dyDescent="0.2">
      <c r="A90" t="s">
        <v>67</v>
      </c>
      <c r="B90" t="str">
        <f t="shared" si="1"/>
        <v>B</v>
      </c>
      <c r="C90" t="s">
        <v>118</v>
      </c>
      <c r="D90" t="s">
        <v>122</v>
      </c>
      <c r="E90" s="14">
        <v>2</v>
      </c>
      <c r="F90">
        <v>3</v>
      </c>
      <c r="G90">
        <v>1.21052</v>
      </c>
    </row>
    <row r="91" spans="1:7" x14ac:dyDescent="0.2">
      <c r="A91" t="s">
        <v>67</v>
      </c>
      <c r="B91" t="str">
        <f t="shared" si="1"/>
        <v>B</v>
      </c>
      <c r="C91" t="s">
        <v>118</v>
      </c>
      <c r="D91" t="s">
        <v>122</v>
      </c>
      <c r="E91" s="14">
        <v>2</v>
      </c>
      <c r="F91">
        <v>3</v>
      </c>
      <c r="G91">
        <v>1.6216399999999997</v>
      </c>
    </row>
    <row r="92" spans="1:7" x14ac:dyDescent="0.2">
      <c r="A92" t="s">
        <v>72</v>
      </c>
      <c r="B92" t="str">
        <f t="shared" si="1"/>
        <v>B</v>
      </c>
      <c r="C92" t="s">
        <v>118</v>
      </c>
      <c r="D92" t="s">
        <v>122</v>
      </c>
      <c r="E92" s="14">
        <v>2</v>
      </c>
      <c r="F92">
        <v>6</v>
      </c>
      <c r="G92">
        <v>1.2562</v>
      </c>
    </row>
    <row r="93" spans="1:7" x14ac:dyDescent="0.2">
      <c r="A93" t="s">
        <v>72</v>
      </c>
      <c r="B93" t="str">
        <f t="shared" si="1"/>
        <v>B</v>
      </c>
      <c r="C93" t="s">
        <v>118</v>
      </c>
      <c r="D93" t="s">
        <v>122</v>
      </c>
      <c r="E93" s="14">
        <v>2</v>
      </c>
      <c r="F93">
        <v>6</v>
      </c>
      <c r="G93">
        <v>2.1126999999999998</v>
      </c>
    </row>
    <row r="94" spans="1:7" x14ac:dyDescent="0.2">
      <c r="A94" t="s">
        <v>64</v>
      </c>
      <c r="B94" t="str">
        <f t="shared" si="1"/>
        <v>B</v>
      </c>
      <c r="C94" t="s">
        <v>118</v>
      </c>
      <c r="D94" t="s">
        <v>122</v>
      </c>
      <c r="E94" s="14">
        <v>3</v>
      </c>
      <c r="F94">
        <v>0</v>
      </c>
      <c r="G94">
        <v>1.03922</v>
      </c>
    </row>
    <row r="95" spans="1:7" x14ac:dyDescent="0.2">
      <c r="A95" t="s">
        <v>64</v>
      </c>
      <c r="B95" t="str">
        <f t="shared" si="1"/>
        <v>B</v>
      </c>
      <c r="C95" t="s">
        <v>118</v>
      </c>
      <c r="D95" t="s">
        <v>122</v>
      </c>
      <c r="E95" s="14">
        <v>3</v>
      </c>
      <c r="F95">
        <v>0</v>
      </c>
      <c r="G95">
        <v>1.41608</v>
      </c>
    </row>
    <row r="96" spans="1:7" x14ac:dyDescent="0.2">
      <c r="A96" t="s">
        <v>71</v>
      </c>
      <c r="B96" t="str">
        <f t="shared" si="1"/>
        <v>B</v>
      </c>
      <c r="C96" t="s">
        <v>118</v>
      </c>
      <c r="D96" t="s">
        <v>122</v>
      </c>
      <c r="E96" s="14">
        <v>3</v>
      </c>
      <c r="F96">
        <v>3</v>
      </c>
      <c r="G96">
        <v>2.4438800000000001</v>
      </c>
    </row>
    <row r="97" spans="1:7" x14ac:dyDescent="0.2">
      <c r="A97" t="s">
        <v>71</v>
      </c>
      <c r="B97" t="str">
        <f t="shared" si="1"/>
        <v>B</v>
      </c>
      <c r="C97" t="s">
        <v>118</v>
      </c>
      <c r="D97" t="s">
        <v>122</v>
      </c>
      <c r="E97" s="14">
        <v>3</v>
      </c>
      <c r="F97">
        <v>3</v>
      </c>
      <c r="G97">
        <v>1.75868</v>
      </c>
    </row>
    <row r="98" spans="1:7" x14ac:dyDescent="0.2">
      <c r="A98" t="s">
        <v>62</v>
      </c>
      <c r="B98" t="str">
        <f t="shared" si="1"/>
        <v>B</v>
      </c>
      <c r="C98" t="s">
        <v>118</v>
      </c>
      <c r="D98" t="s">
        <v>122</v>
      </c>
      <c r="E98" s="14">
        <v>4</v>
      </c>
      <c r="F98">
        <v>0</v>
      </c>
      <c r="G98">
        <v>0.87363000000000002</v>
      </c>
    </row>
    <row r="99" spans="1:7" x14ac:dyDescent="0.2">
      <c r="A99" t="s">
        <v>62</v>
      </c>
      <c r="B99" t="str">
        <f t="shared" si="1"/>
        <v>B</v>
      </c>
      <c r="C99" t="s">
        <v>118</v>
      </c>
      <c r="D99" t="s">
        <v>122</v>
      </c>
      <c r="E99" s="14">
        <v>4</v>
      </c>
      <c r="F99">
        <v>0</v>
      </c>
      <c r="G99">
        <v>0.77085000000000004</v>
      </c>
    </row>
    <row r="100" spans="1:7" x14ac:dyDescent="0.2">
      <c r="A100" t="s">
        <v>63</v>
      </c>
      <c r="B100" t="str">
        <f t="shared" si="1"/>
        <v>B</v>
      </c>
      <c r="C100" t="s">
        <v>118</v>
      </c>
      <c r="D100" t="s">
        <v>122</v>
      </c>
      <c r="E100" s="14">
        <v>4</v>
      </c>
      <c r="F100">
        <v>12</v>
      </c>
      <c r="G100">
        <v>0.72516999999999998</v>
      </c>
    </row>
    <row r="101" spans="1:7" x14ac:dyDescent="0.2">
      <c r="A101" t="s">
        <v>63</v>
      </c>
      <c r="B101" t="str">
        <f t="shared" si="1"/>
        <v>B</v>
      </c>
      <c r="C101" t="s">
        <v>118</v>
      </c>
      <c r="D101" t="s">
        <v>122</v>
      </c>
      <c r="E101" s="14">
        <v>4</v>
      </c>
      <c r="F101">
        <v>12</v>
      </c>
      <c r="G101">
        <v>0.71375</v>
      </c>
    </row>
    <row r="102" spans="1:7" x14ac:dyDescent="0.2">
      <c r="A102" t="s">
        <v>78</v>
      </c>
      <c r="B102" t="str">
        <f t="shared" si="1"/>
        <v>B</v>
      </c>
      <c r="C102" t="s">
        <v>118</v>
      </c>
      <c r="D102" t="s">
        <v>122</v>
      </c>
      <c r="E102" s="14">
        <v>4</v>
      </c>
      <c r="F102">
        <v>3</v>
      </c>
      <c r="G102">
        <v>0.63951999999999998</v>
      </c>
    </row>
    <row r="103" spans="1:7" x14ac:dyDescent="0.2">
      <c r="A103" t="s">
        <v>78</v>
      </c>
      <c r="B103" t="str">
        <f t="shared" si="1"/>
        <v>B</v>
      </c>
      <c r="C103" t="s">
        <v>118</v>
      </c>
      <c r="D103" t="s">
        <v>122</v>
      </c>
      <c r="E103" s="14">
        <v>4</v>
      </c>
      <c r="F103">
        <v>3</v>
      </c>
      <c r="G103">
        <v>0.79369000000000012</v>
      </c>
    </row>
    <row r="104" spans="1:7" x14ac:dyDescent="0.2">
      <c r="A104" t="s">
        <v>46</v>
      </c>
      <c r="B104" t="str">
        <f t="shared" si="1"/>
        <v>B</v>
      </c>
      <c r="C104" t="s">
        <v>118</v>
      </c>
      <c r="D104" t="s">
        <v>122</v>
      </c>
      <c r="E104" s="14">
        <v>4</v>
      </c>
      <c r="F104">
        <v>6</v>
      </c>
      <c r="G104">
        <v>0.83365999999999996</v>
      </c>
    </row>
    <row r="105" spans="1:7" x14ac:dyDescent="0.2">
      <c r="A105" t="s">
        <v>46</v>
      </c>
      <c r="B105" t="str">
        <f t="shared" si="1"/>
        <v>B</v>
      </c>
      <c r="C105" t="s">
        <v>118</v>
      </c>
      <c r="D105" t="s">
        <v>122</v>
      </c>
      <c r="E105" s="14">
        <v>4</v>
      </c>
      <c r="F105">
        <v>6</v>
      </c>
      <c r="G105">
        <v>0.82223999999999997</v>
      </c>
    </row>
    <row r="106" spans="1:7" x14ac:dyDescent="0.2">
      <c r="A106" t="s">
        <v>79</v>
      </c>
      <c r="B106" t="str">
        <f t="shared" si="1"/>
        <v>B</v>
      </c>
      <c r="C106" t="s">
        <v>118</v>
      </c>
      <c r="D106" t="s">
        <v>122</v>
      </c>
      <c r="E106" s="14">
        <v>4</v>
      </c>
      <c r="F106">
        <v>9</v>
      </c>
      <c r="G106">
        <v>1.33043</v>
      </c>
    </row>
    <row r="107" spans="1:7" x14ac:dyDescent="0.2">
      <c r="A107" t="s">
        <v>79</v>
      </c>
      <c r="B107" t="str">
        <f t="shared" si="1"/>
        <v>B</v>
      </c>
      <c r="C107" t="s">
        <v>118</v>
      </c>
      <c r="D107" t="s">
        <v>122</v>
      </c>
      <c r="E107" s="14">
        <v>4</v>
      </c>
      <c r="F107">
        <v>9</v>
      </c>
      <c r="G107">
        <v>1.4560500000000001</v>
      </c>
    </row>
  </sheetData>
  <sortState ref="A2:G113">
    <sortCondition ref="A2:A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pane xSplit="1" topLeftCell="B1" activePane="topRight" state="frozen"/>
      <selection pane="topRight" activeCell="O63" sqref="O63"/>
    </sheetView>
  </sheetViews>
  <sheetFormatPr baseColWidth="10" defaultRowHeight="16" x14ac:dyDescent="0.2"/>
  <cols>
    <col min="7" max="7" width="18" bestFit="1" customWidth="1"/>
    <col min="8" max="8" width="17.1640625" bestFit="1" customWidth="1"/>
    <col min="11" max="11" width="18" bestFit="1" customWidth="1"/>
    <col min="12" max="12" width="17.1640625" bestFit="1" customWidth="1"/>
    <col min="15" max="15" width="18.33203125" bestFit="1" customWidth="1"/>
    <col min="16" max="16" width="17.5" bestFit="1" customWidth="1"/>
    <col min="17" max="17" width="12.1640625" bestFit="1" customWidth="1"/>
    <col min="18" max="18" width="6.83203125" bestFit="1" customWidth="1"/>
  </cols>
  <sheetData>
    <row r="1" spans="1:22" ht="19" x14ac:dyDescent="0.25">
      <c r="A1" s="5" t="s">
        <v>0</v>
      </c>
      <c r="B1" t="s">
        <v>127</v>
      </c>
      <c r="C1" t="s">
        <v>115</v>
      </c>
      <c r="D1" t="s">
        <v>116</v>
      </c>
      <c r="E1" t="s">
        <v>133</v>
      </c>
      <c r="F1" t="s">
        <v>117</v>
      </c>
      <c r="G1" t="s">
        <v>131</v>
      </c>
      <c r="H1" t="s">
        <v>132</v>
      </c>
      <c r="I1" t="s">
        <v>134</v>
      </c>
      <c r="J1" t="s">
        <v>135</v>
      </c>
      <c r="K1" t="s">
        <v>137</v>
      </c>
      <c r="L1" t="s">
        <v>138</v>
      </c>
      <c r="M1" t="s">
        <v>139</v>
      </c>
      <c r="N1" t="s">
        <v>135</v>
      </c>
      <c r="O1" t="s">
        <v>146</v>
      </c>
      <c r="P1" t="s">
        <v>147</v>
      </c>
      <c r="Q1" t="s">
        <v>144</v>
      </c>
      <c r="R1" s="15" t="s">
        <v>143</v>
      </c>
      <c r="S1" t="s">
        <v>148</v>
      </c>
      <c r="T1" t="s">
        <v>149</v>
      </c>
    </row>
    <row r="2" spans="1:22" ht="18" x14ac:dyDescent="0.2">
      <c r="A2" s="6" t="s">
        <v>31</v>
      </c>
      <c r="B2" t="s">
        <v>124</v>
      </c>
      <c r="C2" t="s">
        <v>118</v>
      </c>
      <c r="D2" t="str">
        <f>MID(A2,1,2)</f>
        <v>BC</v>
      </c>
      <c r="E2">
        <v>1</v>
      </c>
      <c r="F2">
        <v>0</v>
      </c>
      <c r="G2">
        <v>66.784159999999986</v>
      </c>
      <c r="H2">
        <v>1.9138127875529809</v>
      </c>
      <c r="I2">
        <f>H2/G2</f>
        <v>2.8656687267654204E-2</v>
      </c>
      <c r="K2" s="16">
        <v>0.44</v>
      </c>
      <c r="L2" s="16">
        <v>0.28468385616185482</v>
      </c>
      <c r="M2">
        <f>L2/K2</f>
        <v>0.64700876400421548</v>
      </c>
      <c r="O2">
        <v>436.48927392739279</v>
      </c>
      <c r="P2">
        <v>0.96264537046437226</v>
      </c>
      <c r="Q2">
        <v>2.2054273219655387E-3</v>
      </c>
      <c r="R2" s="15">
        <v>5.8</v>
      </c>
      <c r="S2">
        <f>L2/G2</f>
        <v>4.2627451803220239E-3</v>
      </c>
      <c r="T2">
        <f>G2/K2</f>
        <v>151.78218181818178</v>
      </c>
      <c r="V2">
        <f>AVERAGE(R2,R7,R12,R17,R22,R27,R32,R37,R42,R47,R52,R57,R62,R67,R72,R77)</f>
        <v>5.7818749999999994</v>
      </c>
    </row>
    <row r="3" spans="1:22" ht="18" x14ac:dyDescent="0.2">
      <c r="A3" s="6" t="s">
        <v>28</v>
      </c>
      <c r="B3" t="s">
        <v>124</v>
      </c>
      <c r="C3" t="s">
        <v>118</v>
      </c>
      <c r="D3" t="str">
        <f t="shared" ref="D3:D66" si="0">MID(A3,1,2)</f>
        <v>BC</v>
      </c>
      <c r="E3">
        <v>1</v>
      </c>
      <c r="F3">
        <v>12</v>
      </c>
      <c r="G3">
        <v>97.187055000000001</v>
      </c>
      <c r="H3">
        <v>2.8263058059348613E-2</v>
      </c>
      <c r="I3">
        <f t="shared" ref="I3:I66" si="1">H3/G3</f>
        <v>2.908109321693986E-4</v>
      </c>
      <c r="K3" s="16">
        <v>0</v>
      </c>
      <c r="L3" s="16">
        <v>1.2121830534626236E-2</v>
      </c>
      <c r="M3" t="e">
        <f t="shared" ref="M3:M66" si="2">L3/K3</f>
        <v>#DIV/0!</v>
      </c>
      <c r="O3">
        <v>336.98360655737713</v>
      </c>
      <c r="P3">
        <v>0.74188252452563619</v>
      </c>
      <c r="Q3">
        <v>2.2015389178859602E-3</v>
      </c>
      <c r="R3" s="15">
        <v>6.21</v>
      </c>
      <c r="S3">
        <f t="shared" ref="S3:S66" si="3">L3/G3</f>
        <v>1.2472680167771558E-4</v>
      </c>
      <c r="T3" s="17" t="e">
        <f t="shared" ref="T3:T66" si="4">G3/K3</f>
        <v>#DIV/0!</v>
      </c>
      <c r="V3">
        <f>AVERAGE(R3,R8,R13,R18,R23,R28,R33,R38,R43,R48,R53,R58,R63,R68,R73,R78)</f>
        <v>6.0456250000000002</v>
      </c>
    </row>
    <row r="4" spans="1:22" ht="18" x14ac:dyDescent="0.2">
      <c r="A4" s="6" t="s">
        <v>19</v>
      </c>
      <c r="B4" t="s">
        <v>124</v>
      </c>
      <c r="C4" t="s">
        <v>118</v>
      </c>
      <c r="D4" t="str">
        <f t="shared" si="0"/>
        <v>BC</v>
      </c>
      <c r="E4">
        <v>1</v>
      </c>
      <c r="F4">
        <v>3</v>
      </c>
      <c r="G4">
        <v>99.362565000000004</v>
      </c>
      <c r="H4">
        <v>0.35934459513158307</v>
      </c>
      <c r="I4">
        <f t="shared" si="1"/>
        <v>3.6164987803161386E-3</v>
      </c>
      <c r="K4" s="16">
        <v>0.62714285714285722</v>
      </c>
      <c r="L4" s="16">
        <v>0.23566954842410517</v>
      </c>
      <c r="M4">
        <f t="shared" si="2"/>
        <v>0.37578287903615853</v>
      </c>
      <c r="O4">
        <v>349.9006622516556</v>
      </c>
      <c r="P4">
        <v>3.6526045650709755</v>
      </c>
      <c r="Q4">
        <v>1.0438975855507095E-2</v>
      </c>
      <c r="R4" s="15">
        <v>6.17</v>
      </c>
      <c r="S4">
        <f t="shared" si="3"/>
        <v>2.3718142584594629E-3</v>
      </c>
      <c r="T4">
        <f t="shared" si="4"/>
        <v>158.43689179954441</v>
      </c>
    </row>
    <row r="5" spans="1:22" ht="18" x14ac:dyDescent="0.2">
      <c r="A5" s="6" t="s">
        <v>38</v>
      </c>
      <c r="B5" t="s">
        <v>124</v>
      </c>
      <c r="C5" t="s">
        <v>118</v>
      </c>
      <c r="D5" t="str">
        <f t="shared" si="0"/>
        <v>BC</v>
      </c>
      <c r="E5">
        <v>1</v>
      </c>
      <c r="F5">
        <v>6</v>
      </c>
      <c r="G5">
        <v>64.317440000000005</v>
      </c>
      <c r="H5">
        <v>2.1076166141396842</v>
      </c>
      <c r="I5">
        <f t="shared" si="1"/>
        <v>3.2768975477563848E-2</v>
      </c>
      <c r="K5" s="16">
        <v>2.9142857142857146</v>
      </c>
      <c r="L5" s="16">
        <v>0.11313708498984137</v>
      </c>
      <c r="M5">
        <f t="shared" si="2"/>
        <v>3.8821548771023999E-2</v>
      </c>
      <c r="O5">
        <v>241.63867083555078</v>
      </c>
      <c r="P5">
        <v>5.0626907480852639</v>
      </c>
      <c r="Q5">
        <v>2.0951492286310085E-2</v>
      </c>
      <c r="R5" s="15">
        <v>6.18</v>
      </c>
      <c r="S5">
        <f t="shared" si="3"/>
        <v>1.7590421041297876E-3</v>
      </c>
      <c r="T5">
        <f t="shared" si="4"/>
        <v>22.069709803921569</v>
      </c>
    </row>
    <row r="6" spans="1:22" ht="18" x14ac:dyDescent="0.2">
      <c r="A6" s="6" t="s">
        <v>36</v>
      </c>
      <c r="B6" t="s">
        <v>124</v>
      </c>
      <c r="C6" t="s">
        <v>118</v>
      </c>
      <c r="D6" t="str">
        <f t="shared" si="0"/>
        <v>BC</v>
      </c>
      <c r="E6">
        <v>1</v>
      </c>
      <c r="F6">
        <v>9</v>
      </c>
      <c r="G6">
        <v>129.51136500000001</v>
      </c>
      <c r="H6">
        <v>1.6432949462725384</v>
      </c>
      <c r="I6">
        <f t="shared" si="1"/>
        <v>1.2688422720836416E-2</v>
      </c>
      <c r="K6" s="16">
        <v>0</v>
      </c>
      <c r="L6" s="16">
        <v>8.4852813742385777E-2</v>
      </c>
      <c r="M6" t="e">
        <f t="shared" si="2"/>
        <v>#DIV/0!</v>
      </c>
      <c r="O6">
        <v>243.56187290969896</v>
      </c>
      <c r="P6">
        <v>4.5642678518062247</v>
      </c>
      <c r="Q6">
        <v>1.873966478118862E-2</v>
      </c>
      <c r="R6" s="15">
        <v>6.23</v>
      </c>
      <c r="S6">
        <f t="shared" si="3"/>
        <v>6.551765842510097E-4</v>
      </c>
      <c r="T6" t="e">
        <f t="shared" si="4"/>
        <v>#DIV/0!</v>
      </c>
    </row>
    <row r="7" spans="1:22" ht="18" x14ac:dyDescent="0.2">
      <c r="A7" s="6" t="s">
        <v>26</v>
      </c>
      <c r="B7" t="s">
        <v>124</v>
      </c>
      <c r="C7" t="s">
        <v>118</v>
      </c>
      <c r="D7" t="str">
        <f t="shared" si="0"/>
        <v>BC</v>
      </c>
      <c r="E7">
        <v>2</v>
      </c>
      <c r="F7">
        <v>0</v>
      </c>
      <c r="G7">
        <v>42.605165</v>
      </c>
      <c r="H7">
        <v>0.37549491401326818</v>
      </c>
      <c r="I7">
        <f t="shared" si="1"/>
        <v>8.8133660323406367E-3</v>
      </c>
      <c r="K7" s="16">
        <v>0.54142857142857148</v>
      </c>
      <c r="L7" s="16">
        <v>0.11451168136949164</v>
      </c>
      <c r="M7">
        <f t="shared" si="2"/>
        <v>0.21149914764813757</v>
      </c>
      <c r="O7">
        <v>415.26726973684208</v>
      </c>
      <c r="P7">
        <v>1.2734900088725276</v>
      </c>
      <c r="Q7">
        <v>3.066675612743445E-3</v>
      </c>
      <c r="R7" s="15">
        <v>5.83</v>
      </c>
      <c r="S7">
        <f t="shared" si="3"/>
        <v>2.6877417648656361E-3</v>
      </c>
      <c r="T7">
        <f t="shared" si="4"/>
        <v>78.690278364116082</v>
      </c>
    </row>
    <row r="8" spans="1:22" ht="18" x14ac:dyDescent="0.2">
      <c r="A8" s="6" t="s">
        <v>35</v>
      </c>
      <c r="B8" t="s">
        <v>124</v>
      </c>
      <c r="C8" t="s">
        <v>118</v>
      </c>
      <c r="D8" t="str">
        <f t="shared" si="0"/>
        <v>BC</v>
      </c>
      <c r="E8">
        <v>2</v>
      </c>
      <c r="F8">
        <v>12</v>
      </c>
      <c r="G8">
        <v>187.92180999999999</v>
      </c>
      <c r="H8">
        <v>4.1587071121947039</v>
      </c>
      <c r="I8">
        <f t="shared" si="1"/>
        <v>2.2129986467215829E-2</v>
      </c>
      <c r="K8" s="16">
        <v>2.5114285714285716</v>
      </c>
      <c r="L8" s="16">
        <v>4.0406101778362839E-3</v>
      </c>
      <c r="M8">
        <f t="shared" si="2"/>
        <v>1.6088891493091005E-3</v>
      </c>
      <c r="O8">
        <v>272.75248344370857</v>
      </c>
      <c r="P8">
        <v>6.1286490058130099</v>
      </c>
      <c r="Q8">
        <v>2.2469635944040296E-2</v>
      </c>
      <c r="R8" s="15">
        <v>6.34</v>
      </c>
      <c r="S8">
        <f t="shared" si="3"/>
        <v>2.150154991502202E-5</v>
      </c>
      <c r="T8" s="17">
        <f t="shared" si="4"/>
        <v>74.826659271899885</v>
      </c>
    </row>
    <row r="9" spans="1:22" ht="18" x14ac:dyDescent="0.2">
      <c r="A9" s="6" t="s">
        <v>30</v>
      </c>
      <c r="B9" t="s">
        <v>124</v>
      </c>
      <c r="C9" t="s">
        <v>118</v>
      </c>
      <c r="D9" t="str">
        <f t="shared" si="0"/>
        <v>BC</v>
      </c>
      <c r="E9">
        <v>2</v>
      </c>
      <c r="F9">
        <v>3</v>
      </c>
      <c r="G9">
        <v>150.438515</v>
      </c>
      <c r="H9">
        <v>3.8397383142675143</v>
      </c>
      <c r="I9">
        <f t="shared" si="1"/>
        <v>2.5523638772075852E-2</v>
      </c>
      <c r="K9" s="16">
        <v>0.88571428571428568</v>
      </c>
      <c r="L9" s="16">
        <v>0.15247616073287226</v>
      </c>
      <c r="M9">
        <f t="shared" si="2"/>
        <v>0.17215050405324289</v>
      </c>
      <c r="O9">
        <v>240.81310679611653</v>
      </c>
      <c r="P9">
        <v>9.1134393400506095</v>
      </c>
      <c r="Q9">
        <v>3.784444900570328E-2</v>
      </c>
      <c r="R9" s="15">
        <v>5.93</v>
      </c>
      <c r="S9">
        <f t="shared" si="3"/>
        <v>1.0135447078354388E-3</v>
      </c>
      <c r="T9">
        <f t="shared" si="4"/>
        <v>169.84993629032257</v>
      </c>
    </row>
    <row r="10" spans="1:22" ht="18" x14ac:dyDescent="0.2">
      <c r="A10" s="6" t="s">
        <v>24</v>
      </c>
      <c r="B10" t="s">
        <v>124</v>
      </c>
      <c r="C10" t="s">
        <v>118</v>
      </c>
      <c r="D10" t="str">
        <f t="shared" si="0"/>
        <v>BC</v>
      </c>
      <c r="E10">
        <v>2</v>
      </c>
      <c r="F10">
        <v>6</v>
      </c>
      <c r="G10">
        <v>57.302705000000003</v>
      </c>
      <c r="H10">
        <v>1.8936248889497309</v>
      </c>
      <c r="I10">
        <f t="shared" si="1"/>
        <v>3.304599475626379E-2</v>
      </c>
      <c r="K10" s="16">
        <v>0.51571428571428579</v>
      </c>
      <c r="L10" s="16">
        <v>0.30574988666764691</v>
      </c>
      <c r="M10">
        <f t="shared" si="2"/>
        <v>0.59286681625305482</v>
      </c>
      <c r="O10">
        <v>362.76936026936022</v>
      </c>
      <c r="P10">
        <v>4.0831250159386201</v>
      </c>
      <c r="Q10">
        <v>1.1255429656205957E-2</v>
      </c>
      <c r="R10" s="15">
        <v>5.31</v>
      </c>
      <c r="S10">
        <f t="shared" si="3"/>
        <v>5.3356972706200675E-3</v>
      </c>
      <c r="T10">
        <f t="shared" si="4"/>
        <v>111.11327839335179</v>
      </c>
    </row>
    <row r="11" spans="1:22" ht="18" x14ac:dyDescent="0.2">
      <c r="A11" s="6" t="s">
        <v>39</v>
      </c>
      <c r="B11" t="s">
        <v>124</v>
      </c>
      <c r="C11" t="s">
        <v>118</v>
      </c>
      <c r="D11" t="str">
        <f t="shared" si="0"/>
        <v>BC</v>
      </c>
      <c r="E11">
        <v>2</v>
      </c>
      <c r="F11">
        <v>9</v>
      </c>
      <c r="G11">
        <v>37.500425</v>
      </c>
      <c r="H11">
        <v>1.1022592637170037</v>
      </c>
      <c r="I11">
        <f t="shared" si="1"/>
        <v>2.9393247242318017E-2</v>
      </c>
      <c r="K11" s="16">
        <v>0.93142857142857149</v>
      </c>
      <c r="L11" s="16">
        <v>2.4243661069252471E-2</v>
      </c>
      <c r="M11">
        <f t="shared" si="2"/>
        <v>2.6028470473123816E-2</v>
      </c>
      <c r="O11">
        <v>305.40833333333342</v>
      </c>
      <c r="P11">
        <v>3.7830212793440285</v>
      </c>
      <c r="Q11">
        <v>1.2386765082847645E-2</v>
      </c>
      <c r="R11" s="15">
        <v>5.46</v>
      </c>
      <c r="S11">
        <f t="shared" si="3"/>
        <v>6.4649030162331421E-4</v>
      </c>
      <c r="T11">
        <f t="shared" si="4"/>
        <v>40.261192484662573</v>
      </c>
    </row>
    <row r="12" spans="1:22" ht="18" x14ac:dyDescent="0.2">
      <c r="A12" s="6" t="s">
        <v>4</v>
      </c>
      <c r="B12" t="s">
        <v>124</v>
      </c>
      <c r="C12" t="s">
        <v>118</v>
      </c>
      <c r="D12" t="str">
        <f t="shared" si="0"/>
        <v>BC</v>
      </c>
      <c r="E12">
        <v>3</v>
      </c>
      <c r="F12">
        <v>0</v>
      </c>
      <c r="G12">
        <v>118.79655</v>
      </c>
      <c r="H12">
        <v>0.97709429237743251</v>
      </c>
      <c r="I12">
        <f t="shared" si="1"/>
        <v>8.2249382863175107E-3</v>
      </c>
      <c r="K12" s="16">
        <v>0.45571428571428568</v>
      </c>
      <c r="L12" s="16">
        <v>0.29424872629319926</v>
      </c>
      <c r="M12">
        <f t="shared" si="2"/>
        <v>0.64568686020451249</v>
      </c>
      <c r="O12">
        <v>481.64643374128173</v>
      </c>
      <c r="P12">
        <v>2.6810783172871213</v>
      </c>
      <c r="Q12">
        <v>5.5664863880779255E-3</v>
      </c>
      <c r="R12" s="15">
        <v>5.74</v>
      </c>
      <c r="S12">
        <f t="shared" si="3"/>
        <v>2.4769130609701988E-3</v>
      </c>
      <c r="T12">
        <f t="shared" si="4"/>
        <v>260.68208463949844</v>
      </c>
    </row>
    <row r="13" spans="1:22" ht="18" x14ac:dyDescent="0.2">
      <c r="A13" s="6" t="s">
        <v>32</v>
      </c>
      <c r="B13" t="s">
        <v>124</v>
      </c>
      <c r="C13" t="s">
        <v>118</v>
      </c>
      <c r="D13" t="str">
        <f t="shared" si="0"/>
        <v>BC</v>
      </c>
      <c r="E13">
        <v>3</v>
      </c>
      <c r="F13">
        <v>12</v>
      </c>
      <c r="G13">
        <v>79.349014999999994</v>
      </c>
      <c r="H13">
        <v>3.0483726890342417</v>
      </c>
      <c r="I13">
        <f t="shared" si="1"/>
        <v>3.8417271960266196E-2</v>
      </c>
      <c r="K13" s="16">
        <v>2.92</v>
      </c>
      <c r="L13" s="16">
        <v>5.6568542494920687E-2</v>
      </c>
      <c r="M13">
        <f t="shared" si="2"/>
        <v>1.9372788525657769E-2</v>
      </c>
      <c r="O13">
        <v>384.9843838256304</v>
      </c>
      <c r="P13">
        <v>6.7369794167257533</v>
      </c>
      <c r="Q13">
        <v>1.7499357635703761E-2</v>
      </c>
      <c r="R13" s="15">
        <v>6.15</v>
      </c>
      <c r="S13">
        <f t="shared" si="3"/>
        <v>7.1290793584420284E-4</v>
      </c>
      <c r="T13" s="17">
        <f t="shared" si="4"/>
        <v>27.17432020547945</v>
      </c>
    </row>
    <row r="14" spans="1:22" ht="18" x14ac:dyDescent="0.2">
      <c r="A14" s="6" t="s">
        <v>9</v>
      </c>
      <c r="B14" t="s">
        <v>124</v>
      </c>
      <c r="C14" t="s">
        <v>118</v>
      </c>
      <c r="D14" t="str">
        <f t="shared" si="0"/>
        <v>BC</v>
      </c>
      <c r="E14">
        <v>3</v>
      </c>
      <c r="F14">
        <v>3</v>
      </c>
      <c r="G14">
        <v>132.92880000000002</v>
      </c>
      <c r="H14">
        <v>2.6486522966944928</v>
      </c>
      <c r="I14">
        <f t="shared" si="1"/>
        <v>1.9925345724135721E-2</v>
      </c>
      <c r="K14" s="16">
        <v>0.53714285714285714</v>
      </c>
      <c r="L14" s="16">
        <v>3.232488142566977E-2</v>
      </c>
      <c r="M14">
        <f t="shared" si="2"/>
        <v>6.0179300526512873E-2</v>
      </c>
      <c r="O14">
        <v>346.51076158940396</v>
      </c>
      <c r="P14">
        <v>5.2681796532169943E-2</v>
      </c>
      <c r="Q14">
        <v>1.5203509492901394E-4</v>
      </c>
      <c r="R14" s="15">
        <v>6.33</v>
      </c>
      <c r="S14">
        <f t="shared" si="3"/>
        <v>2.4317440182766839E-4</v>
      </c>
      <c r="T14">
        <f t="shared" si="4"/>
        <v>247.47382978723408</v>
      </c>
    </row>
    <row r="15" spans="1:22" ht="18" x14ac:dyDescent="0.2">
      <c r="A15" s="6" t="s">
        <v>18</v>
      </c>
      <c r="B15" t="s">
        <v>124</v>
      </c>
      <c r="C15" t="s">
        <v>118</v>
      </c>
      <c r="D15" t="str">
        <f t="shared" si="0"/>
        <v>BC</v>
      </c>
      <c r="E15">
        <v>3</v>
      </c>
      <c r="F15">
        <v>6</v>
      </c>
      <c r="G15">
        <v>110.53989</v>
      </c>
      <c r="H15">
        <v>0.87211721964545819</v>
      </c>
      <c r="I15">
        <f t="shared" si="1"/>
        <v>7.8896154107395821E-3</v>
      </c>
      <c r="K15" s="16">
        <v>3.1857142857142859</v>
      </c>
      <c r="L15" s="16">
        <v>0.3192082040784936</v>
      </c>
      <c r="M15">
        <f t="shared" si="2"/>
        <v>0.10019988468831637</v>
      </c>
      <c r="O15">
        <v>372.39900069031262</v>
      </c>
      <c r="P15">
        <v>1.4411301545900004</v>
      </c>
      <c r="Q15">
        <v>3.8698550530978618E-3</v>
      </c>
      <c r="R15" s="15">
        <v>6.23</v>
      </c>
      <c r="S15">
        <f t="shared" si="3"/>
        <v>2.8877195741600034E-3</v>
      </c>
      <c r="T15">
        <f t="shared" si="4"/>
        <v>34.698620179372192</v>
      </c>
    </row>
    <row r="16" spans="1:22" ht="18" x14ac:dyDescent="0.2">
      <c r="A16" s="6" t="s">
        <v>27</v>
      </c>
      <c r="B16" t="s">
        <v>124</v>
      </c>
      <c r="C16" t="s">
        <v>118</v>
      </c>
      <c r="D16" t="str">
        <f t="shared" si="0"/>
        <v>BC</v>
      </c>
      <c r="E16">
        <v>3</v>
      </c>
      <c r="F16">
        <v>9</v>
      </c>
      <c r="G16">
        <v>111.661905</v>
      </c>
      <c r="H16">
        <v>4.0173918219722911</v>
      </c>
      <c r="I16">
        <f t="shared" si="1"/>
        <v>3.5978177355762385E-2</v>
      </c>
      <c r="K16" s="16">
        <v>2.5942857142857143</v>
      </c>
      <c r="L16" s="16">
        <v>7.273098320776962E-2</v>
      </c>
      <c r="M16">
        <f t="shared" si="2"/>
        <v>2.8035070619734984E-2</v>
      </c>
      <c r="O16">
        <v>335.0325732899023</v>
      </c>
      <c r="P16">
        <v>8.3033223002506631</v>
      </c>
      <c r="Q16">
        <v>2.4783626913392188E-2</v>
      </c>
      <c r="R16" s="15">
        <v>6.15</v>
      </c>
      <c r="S16">
        <f t="shared" si="3"/>
        <v>6.5135001241264532E-4</v>
      </c>
      <c r="T16">
        <f t="shared" si="4"/>
        <v>43.041483204845818</v>
      </c>
    </row>
    <row r="17" spans="1:20" ht="18" x14ac:dyDescent="0.2">
      <c r="A17" s="6" t="s">
        <v>34</v>
      </c>
      <c r="B17" t="s">
        <v>124</v>
      </c>
      <c r="C17" t="s">
        <v>118</v>
      </c>
      <c r="D17" t="str">
        <f t="shared" si="0"/>
        <v>BC</v>
      </c>
      <c r="E17">
        <v>4</v>
      </c>
      <c r="F17">
        <v>0</v>
      </c>
      <c r="G17">
        <v>99.593819999999994</v>
      </c>
      <c r="H17">
        <v>1.7926853959347013</v>
      </c>
      <c r="I17">
        <f t="shared" si="1"/>
        <v>1.7999966222148136E-2</v>
      </c>
      <c r="K17" s="16">
        <v>0.58857142857142863</v>
      </c>
      <c r="L17" s="16">
        <v>0.15354318677193576</v>
      </c>
      <c r="M17">
        <f t="shared" si="2"/>
        <v>0.26087434645717239</v>
      </c>
      <c r="O17">
        <v>493.06557377049188</v>
      </c>
      <c r="P17">
        <v>6.8971890951814698</v>
      </c>
      <c r="Q17">
        <v>1.3988380982347627E-2</v>
      </c>
      <c r="R17" s="15">
        <v>5.94</v>
      </c>
      <c r="S17">
        <f t="shared" si="3"/>
        <v>1.5416939200839548E-3</v>
      </c>
      <c r="T17">
        <f t="shared" si="4"/>
        <v>169.21280097087376</v>
      </c>
    </row>
    <row r="18" spans="1:20" ht="18" x14ac:dyDescent="0.2">
      <c r="A18" s="6" t="s">
        <v>29</v>
      </c>
      <c r="B18" t="s">
        <v>124</v>
      </c>
      <c r="C18" t="s">
        <v>118</v>
      </c>
      <c r="D18" t="str">
        <f t="shared" si="0"/>
        <v>BC</v>
      </c>
      <c r="E18">
        <v>4</v>
      </c>
      <c r="F18">
        <v>12</v>
      </c>
      <c r="G18">
        <v>134.82452000000001</v>
      </c>
      <c r="H18">
        <v>7.0657645110059759</v>
      </c>
      <c r="I18">
        <f t="shared" si="1"/>
        <v>5.240711786703172E-2</v>
      </c>
      <c r="K18" s="16">
        <v>2.9514285714285715</v>
      </c>
      <c r="L18" s="16">
        <v>0.21415233944507306</v>
      </c>
      <c r="M18">
        <f t="shared" si="2"/>
        <v>7.2558875901041209E-2</v>
      </c>
      <c r="O18">
        <v>380.66919191919192</v>
      </c>
      <c r="P18">
        <v>7.3746237532843031</v>
      </c>
      <c r="Q18">
        <v>1.9372788525659785E-2</v>
      </c>
      <c r="R18" s="15">
        <v>5.71</v>
      </c>
      <c r="S18">
        <f t="shared" si="3"/>
        <v>1.58837828197032E-3</v>
      </c>
      <c r="T18" s="17">
        <f t="shared" si="4"/>
        <v>45.681105517909003</v>
      </c>
    </row>
    <row r="19" spans="1:20" ht="18" x14ac:dyDescent="0.2">
      <c r="A19" s="6" t="s">
        <v>14</v>
      </c>
      <c r="B19" t="s">
        <v>124</v>
      </c>
      <c r="C19" t="s">
        <v>118</v>
      </c>
      <c r="D19" t="str">
        <f t="shared" si="0"/>
        <v>BC</v>
      </c>
      <c r="E19">
        <v>4</v>
      </c>
      <c r="F19">
        <v>3</v>
      </c>
      <c r="G19">
        <v>87.128889999999998</v>
      </c>
      <c r="H19">
        <v>0.82366626299818158</v>
      </c>
      <c r="I19">
        <f t="shared" si="1"/>
        <v>9.4534231183041762E-3</v>
      </c>
      <c r="K19" s="16">
        <v>0.75142857142857145</v>
      </c>
      <c r="L19" s="16">
        <v>1.2121830534626236E-2</v>
      </c>
      <c r="M19">
        <f t="shared" si="2"/>
        <v>1.6131713639236434E-2</v>
      </c>
      <c r="O19">
        <v>366.09685430463571</v>
      </c>
      <c r="P19">
        <v>12.204616215017401</v>
      </c>
      <c r="Q19">
        <v>3.3337123964637297E-2</v>
      </c>
      <c r="R19" s="15">
        <v>6.04</v>
      </c>
      <c r="S19">
        <f t="shared" si="3"/>
        <v>1.3912527216433304E-4</v>
      </c>
      <c r="T19">
        <f t="shared" si="4"/>
        <v>115.95099429657795</v>
      </c>
    </row>
    <row r="20" spans="1:20" ht="18" x14ac:dyDescent="0.2">
      <c r="A20" s="6" t="s">
        <v>8</v>
      </c>
      <c r="B20" t="s">
        <v>124</v>
      </c>
      <c r="C20" t="s">
        <v>118</v>
      </c>
      <c r="D20" t="str">
        <f t="shared" si="0"/>
        <v>BC</v>
      </c>
      <c r="E20">
        <v>4</v>
      </c>
      <c r="F20">
        <v>6</v>
      </c>
      <c r="G20">
        <v>175.20564000000002</v>
      </c>
      <c r="H20">
        <v>2.7455542099902579</v>
      </c>
      <c r="I20">
        <f t="shared" si="1"/>
        <v>1.5670467057968325E-2</v>
      </c>
      <c r="K20" s="16">
        <v>0</v>
      </c>
      <c r="L20" s="16">
        <v>0.12929952570268297</v>
      </c>
      <c r="M20" t="e">
        <f t="shared" si="2"/>
        <v>#DIV/0!</v>
      </c>
      <c r="O20">
        <v>397.05387205387206</v>
      </c>
      <c r="P20">
        <v>1.6784857936997872</v>
      </c>
      <c r="Q20">
        <v>4.2273502711794517E-3</v>
      </c>
      <c r="R20" s="15">
        <v>6.16</v>
      </c>
      <c r="S20">
        <f t="shared" si="3"/>
        <v>7.3798723433037288E-4</v>
      </c>
      <c r="T20" t="e">
        <f t="shared" si="4"/>
        <v>#DIV/0!</v>
      </c>
    </row>
    <row r="21" spans="1:20" ht="18" x14ac:dyDescent="0.2">
      <c r="A21" s="6" t="s">
        <v>33</v>
      </c>
      <c r="B21" t="s">
        <v>124</v>
      </c>
      <c r="C21" t="s">
        <v>118</v>
      </c>
      <c r="D21" t="str">
        <f t="shared" si="0"/>
        <v>BC</v>
      </c>
      <c r="E21">
        <v>4</v>
      </c>
      <c r="F21">
        <v>9</v>
      </c>
      <c r="G21">
        <v>131.70686000000001</v>
      </c>
      <c r="H21">
        <v>0.20995414547552413</v>
      </c>
      <c r="I21">
        <f t="shared" si="1"/>
        <v>1.594101821845302E-3</v>
      </c>
      <c r="K21" s="16">
        <v>2.2314285714285713</v>
      </c>
      <c r="L21" s="16">
        <v>0.29496454300924535</v>
      </c>
      <c r="M21">
        <f t="shared" si="2"/>
        <v>0.13218641492091662</v>
      </c>
      <c r="O21">
        <v>326.74663299663297</v>
      </c>
      <c r="P21">
        <v>6.5472850378466299E-2</v>
      </c>
      <c r="Q21">
        <v>2.0037804147515417E-4</v>
      </c>
      <c r="R21" s="15">
        <v>5.8</v>
      </c>
      <c r="S21">
        <f t="shared" si="3"/>
        <v>2.2395533764091357E-3</v>
      </c>
      <c r="T21">
        <f t="shared" si="4"/>
        <v>59.023560819462233</v>
      </c>
    </row>
    <row r="22" spans="1:20" ht="18" x14ac:dyDescent="0.2">
      <c r="A22" s="6" t="s">
        <v>59</v>
      </c>
      <c r="B22" t="s">
        <v>118</v>
      </c>
      <c r="C22" t="s">
        <v>118</v>
      </c>
      <c r="D22" t="str">
        <f t="shared" si="0"/>
        <v>BI</v>
      </c>
      <c r="E22">
        <v>1</v>
      </c>
      <c r="F22">
        <v>0</v>
      </c>
      <c r="G22">
        <v>9.4957300000000018</v>
      </c>
      <c r="H22">
        <v>0.55718600143936037</v>
      </c>
      <c r="I22">
        <f t="shared" si="1"/>
        <v>5.8677532052760585E-2</v>
      </c>
      <c r="K22" s="16">
        <v>0.38571428571428568</v>
      </c>
      <c r="L22" s="16">
        <v>6.8690373029550597E-2</v>
      </c>
      <c r="M22">
        <f t="shared" si="2"/>
        <v>0.1780861522988349</v>
      </c>
      <c r="O22">
        <v>687.0157284768211</v>
      </c>
      <c r="P22">
        <v>0.48584323563182463</v>
      </c>
      <c r="Q22">
        <v>7.0717920346450452E-4</v>
      </c>
      <c r="R22" s="15">
        <v>5.85</v>
      </c>
      <c r="S22">
        <f t="shared" si="3"/>
        <v>7.2338169924324493E-3</v>
      </c>
      <c r="T22">
        <f t="shared" si="4"/>
        <v>24.618559259259268</v>
      </c>
    </row>
    <row r="23" spans="1:20" ht="18" x14ac:dyDescent="0.2">
      <c r="A23" s="6" t="s">
        <v>75</v>
      </c>
      <c r="B23" t="s">
        <v>118</v>
      </c>
      <c r="C23" t="s">
        <v>118</v>
      </c>
      <c r="D23" t="str">
        <f t="shared" si="0"/>
        <v>BI</v>
      </c>
      <c r="E23">
        <v>1</v>
      </c>
      <c r="F23">
        <v>12</v>
      </c>
      <c r="G23">
        <v>123.829915</v>
      </c>
      <c r="H23">
        <v>3.1614249212106054</v>
      </c>
      <c r="I23">
        <f t="shared" si="1"/>
        <v>2.5530381097415802E-2</v>
      </c>
      <c r="K23" s="16">
        <v>0.8</v>
      </c>
      <c r="L23" s="16">
        <v>0.12929952570268252</v>
      </c>
      <c r="M23">
        <f t="shared" si="2"/>
        <v>0.16162440712835313</v>
      </c>
      <c r="O23">
        <v>297.76755852842803</v>
      </c>
      <c r="P23">
        <v>8.2889942075564775</v>
      </c>
      <c r="Q23">
        <v>2.7837129902669108E-2</v>
      </c>
      <c r="R23" s="15">
        <v>5.7</v>
      </c>
      <c r="S23">
        <f t="shared" si="3"/>
        <v>1.0441703501345577E-3</v>
      </c>
      <c r="T23" s="17">
        <f t="shared" si="4"/>
        <v>154.78739374999998</v>
      </c>
    </row>
    <row r="24" spans="1:20" ht="18" x14ac:dyDescent="0.2">
      <c r="A24" s="6" t="s">
        <v>58</v>
      </c>
      <c r="B24" t="s">
        <v>118</v>
      </c>
      <c r="C24" t="s">
        <v>118</v>
      </c>
      <c r="D24" t="str">
        <f t="shared" si="0"/>
        <v>BI</v>
      </c>
      <c r="E24">
        <v>1</v>
      </c>
      <c r="F24">
        <v>3</v>
      </c>
      <c r="G24">
        <v>52.614794999999994</v>
      </c>
      <c r="H24">
        <v>3.5086567771798602</v>
      </c>
      <c r="I24">
        <f t="shared" si="1"/>
        <v>6.6685744516915071E-2</v>
      </c>
      <c r="K24" s="16">
        <v>0</v>
      </c>
      <c r="L24" s="16">
        <v>7.6771593385968021E-2</v>
      </c>
      <c r="M24" t="e">
        <f t="shared" si="2"/>
        <v>#DIV/0!</v>
      </c>
      <c r="O24">
        <v>392.48758278145692</v>
      </c>
      <c r="P24">
        <v>1.3989943766711066</v>
      </c>
      <c r="Q24">
        <v>3.5644296483389338E-3</v>
      </c>
      <c r="R24" s="15">
        <v>6.06</v>
      </c>
      <c r="S24">
        <f t="shared" si="3"/>
        <v>1.4591255821859237E-3</v>
      </c>
      <c r="T24" t="e">
        <f t="shared" si="4"/>
        <v>#DIV/0!</v>
      </c>
    </row>
    <row r="25" spans="1:20" ht="18" x14ac:dyDescent="0.2">
      <c r="A25" s="6" t="s">
        <v>77</v>
      </c>
      <c r="B25" t="s">
        <v>118</v>
      </c>
      <c r="C25" t="s">
        <v>118</v>
      </c>
      <c r="D25" t="str">
        <f t="shared" si="0"/>
        <v>BI</v>
      </c>
      <c r="E25">
        <v>1</v>
      </c>
      <c r="F25">
        <v>6</v>
      </c>
      <c r="G25">
        <v>94.831680000000006</v>
      </c>
      <c r="H25">
        <v>3.100861225400859</v>
      </c>
      <c r="I25">
        <f t="shared" si="1"/>
        <v>3.2698579476825244E-2</v>
      </c>
      <c r="K25" s="16">
        <v>1.4057142857142857</v>
      </c>
      <c r="L25" s="16">
        <v>0.10505586463343207</v>
      </c>
      <c r="M25">
        <f t="shared" si="2"/>
        <v>7.4734863052238268E-2</v>
      </c>
      <c r="O25">
        <v>352.40924092409244</v>
      </c>
      <c r="P25">
        <v>0</v>
      </c>
      <c r="Q25">
        <v>0</v>
      </c>
      <c r="R25" s="15">
        <v>5.9</v>
      </c>
      <c r="S25">
        <f t="shared" si="3"/>
        <v>1.1078140198869414E-3</v>
      </c>
      <c r="T25">
        <f t="shared" si="4"/>
        <v>67.461560975609757</v>
      </c>
    </row>
    <row r="26" spans="1:20" ht="18" x14ac:dyDescent="0.2">
      <c r="A26" s="6" t="s">
        <v>47</v>
      </c>
      <c r="B26" t="s">
        <v>118</v>
      </c>
      <c r="C26" t="s">
        <v>118</v>
      </c>
      <c r="D26" t="str">
        <f t="shared" si="0"/>
        <v>BI</v>
      </c>
      <c r="E26">
        <v>1</v>
      </c>
      <c r="F26">
        <v>9</v>
      </c>
      <c r="G26">
        <v>139.28117500000002</v>
      </c>
      <c r="H26">
        <v>2.8384185435631615</v>
      </c>
      <c r="I26">
        <f t="shared" si="1"/>
        <v>2.0379053691664799E-2</v>
      </c>
      <c r="K26" s="16">
        <v>0</v>
      </c>
      <c r="L26" s="16">
        <v>0.11313708498984629</v>
      </c>
      <c r="M26" t="e">
        <f t="shared" si="2"/>
        <v>#DIV/0!</v>
      </c>
      <c r="O26">
        <v>398.38210702341132</v>
      </c>
      <c r="P26">
        <v>4.7475480375674755</v>
      </c>
      <c r="Q26">
        <v>1.1917071459458094E-2</v>
      </c>
      <c r="R26" s="15">
        <v>5.89</v>
      </c>
      <c r="S26">
        <f t="shared" si="3"/>
        <v>8.1229272362073532E-4</v>
      </c>
      <c r="T26" t="e">
        <f t="shared" si="4"/>
        <v>#DIV/0!</v>
      </c>
    </row>
    <row r="27" spans="1:20" ht="18" x14ac:dyDescent="0.2">
      <c r="A27" s="6" t="s">
        <v>55</v>
      </c>
      <c r="B27" t="s">
        <v>118</v>
      </c>
      <c r="C27" t="s">
        <v>118</v>
      </c>
      <c r="D27" t="str">
        <f t="shared" si="0"/>
        <v>BI</v>
      </c>
      <c r="E27">
        <v>2</v>
      </c>
      <c r="F27">
        <v>0</v>
      </c>
      <c r="G27">
        <v>26.58005</v>
      </c>
      <c r="H27">
        <v>1.857286671464514</v>
      </c>
      <c r="I27">
        <f t="shared" si="1"/>
        <v>6.9875213608120143E-2</v>
      </c>
      <c r="K27" s="16">
        <v>0</v>
      </c>
      <c r="L27" s="16">
        <v>9.2934034098803062E-2</v>
      </c>
      <c r="M27" t="e">
        <f t="shared" si="2"/>
        <v>#DIV/0!</v>
      </c>
      <c r="O27">
        <v>427.38114754098365</v>
      </c>
      <c r="P27">
        <v>4.9903191688620456</v>
      </c>
      <c r="Q27">
        <v>1.1676507486525245E-2</v>
      </c>
      <c r="R27" s="15">
        <v>5.79</v>
      </c>
      <c r="S27">
        <f t="shared" si="3"/>
        <v>3.4963829676318541E-3</v>
      </c>
      <c r="T27" t="e">
        <f t="shared" si="4"/>
        <v>#DIV/0!</v>
      </c>
    </row>
    <row r="28" spans="1:20" ht="18" x14ac:dyDescent="0.2">
      <c r="A28" s="6" t="s">
        <v>74</v>
      </c>
      <c r="B28" t="s">
        <v>118</v>
      </c>
      <c r="C28" t="s">
        <v>118</v>
      </c>
      <c r="D28" t="str">
        <f t="shared" si="0"/>
        <v>BI</v>
      </c>
      <c r="E28">
        <v>2</v>
      </c>
      <c r="F28">
        <v>12</v>
      </c>
      <c r="G28">
        <v>113.334935</v>
      </c>
      <c r="H28">
        <v>4.1546695324716723</v>
      </c>
      <c r="I28">
        <f t="shared" si="1"/>
        <v>3.6658330747458161E-2</v>
      </c>
      <c r="K28" s="16">
        <v>0.47428571428571431</v>
      </c>
      <c r="L28" s="16">
        <v>0</v>
      </c>
      <c r="M28">
        <f t="shared" si="2"/>
        <v>0</v>
      </c>
      <c r="O28">
        <v>308.21013289036546</v>
      </c>
      <c r="P28">
        <v>5.5382200553026619</v>
      </c>
      <c r="Q28">
        <v>1.7968974619250049E-2</v>
      </c>
      <c r="R28" s="15">
        <v>5.71</v>
      </c>
      <c r="S28">
        <f t="shared" si="3"/>
        <v>0</v>
      </c>
      <c r="T28" s="17">
        <f t="shared" si="4"/>
        <v>238.95920030120482</v>
      </c>
    </row>
    <row r="29" spans="1:20" ht="18" x14ac:dyDescent="0.2">
      <c r="A29" s="6" t="s">
        <v>76</v>
      </c>
      <c r="B29" t="s">
        <v>118</v>
      </c>
      <c r="C29" t="s">
        <v>118</v>
      </c>
      <c r="D29" t="str">
        <f t="shared" si="0"/>
        <v>BI</v>
      </c>
      <c r="E29">
        <v>2</v>
      </c>
      <c r="F29">
        <v>3</v>
      </c>
      <c r="G29">
        <v>65.947644999999994</v>
      </c>
      <c r="H29">
        <v>2.5315624848008627</v>
      </c>
      <c r="I29">
        <f t="shared" si="1"/>
        <v>3.8387458487727087E-2</v>
      </c>
      <c r="K29" s="16">
        <v>1.7571428571428571</v>
      </c>
      <c r="L29" s="16">
        <v>6.8690373029559076E-2</v>
      </c>
      <c r="M29">
        <f t="shared" si="2"/>
        <v>3.9092082211944192E-2</v>
      </c>
      <c r="O29">
        <v>470.36493288590606</v>
      </c>
      <c r="P29">
        <v>3.6957007103981043</v>
      </c>
      <c r="Q29">
        <v>7.8570923383324397E-3</v>
      </c>
      <c r="R29" s="15">
        <v>6.11</v>
      </c>
      <c r="S29">
        <f t="shared" si="3"/>
        <v>1.0415894764636262E-3</v>
      </c>
      <c r="T29">
        <f t="shared" si="4"/>
        <v>37.531180081300811</v>
      </c>
    </row>
    <row r="30" spans="1:20" ht="18" x14ac:dyDescent="0.2">
      <c r="A30" s="6" t="s">
        <v>81</v>
      </c>
      <c r="B30" t="s">
        <v>118</v>
      </c>
      <c r="C30" t="s">
        <v>118</v>
      </c>
      <c r="D30" t="str">
        <f t="shared" si="0"/>
        <v>BI</v>
      </c>
      <c r="E30">
        <v>2</v>
      </c>
      <c r="F30">
        <v>6</v>
      </c>
      <c r="G30">
        <v>89.744069999999994</v>
      </c>
      <c r="H30">
        <v>3.3915669652835723</v>
      </c>
      <c r="I30">
        <f t="shared" si="1"/>
        <v>3.7791543945840347E-2</v>
      </c>
      <c r="K30" s="16">
        <v>1.3885714285714286</v>
      </c>
      <c r="L30" s="16">
        <v>4.8487322138509523E-2</v>
      </c>
      <c r="M30">
        <f t="shared" si="2"/>
        <v>3.4918853391930724E-2</v>
      </c>
      <c r="O30">
        <v>327.10808580858088</v>
      </c>
      <c r="P30">
        <v>12.806100533866191</v>
      </c>
      <c r="Q30">
        <v>3.9149446588000715E-2</v>
      </c>
      <c r="R30" s="15">
        <v>5.71</v>
      </c>
      <c r="S30">
        <f t="shared" si="3"/>
        <v>5.4028441253566419E-4</v>
      </c>
      <c r="T30">
        <f t="shared" si="4"/>
        <v>64.630503086419751</v>
      </c>
    </row>
    <row r="31" spans="1:20" ht="18" x14ac:dyDescent="0.2">
      <c r="A31" s="6" t="s">
        <v>53</v>
      </c>
      <c r="B31" t="s">
        <v>118</v>
      </c>
      <c r="C31" t="s">
        <v>118</v>
      </c>
      <c r="D31" t="str">
        <f t="shared" si="0"/>
        <v>BI</v>
      </c>
      <c r="E31">
        <v>2</v>
      </c>
      <c r="F31">
        <v>9</v>
      </c>
      <c r="G31">
        <v>102.89705499999999</v>
      </c>
      <c r="H31">
        <v>0.36741975457845422</v>
      </c>
      <c r="I31">
        <f t="shared" si="1"/>
        <v>3.5707509275018051E-3</v>
      </c>
      <c r="K31" s="16">
        <v>0</v>
      </c>
      <c r="L31" s="16">
        <v>0.18586806819760701</v>
      </c>
      <c r="M31" t="e">
        <f t="shared" si="2"/>
        <v>#DIV/0!</v>
      </c>
      <c r="O31">
        <v>299.57500000000005</v>
      </c>
      <c r="P31">
        <v>6.4228865957775554</v>
      </c>
      <c r="Q31">
        <v>2.1439995312618056E-2</v>
      </c>
      <c r="R31" s="15">
        <v>5.81</v>
      </c>
      <c r="S31">
        <f t="shared" si="3"/>
        <v>1.8063497366140073E-3</v>
      </c>
      <c r="T31" t="e">
        <f t="shared" si="4"/>
        <v>#DIV/0!</v>
      </c>
    </row>
    <row r="32" spans="1:20" ht="18" x14ac:dyDescent="0.2">
      <c r="A32" s="6" t="s">
        <v>66</v>
      </c>
      <c r="B32" t="s">
        <v>118</v>
      </c>
      <c r="C32" t="s">
        <v>118</v>
      </c>
      <c r="D32" t="str">
        <f t="shared" si="0"/>
        <v>BI</v>
      </c>
      <c r="E32">
        <v>3</v>
      </c>
      <c r="F32">
        <v>0</v>
      </c>
      <c r="G32">
        <v>40.826499999999996</v>
      </c>
      <c r="H32">
        <v>5.6526116090540056E-2</v>
      </c>
      <c r="I32">
        <f t="shared" si="1"/>
        <v>1.3845447464401813E-3</v>
      </c>
      <c r="K32" s="16">
        <v>1.8571428571428572</v>
      </c>
      <c r="L32" s="16">
        <v>6.4649762851342968E-2</v>
      </c>
      <c r="M32">
        <f t="shared" si="2"/>
        <v>3.4811410766107748E-2</v>
      </c>
      <c r="O32">
        <v>761.50919732441457</v>
      </c>
      <c r="P32">
        <v>2.4890631679217772</v>
      </c>
      <c r="Q32">
        <v>3.2685923908301771E-3</v>
      </c>
      <c r="R32" s="15">
        <v>5.43</v>
      </c>
      <c r="S32">
        <f t="shared" si="3"/>
        <v>1.5835244963771809E-3</v>
      </c>
      <c r="T32">
        <f t="shared" si="4"/>
        <v>21.983499999999996</v>
      </c>
    </row>
    <row r="33" spans="1:20" ht="18" x14ac:dyDescent="0.2">
      <c r="A33" s="6" t="s">
        <v>82</v>
      </c>
      <c r="B33" t="s">
        <v>118</v>
      </c>
      <c r="C33" t="s">
        <v>118</v>
      </c>
      <c r="D33" t="str">
        <f t="shared" si="0"/>
        <v>BI</v>
      </c>
      <c r="E33">
        <v>3</v>
      </c>
      <c r="F33">
        <v>12</v>
      </c>
      <c r="G33">
        <v>138.57598999999999</v>
      </c>
      <c r="H33">
        <v>3.4723185596956014</v>
      </c>
      <c r="I33">
        <f t="shared" si="1"/>
        <v>2.5057144168305071E-2</v>
      </c>
      <c r="K33" s="16">
        <v>1.4542857142857144</v>
      </c>
      <c r="L33" s="16">
        <v>2.8284271247460344E-2</v>
      </c>
      <c r="M33">
        <f t="shared" si="2"/>
        <v>1.9448909502182945E-2</v>
      </c>
      <c r="O33">
        <v>510.39735099337742</v>
      </c>
      <c r="P33">
        <v>0</v>
      </c>
      <c r="Q33">
        <v>0</v>
      </c>
      <c r="R33" s="15">
        <v>6</v>
      </c>
      <c r="S33">
        <f t="shared" si="3"/>
        <v>2.0410657897851095E-4</v>
      </c>
      <c r="T33" s="17">
        <f t="shared" si="4"/>
        <v>95.288008840864421</v>
      </c>
    </row>
    <row r="34" spans="1:20" ht="18" x14ac:dyDescent="0.2">
      <c r="A34" s="6" t="s">
        <v>56</v>
      </c>
      <c r="B34" t="s">
        <v>118</v>
      </c>
      <c r="C34" t="s">
        <v>118</v>
      </c>
      <c r="D34" t="str">
        <f t="shared" si="0"/>
        <v>BI</v>
      </c>
      <c r="E34">
        <v>3</v>
      </c>
      <c r="F34">
        <v>3</v>
      </c>
      <c r="G34">
        <v>71.577704999999995</v>
      </c>
      <c r="H34">
        <v>56.150621174039131</v>
      </c>
      <c r="I34">
        <f t="shared" si="1"/>
        <v>0.78447082333862383</v>
      </c>
      <c r="J34" t="s">
        <v>136</v>
      </c>
      <c r="K34" s="16">
        <v>0.4514285714285714</v>
      </c>
      <c r="L34" s="16">
        <v>6.4649762851341691E-2</v>
      </c>
      <c r="M34">
        <f t="shared" si="2"/>
        <v>0.14321149998714933</v>
      </c>
      <c r="O34">
        <v>516.29152823920265</v>
      </c>
      <c r="P34">
        <v>3.9642614393732862</v>
      </c>
      <c r="Q34">
        <v>7.6783391214906927E-3</v>
      </c>
      <c r="R34" s="15">
        <v>5.99</v>
      </c>
      <c r="S34">
        <f t="shared" si="3"/>
        <v>9.0321089299163332E-4</v>
      </c>
      <c r="T34">
        <f t="shared" si="4"/>
        <v>158.55820727848101</v>
      </c>
    </row>
    <row r="35" spans="1:20" ht="18" x14ac:dyDescent="0.2">
      <c r="A35" s="6" t="s">
        <v>69</v>
      </c>
      <c r="B35" t="s">
        <v>118</v>
      </c>
      <c r="C35" t="s">
        <v>118</v>
      </c>
      <c r="D35" t="str">
        <f t="shared" si="0"/>
        <v>BI</v>
      </c>
      <c r="E35">
        <v>3</v>
      </c>
      <c r="F35">
        <v>6</v>
      </c>
      <c r="G35">
        <v>70.684089999999998</v>
      </c>
      <c r="H35">
        <v>0.53296052311733255</v>
      </c>
      <c r="I35">
        <f t="shared" si="1"/>
        <v>7.5400351495977748E-3</v>
      </c>
      <c r="K35" s="16">
        <v>1.857142857142857</v>
      </c>
      <c r="L35" s="16">
        <v>0.28284271247461756</v>
      </c>
      <c r="M35">
        <f t="shared" si="2"/>
        <v>0.15229992210171717</v>
      </c>
      <c r="O35">
        <v>410.00825082508254</v>
      </c>
      <c r="P35">
        <v>2.9987861842388717</v>
      </c>
      <c r="Q35">
        <v>7.313965458510277E-3</v>
      </c>
      <c r="R35" s="15">
        <v>5.99</v>
      </c>
      <c r="S35">
        <f t="shared" si="3"/>
        <v>4.0015046168751355E-3</v>
      </c>
      <c r="T35">
        <f t="shared" si="4"/>
        <v>38.060663846153851</v>
      </c>
    </row>
    <row r="36" spans="1:20" ht="18" x14ac:dyDescent="0.2">
      <c r="A36" s="6" t="s">
        <v>57</v>
      </c>
      <c r="B36" t="s">
        <v>118</v>
      </c>
      <c r="C36" t="s">
        <v>118</v>
      </c>
      <c r="D36" t="str">
        <f t="shared" si="0"/>
        <v>BI</v>
      </c>
      <c r="E36">
        <v>3</v>
      </c>
      <c r="F36">
        <v>9</v>
      </c>
      <c r="G36">
        <v>136.64600999999999</v>
      </c>
      <c r="H36">
        <v>4.2879096632510825</v>
      </c>
      <c r="I36">
        <f t="shared" si="1"/>
        <v>3.1379691681089575E-2</v>
      </c>
      <c r="K36" s="16">
        <v>0.75428571428571423</v>
      </c>
      <c r="L36" s="16">
        <v>8.0812203564177343E-2</v>
      </c>
      <c r="M36">
        <f t="shared" si="2"/>
        <v>0.10713739108887149</v>
      </c>
      <c r="O36">
        <v>434.35844370860923</v>
      </c>
      <c r="P36">
        <v>2.2301960565772929</v>
      </c>
      <c r="Q36">
        <v>5.1344600038981331E-3</v>
      </c>
      <c r="R36" s="15">
        <v>5.98</v>
      </c>
      <c r="S36">
        <f t="shared" si="3"/>
        <v>5.9139819424055889E-4</v>
      </c>
      <c r="T36">
        <f t="shared" si="4"/>
        <v>181.15948295454547</v>
      </c>
    </row>
    <row r="37" spans="1:20" ht="18" x14ac:dyDescent="0.2">
      <c r="A37" s="6" t="s">
        <v>54</v>
      </c>
      <c r="B37" t="s">
        <v>118</v>
      </c>
      <c r="C37" t="s">
        <v>118</v>
      </c>
      <c r="D37" t="str">
        <f t="shared" si="0"/>
        <v>BI</v>
      </c>
      <c r="E37">
        <v>4</v>
      </c>
      <c r="F37">
        <v>0</v>
      </c>
      <c r="G37">
        <v>15.74818</v>
      </c>
      <c r="H37">
        <v>7.0576893515654229</v>
      </c>
      <c r="I37">
        <f t="shared" si="1"/>
        <v>0.4481590476845847</v>
      </c>
      <c r="J37" t="s">
        <v>136</v>
      </c>
      <c r="K37" s="16">
        <v>0</v>
      </c>
      <c r="L37" s="16">
        <v>0.17374623766298006</v>
      </c>
      <c r="M37" t="e">
        <f t="shared" si="2"/>
        <v>#DIV/0!</v>
      </c>
      <c r="O37">
        <v>519.55711920529802</v>
      </c>
      <c r="P37">
        <v>0.74339868550401444</v>
      </c>
      <c r="Q37">
        <v>1.4308314870963544E-3</v>
      </c>
      <c r="R37" s="15">
        <v>5.98</v>
      </c>
      <c r="S37">
        <f t="shared" si="3"/>
        <v>1.1032782052464479E-2</v>
      </c>
      <c r="T37" t="e">
        <f t="shared" si="4"/>
        <v>#DIV/0!</v>
      </c>
    </row>
    <row r="38" spans="1:20" ht="18" x14ac:dyDescent="0.2">
      <c r="A38" s="6" t="s">
        <v>80</v>
      </c>
      <c r="B38" t="s">
        <v>118</v>
      </c>
      <c r="C38" t="s">
        <v>118</v>
      </c>
      <c r="D38" t="str">
        <f t="shared" si="0"/>
        <v>BI</v>
      </c>
      <c r="E38">
        <v>4</v>
      </c>
      <c r="F38">
        <v>12</v>
      </c>
      <c r="G38">
        <v>151.10944000000001</v>
      </c>
      <c r="H38">
        <v>0.61371211753205424</v>
      </c>
      <c r="I38">
        <f t="shared" si="1"/>
        <v>4.0613751035809163E-3</v>
      </c>
      <c r="K38" s="16">
        <v>1.2685714285714287</v>
      </c>
      <c r="L38" s="16">
        <v>0.16162440712835194</v>
      </c>
      <c r="M38">
        <f t="shared" si="2"/>
        <v>0.12740662724081797</v>
      </c>
      <c r="O38">
        <v>383.6197068403909</v>
      </c>
      <c r="P38">
        <v>2.0211276888745315</v>
      </c>
      <c r="Q38">
        <v>5.2685710687836052E-3</v>
      </c>
      <c r="R38" s="15">
        <v>6.1</v>
      </c>
      <c r="S38">
        <f t="shared" si="3"/>
        <v>1.0695851108200251E-3</v>
      </c>
      <c r="T38" s="17">
        <f t="shared" si="4"/>
        <v>119.11780180180179</v>
      </c>
    </row>
    <row r="39" spans="1:20" ht="18" x14ac:dyDescent="0.2">
      <c r="A39" s="6" t="s">
        <v>48</v>
      </c>
      <c r="B39" t="s">
        <v>118</v>
      </c>
      <c r="C39" t="s">
        <v>118</v>
      </c>
      <c r="D39" t="str">
        <f t="shared" si="0"/>
        <v>BI</v>
      </c>
      <c r="E39">
        <v>4</v>
      </c>
      <c r="F39">
        <v>3</v>
      </c>
      <c r="G39">
        <v>30.705525000000002</v>
      </c>
      <c r="H39">
        <v>0.20591656574844117</v>
      </c>
      <c r="I39">
        <f t="shared" si="1"/>
        <v>6.706173099090185E-3</v>
      </c>
      <c r="K39" s="16">
        <v>0</v>
      </c>
      <c r="L39" s="16">
        <v>0.28688332265282784</v>
      </c>
      <c r="M39" t="e">
        <f t="shared" si="2"/>
        <v>#DIV/0!</v>
      </c>
      <c r="O39">
        <v>436.15163934426232</v>
      </c>
      <c r="P39">
        <v>19.248373937055334</v>
      </c>
      <c r="Q39">
        <v>4.4132297578875421E-2</v>
      </c>
      <c r="R39" s="15">
        <v>6.09</v>
      </c>
      <c r="S39">
        <f t="shared" si="3"/>
        <v>9.3430521918393458E-3</v>
      </c>
      <c r="T39" t="e">
        <f t="shared" si="4"/>
        <v>#DIV/0!</v>
      </c>
    </row>
    <row r="40" spans="1:20" ht="18" x14ac:dyDescent="0.2">
      <c r="A40" s="6" t="s">
        <v>65</v>
      </c>
      <c r="B40" t="s">
        <v>118</v>
      </c>
      <c r="C40" t="s">
        <v>118</v>
      </c>
      <c r="D40" t="str">
        <f t="shared" si="0"/>
        <v>BI</v>
      </c>
      <c r="E40">
        <v>4</v>
      </c>
      <c r="F40">
        <v>6</v>
      </c>
      <c r="G40">
        <v>35.076529999999998</v>
      </c>
      <c r="H40">
        <v>0.23417962379383767</v>
      </c>
      <c r="I40">
        <f t="shared" si="1"/>
        <v>6.6762483003261061E-3</v>
      </c>
      <c r="K40" s="16">
        <v>0.95714285714285707</v>
      </c>
      <c r="L40" s="16">
        <v>4.4446711960298139E-2</v>
      </c>
      <c r="M40">
        <f t="shared" si="2"/>
        <v>4.6436863242102534E-2</v>
      </c>
      <c r="O40">
        <v>287.07214765100673</v>
      </c>
      <c r="P40">
        <v>0.92540820355363407</v>
      </c>
      <c r="Q40">
        <v>3.223608459148227E-3</v>
      </c>
      <c r="R40" s="15">
        <v>6.08</v>
      </c>
      <c r="S40">
        <f t="shared" si="3"/>
        <v>1.26713537400359E-3</v>
      </c>
      <c r="T40">
        <f t="shared" si="4"/>
        <v>36.647120895522391</v>
      </c>
    </row>
    <row r="41" spans="1:20" ht="18" x14ac:dyDescent="0.2">
      <c r="A41" s="6" t="s">
        <v>60</v>
      </c>
      <c r="B41" t="s">
        <v>118</v>
      </c>
      <c r="C41" t="s">
        <v>118</v>
      </c>
      <c r="D41" t="str">
        <f t="shared" si="0"/>
        <v>BI</v>
      </c>
      <c r="E41">
        <v>4</v>
      </c>
      <c r="F41">
        <v>9</v>
      </c>
      <c r="G41">
        <v>53.836735000000004</v>
      </c>
      <c r="H41">
        <v>0.28666816015969016</v>
      </c>
      <c r="I41">
        <f t="shared" si="1"/>
        <v>5.3247686762521937E-3</v>
      </c>
      <c r="K41" s="16">
        <v>0</v>
      </c>
      <c r="L41" s="16">
        <v>0.15758379695014457</v>
      </c>
      <c r="M41" t="e">
        <f t="shared" si="2"/>
        <v>#DIV/0!</v>
      </c>
      <c r="O41">
        <v>220.68032786885249</v>
      </c>
      <c r="P41">
        <v>3.7094126226183732</v>
      </c>
      <c r="Q41">
        <v>1.6808986367026019E-2</v>
      </c>
      <c r="R41" s="15">
        <v>5.83</v>
      </c>
      <c r="S41">
        <f t="shared" si="3"/>
        <v>2.9270682360314857E-3</v>
      </c>
      <c r="T41" t="e">
        <f t="shared" si="4"/>
        <v>#DIV/0!</v>
      </c>
    </row>
    <row r="42" spans="1:20" ht="18" x14ac:dyDescent="0.2">
      <c r="A42" s="6" t="s">
        <v>20</v>
      </c>
      <c r="B42" t="s">
        <v>124</v>
      </c>
      <c r="C42" t="s">
        <v>118</v>
      </c>
      <c r="D42" t="str">
        <f t="shared" si="0"/>
        <v>BR</v>
      </c>
      <c r="E42">
        <v>1</v>
      </c>
      <c r="F42">
        <v>0</v>
      </c>
      <c r="G42">
        <v>61.576639999999998</v>
      </c>
      <c r="H42">
        <v>0.82366626299707735</v>
      </c>
      <c r="I42">
        <f t="shared" si="1"/>
        <v>1.337627813075019E-2</v>
      </c>
      <c r="K42" s="16">
        <v>0.46</v>
      </c>
      <c r="L42" s="16">
        <v>5.1639777949432253E-2</v>
      </c>
      <c r="M42">
        <f t="shared" si="2"/>
        <v>0.11226038684659186</v>
      </c>
      <c r="O42">
        <v>348.90213815789468</v>
      </c>
      <c r="P42">
        <v>4.3321920393462783</v>
      </c>
      <c r="Q42">
        <v>1.241663941132329E-2</v>
      </c>
      <c r="R42" s="15">
        <v>6.04</v>
      </c>
      <c r="S42">
        <f t="shared" si="3"/>
        <v>8.3862610804084556E-4</v>
      </c>
      <c r="T42">
        <f t="shared" si="4"/>
        <v>133.8622608695652</v>
      </c>
    </row>
    <row r="43" spans="1:20" ht="18" x14ac:dyDescent="0.2">
      <c r="A43" s="6" t="s">
        <v>15</v>
      </c>
      <c r="B43" t="s">
        <v>124</v>
      </c>
      <c r="C43" t="s">
        <v>118</v>
      </c>
      <c r="D43" t="str">
        <f t="shared" si="0"/>
        <v>BR</v>
      </c>
      <c r="E43">
        <v>1</v>
      </c>
      <c r="F43">
        <v>12</v>
      </c>
      <c r="G43">
        <v>99.108470000000011</v>
      </c>
      <c r="H43">
        <v>1.752309598728758</v>
      </c>
      <c r="I43">
        <f t="shared" si="1"/>
        <v>1.7680724954474203E-2</v>
      </c>
      <c r="K43" s="16">
        <v>0</v>
      </c>
      <c r="L43" s="16">
        <v>0.11717769516805659</v>
      </c>
      <c r="M43" t="e">
        <f t="shared" si="2"/>
        <v>#DIV/0!</v>
      </c>
      <c r="O43">
        <v>311.74668874172181</v>
      </c>
      <c r="P43">
        <v>0</v>
      </c>
      <c r="Q43">
        <v>0</v>
      </c>
      <c r="R43" s="15">
        <v>6.11</v>
      </c>
      <c r="S43">
        <f t="shared" si="3"/>
        <v>1.1823176683895592E-3</v>
      </c>
      <c r="T43" s="17" t="e">
        <f t="shared" si="4"/>
        <v>#DIV/0!</v>
      </c>
    </row>
    <row r="44" spans="1:20" ht="18" x14ac:dyDescent="0.2">
      <c r="A44" s="6" t="s">
        <v>5</v>
      </c>
      <c r="B44" t="s">
        <v>124</v>
      </c>
      <c r="C44" t="s">
        <v>118</v>
      </c>
      <c r="D44" t="str">
        <f t="shared" si="0"/>
        <v>BR</v>
      </c>
      <c r="E44">
        <v>1</v>
      </c>
      <c r="F44">
        <v>3</v>
      </c>
      <c r="G44">
        <v>72.676879999999997</v>
      </c>
      <c r="H44">
        <v>7.1384409459768356</v>
      </c>
      <c r="I44">
        <f t="shared" si="1"/>
        <v>9.8221620768211781E-2</v>
      </c>
      <c r="K44" s="16">
        <v>0.42000000000000004</v>
      </c>
      <c r="L44" s="16">
        <v>6.8690373029550195E-2</v>
      </c>
      <c r="M44">
        <f t="shared" si="2"/>
        <v>0.16354850721321473</v>
      </c>
      <c r="O44">
        <v>299.60151006711413</v>
      </c>
      <c r="P44">
        <v>4.443145797893485</v>
      </c>
      <c r="Q44">
        <v>1.4830184924295508E-2</v>
      </c>
      <c r="R44" s="15">
        <v>6.05</v>
      </c>
      <c r="S44">
        <f t="shared" si="3"/>
        <v>9.4514752187422181E-4</v>
      </c>
      <c r="T44">
        <f t="shared" si="4"/>
        <v>173.04019047619045</v>
      </c>
    </row>
    <row r="45" spans="1:20" ht="18" x14ac:dyDescent="0.2">
      <c r="A45" s="6" t="s">
        <v>25</v>
      </c>
      <c r="B45" t="s">
        <v>124</v>
      </c>
      <c r="C45" t="s">
        <v>118</v>
      </c>
      <c r="D45" t="str">
        <f t="shared" si="0"/>
        <v>BR</v>
      </c>
      <c r="E45">
        <v>1</v>
      </c>
      <c r="F45">
        <v>6</v>
      </c>
      <c r="G45">
        <v>165.57857999999999</v>
      </c>
      <c r="H45">
        <v>7.671401469093297</v>
      </c>
      <c r="I45">
        <f t="shared" si="1"/>
        <v>4.6330880897114214E-2</v>
      </c>
      <c r="K45" s="16">
        <v>0.56285714285714294</v>
      </c>
      <c r="L45" s="16">
        <v>1.2121830534621656E-2</v>
      </c>
      <c r="M45">
        <f t="shared" si="2"/>
        <v>2.1536247142728827E-2</v>
      </c>
      <c r="O45">
        <v>277.32323232323233</v>
      </c>
      <c r="P45">
        <v>2.9879427959231966</v>
      </c>
      <c r="Q45">
        <v>1.0774224614693005E-2</v>
      </c>
      <c r="R45" s="15">
        <v>6.22</v>
      </c>
      <c r="S45">
        <f t="shared" si="3"/>
        <v>7.3208929165968553E-5</v>
      </c>
      <c r="T45">
        <f t="shared" si="4"/>
        <v>294.17514213197961</v>
      </c>
    </row>
    <row r="46" spans="1:20" ht="18" x14ac:dyDescent="0.2">
      <c r="A46" s="6" t="s">
        <v>22</v>
      </c>
      <c r="B46" t="s">
        <v>124</v>
      </c>
      <c r="C46" t="s">
        <v>118</v>
      </c>
      <c r="D46" t="str">
        <f t="shared" si="0"/>
        <v>BR</v>
      </c>
      <c r="E46">
        <v>1</v>
      </c>
      <c r="F46">
        <v>9</v>
      </c>
      <c r="G46">
        <v>101.39818</v>
      </c>
      <c r="H46">
        <v>0.18572866714441308</v>
      </c>
      <c r="I46">
        <f t="shared" si="1"/>
        <v>1.8316765364468385E-3</v>
      </c>
      <c r="K46" s="16">
        <v>0.67999999999999994</v>
      </c>
      <c r="L46" s="16">
        <v>0</v>
      </c>
      <c r="M46">
        <f t="shared" si="2"/>
        <v>0</v>
      </c>
      <c r="O46">
        <v>292.57377049180332</v>
      </c>
      <c r="P46">
        <v>0.79984209672717776</v>
      </c>
      <c r="Q46">
        <v>2.7338134084360305E-3</v>
      </c>
      <c r="R46" s="15">
        <v>6.07</v>
      </c>
      <c r="S46">
        <f t="shared" si="3"/>
        <v>0</v>
      </c>
      <c r="T46">
        <f t="shared" si="4"/>
        <v>149.11497058823531</v>
      </c>
    </row>
    <row r="47" spans="1:20" ht="18" x14ac:dyDescent="0.2">
      <c r="A47" s="6" t="s">
        <v>23</v>
      </c>
      <c r="B47" t="s">
        <v>124</v>
      </c>
      <c r="C47" t="s">
        <v>118</v>
      </c>
      <c r="D47" t="str">
        <f t="shared" si="0"/>
        <v>BR</v>
      </c>
      <c r="E47">
        <v>2</v>
      </c>
      <c r="F47">
        <v>0</v>
      </c>
      <c r="G47">
        <v>121.54591500000001</v>
      </c>
      <c r="H47">
        <v>0.15746560909797935</v>
      </c>
      <c r="I47">
        <f t="shared" si="1"/>
        <v>1.2955236636128769E-3</v>
      </c>
      <c r="K47" s="16">
        <v>2.6257142857142854</v>
      </c>
      <c r="L47" s="16">
        <v>0.20607111908865786</v>
      </c>
      <c r="M47">
        <f t="shared" si="2"/>
        <v>7.8481927835723886E-2</v>
      </c>
      <c r="O47">
        <v>437.60382059800668</v>
      </c>
      <c r="P47">
        <v>6.4896428007558793</v>
      </c>
      <c r="Q47">
        <v>1.4829950049081999E-2</v>
      </c>
      <c r="R47" s="15">
        <v>5.89</v>
      </c>
      <c r="S47">
        <f t="shared" si="3"/>
        <v>1.6954178928074862E-3</v>
      </c>
      <c r="T47">
        <f t="shared" si="4"/>
        <v>46.290609630032655</v>
      </c>
    </row>
    <row r="48" spans="1:20" ht="18" x14ac:dyDescent="0.2">
      <c r="A48" s="6" t="s">
        <v>17</v>
      </c>
      <c r="B48" t="s">
        <v>124</v>
      </c>
      <c r="C48" t="s">
        <v>118</v>
      </c>
      <c r="D48" t="str">
        <f t="shared" si="0"/>
        <v>BR</v>
      </c>
      <c r="E48">
        <v>2</v>
      </c>
      <c r="F48">
        <v>12</v>
      </c>
      <c r="G48">
        <v>71.200845000000001</v>
      </c>
      <c r="H48">
        <v>5.2488536377544782E-2</v>
      </c>
      <c r="I48">
        <f t="shared" si="1"/>
        <v>7.3718979567650891E-4</v>
      </c>
      <c r="K48" s="16">
        <v>2.3314285714285714</v>
      </c>
      <c r="L48" s="16">
        <v>0.47679200102864411</v>
      </c>
      <c r="M48">
        <f t="shared" si="2"/>
        <v>0.20450637299022725</v>
      </c>
      <c r="O48">
        <v>287.51245847176085</v>
      </c>
      <c r="P48">
        <v>6.853767555185204</v>
      </c>
      <c r="Q48">
        <v>2.3838158497950353E-2</v>
      </c>
      <c r="R48" s="15">
        <v>5.86</v>
      </c>
      <c r="S48">
        <f t="shared" si="3"/>
        <v>6.6964373952113085E-3</v>
      </c>
      <c r="T48" s="17">
        <f t="shared" si="4"/>
        <v>30.539578125000002</v>
      </c>
    </row>
    <row r="49" spans="1:20" ht="18" x14ac:dyDescent="0.2">
      <c r="A49" s="6" t="s">
        <v>37</v>
      </c>
      <c r="B49" t="s">
        <v>124</v>
      </c>
      <c r="C49" t="s">
        <v>118</v>
      </c>
      <c r="D49" t="str">
        <f t="shared" si="0"/>
        <v>BR</v>
      </c>
      <c r="E49">
        <v>2</v>
      </c>
      <c r="F49">
        <v>3</v>
      </c>
      <c r="G49">
        <v>212.10936999999998</v>
      </c>
      <c r="H49">
        <v>7.3887708886521306</v>
      </c>
      <c r="I49">
        <f t="shared" si="1"/>
        <v>3.4834721769491518E-2</v>
      </c>
      <c r="K49" s="16">
        <v>2.2514285714285713</v>
      </c>
      <c r="L49" s="16">
        <v>0.67882250993908622</v>
      </c>
      <c r="M49">
        <f t="shared" si="2"/>
        <v>0.30150745999832512</v>
      </c>
      <c r="O49">
        <v>316.89381270903004</v>
      </c>
      <c r="P49">
        <v>7.6563819534824553</v>
      </c>
      <c r="Q49">
        <v>2.4160717711811237E-2</v>
      </c>
      <c r="R49" s="15">
        <v>5.97</v>
      </c>
      <c r="S49">
        <f t="shared" si="3"/>
        <v>3.200341927087362E-3</v>
      </c>
      <c r="T49">
        <f t="shared" si="4"/>
        <v>94.211014593908629</v>
      </c>
    </row>
    <row r="50" spans="1:20" ht="18" x14ac:dyDescent="0.2">
      <c r="A50" s="6" t="s">
        <v>40</v>
      </c>
      <c r="B50" t="s">
        <v>124</v>
      </c>
      <c r="C50" t="s">
        <v>118</v>
      </c>
      <c r="D50" t="str">
        <f t="shared" si="0"/>
        <v>BR</v>
      </c>
      <c r="E50">
        <v>2</v>
      </c>
      <c r="F50">
        <v>6</v>
      </c>
      <c r="G50">
        <v>87.514315000000011</v>
      </c>
      <c r="H50">
        <v>2.8263058027168986E-2</v>
      </c>
      <c r="I50">
        <f t="shared" si="1"/>
        <v>3.2295354225384709E-4</v>
      </c>
      <c r="K50" s="16">
        <v>0</v>
      </c>
      <c r="L50" s="16">
        <v>1.2121830534623946E-2</v>
      </c>
      <c r="M50" t="e">
        <f t="shared" si="2"/>
        <v>#DIV/0!</v>
      </c>
      <c r="O50">
        <v>343.35416666666674</v>
      </c>
      <c r="P50">
        <v>3.8242691749116466</v>
      </c>
      <c r="Q50">
        <v>1.1137972234437171E-2</v>
      </c>
      <c r="R50" s="15">
        <v>5.69</v>
      </c>
      <c r="S50">
        <f t="shared" si="3"/>
        <v>1.3851254545755109E-4</v>
      </c>
      <c r="T50" t="e">
        <f t="shared" si="4"/>
        <v>#DIV/0!</v>
      </c>
    </row>
    <row r="51" spans="1:20" ht="18" x14ac:dyDescent="0.2">
      <c r="A51" s="6" t="s">
        <v>10</v>
      </c>
      <c r="B51" t="s">
        <v>124</v>
      </c>
      <c r="C51" t="s">
        <v>118</v>
      </c>
      <c r="D51" t="str">
        <f t="shared" si="0"/>
        <v>BR</v>
      </c>
      <c r="E51">
        <v>2</v>
      </c>
      <c r="F51">
        <v>9</v>
      </c>
      <c r="G51">
        <v>79.203410000000005</v>
      </c>
      <c r="H51">
        <v>0.28263058043902395</v>
      </c>
      <c r="I51">
        <f t="shared" si="1"/>
        <v>3.5684142947762466E-3</v>
      </c>
      <c r="K51" s="16">
        <v>2.5</v>
      </c>
      <c r="L51" s="16">
        <v>2.0203050891027849E-2</v>
      </c>
      <c r="M51">
        <f t="shared" si="2"/>
        <v>8.0812203564111403E-3</v>
      </c>
      <c r="O51">
        <v>290.01241721854302</v>
      </c>
      <c r="P51">
        <v>5.859386489797294</v>
      </c>
      <c r="Q51">
        <v>2.0203915908131167E-2</v>
      </c>
      <c r="R51" s="15">
        <v>5.95</v>
      </c>
      <c r="S51">
        <f t="shared" si="3"/>
        <v>2.5507804387497771E-4</v>
      </c>
      <c r="T51">
        <f t="shared" si="4"/>
        <v>31.681364000000002</v>
      </c>
    </row>
    <row r="52" spans="1:20" ht="18" x14ac:dyDescent="0.2">
      <c r="A52" s="6" t="s">
        <v>7</v>
      </c>
      <c r="B52" t="s">
        <v>124</v>
      </c>
      <c r="C52" t="s">
        <v>118</v>
      </c>
      <c r="D52" t="str">
        <f t="shared" si="0"/>
        <v>BR</v>
      </c>
      <c r="E52">
        <v>3</v>
      </c>
      <c r="F52">
        <v>0</v>
      </c>
      <c r="G52">
        <v>75.723164999999995</v>
      </c>
      <c r="H52">
        <v>0.56929874060313335</v>
      </c>
      <c r="I52">
        <f t="shared" si="1"/>
        <v>7.5181582888556413E-3</v>
      </c>
      <c r="K52" s="16">
        <v>0.71857142857142864</v>
      </c>
      <c r="L52" s="16">
        <v>6.7833329154756372E-2</v>
      </c>
      <c r="M52">
        <f t="shared" si="2"/>
        <v>9.4400259261092356E-2</v>
      </c>
      <c r="O52">
        <v>511.89356435643566</v>
      </c>
      <c r="P52">
        <v>12.304358098369484</v>
      </c>
      <c r="Q52">
        <v>2.4036946262137142E-2</v>
      </c>
      <c r="R52" s="15">
        <v>5.91</v>
      </c>
      <c r="S52">
        <f t="shared" si="3"/>
        <v>8.9580684001727055E-4</v>
      </c>
      <c r="T52">
        <f t="shared" si="4"/>
        <v>105.38015009940356</v>
      </c>
    </row>
    <row r="53" spans="1:20" ht="18" x14ac:dyDescent="0.2">
      <c r="A53" s="6" t="s">
        <v>13</v>
      </c>
      <c r="B53" t="s">
        <v>124</v>
      </c>
      <c r="C53" t="s">
        <v>118</v>
      </c>
      <c r="D53" t="str">
        <f t="shared" si="0"/>
        <v>BR</v>
      </c>
      <c r="E53">
        <v>3</v>
      </c>
      <c r="F53">
        <v>12</v>
      </c>
      <c r="G53">
        <v>66.333069999999992</v>
      </c>
      <c r="H53">
        <v>4.8208701863667942</v>
      </c>
      <c r="I53">
        <f t="shared" si="1"/>
        <v>7.2676723485989636E-2</v>
      </c>
      <c r="K53" s="16">
        <v>0</v>
      </c>
      <c r="L53" s="16">
        <v>2.8284271247462797E-2</v>
      </c>
      <c r="M53" t="e">
        <f t="shared" si="2"/>
        <v>#DIV/0!</v>
      </c>
      <c r="O53">
        <v>356.45766773162939</v>
      </c>
      <c r="P53">
        <v>1.8016538594126077</v>
      </c>
      <c r="Q53">
        <v>5.0543276874297476E-3</v>
      </c>
      <c r="R53" s="15">
        <v>6.01</v>
      </c>
      <c r="S53">
        <f t="shared" si="3"/>
        <v>4.2639774169147908E-4</v>
      </c>
      <c r="T53" s="17" t="e">
        <f t="shared" si="4"/>
        <v>#DIV/0!</v>
      </c>
    </row>
    <row r="54" spans="1:20" ht="18" x14ac:dyDescent="0.2">
      <c r="A54" s="6" t="s">
        <v>21</v>
      </c>
      <c r="B54" t="s">
        <v>124</v>
      </c>
      <c r="C54" t="s">
        <v>118</v>
      </c>
      <c r="D54" t="str">
        <f t="shared" si="0"/>
        <v>BR</v>
      </c>
      <c r="E54">
        <v>3</v>
      </c>
      <c r="F54">
        <v>3</v>
      </c>
      <c r="G54">
        <v>84.176819999999992</v>
      </c>
      <c r="H54">
        <v>0.97709429237929413</v>
      </c>
      <c r="I54">
        <f t="shared" si="1"/>
        <v>1.1607640825339971E-2</v>
      </c>
      <c r="K54" s="16">
        <v>0.54285714285714293</v>
      </c>
      <c r="L54" s="16">
        <v>8.0812203564175969E-2</v>
      </c>
      <c r="M54">
        <f t="shared" si="2"/>
        <v>0.1488645855129557</v>
      </c>
      <c r="O54">
        <v>337.41803278688531</v>
      </c>
      <c r="P54">
        <v>2.1676880013350153</v>
      </c>
      <c r="Q54">
        <v>6.4243395156776831E-3</v>
      </c>
      <c r="R54" s="15">
        <v>5.8</v>
      </c>
      <c r="S54">
        <f t="shared" si="3"/>
        <v>9.6002918100465164E-4</v>
      </c>
      <c r="T54">
        <f t="shared" si="4"/>
        <v>155.06256315789472</v>
      </c>
    </row>
    <row r="55" spans="1:20" ht="18" x14ac:dyDescent="0.2">
      <c r="A55" s="6" t="s">
        <v>3</v>
      </c>
      <c r="B55" t="s">
        <v>124</v>
      </c>
      <c r="C55" t="s">
        <v>118</v>
      </c>
      <c r="D55" t="str">
        <f t="shared" si="0"/>
        <v>BR</v>
      </c>
      <c r="E55">
        <v>3</v>
      </c>
      <c r="F55">
        <v>6</v>
      </c>
      <c r="G55">
        <v>62.013454999999993</v>
      </c>
      <c r="H55">
        <v>0.35934459513284855</v>
      </c>
      <c r="I55">
        <f t="shared" si="1"/>
        <v>5.7946230399975067E-3</v>
      </c>
      <c r="K55" s="16">
        <v>0.49428571428571433</v>
      </c>
      <c r="L55" s="16">
        <v>3.6365491603879467E-2</v>
      </c>
      <c r="M55">
        <f t="shared" si="2"/>
        <v>7.3571803822877535E-2</v>
      </c>
      <c r="O55">
        <v>329.4375</v>
      </c>
      <c r="P55">
        <v>3.2585837499768586</v>
      </c>
      <c r="Q55">
        <v>9.8913564787762743E-3</v>
      </c>
      <c r="R55" s="15">
        <v>6.1</v>
      </c>
      <c r="S55">
        <f t="shared" si="3"/>
        <v>5.8641292609611041E-4</v>
      </c>
      <c r="T55">
        <f t="shared" si="4"/>
        <v>125.46074710982657</v>
      </c>
    </row>
    <row r="56" spans="1:20" ht="18" x14ac:dyDescent="0.2">
      <c r="A56" s="6" t="s">
        <v>11</v>
      </c>
      <c r="B56" t="s">
        <v>124</v>
      </c>
      <c r="C56" t="s">
        <v>118</v>
      </c>
      <c r="D56" t="str">
        <f t="shared" si="0"/>
        <v>BR</v>
      </c>
      <c r="E56">
        <v>3</v>
      </c>
      <c r="F56">
        <v>9</v>
      </c>
      <c r="G56">
        <v>40.301180000000002</v>
      </c>
      <c r="H56">
        <v>0.928643335732104</v>
      </c>
      <c r="I56">
        <f t="shared" si="1"/>
        <v>2.3042584255153421E-2</v>
      </c>
      <c r="K56" s="16">
        <v>0.4285714285714286</v>
      </c>
      <c r="L56" s="16">
        <v>2.4243661069251327E-2</v>
      </c>
      <c r="M56">
        <f t="shared" si="2"/>
        <v>5.6568542494919757E-2</v>
      </c>
      <c r="O56">
        <v>374.24242424242425</v>
      </c>
      <c r="P56">
        <v>3.9045626974633842</v>
      </c>
      <c r="Q56">
        <v>1.043324445476046E-2</v>
      </c>
      <c r="R56" s="15">
        <v>6.16</v>
      </c>
      <c r="S56">
        <f t="shared" si="3"/>
        <v>6.0156206516164847E-4</v>
      </c>
      <c r="T56">
        <f t="shared" si="4"/>
        <v>94.036086666666662</v>
      </c>
    </row>
    <row r="57" spans="1:20" ht="18" x14ac:dyDescent="0.2">
      <c r="A57" s="6" t="s">
        <v>6</v>
      </c>
      <c r="B57" t="s">
        <v>124</v>
      </c>
      <c r="C57" t="s">
        <v>118</v>
      </c>
      <c r="D57" t="str">
        <f t="shared" si="0"/>
        <v>BR</v>
      </c>
      <c r="E57">
        <v>4</v>
      </c>
      <c r="F57">
        <v>0</v>
      </c>
      <c r="G57">
        <v>43.424549999999996</v>
      </c>
      <c r="H57">
        <v>1.3162509889077505</v>
      </c>
      <c r="I57">
        <f t="shared" si="1"/>
        <v>3.0311217707673439E-2</v>
      </c>
      <c r="K57" s="16">
        <v>0.61285714285714288</v>
      </c>
      <c r="L57" s="16">
        <v>0.16070423248980117</v>
      </c>
      <c r="M57">
        <f t="shared" si="2"/>
        <v>0.26222135837496696</v>
      </c>
      <c r="O57">
        <v>441.74668874172187</v>
      </c>
      <c r="P57">
        <v>2.5170191714210239</v>
      </c>
      <c r="Q57">
        <v>5.6978789780870584E-3</v>
      </c>
      <c r="R57" s="15">
        <v>6.24</v>
      </c>
      <c r="S57">
        <f t="shared" si="3"/>
        <v>3.7007690923636788E-3</v>
      </c>
      <c r="T57">
        <f t="shared" si="4"/>
        <v>70.85590909090908</v>
      </c>
    </row>
    <row r="58" spans="1:20" ht="18" x14ac:dyDescent="0.2">
      <c r="A58" s="6" t="s">
        <v>12</v>
      </c>
      <c r="B58" t="s">
        <v>124</v>
      </c>
      <c r="C58" t="s">
        <v>118</v>
      </c>
      <c r="D58" t="str">
        <f t="shared" si="0"/>
        <v>BR</v>
      </c>
      <c r="E58">
        <v>4</v>
      </c>
      <c r="F58">
        <v>12</v>
      </c>
      <c r="G58">
        <v>19.411145000000001</v>
      </c>
      <c r="H58">
        <v>0.56929874060103647</v>
      </c>
      <c r="I58">
        <f t="shared" si="1"/>
        <v>2.9328447167904646E-2</v>
      </c>
      <c r="K58" s="16">
        <v>0.27714285714285714</v>
      </c>
      <c r="L58" s="16">
        <v>0.27781460073392905</v>
      </c>
      <c r="M58">
        <f t="shared" si="2"/>
        <v>1.0024238170811872</v>
      </c>
      <c r="O58">
        <v>308.04022082018923</v>
      </c>
      <c r="P58">
        <v>0.26209793949284588</v>
      </c>
      <c r="Q58">
        <v>8.5085622518703166E-4</v>
      </c>
      <c r="R58" s="15">
        <v>6.28</v>
      </c>
      <c r="S58">
        <f t="shared" si="3"/>
        <v>1.4312118153459213E-2</v>
      </c>
      <c r="T58" s="17">
        <f t="shared" si="4"/>
        <v>70.040213917525776</v>
      </c>
    </row>
    <row r="59" spans="1:20" ht="18" x14ac:dyDescent="0.2">
      <c r="A59" s="6" t="s">
        <v>41</v>
      </c>
      <c r="B59" t="s">
        <v>124</v>
      </c>
      <c r="C59" t="s">
        <v>118</v>
      </c>
      <c r="D59" t="str">
        <f t="shared" si="0"/>
        <v>BR</v>
      </c>
      <c r="E59">
        <v>4</v>
      </c>
      <c r="F59">
        <v>3</v>
      </c>
      <c r="G59">
        <v>69.739085000000003</v>
      </c>
      <c r="H59">
        <v>0.50469746507097279</v>
      </c>
      <c r="I59">
        <f t="shared" si="1"/>
        <v>7.2369384409183566E-3</v>
      </c>
      <c r="K59" s="16">
        <v>0</v>
      </c>
      <c r="L59" s="16">
        <v>3.2324881425670735E-2</v>
      </c>
      <c r="M59" t="e">
        <f t="shared" si="2"/>
        <v>#DIV/0!</v>
      </c>
      <c r="O59">
        <v>397.19269102990035</v>
      </c>
      <c r="P59">
        <v>0</v>
      </c>
      <c r="Q59">
        <v>0</v>
      </c>
      <c r="R59" s="15">
        <v>6.3</v>
      </c>
      <c r="S59">
        <f t="shared" si="3"/>
        <v>4.6351169399011662E-4</v>
      </c>
      <c r="T59" t="e">
        <f t="shared" si="4"/>
        <v>#DIV/0!</v>
      </c>
    </row>
    <row r="60" spans="1:20" ht="18" x14ac:dyDescent="0.2">
      <c r="A60" s="6" t="s">
        <v>2</v>
      </c>
      <c r="B60" t="s">
        <v>124</v>
      </c>
      <c r="C60" t="s">
        <v>118</v>
      </c>
      <c r="D60" t="str">
        <f t="shared" si="0"/>
        <v>BR</v>
      </c>
      <c r="E60">
        <v>4</v>
      </c>
      <c r="F60">
        <v>6</v>
      </c>
      <c r="G60">
        <v>78.875085000000013</v>
      </c>
      <c r="H60">
        <v>7.671401467372331E-2</v>
      </c>
      <c r="I60">
        <f t="shared" si="1"/>
        <v>9.7260135660992694E-4</v>
      </c>
      <c r="K60" s="16">
        <v>0</v>
      </c>
      <c r="L60" s="16">
        <v>5.2527932316715244E-2</v>
      </c>
      <c r="M60" t="e">
        <f t="shared" si="2"/>
        <v>#DIV/0!</v>
      </c>
      <c r="O60">
        <v>412.08749999999998</v>
      </c>
      <c r="P60">
        <v>4.0128309832374285</v>
      </c>
      <c r="Q60">
        <v>9.7378129238024167E-3</v>
      </c>
      <c r="R60" s="15">
        <v>6.33</v>
      </c>
      <c r="S60">
        <f t="shared" si="3"/>
        <v>6.6596355891997117E-4</v>
      </c>
      <c r="T60" t="e">
        <f t="shared" si="4"/>
        <v>#DIV/0!</v>
      </c>
    </row>
    <row r="61" spans="1:20" ht="18" x14ac:dyDescent="0.2">
      <c r="A61" s="6" t="s">
        <v>16</v>
      </c>
      <c r="B61" t="s">
        <v>124</v>
      </c>
      <c r="C61" t="s">
        <v>118</v>
      </c>
      <c r="D61" t="str">
        <f t="shared" si="0"/>
        <v>BR</v>
      </c>
      <c r="E61">
        <v>4</v>
      </c>
      <c r="F61">
        <v>9</v>
      </c>
      <c r="G61">
        <v>55.775279999999995</v>
      </c>
      <c r="H61">
        <v>3.0927860659607216</v>
      </c>
      <c r="I61">
        <f t="shared" si="1"/>
        <v>5.5450838901404384E-2</v>
      </c>
      <c r="K61" s="16">
        <v>1.04</v>
      </c>
      <c r="L61" s="16">
        <v>2.424366106925306</v>
      </c>
      <c r="M61">
        <f t="shared" si="2"/>
        <v>2.3311212566589479</v>
      </c>
      <c r="O61">
        <v>331.0660535117056</v>
      </c>
      <c r="P61">
        <v>0.60896319789100339</v>
      </c>
      <c r="Q61">
        <v>1.8394009033290153E-3</v>
      </c>
      <c r="R61" s="15">
        <v>6.36</v>
      </c>
      <c r="S61">
        <f t="shared" si="3"/>
        <v>4.3466677476568585E-2</v>
      </c>
      <c r="T61">
        <f t="shared" si="4"/>
        <v>53.630076923076913</v>
      </c>
    </row>
    <row r="62" spans="1:20" ht="18" x14ac:dyDescent="0.2">
      <c r="A62" s="6" t="s">
        <v>68</v>
      </c>
      <c r="B62" t="s">
        <v>118</v>
      </c>
      <c r="C62" t="s">
        <v>118</v>
      </c>
      <c r="D62" t="str">
        <f t="shared" si="0"/>
        <v>BY</v>
      </c>
      <c r="E62">
        <v>1</v>
      </c>
      <c r="F62">
        <v>0</v>
      </c>
      <c r="G62">
        <v>27.939030000000002</v>
      </c>
      <c r="H62">
        <v>0.26648026155738636</v>
      </c>
      <c r="I62">
        <f t="shared" si="1"/>
        <v>9.5379210215024053E-3</v>
      </c>
      <c r="K62" s="16">
        <v>1.322857142857143</v>
      </c>
      <c r="L62" s="16">
        <v>9.2934034098802465E-2</v>
      </c>
      <c r="M62">
        <f t="shared" si="2"/>
        <v>7.0252509577928418E-2</v>
      </c>
      <c r="O62">
        <v>548.82812499999989</v>
      </c>
      <c r="P62">
        <v>16.055278148486764</v>
      </c>
      <c r="Q62">
        <v>2.9253745238523931E-2</v>
      </c>
      <c r="R62" s="15">
        <v>5.19</v>
      </c>
      <c r="S62">
        <f t="shared" si="3"/>
        <v>3.3263156988199826E-3</v>
      </c>
      <c r="T62">
        <f t="shared" si="4"/>
        <v>21.120217062634989</v>
      </c>
    </row>
    <row r="63" spans="1:20" ht="18" x14ac:dyDescent="0.2">
      <c r="A63" s="6" t="s">
        <v>49</v>
      </c>
      <c r="B63" t="s">
        <v>118</v>
      </c>
      <c r="C63" t="s">
        <v>118</v>
      </c>
      <c r="D63" t="str">
        <f t="shared" si="0"/>
        <v>BY</v>
      </c>
      <c r="E63">
        <v>1</v>
      </c>
      <c r="F63">
        <v>12</v>
      </c>
      <c r="G63">
        <v>228.340045</v>
      </c>
      <c r="H63">
        <v>1.320288568628454</v>
      </c>
      <c r="I63">
        <f t="shared" si="1"/>
        <v>5.782115741583803E-3</v>
      </c>
      <c r="K63" s="16">
        <v>0</v>
      </c>
      <c r="L63" s="16">
        <v>0.29496454300924552</v>
      </c>
      <c r="M63" t="e">
        <f t="shared" si="2"/>
        <v>#DIV/0!</v>
      </c>
      <c r="O63">
        <v>262.70134228187919</v>
      </c>
      <c r="P63">
        <v>0.99659344998602073</v>
      </c>
      <c r="Q63">
        <v>3.7936366876902879E-3</v>
      </c>
      <c r="R63" s="15">
        <v>6.22</v>
      </c>
      <c r="S63">
        <f t="shared" si="3"/>
        <v>1.2917775461121833E-3</v>
      </c>
      <c r="T63" s="17" t="e">
        <f t="shared" si="4"/>
        <v>#DIV/0!</v>
      </c>
    </row>
    <row r="64" spans="1:20" ht="18" x14ac:dyDescent="0.2">
      <c r="A64" s="6" t="s">
        <v>70</v>
      </c>
      <c r="B64" t="s">
        <v>118</v>
      </c>
      <c r="C64" t="s">
        <v>118</v>
      </c>
      <c r="D64" t="str">
        <f t="shared" si="0"/>
        <v>BY</v>
      </c>
      <c r="E64">
        <v>1</v>
      </c>
      <c r="F64">
        <v>3</v>
      </c>
      <c r="G64">
        <v>62.324649999999998</v>
      </c>
      <c r="H64">
        <v>0.56526116087965683</v>
      </c>
      <c r="I64">
        <f t="shared" si="1"/>
        <v>9.0696243120443817E-3</v>
      </c>
      <c r="K64" s="16">
        <v>1.9028571428571428</v>
      </c>
      <c r="L64" s="16">
        <v>0.35557369568237762</v>
      </c>
      <c r="M64">
        <f t="shared" si="2"/>
        <v>0.1868630532865348</v>
      </c>
      <c r="O64">
        <v>369.95431893687703</v>
      </c>
      <c r="P64">
        <v>8.0988392961514251</v>
      </c>
      <c r="Q64">
        <v>2.18914576248893E-2</v>
      </c>
      <c r="R64" s="15">
        <v>6.19</v>
      </c>
      <c r="S64">
        <f t="shared" si="3"/>
        <v>5.705185599636382E-3</v>
      </c>
      <c r="T64">
        <f t="shared" si="4"/>
        <v>32.753194444444446</v>
      </c>
    </row>
    <row r="65" spans="1:20" ht="18" x14ac:dyDescent="0.2">
      <c r="A65" s="6" t="s">
        <v>52</v>
      </c>
      <c r="B65" t="s">
        <v>118</v>
      </c>
      <c r="C65" t="s">
        <v>118</v>
      </c>
      <c r="D65" t="str">
        <f t="shared" si="0"/>
        <v>BY</v>
      </c>
      <c r="E65">
        <v>1</v>
      </c>
      <c r="F65">
        <v>6</v>
      </c>
      <c r="G65">
        <v>47.709905000000006</v>
      </c>
      <c r="H65">
        <v>4.752231331116981</v>
      </c>
      <c r="I65">
        <f t="shared" si="1"/>
        <v>9.960680766639507E-2</v>
      </c>
      <c r="K65" s="16">
        <v>0</v>
      </c>
      <c r="L65" s="16">
        <v>5.6568542494923629E-2</v>
      </c>
      <c r="M65" t="e">
        <f t="shared" si="2"/>
        <v>#DIV/0!</v>
      </c>
      <c r="O65">
        <v>312.66447368421052</v>
      </c>
      <c r="P65">
        <v>1.5584261295883586</v>
      </c>
      <c r="Q65">
        <v>4.9843402776944875E-3</v>
      </c>
      <c r="R65" s="15">
        <v>5.83</v>
      </c>
      <c r="S65">
        <f t="shared" si="3"/>
        <v>1.1856771145304862E-3</v>
      </c>
      <c r="T65" t="e">
        <f t="shared" si="4"/>
        <v>#DIV/0!</v>
      </c>
    </row>
    <row r="66" spans="1:20" ht="18" x14ac:dyDescent="0.2">
      <c r="A66" s="6" t="s">
        <v>50</v>
      </c>
      <c r="B66" t="s">
        <v>118</v>
      </c>
      <c r="C66" t="s">
        <v>118</v>
      </c>
      <c r="D66" t="str">
        <f t="shared" si="0"/>
        <v>BY</v>
      </c>
      <c r="E66">
        <v>1</v>
      </c>
      <c r="F66">
        <v>9</v>
      </c>
      <c r="G66">
        <v>150.90387999999999</v>
      </c>
      <c r="H66">
        <v>5.1519517234543661</v>
      </c>
      <c r="I66">
        <f t="shared" si="1"/>
        <v>3.4140618010977362E-2</v>
      </c>
      <c r="K66" s="16">
        <v>0</v>
      </c>
      <c r="L66" s="16">
        <v>0.19798989873223333</v>
      </c>
      <c r="M66" t="e">
        <f t="shared" si="2"/>
        <v>#DIV/0!</v>
      </c>
      <c r="O66">
        <v>233.23089700996675</v>
      </c>
      <c r="P66">
        <v>0</v>
      </c>
      <c r="Q66">
        <v>0</v>
      </c>
      <c r="R66" s="15">
        <v>6.11</v>
      </c>
      <c r="S66">
        <f t="shared" si="3"/>
        <v>1.3120265610946076E-3</v>
      </c>
      <c r="T66" t="e">
        <f t="shared" si="4"/>
        <v>#DIV/0!</v>
      </c>
    </row>
    <row r="67" spans="1:20" ht="18" x14ac:dyDescent="0.2">
      <c r="A67" s="6" t="s">
        <v>61</v>
      </c>
      <c r="B67" t="s">
        <v>118</v>
      </c>
      <c r="C67" t="s">
        <v>118</v>
      </c>
      <c r="D67" t="str">
        <f t="shared" ref="D67:D81" si="5">MID(A67,1,2)</f>
        <v>BY</v>
      </c>
      <c r="E67">
        <v>2</v>
      </c>
      <c r="F67">
        <v>0</v>
      </c>
      <c r="G67">
        <v>23.313929999999999</v>
      </c>
      <c r="H67">
        <v>0.26648026155781301</v>
      </c>
      <c r="I67">
        <f t="shared" ref="I67:I81" si="6">H67/G67</f>
        <v>1.14300875724433E-2</v>
      </c>
      <c r="K67" s="16">
        <v>0.67428571428571427</v>
      </c>
      <c r="L67" s="16">
        <v>6.4649762851341261E-2</v>
      </c>
      <c r="M67">
        <f t="shared" ref="M67:M81" si="7">L67/K67</f>
        <v>9.5878885584616283E-2</v>
      </c>
      <c r="O67">
        <v>606.19774919614156</v>
      </c>
      <c r="P67">
        <v>0</v>
      </c>
      <c r="Q67">
        <v>0</v>
      </c>
      <c r="R67" s="15">
        <v>5.4</v>
      </c>
      <c r="S67">
        <f t="shared" ref="S67:S81" si="8">L67/G67</f>
        <v>2.7730100781524721E-3</v>
      </c>
      <c r="T67">
        <f t="shared" ref="T67:T81" si="9">G67/K67</f>
        <v>34.575743644067799</v>
      </c>
    </row>
    <row r="68" spans="1:20" ht="18" x14ac:dyDescent="0.2">
      <c r="A68" s="6" t="s">
        <v>73</v>
      </c>
      <c r="B68" t="s">
        <v>118</v>
      </c>
      <c r="C68" t="s">
        <v>118</v>
      </c>
      <c r="D68" t="str">
        <f t="shared" si="5"/>
        <v>BY</v>
      </c>
      <c r="E68">
        <v>2</v>
      </c>
      <c r="F68">
        <v>12</v>
      </c>
      <c r="G68">
        <v>216.286235</v>
      </c>
      <c r="H68">
        <v>4.1465943730302888</v>
      </c>
      <c r="I68">
        <f t="shared" si="6"/>
        <v>1.9171790442560011E-2</v>
      </c>
      <c r="K68" s="16">
        <v>1.2342857142857142</v>
      </c>
      <c r="L68" s="16">
        <v>0.17778684784118881</v>
      </c>
      <c r="M68">
        <f t="shared" si="7"/>
        <v>0.1440402702417039</v>
      </c>
      <c r="O68">
        <v>409.44122516556286</v>
      </c>
      <c r="P68">
        <v>0.18145952165886792</v>
      </c>
      <c r="Q68">
        <v>4.4318820506042693E-4</v>
      </c>
      <c r="R68" s="15">
        <v>6.2</v>
      </c>
      <c r="S68">
        <f t="shared" si="8"/>
        <v>8.2199797800904342E-4</v>
      </c>
      <c r="T68" s="17">
        <f t="shared" si="9"/>
        <v>175.2319033564815</v>
      </c>
    </row>
    <row r="69" spans="1:20" ht="18" x14ac:dyDescent="0.2">
      <c r="A69" s="6" t="s">
        <v>67</v>
      </c>
      <c r="B69" t="s">
        <v>118</v>
      </c>
      <c r="C69" t="s">
        <v>118</v>
      </c>
      <c r="D69" t="str">
        <f t="shared" si="5"/>
        <v>BY</v>
      </c>
      <c r="E69">
        <v>2</v>
      </c>
      <c r="F69">
        <v>3</v>
      </c>
      <c r="G69">
        <v>46.13109</v>
      </c>
      <c r="H69">
        <v>0.1130522321730352</v>
      </c>
      <c r="I69">
        <f t="shared" si="6"/>
        <v>2.4506733349035368E-3</v>
      </c>
      <c r="K69" s="16">
        <v>1.4171428571428573</v>
      </c>
      <c r="L69" s="16">
        <v>0.29092393283103574</v>
      </c>
      <c r="M69">
        <f t="shared" si="7"/>
        <v>0.20528906550577117</v>
      </c>
      <c r="O69">
        <v>451.19205298013242</v>
      </c>
      <c r="P69">
        <v>8.9207842262276102</v>
      </c>
      <c r="Q69">
        <v>1.9771589874656822E-2</v>
      </c>
      <c r="R69" s="15">
        <v>6.09</v>
      </c>
      <c r="S69">
        <f t="shared" si="8"/>
        <v>6.3064612787392567E-3</v>
      </c>
      <c r="T69">
        <f t="shared" si="9"/>
        <v>32.552180443548387</v>
      </c>
    </row>
    <row r="70" spans="1:20" ht="18" x14ac:dyDescent="0.2">
      <c r="A70" s="6" t="s">
        <v>72</v>
      </c>
      <c r="B70" t="s">
        <v>118</v>
      </c>
      <c r="C70" t="s">
        <v>118</v>
      </c>
      <c r="D70" t="str">
        <f t="shared" si="5"/>
        <v>BY</v>
      </c>
      <c r="E70">
        <v>2</v>
      </c>
      <c r="F70">
        <v>6</v>
      </c>
      <c r="G70">
        <v>55.272800000000004</v>
      </c>
      <c r="H70">
        <v>1.2516497133781661</v>
      </c>
      <c r="I70">
        <f t="shared" si="6"/>
        <v>2.2644948571054226E-2</v>
      </c>
      <c r="K70" s="16">
        <v>1.6857142857142857</v>
      </c>
      <c r="L70" s="16">
        <v>0.60609152673132638</v>
      </c>
      <c r="M70">
        <f t="shared" si="7"/>
        <v>0.35954582094231224</v>
      </c>
      <c r="O70">
        <v>335.33249158249157</v>
      </c>
      <c r="P70">
        <v>21.861979859412529</v>
      </c>
      <c r="Q70">
        <v>6.5194934604285118E-2</v>
      </c>
      <c r="R70" s="15">
        <v>5.97</v>
      </c>
      <c r="S70">
        <f t="shared" si="8"/>
        <v>1.096545727249798E-2</v>
      </c>
      <c r="T70">
        <f t="shared" si="9"/>
        <v>32.788949152542372</v>
      </c>
    </row>
    <row r="71" spans="1:20" ht="18" x14ac:dyDescent="0.2">
      <c r="A71" s="6" t="s">
        <v>51</v>
      </c>
      <c r="B71" t="s">
        <v>118</v>
      </c>
      <c r="C71" t="s">
        <v>118</v>
      </c>
      <c r="D71" t="str">
        <f t="shared" si="5"/>
        <v>BY</v>
      </c>
      <c r="E71">
        <v>2</v>
      </c>
      <c r="F71">
        <v>9</v>
      </c>
      <c r="G71">
        <v>107.322305</v>
      </c>
      <c r="H71">
        <v>2.2812325421248891</v>
      </c>
      <c r="I71">
        <f t="shared" si="6"/>
        <v>2.1255903347630199E-2</v>
      </c>
      <c r="K71" s="16">
        <v>0</v>
      </c>
      <c r="L71" s="16">
        <v>8.0812203564176663E-2</v>
      </c>
      <c r="M71" t="e">
        <f t="shared" si="7"/>
        <v>#DIV/0!</v>
      </c>
      <c r="O71">
        <v>341.22500000000002</v>
      </c>
      <c r="P71">
        <v>2.1802459086511057</v>
      </c>
      <c r="Q71">
        <v>6.3894670925374918E-3</v>
      </c>
      <c r="R71" s="15">
        <v>6.18</v>
      </c>
      <c r="S71">
        <f t="shared" si="8"/>
        <v>7.5298609701102365E-4</v>
      </c>
      <c r="T71" t="e">
        <f t="shared" si="9"/>
        <v>#DIV/0!</v>
      </c>
    </row>
    <row r="72" spans="1:20" ht="18" x14ac:dyDescent="0.2">
      <c r="A72" s="6" t="s">
        <v>64</v>
      </c>
      <c r="B72" t="s">
        <v>118</v>
      </c>
      <c r="C72" t="s">
        <v>118</v>
      </c>
      <c r="D72" t="str">
        <f t="shared" si="5"/>
        <v>BY</v>
      </c>
      <c r="E72">
        <v>3</v>
      </c>
      <c r="F72">
        <v>0</v>
      </c>
      <c r="G72">
        <v>30.019373333333334</v>
      </c>
      <c r="H72">
        <v>0.56400041456814587</v>
      </c>
      <c r="I72">
        <f t="shared" si="6"/>
        <v>1.8787881022882084E-2</v>
      </c>
      <c r="K72" s="16">
        <v>1.2285714285714286</v>
      </c>
      <c r="L72" s="16">
        <v>0.26668027176178466</v>
      </c>
      <c r="M72">
        <f t="shared" si="7"/>
        <v>0.2170653374805224</v>
      </c>
      <c r="O72">
        <v>653.29288025889969</v>
      </c>
      <c r="P72">
        <v>16.819530232112438</v>
      </c>
      <c r="Q72">
        <v>2.5745773052733813E-2</v>
      </c>
      <c r="R72" s="15">
        <v>5.91</v>
      </c>
      <c r="S72">
        <f t="shared" si="8"/>
        <v>8.8836055570042319E-3</v>
      </c>
      <c r="T72">
        <f t="shared" si="9"/>
        <v>24.434373643410851</v>
      </c>
    </row>
    <row r="73" spans="1:20" ht="18" x14ac:dyDescent="0.2">
      <c r="A73" s="6" t="s">
        <v>45</v>
      </c>
      <c r="B73" t="s">
        <v>118</v>
      </c>
      <c r="C73" t="s">
        <v>118</v>
      </c>
      <c r="D73" t="str">
        <f t="shared" si="5"/>
        <v>BY</v>
      </c>
      <c r="E73">
        <v>3</v>
      </c>
      <c r="F73">
        <v>12</v>
      </c>
      <c r="G73">
        <v>116.90939499999999</v>
      </c>
      <c r="H73">
        <v>2.1762554693913168</v>
      </c>
      <c r="I73">
        <f t="shared" si="6"/>
        <v>1.8614889499610505E-2</v>
      </c>
      <c r="K73" s="16">
        <v>0</v>
      </c>
      <c r="L73" s="16">
        <v>0</v>
      </c>
      <c r="M73" t="e">
        <f t="shared" si="7"/>
        <v>#DIV/0!</v>
      </c>
      <c r="O73">
        <v>355.53093645484944</v>
      </c>
      <c r="P73">
        <v>3.0448159892351718</v>
      </c>
      <c r="Q73">
        <v>8.5641379610908973E-3</v>
      </c>
      <c r="R73" s="15">
        <v>6.11</v>
      </c>
      <c r="S73">
        <f t="shared" si="8"/>
        <v>0</v>
      </c>
      <c r="T73" s="17" t="e">
        <f t="shared" si="9"/>
        <v>#DIV/0!</v>
      </c>
    </row>
    <row r="74" spans="1:20" ht="18" x14ac:dyDescent="0.2">
      <c r="A74" s="6" t="s">
        <v>71</v>
      </c>
      <c r="B74" t="s">
        <v>118</v>
      </c>
      <c r="C74" t="s">
        <v>118</v>
      </c>
      <c r="D74" t="str">
        <f t="shared" si="5"/>
        <v>BY</v>
      </c>
      <c r="E74">
        <v>3</v>
      </c>
      <c r="F74">
        <v>3</v>
      </c>
      <c r="G74">
        <v>42.416735000000003</v>
      </c>
      <c r="H74">
        <v>2.4831115281535534</v>
      </c>
      <c r="I74">
        <f t="shared" si="6"/>
        <v>5.8540845450588151E-2</v>
      </c>
      <c r="K74" s="16">
        <v>2.1028571428571428</v>
      </c>
      <c r="L74" s="16">
        <v>0.48487322138506223</v>
      </c>
      <c r="M74">
        <f t="shared" si="7"/>
        <v>0.23057829821300516</v>
      </c>
      <c r="O74">
        <v>514.76666666666665</v>
      </c>
      <c r="P74">
        <v>0</v>
      </c>
      <c r="Q74">
        <v>0</v>
      </c>
      <c r="R74" s="15">
        <v>6</v>
      </c>
      <c r="S74">
        <f t="shared" si="8"/>
        <v>1.1431177373389587E-2</v>
      </c>
      <c r="T74">
        <f t="shared" si="9"/>
        <v>20.171001698369569</v>
      </c>
    </row>
    <row r="75" spans="1:20" ht="18" x14ac:dyDescent="0.2">
      <c r="A75" s="6" t="s">
        <v>43</v>
      </c>
      <c r="B75" t="s">
        <v>118</v>
      </c>
      <c r="C75" t="s">
        <v>118</v>
      </c>
      <c r="D75" t="str">
        <f t="shared" si="5"/>
        <v>BY</v>
      </c>
      <c r="E75">
        <v>3</v>
      </c>
      <c r="F75">
        <v>6</v>
      </c>
      <c r="G75">
        <v>77.767345000000006</v>
      </c>
      <c r="H75">
        <v>3.9043395897958582</v>
      </c>
      <c r="I75">
        <f t="shared" si="6"/>
        <v>5.0205386204143367E-2</v>
      </c>
      <c r="K75" s="16">
        <v>0</v>
      </c>
      <c r="L75" s="16">
        <v>2.4243661069253044E-2</v>
      </c>
      <c r="M75" t="e">
        <f t="shared" si="7"/>
        <v>#DIV/0!</v>
      </c>
      <c r="O75">
        <v>499.72540983606564</v>
      </c>
      <c r="P75">
        <v>2.3937303330374191</v>
      </c>
      <c r="Q75">
        <v>4.7900912899799903E-3</v>
      </c>
      <c r="R75" s="15">
        <v>5.82</v>
      </c>
      <c r="S75">
        <f t="shared" si="8"/>
        <v>3.1174603002395214E-4</v>
      </c>
      <c r="T75" t="e">
        <f t="shared" si="9"/>
        <v>#DIV/0!</v>
      </c>
    </row>
    <row r="76" spans="1:20" ht="18" x14ac:dyDescent="0.2">
      <c r="A76" s="6" t="s">
        <v>44</v>
      </c>
      <c r="B76" t="s">
        <v>118</v>
      </c>
      <c r="C76" t="s">
        <v>118</v>
      </c>
      <c r="D76" t="str">
        <f t="shared" si="5"/>
        <v>BY</v>
      </c>
      <c r="E76">
        <v>3</v>
      </c>
      <c r="F76">
        <v>9</v>
      </c>
      <c r="G76">
        <v>102.71718999999999</v>
      </c>
      <c r="H76">
        <v>0.22610446436216022</v>
      </c>
      <c r="I76">
        <f t="shared" si="6"/>
        <v>2.2012329617093328E-3</v>
      </c>
      <c r="K76" s="16">
        <v>0</v>
      </c>
      <c r="L76" s="16">
        <v>4.0406101782088671E-2</v>
      </c>
      <c r="M76" t="e">
        <f t="shared" si="7"/>
        <v>#DIV/0!</v>
      </c>
      <c r="O76">
        <v>402.28827361563515</v>
      </c>
      <c r="P76">
        <v>1.1977052971533995</v>
      </c>
      <c r="Q76">
        <v>2.9772314424897769E-3</v>
      </c>
      <c r="R76" s="15">
        <v>6.16</v>
      </c>
      <c r="S76">
        <f t="shared" si="8"/>
        <v>3.9337234383153081E-4</v>
      </c>
      <c r="T76" t="e">
        <f t="shared" si="9"/>
        <v>#DIV/0!</v>
      </c>
    </row>
    <row r="77" spans="1:20" ht="18" x14ac:dyDescent="0.2">
      <c r="A77" s="6" t="s">
        <v>62</v>
      </c>
      <c r="B77" t="s">
        <v>118</v>
      </c>
      <c r="C77" t="s">
        <v>118</v>
      </c>
      <c r="D77" t="str">
        <f t="shared" si="5"/>
        <v>BY</v>
      </c>
      <c r="E77">
        <v>4</v>
      </c>
      <c r="F77">
        <v>0</v>
      </c>
      <c r="G77">
        <v>24.230384999999998</v>
      </c>
      <c r="H77">
        <v>1.6271446273918535</v>
      </c>
      <c r="I77">
        <f t="shared" si="6"/>
        <v>6.7153065351287386E-2</v>
      </c>
      <c r="K77" s="16">
        <v>0.82285714285714295</v>
      </c>
      <c r="L77" s="16">
        <v>7.2730983207757408E-2</v>
      </c>
      <c r="M77">
        <f t="shared" si="7"/>
        <v>8.8388347648316282E-2</v>
      </c>
      <c r="O77">
        <v>610.18581081081084</v>
      </c>
      <c r="P77">
        <v>3.8819206737470671</v>
      </c>
      <c r="Q77">
        <v>6.3618665084800921E-3</v>
      </c>
      <c r="R77" s="15">
        <v>5.57</v>
      </c>
      <c r="S77">
        <f t="shared" si="8"/>
        <v>3.0016437298770703E-3</v>
      </c>
      <c r="T77">
        <f t="shared" si="9"/>
        <v>29.446648437499995</v>
      </c>
    </row>
    <row r="78" spans="1:20" ht="18" x14ac:dyDescent="0.2">
      <c r="A78" s="6" t="s">
        <v>63</v>
      </c>
      <c r="B78" t="s">
        <v>118</v>
      </c>
      <c r="C78" t="s">
        <v>118</v>
      </c>
      <c r="D78" t="str">
        <f t="shared" si="5"/>
        <v>BY</v>
      </c>
      <c r="E78">
        <v>4</v>
      </c>
      <c r="F78">
        <v>12</v>
      </c>
      <c r="G78">
        <v>125.03187</v>
      </c>
      <c r="H78">
        <v>0.66216307417877385</v>
      </c>
      <c r="I78">
        <f t="shared" si="6"/>
        <v>5.2959543369124513E-3</v>
      </c>
      <c r="K78" s="16">
        <v>0.72</v>
      </c>
      <c r="L78" s="16">
        <v>8.0812203564281752E-3</v>
      </c>
      <c r="M78">
        <f t="shared" si="7"/>
        <v>1.12239171617058E-2</v>
      </c>
      <c r="O78">
        <v>339.4435215946844</v>
      </c>
      <c r="P78">
        <v>2.6193490399383781</v>
      </c>
      <c r="Q78">
        <v>7.7165975288991826E-3</v>
      </c>
      <c r="R78" s="15">
        <v>6.02</v>
      </c>
      <c r="S78">
        <f t="shared" si="8"/>
        <v>6.4633283949349672E-5</v>
      </c>
      <c r="T78" s="17">
        <f t="shared" si="9"/>
        <v>173.65537499999999</v>
      </c>
    </row>
    <row r="79" spans="1:20" ht="18" x14ac:dyDescent="0.2">
      <c r="A79" s="6" t="s">
        <v>78</v>
      </c>
      <c r="B79" t="s">
        <v>118</v>
      </c>
      <c r="C79" t="s">
        <v>118</v>
      </c>
      <c r="D79" t="str">
        <f t="shared" si="5"/>
        <v>BY</v>
      </c>
      <c r="E79">
        <v>4</v>
      </c>
      <c r="F79">
        <v>3</v>
      </c>
      <c r="G79">
        <v>60.351845000000004</v>
      </c>
      <c r="H79">
        <v>6.6741192781107381</v>
      </c>
      <c r="I79">
        <f t="shared" si="6"/>
        <v>0.11058683090982119</v>
      </c>
      <c r="K79" s="16">
        <v>0.71714285714285719</v>
      </c>
      <c r="L79" s="16">
        <v>0.10909647481163816</v>
      </c>
      <c r="M79">
        <f t="shared" si="7"/>
        <v>0.15212655850228426</v>
      </c>
      <c r="O79">
        <v>568.76633986928107</v>
      </c>
      <c r="P79">
        <v>6.5280282903669553</v>
      </c>
      <c r="Q79">
        <v>1.1477522196315775E-2</v>
      </c>
      <c r="R79" s="15">
        <v>6.33</v>
      </c>
      <c r="S79">
        <f t="shared" si="8"/>
        <v>1.8076742278821493E-3</v>
      </c>
      <c r="T79">
        <f t="shared" si="9"/>
        <v>84.155959163346608</v>
      </c>
    </row>
    <row r="80" spans="1:20" ht="18" x14ac:dyDescent="0.2">
      <c r="A80" s="6" t="s">
        <v>46</v>
      </c>
      <c r="B80" t="s">
        <v>118</v>
      </c>
      <c r="C80" t="s">
        <v>118</v>
      </c>
      <c r="D80" t="str">
        <f t="shared" si="5"/>
        <v>BY</v>
      </c>
      <c r="E80">
        <v>4</v>
      </c>
      <c r="F80">
        <v>6</v>
      </c>
      <c r="G80">
        <v>92.390654999999995</v>
      </c>
      <c r="H80">
        <v>1.7724974973323182</v>
      </c>
      <c r="I80">
        <f t="shared" si="6"/>
        <v>1.9184813630039946E-2</v>
      </c>
      <c r="K80" s="16">
        <v>0.82857142857142851</v>
      </c>
      <c r="L80" s="16">
        <v>8.0812203564281752E-3</v>
      </c>
      <c r="M80">
        <f t="shared" si="7"/>
        <v>9.7531969818960736E-3</v>
      </c>
      <c r="O80">
        <v>442.88240131578948</v>
      </c>
      <c r="P80">
        <v>0.76176799617270741</v>
      </c>
      <c r="Q80">
        <v>1.7200231797640164E-3</v>
      </c>
      <c r="R80" s="15">
        <v>5.83</v>
      </c>
      <c r="S80">
        <f t="shared" si="8"/>
        <v>8.7467940956021753E-5</v>
      </c>
      <c r="T80">
        <f t="shared" si="9"/>
        <v>111.50596293103449</v>
      </c>
    </row>
    <row r="81" spans="1:20" ht="18" x14ac:dyDescent="0.2">
      <c r="A81" s="6" t="s">
        <v>79</v>
      </c>
      <c r="B81" t="s">
        <v>118</v>
      </c>
      <c r="C81" t="s">
        <v>118</v>
      </c>
      <c r="D81" t="str">
        <f t="shared" si="5"/>
        <v>BY</v>
      </c>
      <c r="E81">
        <v>4</v>
      </c>
      <c r="F81">
        <v>9</v>
      </c>
      <c r="G81">
        <v>103.1797</v>
      </c>
      <c r="H81">
        <v>2.4790739484335869</v>
      </c>
      <c r="I81">
        <f t="shared" si="6"/>
        <v>2.4026760578229892E-2</v>
      </c>
      <c r="K81" s="16">
        <v>1.3942857142857146</v>
      </c>
      <c r="L81" s="16">
        <v>8.8893423920591283E-2</v>
      </c>
      <c r="M81">
        <f t="shared" si="7"/>
        <v>6.3755529451243728E-2</v>
      </c>
      <c r="O81">
        <v>326.03260869565213</v>
      </c>
      <c r="P81">
        <v>2.6073084490294005</v>
      </c>
      <c r="Q81">
        <v>7.9970787568162983E-3</v>
      </c>
      <c r="R81" s="15">
        <v>6.08</v>
      </c>
      <c r="S81">
        <f t="shared" si="8"/>
        <v>8.6153985639220978E-4</v>
      </c>
      <c r="T81">
        <f t="shared" si="9"/>
        <v>74.001834016393431</v>
      </c>
    </row>
    <row r="82" spans="1:20" ht="18" x14ac:dyDescent="0.2">
      <c r="A82" s="6"/>
      <c r="K82" s="16"/>
      <c r="L82" s="16"/>
    </row>
    <row r="83" spans="1:20" ht="18" x14ac:dyDescent="0.2">
      <c r="A83" s="6"/>
      <c r="K83" s="16"/>
      <c r="L83" s="16"/>
    </row>
    <row r="84" spans="1:20" ht="18" x14ac:dyDescent="0.2">
      <c r="A84" s="6"/>
      <c r="K84" s="16"/>
      <c r="L84" s="16"/>
    </row>
    <row r="85" spans="1:20" ht="18" x14ac:dyDescent="0.2">
      <c r="A85" s="6"/>
      <c r="K85" s="16"/>
      <c r="L85" s="16"/>
    </row>
    <row r="86" spans="1:20" ht="18" x14ac:dyDescent="0.2">
      <c r="A86" s="6"/>
      <c r="F86" t="s">
        <v>150</v>
      </c>
      <c r="G86">
        <f>AVERAGE(G3,G8,G13,G18,G23,G28,G33,G38,G43,G48,G53,G58,G63,G68,G73,G78)</f>
        <v>123.04710968749998</v>
      </c>
      <c r="K86">
        <f>AVERAGE(K3,K8,K13,K18,K23,K28,K33,K38,K43,K48,K53,K58,K63,K68,K73,K78)</f>
        <v>1.0589285714285714</v>
      </c>
      <c r="O86">
        <f t="shared" ref="O86" si="10">AVERAGE(O3,O8,O13,O18,O23,O28,O33,O38,O43,O48,O53,O58,O63,O68,O73,O78)</f>
        <v>344.14115476629667</v>
      </c>
    </row>
    <row r="87" spans="1:20" x14ac:dyDescent="0.2">
      <c r="F87" t="s">
        <v>151</v>
      </c>
      <c r="G87">
        <f>STDEV(G3,G8,G13,G18,G23,G28,G33,G38,G43,G48,G53,G58,G63,G68,G73,G78)</f>
        <v>54.826402585538702</v>
      </c>
      <c r="K87">
        <f t="shared" ref="K87:O87" si="11">STDEV(K3,K8,K13,K18,K23,K28,K33,K38,K43,K48,K53,K58,K63,K68,K73,K78)</f>
        <v>1.0877108834549714</v>
      </c>
      <c r="O87">
        <f t="shared" si="11"/>
        <v>61.941256632967438</v>
      </c>
    </row>
  </sheetData>
  <conditionalFormatting sqref="I1:I85 J1 I88: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Q1 S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 S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86:O87">
    <cfRule type="colorScale" priority="3">
      <colorScale>
        <cfvo type="min"/>
        <cfvo type="max"/>
        <color rgb="FFFCFCFF"/>
        <color rgb="FF63BE7B"/>
      </colorScale>
    </cfRule>
  </conditionalFormatting>
  <conditionalFormatting sqref="K1:K85 K88:K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O1:O85 O88:O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64" workbookViewId="0">
      <pane xSplit="1" topLeftCell="B1" activePane="topRight" state="frozen"/>
      <selection pane="topRight" activeCell="G87" sqref="G87"/>
    </sheetView>
  </sheetViews>
  <sheetFormatPr baseColWidth="10" defaultRowHeight="16" x14ac:dyDescent="0.2"/>
  <cols>
    <col min="7" max="7" width="18" bestFit="1" customWidth="1"/>
    <col min="8" max="8" width="17.1640625" bestFit="1" customWidth="1"/>
    <col min="11" max="11" width="18" bestFit="1" customWidth="1"/>
    <col min="12" max="12" width="17.1640625" bestFit="1" customWidth="1"/>
    <col min="15" max="15" width="18.33203125" bestFit="1" customWidth="1"/>
    <col min="16" max="16" width="17.5" bestFit="1" customWidth="1"/>
    <col min="17" max="17" width="12.1640625" bestFit="1" customWidth="1"/>
    <col min="18" max="18" width="6.83203125" bestFit="1" customWidth="1"/>
  </cols>
  <sheetData>
    <row r="1" spans="1:20" ht="19" x14ac:dyDescent="0.25">
      <c r="A1" s="5" t="s">
        <v>0</v>
      </c>
      <c r="B1" t="s">
        <v>127</v>
      </c>
      <c r="C1" t="s">
        <v>115</v>
      </c>
      <c r="D1" t="s">
        <v>116</v>
      </c>
      <c r="E1" t="s">
        <v>133</v>
      </c>
      <c r="F1" t="s">
        <v>117</v>
      </c>
      <c r="G1" t="s">
        <v>131</v>
      </c>
      <c r="H1" t="s">
        <v>132</v>
      </c>
      <c r="I1" t="s">
        <v>134</v>
      </c>
      <c r="J1" t="s">
        <v>135</v>
      </c>
      <c r="K1" t="s">
        <v>137</v>
      </c>
      <c r="L1" t="s">
        <v>138</v>
      </c>
      <c r="M1" t="s">
        <v>139</v>
      </c>
      <c r="N1" t="s">
        <v>135</v>
      </c>
      <c r="O1" t="s">
        <v>146</v>
      </c>
      <c r="P1" t="s">
        <v>147</v>
      </c>
      <c r="Q1" t="s">
        <v>144</v>
      </c>
      <c r="R1" s="15" t="s">
        <v>143</v>
      </c>
      <c r="S1" t="s">
        <v>148</v>
      </c>
      <c r="T1" t="s">
        <v>149</v>
      </c>
    </row>
    <row r="2" spans="1:20" ht="18" x14ac:dyDescent="0.2">
      <c r="A2" s="6" t="s">
        <v>31</v>
      </c>
      <c r="B2" t="s">
        <v>124</v>
      </c>
      <c r="C2" t="s">
        <v>118</v>
      </c>
      <c r="D2" t="str">
        <f>MID(A2,1,2)</f>
        <v>BC</v>
      </c>
      <c r="E2">
        <v>1</v>
      </c>
      <c r="F2">
        <v>0</v>
      </c>
      <c r="G2">
        <v>66.784159999999986</v>
      </c>
      <c r="H2">
        <v>1.9138127875529809</v>
      </c>
      <c r="I2">
        <f>H2/G2</f>
        <v>2.8656687267654204E-2</v>
      </c>
      <c r="K2" s="16">
        <v>0.44</v>
      </c>
      <c r="L2" s="16">
        <v>0.28468385616185482</v>
      </c>
      <c r="M2">
        <f>L2/K2</f>
        <v>0.64700876400421548</v>
      </c>
      <c r="O2">
        <v>436.48927392739279</v>
      </c>
      <c r="P2">
        <v>0.96264537046437226</v>
      </c>
      <c r="Q2">
        <v>2.2054273219655387E-3</v>
      </c>
      <c r="R2" s="15">
        <v>5.8</v>
      </c>
      <c r="S2">
        <f>L2/G2</f>
        <v>4.2627451803220239E-3</v>
      </c>
      <c r="T2">
        <f>G2/K2</f>
        <v>151.78218181818178</v>
      </c>
    </row>
    <row r="3" spans="1:20" ht="18" x14ac:dyDescent="0.2">
      <c r="A3" s="6" t="s">
        <v>28</v>
      </c>
      <c r="B3" t="s">
        <v>124</v>
      </c>
      <c r="C3" t="s">
        <v>118</v>
      </c>
      <c r="D3" t="str">
        <f t="shared" ref="D3:D66" si="0">MID(A3,1,2)</f>
        <v>BC</v>
      </c>
      <c r="E3">
        <v>1</v>
      </c>
      <c r="F3">
        <v>12</v>
      </c>
      <c r="G3">
        <v>97.187055000000001</v>
      </c>
      <c r="H3">
        <v>2.8263058059348613E-2</v>
      </c>
      <c r="I3">
        <f t="shared" ref="I3:I66" si="1">H3/G3</f>
        <v>2.908109321693986E-4</v>
      </c>
      <c r="K3" s="16">
        <v>0</v>
      </c>
      <c r="L3" s="16">
        <v>1.2121830534626236E-2</v>
      </c>
      <c r="M3" t="e">
        <f t="shared" ref="M3:M66" si="2">L3/K3</f>
        <v>#DIV/0!</v>
      </c>
      <c r="O3">
        <v>336.98360655737713</v>
      </c>
      <c r="P3">
        <v>0.74188252452563619</v>
      </c>
      <c r="Q3">
        <v>2.2015389178859602E-3</v>
      </c>
      <c r="R3" s="15">
        <v>6.21</v>
      </c>
      <c r="S3">
        <f t="shared" ref="S3:S66" si="3">L3/G3</f>
        <v>1.2472680167771558E-4</v>
      </c>
      <c r="T3" s="17" t="e">
        <f t="shared" ref="T3:T66" si="4">G3/K3</f>
        <v>#DIV/0!</v>
      </c>
    </row>
    <row r="4" spans="1:20" ht="18" x14ac:dyDescent="0.2">
      <c r="A4" s="6" t="s">
        <v>19</v>
      </c>
      <c r="B4" t="s">
        <v>124</v>
      </c>
      <c r="C4" t="s">
        <v>118</v>
      </c>
      <c r="D4" t="str">
        <f t="shared" si="0"/>
        <v>BC</v>
      </c>
      <c r="E4">
        <v>1</v>
      </c>
      <c r="F4">
        <v>3</v>
      </c>
      <c r="G4">
        <v>99.362565000000004</v>
      </c>
      <c r="H4">
        <v>0.35934459513158307</v>
      </c>
      <c r="I4">
        <f t="shared" si="1"/>
        <v>3.6164987803161386E-3</v>
      </c>
      <c r="K4" s="16">
        <v>0.62714285714285722</v>
      </c>
      <c r="L4" s="16">
        <v>0.23566954842410517</v>
      </c>
      <c r="M4">
        <f t="shared" si="2"/>
        <v>0.37578287903615853</v>
      </c>
      <c r="O4">
        <v>349.9006622516556</v>
      </c>
      <c r="P4">
        <v>3.6526045650709755</v>
      </c>
      <c r="Q4">
        <v>1.0438975855507095E-2</v>
      </c>
      <c r="R4" s="15">
        <v>6.17</v>
      </c>
      <c r="S4">
        <f t="shared" si="3"/>
        <v>2.3718142584594629E-3</v>
      </c>
      <c r="T4">
        <f t="shared" si="4"/>
        <v>158.43689179954441</v>
      </c>
    </row>
    <row r="5" spans="1:20" ht="18" x14ac:dyDescent="0.2">
      <c r="A5" s="6" t="s">
        <v>38</v>
      </c>
      <c r="B5" t="s">
        <v>124</v>
      </c>
      <c r="C5" t="s">
        <v>118</v>
      </c>
      <c r="D5" t="str">
        <f t="shared" si="0"/>
        <v>BC</v>
      </c>
      <c r="E5">
        <v>1</v>
      </c>
      <c r="F5">
        <v>6</v>
      </c>
      <c r="G5">
        <v>64.317440000000005</v>
      </c>
      <c r="H5">
        <v>2.1076166141396842</v>
      </c>
      <c r="I5">
        <f t="shared" si="1"/>
        <v>3.2768975477563848E-2</v>
      </c>
      <c r="K5" s="16">
        <v>2.9142857142857146</v>
      </c>
      <c r="L5" s="16">
        <v>0.11313708498984137</v>
      </c>
      <c r="M5">
        <f t="shared" si="2"/>
        <v>3.8821548771023999E-2</v>
      </c>
      <c r="O5">
        <v>241.63867083555078</v>
      </c>
      <c r="P5">
        <v>5.0626907480852639</v>
      </c>
      <c r="Q5">
        <v>2.0951492286310085E-2</v>
      </c>
      <c r="R5" s="15">
        <v>6.18</v>
      </c>
      <c r="S5">
        <f t="shared" si="3"/>
        <v>1.7590421041297876E-3</v>
      </c>
      <c r="T5">
        <f t="shared" si="4"/>
        <v>22.069709803921569</v>
      </c>
    </row>
    <row r="6" spans="1:20" ht="18" x14ac:dyDescent="0.2">
      <c r="A6" s="6" t="s">
        <v>36</v>
      </c>
      <c r="B6" t="s">
        <v>124</v>
      </c>
      <c r="C6" t="s">
        <v>118</v>
      </c>
      <c r="D6" t="str">
        <f t="shared" si="0"/>
        <v>BC</v>
      </c>
      <c r="E6">
        <v>1</v>
      </c>
      <c r="F6">
        <v>9</v>
      </c>
      <c r="G6">
        <v>129.51136500000001</v>
      </c>
      <c r="H6">
        <v>1.6432949462725384</v>
      </c>
      <c r="I6">
        <f t="shared" si="1"/>
        <v>1.2688422720836416E-2</v>
      </c>
      <c r="K6" s="16">
        <v>0</v>
      </c>
      <c r="L6" s="16">
        <v>8.4852813742385777E-2</v>
      </c>
      <c r="M6" t="e">
        <f t="shared" si="2"/>
        <v>#DIV/0!</v>
      </c>
      <c r="O6">
        <v>243.56187290969896</v>
      </c>
      <c r="P6">
        <v>4.5642678518062247</v>
      </c>
      <c r="Q6">
        <v>1.873966478118862E-2</v>
      </c>
      <c r="R6" s="15">
        <v>6.23</v>
      </c>
      <c r="S6">
        <f t="shared" si="3"/>
        <v>6.551765842510097E-4</v>
      </c>
      <c r="T6" t="e">
        <f t="shared" si="4"/>
        <v>#DIV/0!</v>
      </c>
    </row>
    <row r="7" spans="1:20" ht="18" x14ac:dyDescent="0.2">
      <c r="A7" s="6" t="s">
        <v>26</v>
      </c>
      <c r="B7" t="s">
        <v>124</v>
      </c>
      <c r="C7" t="s">
        <v>118</v>
      </c>
      <c r="D7" t="str">
        <f t="shared" si="0"/>
        <v>BC</v>
      </c>
      <c r="E7">
        <v>2</v>
      </c>
      <c r="F7">
        <v>0</v>
      </c>
      <c r="G7">
        <v>42.605165</v>
      </c>
      <c r="H7">
        <v>0.37549491401326818</v>
      </c>
      <c r="I7">
        <f t="shared" si="1"/>
        <v>8.8133660323406367E-3</v>
      </c>
      <c r="K7" s="16">
        <v>0.54142857142857148</v>
      </c>
      <c r="L7" s="16">
        <v>0.11451168136949164</v>
      </c>
      <c r="M7">
        <f t="shared" si="2"/>
        <v>0.21149914764813757</v>
      </c>
      <c r="O7">
        <v>415.26726973684208</v>
      </c>
      <c r="P7">
        <v>1.2734900088725276</v>
      </c>
      <c r="Q7">
        <v>3.066675612743445E-3</v>
      </c>
      <c r="R7" s="15">
        <v>5.83</v>
      </c>
      <c r="S7">
        <f t="shared" si="3"/>
        <v>2.6877417648656361E-3</v>
      </c>
      <c r="T7">
        <f t="shared" si="4"/>
        <v>78.690278364116082</v>
      </c>
    </row>
    <row r="8" spans="1:20" ht="18" x14ac:dyDescent="0.2">
      <c r="A8" s="6" t="s">
        <v>35</v>
      </c>
      <c r="B8" t="s">
        <v>124</v>
      </c>
      <c r="C8" t="s">
        <v>118</v>
      </c>
      <c r="D8" t="str">
        <f t="shared" si="0"/>
        <v>BC</v>
      </c>
      <c r="E8">
        <v>2</v>
      </c>
      <c r="F8">
        <v>12</v>
      </c>
      <c r="G8">
        <v>187.92180999999999</v>
      </c>
      <c r="H8">
        <v>4.1587071121947039</v>
      </c>
      <c r="I8">
        <f t="shared" si="1"/>
        <v>2.2129986467215829E-2</v>
      </c>
      <c r="K8" s="16">
        <v>2.5114285714285716</v>
      </c>
      <c r="L8" s="16">
        <v>4.0406101778362839E-3</v>
      </c>
      <c r="M8">
        <f t="shared" si="2"/>
        <v>1.6088891493091005E-3</v>
      </c>
      <c r="O8">
        <v>272.75248344370857</v>
      </c>
      <c r="P8">
        <v>6.1286490058130099</v>
      </c>
      <c r="Q8">
        <v>2.2469635944040296E-2</v>
      </c>
      <c r="R8" s="15">
        <v>6.34</v>
      </c>
      <c r="S8">
        <f t="shared" si="3"/>
        <v>2.150154991502202E-5</v>
      </c>
      <c r="T8" s="17">
        <f t="shared" si="4"/>
        <v>74.826659271899885</v>
      </c>
    </row>
    <row r="9" spans="1:20" ht="18" x14ac:dyDescent="0.2">
      <c r="A9" s="6" t="s">
        <v>30</v>
      </c>
      <c r="B9" t="s">
        <v>124</v>
      </c>
      <c r="C9" t="s">
        <v>118</v>
      </c>
      <c r="D9" t="str">
        <f t="shared" si="0"/>
        <v>BC</v>
      </c>
      <c r="E9">
        <v>2</v>
      </c>
      <c r="F9">
        <v>3</v>
      </c>
      <c r="G9">
        <v>150.438515</v>
      </c>
      <c r="H9">
        <v>3.8397383142675143</v>
      </c>
      <c r="I9">
        <f t="shared" si="1"/>
        <v>2.5523638772075852E-2</v>
      </c>
      <c r="K9" s="16">
        <v>0.88571428571428568</v>
      </c>
      <c r="L9" s="16">
        <v>0.15247616073287226</v>
      </c>
      <c r="M9">
        <f t="shared" si="2"/>
        <v>0.17215050405324289</v>
      </c>
      <c r="O9">
        <v>240.81310679611653</v>
      </c>
      <c r="P9">
        <v>9.1134393400506095</v>
      </c>
      <c r="Q9">
        <v>3.784444900570328E-2</v>
      </c>
      <c r="R9" s="15">
        <v>5.93</v>
      </c>
      <c r="S9">
        <f t="shared" si="3"/>
        <v>1.0135447078354388E-3</v>
      </c>
      <c r="T9">
        <f t="shared" si="4"/>
        <v>169.84993629032257</v>
      </c>
    </row>
    <row r="10" spans="1:20" ht="18" x14ac:dyDescent="0.2">
      <c r="A10" s="6" t="s">
        <v>24</v>
      </c>
      <c r="B10" t="s">
        <v>124</v>
      </c>
      <c r="C10" t="s">
        <v>118</v>
      </c>
      <c r="D10" t="str">
        <f t="shared" si="0"/>
        <v>BC</v>
      </c>
      <c r="E10">
        <v>2</v>
      </c>
      <c r="F10">
        <v>6</v>
      </c>
      <c r="G10">
        <v>57.302705000000003</v>
      </c>
      <c r="H10">
        <v>1.8936248889497309</v>
      </c>
      <c r="I10">
        <f t="shared" si="1"/>
        <v>3.304599475626379E-2</v>
      </c>
      <c r="K10" s="16">
        <v>0.51571428571428579</v>
      </c>
      <c r="L10" s="16">
        <v>0.30574988666764691</v>
      </c>
      <c r="M10">
        <f t="shared" si="2"/>
        <v>0.59286681625305482</v>
      </c>
      <c r="O10">
        <v>362.76936026936022</v>
      </c>
      <c r="P10">
        <v>4.0831250159386201</v>
      </c>
      <c r="Q10">
        <v>1.1255429656205957E-2</v>
      </c>
      <c r="R10" s="15">
        <v>5.31</v>
      </c>
      <c r="S10">
        <f t="shared" si="3"/>
        <v>5.3356972706200675E-3</v>
      </c>
      <c r="T10">
        <f t="shared" si="4"/>
        <v>111.11327839335179</v>
      </c>
    </row>
    <row r="11" spans="1:20" ht="18" x14ac:dyDescent="0.2">
      <c r="A11" s="6" t="s">
        <v>39</v>
      </c>
      <c r="B11" t="s">
        <v>124</v>
      </c>
      <c r="C11" t="s">
        <v>118</v>
      </c>
      <c r="D11" t="str">
        <f t="shared" si="0"/>
        <v>BC</v>
      </c>
      <c r="E11">
        <v>2</v>
      </c>
      <c r="F11">
        <v>9</v>
      </c>
      <c r="G11">
        <v>37.500425</v>
      </c>
      <c r="H11">
        <v>1.1022592637170037</v>
      </c>
      <c r="I11">
        <f t="shared" si="1"/>
        <v>2.9393247242318017E-2</v>
      </c>
      <c r="K11" s="16">
        <v>0.93142857142857149</v>
      </c>
      <c r="L11" s="16">
        <v>2.4243661069252471E-2</v>
      </c>
      <c r="M11">
        <f t="shared" si="2"/>
        <v>2.6028470473123816E-2</v>
      </c>
      <c r="O11">
        <v>305.40833333333342</v>
      </c>
      <c r="P11">
        <v>3.7830212793440285</v>
      </c>
      <c r="Q11">
        <v>1.2386765082847645E-2</v>
      </c>
      <c r="R11" s="15">
        <v>5.46</v>
      </c>
      <c r="S11">
        <f t="shared" si="3"/>
        <v>6.4649030162331421E-4</v>
      </c>
      <c r="T11">
        <f t="shared" si="4"/>
        <v>40.261192484662573</v>
      </c>
    </row>
    <row r="12" spans="1:20" ht="18" x14ac:dyDescent="0.2">
      <c r="A12" s="6" t="s">
        <v>4</v>
      </c>
      <c r="B12" t="s">
        <v>124</v>
      </c>
      <c r="C12" t="s">
        <v>118</v>
      </c>
      <c r="D12" t="str">
        <f t="shared" si="0"/>
        <v>BC</v>
      </c>
      <c r="E12">
        <v>3</v>
      </c>
      <c r="F12">
        <v>0</v>
      </c>
      <c r="G12">
        <v>118.79655</v>
      </c>
      <c r="H12">
        <v>0.97709429237743251</v>
      </c>
      <c r="I12">
        <f t="shared" si="1"/>
        <v>8.2249382863175107E-3</v>
      </c>
      <c r="K12" s="16">
        <v>0.45571428571428568</v>
      </c>
      <c r="L12" s="16">
        <v>0.29424872629319926</v>
      </c>
      <c r="M12">
        <f t="shared" si="2"/>
        <v>0.64568686020451249</v>
      </c>
      <c r="O12">
        <v>481.64643374128173</v>
      </c>
      <c r="P12">
        <v>2.6810783172871213</v>
      </c>
      <c r="Q12">
        <v>5.5664863880779255E-3</v>
      </c>
      <c r="R12" s="15">
        <v>5.74</v>
      </c>
      <c r="S12">
        <f t="shared" si="3"/>
        <v>2.4769130609701988E-3</v>
      </c>
      <c r="T12">
        <f t="shared" si="4"/>
        <v>260.68208463949844</v>
      </c>
    </row>
    <row r="13" spans="1:20" ht="18" x14ac:dyDescent="0.2">
      <c r="A13" s="6" t="s">
        <v>32</v>
      </c>
      <c r="B13" t="s">
        <v>124</v>
      </c>
      <c r="C13" t="s">
        <v>118</v>
      </c>
      <c r="D13" t="str">
        <f t="shared" si="0"/>
        <v>BC</v>
      </c>
      <c r="E13">
        <v>3</v>
      </c>
      <c r="F13">
        <v>12</v>
      </c>
      <c r="G13">
        <v>79.349014999999994</v>
      </c>
      <c r="H13">
        <v>3.0483726890342417</v>
      </c>
      <c r="I13">
        <f t="shared" si="1"/>
        <v>3.8417271960266196E-2</v>
      </c>
      <c r="K13" s="16">
        <v>2.92</v>
      </c>
      <c r="L13" s="16">
        <v>5.6568542494920687E-2</v>
      </c>
      <c r="M13">
        <f t="shared" si="2"/>
        <v>1.9372788525657769E-2</v>
      </c>
      <c r="O13">
        <v>384.9843838256304</v>
      </c>
      <c r="P13">
        <v>6.7369794167257533</v>
      </c>
      <c r="Q13">
        <v>1.7499357635703761E-2</v>
      </c>
      <c r="R13" s="15">
        <v>6.15</v>
      </c>
      <c r="S13">
        <f t="shared" si="3"/>
        <v>7.1290793584420284E-4</v>
      </c>
      <c r="T13" s="17">
        <f t="shared" si="4"/>
        <v>27.17432020547945</v>
      </c>
    </row>
    <row r="14" spans="1:20" ht="18" x14ac:dyDescent="0.2">
      <c r="A14" s="6" t="s">
        <v>9</v>
      </c>
      <c r="B14" t="s">
        <v>124</v>
      </c>
      <c r="C14" t="s">
        <v>118</v>
      </c>
      <c r="D14" t="str">
        <f t="shared" si="0"/>
        <v>BC</v>
      </c>
      <c r="E14">
        <v>3</v>
      </c>
      <c r="F14">
        <v>3</v>
      </c>
      <c r="G14">
        <v>132.92880000000002</v>
      </c>
      <c r="H14">
        <v>2.6486522966944928</v>
      </c>
      <c r="I14">
        <f t="shared" si="1"/>
        <v>1.9925345724135721E-2</v>
      </c>
      <c r="K14" s="16">
        <v>0.53714285714285714</v>
      </c>
      <c r="L14" s="16">
        <v>3.232488142566977E-2</v>
      </c>
      <c r="M14">
        <f t="shared" si="2"/>
        <v>6.0179300526512873E-2</v>
      </c>
      <c r="O14">
        <v>346.51076158940396</v>
      </c>
      <c r="P14">
        <v>5.2681796532169943E-2</v>
      </c>
      <c r="Q14">
        <v>1.5203509492901394E-4</v>
      </c>
      <c r="R14" s="15">
        <v>6.33</v>
      </c>
      <c r="S14">
        <f t="shared" si="3"/>
        <v>2.4317440182766839E-4</v>
      </c>
      <c r="T14">
        <f t="shared" si="4"/>
        <v>247.47382978723408</v>
      </c>
    </row>
    <row r="15" spans="1:20" ht="18" x14ac:dyDescent="0.2">
      <c r="A15" s="6" t="s">
        <v>18</v>
      </c>
      <c r="B15" t="s">
        <v>124</v>
      </c>
      <c r="C15" t="s">
        <v>118</v>
      </c>
      <c r="D15" t="str">
        <f t="shared" si="0"/>
        <v>BC</v>
      </c>
      <c r="E15">
        <v>3</v>
      </c>
      <c r="F15">
        <v>6</v>
      </c>
      <c r="G15">
        <v>110.53989</v>
      </c>
      <c r="H15">
        <v>0.87211721964545819</v>
      </c>
      <c r="I15">
        <f t="shared" si="1"/>
        <v>7.8896154107395821E-3</v>
      </c>
      <c r="K15" s="16">
        <v>3.1857142857142859</v>
      </c>
      <c r="L15" s="16">
        <v>0.3192082040784936</v>
      </c>
      <c r="M15">
        <f t="shared" si="2"/>
        <v>0.10019988468831637</v>
      </c>
      <c r="O15">
        <v>372.39900069031262</v>
      </c>
      <c r="P15">
        <v>1.4411301545900004</v>
      </c>
      <c r="Q15">
        <v>3.8698550530978618E-3</v>
      </c>
      <c r="R15" s="15">
        <v>6.23</v>
      </c>
      <c r="S15">
        <f t="shared" si="3"/>
        <v>2.8877195741600034E-3</v>
      </c>
      <c r="T15">
        <f t="shared" si="4"/>
        <v>34.698620179372192</v>
      </c>
    </row>
    <row r="16" spans="1:20" ht="18" x14ac:dyDescent="0.2">
      <c r="A16" s="6" t="s">
        <v>27</v>
      </c>
      <c r="B16" t="s">
        <v>124</v>
      </c>
      <c r="C16" t="s">
        <v>118</v>
      </c>
      <c r="D16" t="str">
        <f t="shared" si="0"/>
        <v>BC</v>
      </c>
      <c r="E16">
        <v>3</v>
      </c>
      <c r="F16">
        <v>9</v>
      </c>
      <c r="G16">
        <v>111.661905</v>
      </c>
      <c r="H16">
        <v>4.0173918219722911</v>
      </c>
      <c r="I16">
        <f t="shared" si="1"/>
        <v>3.5978177355762385E-2</v>
      </c>
      <c r="K16" s="16">
        <v>2.5942857142857143</v>
      </c>
      <c r="L16" s="16">
        <v>7.273098320776962E-2</v>
      </c>
      <c r="M16">
        <f t="shared" si="2"/>
        <v>2.8035070619734984E-2</v>
      </c>
      <c r="O16">
        <v>335.0325732899023</v>
      </c>
      <c r="P16">
        <v>8.3033223002506631</v>
      </c>
      <c r="Q16">
        <v>2.4783626913392188E-2</v>
      </c>
      <c r="R16" s="15">
        <v>6.15</v>
      </c>
      <c r="S16">
        <f t="shared" si="3"/>
        <v>6.5135001241264532E-4</v>
      </c>
      <c r="T16">
        <f t="shared" si="4"/>
        <v>43.041483204845818</v>
      </c>
    </row>
    <row r="17" spans="1:20" ht="18" x14ac:dyDescent="0.2">
      <c r="A17" s="6" t="s">
        <v>34</v>
      </c>
      <c r="B17" t="s">
        <v>124</v>
      </c>
      <c r="C17" t="s">
        <v>118</v>
      </c>
      <c r="D17" t="str">
        <f t="shared" si="0"/>
        <v>BC</v>
      </c>
      <c r="E17">
        <v>4</v>
      </c>
      <c r="F17">
        <v>0</v>
      </c>
      <c r="G17">
        <v>99.593819999999994</v>
      </c>
      <c r="H17">
        <v>1.7926853959347013</v>
      </c>
      <c r="I17">
        <f t="shared" si="1"/>
        <v>1.7999966222148136E-2</v>
      </c>
      <c r="K17" s="16">
        <v>0.58857142857142863</v>
      </c>
      <c r="L17" s="16">
        <v>0.15354318677193576</v>
      </c>
      <c r="M17">
        <f t="shared" si="2"/>
        <v>0.26087434645717239</v>
      </c>
      <c r="O17">
        <v>493.06557377049188</v>
      </c>
      <c r="P17">
        <v>6.8971890951814698</v>
      </c>
      <c r="Q17">
        <v>1.3988380982347627E-2</v>
      </c>
      <c r="R17" s="15">
        <v>5.94</v>
      </c>
      <c r="S17">
        <f t="shared" si="3"/>
        <v>1.5416939200839548E-3</v>
      </c>
      <c r="T17">
        <f t="shared" si="4"/>
        <v>169.21280097087376</v>
      </c>
    </row>
    <row r="18" spans="1:20" ht="18" x14ac:dyDescent="0.2">
      <c r="A18" s="6" t="s">
        <v>29</v>
      </c>
      <c r="B18" t="s">
        <v>124</v>
      </c>
      <c r="C18" t="s">
        <v>118</v>
      </c>
      <c r="D18" t="str">
        <f t="shared" si="0"/>
        <v>BC</v>
      </c>
      <c r="E18">
        <v>4</v>
      </c>
      <c r="F18">
        <v>12</v>
      </c>
      <c r="G18">
        <v>134.82452000000001</v>
      </c>
      <c r="H18">
        <v>7.0657645110059759</v>
      </c>
      <c r="I18">
        <f t="shared" si="1"/>
        <v>5.240711786703172E-2</v>
      </c>
      <c r="K18" s="16">
        <v>2.9514285714285715</v>
      </c>
      <c r="L18" s="16">
        <v>0.21415233944507306</v>
      </c>
      <c r="M18">
        <f t="shared" si="2"/>
        <v>7.2558875901041209E-2</v>
      </c>
      <c r="O18">
        <v>380.66919191919192</v>
      </c>
      <c r="P18">
        <v>7.3746237532843031</v>
      </c>
      <c r="Q18">
        <v>1.9372788525659785E-2</v>
      </c>
      <c r="R18" s="15">
        <v>5.71</v>
      </c>
      <c r="S18">
        <f t="shared" si="3"/>
        <v>1.58837828197032E-3</v>
      </c>
      <c r="T18" s="17">
        <f t="shared" si="4"/>
        <v>45.681105517909003</v>
      </c>
    </row>
    <row r="19" spans="1:20" ht="18" x14ac:dyDescent="0.2">
      <c r="A19" s="6" t="s">
        <v>14</v>
      </c>
      <c r="B19" t="s">
        <v>124</v>
      </c>
      <c r="C19" t="s">
        <v>118</v>
      </c>
      <c r="D19" t="str">
        <f t="shared" si="0"/>
        <v>BC</v>
      </c>
      <c r="E19">
        <v>4</v>
      </c>
      <c r="F19">
        <v>3</v>
      </c>
      <c r="G19">
        <v>87.128889999999998</v>
      </c>
      <c r="H19">
        <v>0.82366626299818158</v>
      </c>
      <c r="I19">
        <f t="shared" si="1"/>
        <v>9.4534231183041762E-3</v>
      </c>
      <c r="K19" s="16">
        <v>0.75142857142857145</v>
      </c>
      <c r="L19" s="16">
        <v>1.2121830534626236E-2</v>
      </c>
      <c r="M19">
        <f t="shared" si="2"/>
        <v>1.6131713639236434E-2</v>
      </c>
      <c r="O19">
        <v>366.09685430463571</v>
      </c>
      <c r="P19">
        <v>12.204616215017401</v>
      </c>
      <c r="Q19">
        <v>3.3337123964637297E-2</v>
      </c>
      <c r="R19" s="15">
        <v>6.04</v>
      </c>
      <c r="S19">
        <f t="shared" si="3"/>
        <v>1.3912527216433304E-4</v>
      </c>
      <c r="T19">
        <f t="shared" si="4"/>
        <v>115.95099429657795</v>
      </c>
    </row>
    <row r="20" spans="1:20" ht="18" x14ac:dyDescent="0.2">
      <c r="A20" s="6" t="s">
        <v>8</v>
      </c>
      <c r="B20" t="s">
        <v>124</v>
      </c>
      <c r="C20" t="s">
        <v>118</v>
      </c>
      <c r="D20" t="str">
        <f t="shared" si="0"/>
        <v>BC</v>
      </c>
      <c r="E20">
        <v>4</v>
      </c>
      <c r="F20">
        <v>6</v>
      </c>
      <c r="G20">
        <v>175.20564000000002</v>
      </c>
      <c r="H20">
        <v>2.7455542099902579</v>
      </c>
      <c r="I20">
        <f t="shared" si="1"/>
        <v>1.5670467057968325E-2</v>
      </c>
      <c r="K20" s="16">
        <v>0</v>
      </c>
      <c r="L20" s="16">
        <v>0.12929952570268297</v>
      </c>
      <c r="M20" t="e">
        <f t="shared" si="2"/>
        <v>#DIV/0!</v>
      </c>
      <c r="O20">
        <v>397.05387205387206</v>
      </c>
      <c r="P20">
        <v>1.6784857936997872</v>
      </c>
      <c r="Q20">
        <v>4.2273502711794517E-3</v>
      </c>
      <c r="R20" s="15">
        <v>6.16</v>
      </c>
      <c r="S20">
        <f t="shared" si="3"/>
        <v>7.3798723433037288E-4</v>
      </c>
      <c r="T20" t="e">
        <f t="shared" si="4"/>
        <v>#DIV/0!</v>
      </c>
    </row>
    <row r="21" spans="1:20" ht="18" x14ac:dyDescent="0.2">
      <c r="A21" s="6" t="s">
        <v>33</v>
      </c>
      <c r="B21" t="s">
        <v>124</v>
      </c>
      <c r="C21" t="s">
        <v>118</v>
      </c>
      <c r="D21" t="str">
        <f t="shared" si="0"/>
        <v>BC</v>
      </c>
      <c r="E21">
        <v>4</v>
      </c>
      <c r="F21">
        <v>9</v>
      </c>
      <c r="G21">
        <v>131.70686000000001</v>
      </c>
      <c r="H21">
        <v>0.20995414547552413</v>
      </c>
      <c r="I21">
        <f t="shared" si="1"/>
        <v>1.594101821845302E-3</v>
      </c>
      <c r="K21" s="16">
        <v>2.2314285714285713</v>
      </c>
      <c r="L21" s="16">
        <v>0.29496454300924535</v>
      </c>
      <c r="M21">
        <f t="shared" si="2"/>
        <v>0.13218641492091662</v>
      </c>
      <c r="O21">
        <v>326.74663299663297</v>
      </c>
      <c r="P21">
        <v>6.5472850378466299E-2</v>
      </c>
      <c r="Q21">
        <v>2.0037804147515417E-4</v>
      </c>
      <c r="R21" s="15">
        <v>5.8</v>
      </c>
      <c r="S21">
        <f t="shared" si="3"/>
        <v>2.2395533764091357E-3</v>
      </c>
      <c r="T21">
        <f t="shared" si="4"/>
        <v>59.023560819462233</v>
      </c>
    </row>
    <row r="22" spans="1:20" ht="18" x14ac:dyDescent="0.2">
      <c r="A22" s="6" t="s">
        <v>59</v>
      </c>
      <c r="B22" t="s">
        <v>118</v>
      </c>
      <c r="C22" t="s">
        <v>118</v>
      </c>
      <c r="D22" t="str">
        <f t="shared" si="0"/>
        <v>BI</v>
      </c>
      <c r="E22">
        <v>1</v>
      </c>
      <c r="F22">
        <v>0</v>
      </c>
      <c r="G22">
        <v>9.4957300000000018</v>
      </c>
      <c r="H22">
        <v>0.55718600143936037</v>
      </c>
      <c r="I22">
        <f t="shared" si="1"/>
        <v>5.8677532052760585E-2</v>
      </c>
      <c r="K22" s="16">
        <v>0.38571428571428568</v>
      </c>
      <c r="L22" s="16">
        <v>6.8690373029550597E-2</v>
      </c>
      <c r="M22">
        <f t="shared" si="2"/>
        <v>0.1780861522988349</v>
      </c>
      <c r="O22">
        <v>687.0157284768211</v>
      </c>
      <c r="P22">
        <v>0.48584323563182463</v>
      </c>
      <c r="Q22">
        <v>7.0717920346450452E-4</v>
      </c>
      <c r="R22" s="15">
        <v>5.85</v>
      </c>
      <c r="S22">
        <f t="shared" si="3"/>
        <v>7.2338169924324493E-3</v>
      </c>
      <c r="T22">
        <f t="shared" si="4"/>
        <v>24.618559259259268</v>
      </c>
    </row>
    <row r="23" spans="1:20" ht="18" x14ac:dyDescent="0.2">
      <c r="A23" s="6" t="s">
        <v>75</v>
      </c>
      <c r="B23" t="s">
        <v>118</v>
      </c>
      <c r="C23" t="s">
        <v>118</v>
      </c>
      <c r="D23" t="str">
        <f t="shared" si="0"/>
        <v>BI</v>
      </c>
      <c r="E23">
        <v>1</v>
      </c>
      <c r="F23">
        <v>12</v>
      </c>
      <c r="G23">
        <v>123.829915</v>
      </c>
      <c r="H23">
        <v>3.1614249212106054</v>
      </c>
      <c r="I23">
        <f t="shared" si="1"/>
        <v>2.5530381097415802E-2</v>
      </c>
      <c r="K23" s="16">
        <v>0.8</v>
      </c>
      <c r="L23" s="16">
        <v>0.12929952570268252</v>
      </c>
      <c r="M23">
        <f t="shared" si="2"/>
        <v>0.16162440712835313</v>
      </c>
      <c r="O23">
        <v>297.76755852842803</v>
      </c>
      <c r="P23">
        <v>8.2889942075564775</v>
      </c>
      <c r="Q23">
        <v>2.7837129902669108E-2</v>
      </c>
      <c r="R23" s="15">
        <v>5.7</v>
      </c>
      <c r="S23">
        <f t="shared" si="3"/>
        <v>1.0441703501345577E-3</v>
      </c>
      <c r="T23" s="17">
        <f t="shared" si="4"/>
        <v>154.78739374999998</v>
      </c>
    </row>
    <row r="24" spans="1:20" ht="18" x14ac:dyDescent="0.2">
      <c r="A24" s="6" t="s">
        <v>58</v>
      </c>
      <c r="B24" t="s">
        <v>118</v>
      </c>
      <c r="C24" t="s">
        <v>118</v>
      </c>
      <c r="D24" t="str">
        <f t="shared" si="0"/>
        <v>BI</v>
      </c>
      <c r="E24">
        <v>1</v>
      </c>
      <c r="F24">
        <v>3</v>
      </c>
      <c r="G24">
        <v>52.614794999999994</v>
      </c>
      <c r="H24">
        <v>3.5086567771798602</v>
      </c>
      <c r="I24">
        <f t="shared" si="1"/>
        <v>6.6685744516915071E-2</v>
      </c>
      <c r="K24" s="16">
        <v>0</v>
      </c>
      <c r="L24" s="16">
        <v>7.6771593385968021E-2</v>
      </c>
      <c r="M24" t="e">
        <f t="shared" si="2"/>
        <v>#DIV/0!</v>
      </c>
      <c r="O24">
        <v>392.48758278145692</v>
      </c>
      <c r="P24">
        <v>1.3989943766711066</v>
      </c>
      <c r="Q24">
        <v>3.5644296483389338E-3</v>
      </c>
      <c r="R24" s="15">
        <v>6.06</v>
      </c>
      <c r="S24">
        <f t="shared" si="3"/>
        <v>1.4591255821859237E-3</v>
      </c>
      <c r="T24" t="e">
        <f t="shared" si="4"/>
        <v>#DIV/0!</v>
      </c>
    </row>
    <row r="25" spans="1:20" ht="18" x14ac:dyDescent="0.2">
      <c r="A25" s="6" t="s">
        <v>77</v>
      </c>
      <c r="B25" t="s">
        <v>118</v>
      </c>
      <c r="C25" t="s">
        <v>118</v>
      </c>
      <c r="D25" t="str">
        <f t="shared" si="0"/>
        <v>BI</v>
      </c>
      <c r="E25">
        <v>1</v>
      </c>
      <c r="F25">
        <v>6</v>
      </c>
      <c r="G25">
        <v>94.831680000000006</v>
      </c>
      <c r="H25">
        <v>3.100861225400859</v>
      </c>
      <c r="I25">
        <f t="shared" si="1"/>
        <v>3.2698579476825244E-2</v>
      </c>
      <c r="K25" s="16">
        <v>1.4057142857142857</v>
      </c>
      <c r="L25" s="16">
        <v>0.10505586463343207</v>
      </c>
      <c r="M25">
        <f t="shared" si="2"/>
        <v>7.4734863052238268E-2</v>
      </c>
      <c r="O25">
        <v>352.40924092409244</v>
      </c>
      <c r="P25">
        <v>0</v>
      </c>
      <c r="Q25">
        <v>0</v>
      </c>
      <c r="R25" s="15">
        <v>5.9</v>
      </c>
      <c r="S25">
        <f t="shared" si="3"/>
        <v>1.1078140198869414E-3</v>
      </c>
      <c r="T25">
        <f t="shared" si="4"/>
        <v>67.461560975609757</v>
      </c>
    </row>
    <row r="26" spans="1:20" ht="18" x14ac:dyDescent="0.2">
      <c r="A26" s="6" t="s">
        <v>47</v>
      </c>
      <c r="B26" t="s">
        <v>118</v>
      </c>
      <c r="C26" t="s">
        <v>118</v>
      </c>
      <c r="D26" t="str">
        <f t="shared" si="0"/>
        <v>BI</v>
      </c>
      <c r="E26">
        <v>1</v>
      </c>
      <c r="F26">
        <v>9</v>
      </c>
      <c r="G26">
        <v>139.28117500000002</v>
      </c>
      <c r="H26">
        <v>2.8384185435631615</v>
      </c>
      <c r="I26">
        <f t="shared" si="1"/>
        <v>2.0379053691664799E-2</v>
      </c>
      <c r="K26" s="16">
        <v>0</v>
      </c>
      <c r="L26" s="16">
        <v>0.11313708498984629</v>
      </c>
      <c r="M26" t="e">
        <f t="shared" si="2"/>
        <v>#DIV/0!</v>
      </c>
      <c r="O26">
        <v>398.38210702341132</v>
      </c>
      <c r="P26">
        <v>4.7475480375674755</v>
      </c>
      <c r="Q26">
        <v>1.1917071459458094E-2</v>
      </c>
      <c r="R26" s="15">
        <v>5.89</v>
      </c>
      <c r="S26">
        <f t="shared" si="3"/>
        <v>8.1229272362073532E-4</v>
      </c>
      <c r="T26" t="e">
        <f t="shared" si="4"/>
        <v>#DIV/0!</v>
      </c>
    </row>
    <row r="27" spans="1:20" ht="18" x14ac:dyDescent="0.2">
      <c r="A27" s="6" t="s">
        <v>55</v>
      </c>
      <c r="B27" t="s">
        <v>118</v>
      </c>
      <c r="C27" t="s">
        <v>118</v>
      </c>
      <c r="D27" t="str">
        <f t="shared" si="0"/>
        <v>BI</v>
      </c>
      <c r="E27">
        <v>2</v>
      </c>
      <c r="F27">
        <v>0</v>
      </c>
      <c r="G27">
        <v>26.58005</v>
      </c>
      <c r="H27">
        <v>1.857286671464514</v>
      </c>
      <c r="I27">
        <f t="shared" si="1"/>
        <v>6.9875213608120143E-2</v>
      </c>
      <c r="K27" s="16">
        <v>0</v>
      </c>
      <c r="L27" s="16">
        <v>9.2934034098803062E-2</v>
      </c>
      <c r="M27" t="e">
        <f t="shared" si="2"/>
        <v>#DIV/0!</v>
      </c>
      <c r="O27">
        <v>427.38114754098365</v>
      </c>
      <c r="P27">
        <v>4.9903191688620456</v>
      </c>
      <c r="Q27">
        <v>1.1676507486525245E-2</v>
      </c>
      <c r="R27" s="15">
        <v>5.79</v>
      </c>
      <c r="S27">
        <f t="shared" si="3"/>
        <v>3.4963829676318541E-3</v>
      </c>
      <c r="T27" t="e">
        <f t="shared" si="4"/>
        <v>#DIV/0!</v>
      </c>
    </row>
    <row r="28" spans="1:20" ht="18" x14ac:dyDescent="0.2">
      <c r="A28" s="6" t="s">
        <v>74</v>
      </c>
      <c r="B28" t="s">
        <v>118</v>
      </c>
      <c r="C28" t="s">
        <v>118</v>
      </c>
      <c r="D28" t="str">
        <f t="shared" si="0"/>
        <v>BI</v>
      </c>
      <c r="E28">
        <v>2</v>
      </c>
      <c r="F28">
        <v>12</v>
      </c>
      <c r="G28">
        <v>113.334935</v>
      </c>
      <c r="H28">
        <v>4.1546695324716723</v>
      </c>
      <c r="I28">
        <f t="shared" si="1"/>
        <v>3.6658330747458161E-2</v>
      </c>
      <c r="K28" s="16">
        <v>0.47428571428571431</v>
      </c>
      <c r="L28" s="16">
        <v>0</v>
      </c>
      <c r="M28">
        <f t="shared" si="2"/>
        <v>0</v>
      </c>
      <c r="O28">
        <v>308.21013289036546</v>
      </c>
      <c r="P28">
        <v>5.5382200553026619</v>
      </c>
      <c r="Q28">
        <v>1.7968974619250049E-2</v>
      </c>
      <c r="R28" s="15">
        <v>5.71</v>
      </c>
      <c r="S28">
        <f t="shared" si="3"/>
        <v>0</v>
      </c>
      <c r="T28" s="17">
        <f t="shared" si="4"/>
        <v>238.95920030120482</v>
      </c>
    </row>
    <row r="29" spans="1:20" ht="18" x14ac:dyDescent="0.2">
      <c r="A29" s="6" t="s">
        <v>76</v>
      </c>
      <c r="B29" t="s">
        <v>118</v>
      </c>
      <c r="C29" t="s">
        <v>118</v>
      </c>
      <c r="D29" t="str">
        <f t="shared" si="0"/>
        <v>BI</v>
      </c>
      <c r="E29">
        <v>2</v>
      </c>
      <c r="F29">
        <v>3</v>
      </c>
      <c r="G29">
        <v>65.947644999999994</v>
      </c>
      <c r="H29">
        <v>2.5315624848008627</v>
      </c>
      <c r="I29">
        <f t="shared" si="1"/>
        <v>3.8387458487727087E-2</v>
      </c>
      <c r="K29" s="16">
        <v>1.7571428571428571</v>
      </c>
      <c r="L29" s="16">
        <v>6.8690373029559076E-2</v>
      </c>
      <c r="M29">
        <f t="shared" si="2"/>
        <v>3.9092082211944192E-2</v>
      </c>
      <c r="O29">
        <v>470.36493288590606</v>
      </c>
      <c r="P29">
        <v>3.6957007103981043</v>
      </c>
      <c r="Q29">
        <v>7.8570923383324397E-3</v>
      </c>
      <c r="R29" s="15">
        <v>6.11</v>
      </c>
      <c r="S29">
        <f t="shared" si="3"/>
        <v>1.0415894764636262E-3</v>
      </c>
      <c r="T29">
        <f t="shared" si="4"/>
        <v>37.531180081300811</v>
      </c>
    </row>
    <row r="30" spans="1:20" ht="18" x14ac:dyDescent="0.2">
      <c r="A30" s="6" t="s">
        <v>81</v>
      </c>
      <c r="B30" t="s">
        <v>118</v>
      </c>
      <c r="C30" t="s">
        <v>118</v>
      </c>
      <c r="D30" t="str">
        <f t="shared" si="0"/>
        <v>BI</v>
      </c>
      <c r="E30">
        <v>2</v>
      </c>
      <c r="F30">
        <v>6</v>
      </c>
      <c r="G30">
        <v>89.744069999999994</v>
      </c>
      <c r="H30">
        <v>3.3915669652835723</v>
      </c>
      <c r="I30">
        <f t="shared" si="1"/>
        <v>3.7791543945840347E-2</v>
      </c>
      <c r="K30" s="16">
        <v>1.3885714285714286</v>
      </c>
      <c r="L30" s="16">
        <v>4.8487322138509523E-2</v>
      </c>
      <c r="M30">
        <f t="shared" si="2"/>
        <v>3.4918853391930724E-2</v>
      </c>
      <c r="O30">
        <v>327.10808580858088</v>
      </c>
      <c r="P30">
        <v>12.806100533866191</v>
      </c>
      <c r="Q30">
        <v>3.9149446588000715E-2</v>
      </c>
      <c r="R30" s="15">
        <v>5.71</v>
      </c>
      <c r="S30">
        <f t="shared" si="3"/>
        <v>5.4028441253566419E-4</v>
      </c>
      <c r="T30">
        <f t="shared" si="4"/>
        <v>64.630503086419751</v>
      </c>
    </row>
    <row r="31" spans="1:20" ht="18" x14ac:dyDescent="0.2">
      <c r="A31" s="6" t="s">
        <v>53</v>
      </c>
      <c r="B31" t="s">
        <v>118</v>
      </c>
      <c r="C31" t="s">
        <v>118</v>
      </c>
      <c r="D31" t="str">
        <f t="shared" si="0"/>
        <v>BI</v>
      </c>
      <c r="E31">
        <v>2</v>
      </c>
      <c r="F31">
        <v>9</v>
      </c>
      <c r="G31">
        <v>102.89705499999999</v>
      </c>
      <c r="H31">
        <v>0.36741975457845422</v>
      </c>
      <c r="I31">
        <f t="shared" si="1"/>
        <v>3.5707509275018051E-3</v>
      </c>
      <c r="K31" s="16">
        <v>0</v>
      </c>
      <c r="L31" s="16">
        <v>0.18586806819760701</v>
      </c>
      <c r="M31" t="e">
        <f t="shared" si="2"/>
        <v>#DIV/0!</v>
      </c>
      <c r="O31">
        <v>299.57500000000005</v>
      </c>
      <c r="P31">
        <v>6.4228865957775554</v>
      </c>
      <c r="Q31">
        <v>2.1439995312618056E-2</v>
      </c>
      <c r="R31" s="15">
        <v>5.81</v>
      </c>
      <c r="S31">
        <f t="shared" si="3"/>
        <v>1.8063497366140073E-3</v>
      </c>
      <c r="T31" t="e">
        <f t="shared" si="4"/>
        <v>#DIV/0!</v>
      </c>
    </row>
    <row r="32" spans="1:20" ht="18" x14ac:dyDescent="0.2">
      <c r="A32" s="6" t="s">
        <v>66</v>
      </c>
      <c r="B32" t="s">
        <v>118</v>
      </c>
      <c r="C32" t="s">
        <v>118</v>
      </c>
      <c r="D32" t="str">
        <f t="shared" si="0"/>
        <v>BI</v>
      </c>
      <c r="E32">
        <v>3</v>
      </c>
      <c r="F32">
        <v>0</v>
      </c>
      <c r="G32">
        <v>40.826499999999996</v>
      </c>
      <c r="H32">
        <v>5.6526116090540056E-2</v>
      </c>
      <c r="I32">
        <f t="shared" si="1"/>
        <v>1.3845447464401813E-3</v>
      </c>
      <c r="K32" s="16">
        <v>1.8571428571428572</v>
      </c>
      <c r="L32" s="16">
        <v>6.4649762851342968E-2</v>
      </c>
      <c r="M32">
        <f t="shared" si="2"/>
        <v>3.4811410766107748E-2</v>
      </c>
      <c r="O32">
        <v>761.50919732441457</v>
      </c>
      <c r="P32">
        <v>2.4890631679217772</v>
      </c>
      <c r="Q32">
        <v>3.2685923908301771E-3</v>
      </c>
      <c r="R32" s="15">
        <v>5.43</v>
      </c>
      <c r="S32">
        <f t="shared" si="3"/>
        <v>1.5835244963771809E-3</v>
      </c>
      <c r="T32">
        <f t="shared" si="4"/>
        <v>21.983499999999996</v>
      </c>
    </row>
    <row r="33" spans="1:20" ht="18" x14ac:dyDescent="0.2">
      <c r="A33" s="6" t="s">
        <v>82</v>
      </c>
      <c r="B33" t="s">
        <v>118</v>
      </c>
      <c r="C33" t="s">
        <v>118</v>
      </c>
      <c r="D33" t="str">
        <f t="shared" si="0"/>
        <v>BI</v>
      </c>
      <c r="E33">
        <v>3</v>
      </c>
      <c r="F33">
        <v>12</v>
      </c>
      <c r="G33">
        <v>138.57598999999999</v>
      </c>
      <c r="H33">
        <v>3.4723185596956014</v>
      </c>
      <c r="I33">
        <f t="shared" si="1"/>
        <v>2.5057144168305071E-2</v>
      </c>
      <c r="K33" s="16">
        <v>1.4542857142857144</v>
      </c>
      <c r="L33" s="16">
        <v>2.8284271247460344E-2</v>
      </c>
      <c r="M33">
        <f t="shared" si="2"/>
        <v>1.9448909502182945E-2</v>
      </c>
      <c r="O33">
        <v>510.39735099337742</v>
      </c>
      <c r="P33">
        <v>0</v>
      </c>
      <c r="Q33">
        <v>0</v>
      </c>
      <c r="R33" s="15">
        <v>6</v>
      </c>
      <c r="S33">
        <f t="shared" si="3"/>
        <v>2.0410657897851095E-4</v>
      </c>
      <c r="T33" s="17">
        <f t="shared" si="4"/>
        <v>95.288008840864421</v>
      </c>
    </row>
    <row r="34" spans="1:20" ht="18" x14ac:dyDescent="0.2">
      <c r="A34" s="6" t="s">
        <v>56</v>
      </c>
      <c r="B34" t="s">
        <v>118</v>
      </c>
      <c r="C34" t="s">
        <v>118</v>
      </c>
      <c r="D34" t="str">
        <f t="shared" si="0"/>
        <v>BI</v>
      </c>
      <c r="E34">
        <v>3</v>
      </c>
      <c r="F34">
        <v>3</v>
      </c>
      <c r="G34">
        <v>71.577704999999995</v>
      </c>
      <c r="H34">
        <v>56.150621174039131</v>
      </c>
      <c r="I34">
        <f t="shared" si="1"/>
        <v>0.78447082333862383</v>
      </c>
      <c r="J34" t="s">
        <v>136</v>
      </c>
      <c r="K34" s="16">
        <v>0.4514285714285714</v>
      </c>
      <c r="L34" s="16">
        <v>6.4649762851341691E-2</v>
      </c>
      <c r="M34">
        <f t="shared" si="2"/>
        <v>0.14321149998714933</v>
      </c>
      <c r="O34">
        <v>516.29152823920265</v>
      </c>
      <c r="P34">
        <v>3.9642614393732862</v>
      </c>
      <c r="Q34">
        <v>7.6783391214906927E-3</v>
      </c>
      <c r="R34" s="15">
        <v>5.99</v>
      </c>
      <c r="S34">
        <f t="shared" si="3"/>
        <v>9.0321089299163332E-4</v>
      </c>
      <c r="T34">
        <f t="shared" si="4"/>
        <v>158.55820727848101</v>
      </c>
    </row>
    <row r="35" spans="1:20" ht="18" x14ac:dyDescent="0.2">
      <c r="A35" s="6" t="s">
        <v>69</v>
      </c>
      <c r="B35" t="s">
        <v>118</v>
      </c>
      <c r="C35" t="s">
        <v>118</v>
      </c>
      <c r="D35" t="str">
        <f t="shared" si="0"/>
        <v>BI</v>
      </c>
      <c r="E35">
        <v>3</v>
      </c>
      <c r="F35">
        <v>6</v>
      </c>
      <c r="G35">
        <v>70.684089999999998</v>
      </c>
      <c r="H35">
        <v>0.53296052311733255</v>
      </c>
      <c r="I35">
        <f t="shared" si="1"/>
        <v>7.5400351495977748E-3</v>
      </c>
      <c r="K35" s="16">
        <v>1.857142857142857</v>
      </c>
      <c r="L35" s="16">
        <v>0.28284271247461756</v>
      </c>
      <c r="M35">
        <f t="shared" si="2"/>
        <v>0.15229992210171717</v>
      </c>
      <c r="O35">
        <v>410.00825082508254</v>
      </c>
      <c r="P35">
        <v>2.9987861842388717</v>
      </c>
      <c r="Q35">
        <v>7.313965458510277E-3</v>
      </c>
      <c r="R35" s="15">
        <v>5.99</v>
      </c>
      <c r="S35">
        <f t="shared" si="3"/>
        <v>4.0015046168751355E-3</v>
      </c>
      <c r="T35">
        <f t="shared" si="4"/>
        <v>38.060663846153851</v>
      </c>
    </row>
    <row r="36" spans="1:20" ht="18" x14ac:dyDescent="0.2">
      <c r="A36" s="6" t="s">
        <v>57</v>
      </c>
      <c r="B36" t="s">
        <v>118</v>
      </c>
      <c r="C36" t="s">
        <v>118</v>
      </c>
      <c r="D36" t="str">
        <f t="shared" si="0"/>
        <v>BI</v>
      </c>
      <c r="E36">
        <v>3</v>
      </c>
      <c r="F36">
        <v>9</v>
      </c>
      <c r="G36">
        <v>136.64600999999999</v>
      </c>
      <c r="H36">
        <v>4.2879096632510825</v>
      </c>
      <c r="I36">
        <f t="shared" si="1"/>
        <v>3.1379691681089575E-2</v>
      </c>
      <c r="K36" s="16">
        <v>0.75428571428571423</v>
      </c>
      <c r="L36" s="16">
        <v>8.0812203564177343E-2</v>
      </c>
      <c r="M36">
        <f t="shared" si="2"/>
        <v>0.10713739108887149</v>
      </c>
      <c r="O36">
        <v>434.35844370860923</v>
      </c>
      <c r="P36">
        <v>2.2301960565772929</v>
      </c>
      <c r="Q36">
        <v>5.1344600038981331E-3</v>
      </c>
      <c r="R36" s="15">
        <v>5.98</v>
      </c>
      <c r="S36">
        <f t="shared" si="3"/>
        <v>5.9139819424055889E-4</v>
      </c>
      <c r="T36">
        <f t="shared" si="4"/>
        <v>181.15948295454547</v>
      </c>
    </row>
    <row r="37" spans="1:20" ht="18" x14ac:dyDescent="0.2">
      <c r="A37" s="6" t="s">
        <v>54</v>
      </c>
      <c r="B37" t="s">
        <v>118</v>
      </c>
      <c r="C37" t="s">
        <v>118</v>
      </c>
      <c r="D37" t="str">
        <f t="shared" si="0"/>
        <v>BI</v>
      </c>
      <c r="E37">
        <v>4</v>
      </c>
      <c r="F37">
        <v>0</v>
      </c>
      <c r="G37">
        <v>15.74818</v>
      </c>
      <c r="H37">
        <v>7.0576893515654229</v>
      </c>
      <c r="I37">
        <f t="shared" si="1"/>
        <v>0.4481590476845847</v>
      </c>
      <c r="J37" t="s">
        <v>136</v>
      </c>
      <c r="K37" s="16">
        <v>0</v>
      </c>
      <c r="L37" s="16">
        <v>0.17374623766298006</v>
      </c>
      <c r="M37" t="e">
        <f t="shared" si="2"/>
        <v>#DIV/0!</v>
      </c>
      <c r="O37">
        <v>519.55711920529802</v>
      </c>
      <c r="P37">
        <v>0.74339868550401444</v>
      </c>
      <c r="Q37">
        <v>1.4308314870963544E-3</v>
      </c>
      <c r="R37" s="15">
        <v>5.98</v>
      </c>
      <c r="S37">
        <f t="shared" si="3"/>
        <v>1.1032782052464479E-2</v>
      </c>
      <c r="T37" t="e">
        <f t="shared" si="4"/>
        <v>#DIV/0!</v>
      </c>
    </row>
    <row r="38" spans="1:20" ht="18" x14ac:dyDescent="0.2">
      <c r="A38" s="6" t="s">
        <v>80</v>
      </c>
      <c r="B38" t="s">
        <v>118</v>
      </c>
      <c r="C38" t="s">
        <v>118</v>
      </c>
      <c r="D38" t="str">
        <f t="shared" si="0"/>
        <v>BI</v>
      </c>
      <c r="E38">
        <v>4</v>
      </c>
      <c r="F38">
        <v>12</v>
      </c>
      <c r="G38">
        <v>151.10944000000001</v>
      </c>
      <c r="H38">
        <v>0.61371211753205424</v>
      </c>
      <c r="I38">
        <f t="shared" si="1"/>
        <v>4.0613751035809163E-3</v>
      </c>
      <c r="K38" s="16">
        <v>1.2685714285714287</v>
      </c>
      <c r="L38" s="16">
        <v>0.16162440712835194</v>
      </c>
      <c r="M38">
        <f t="shared" si="2"/>
        <v>0.12740662724081797</v>
      </c>
      <c r="O38">
        <v>383.6197068403909</v>
      </c>
      <c r="P38">
        <v>2.0211276888745315</v>
      </c>
      <c r="Q38">
        <v>5.2685710687836052E-3</v>
      </c>
      <c r="R38" s="15">
        <v>6.1</v>
      </c>
      <c r="S38">
        <f t="shared" si="3"/>
        <v>1.0695851108200251E-3</v>
      </c>
      <c r="T38" s="17">
        <f t="shared" si="4"/>
        <v>119.11780180180179</v>
      </c>
    </row>
    <row r="39" spans="1:20" ht="18" x14ac:dyDescent="0.2">
      <c r="A39" s="6" t="s">
        <v>48</v>
      </c>
      <c r="B39" t="s">
        <v>118</v>
      </c>
      <c r="C39" t="s">
        <v>118</v>
      </c>
      <c r="D39" t="str">
        <f t="shared" si="0"/>
        <v>BI</v>
      </c>
      <c r="E39">
        <v>4</v>
      </c>
      <c r="F39">
        <v>3</v>
      </c>
      <c r="G39">
        <v>30.705525000000002</v>
      </c>
      <c r="H39">
        <v>0.20591656574844117</v>
      </c>
      <c r="I39">
        <f t="shared" si="1"/>
        <v>6.706173099090185E-3</v>
      </c>
      <c r="K39" s="16">
        <v>0</v>
      </c>
      <c r="L39" s="16">
        <v>0.28688332265282784</v>
      </c>
      <c r="M39" t="e">
        <f t="shared" si="2"/>
        <v>#DIV/0!</v>
      </c>
      <c r="O39">
        <v>436.15163934426232</v>
      </c>
      <c r="P39">
        <v>19.248373937055334</v>
      </c>
      <c r="Q39">
        <v>4.4132297578875421E-2</v>
      </c>
      <c r="R39" s="15">
        <v>6.09</v>
      </c>
      <c r="S39">
        <f t="shared" si="3"/>
        <v>9.3430521918393458E-3</v>
      </c>
      <c r="T39" t="e">
        <f t="shared" si="4"/>
        <v>#DIV/0!</v>
      </c>
    </row>
    <row r="40" spans="1:20" ht="18" x14ac:dyDescent="0.2">
      <c r="A40" s="6" t="s">
        <v>65</v>
      </c>
      <c r="B40" t="s">
        <v>118</v>
      </c>
      <c r="C40" t="s">
        <v>118</v>
      </c>
      <c r="D40" t="str">
        <f t="shared" si="0"/>
        <v>BI</v>
      </c>
      <c r="E40">
        <v>4</v>
      </c>
      <c r="F40">
        <v>6</v>
      </c>
      <c r="G40">
        <v>35.076529999999998</v>
      </c>
      <c r="H40">
        <v>0.23417962379383767</v>
      </c>
      <c r="I40">
        <f t="shared" si="1"/>
        <v>6.6762483003261061E-3</v>
      </c>
      <c r="K40" s="16">
        <v>0.95714285714285707</v>
      </c>
      <c r="L40" s="16">
        <v>4.4446711960298139E-2</v>
      </c>
      <c r="M40">
        <f t="shared" si="2"/>
        <v>4.6436863242102534E-2</v>
      </c>
      <c r="O40">
        <v>287.07214765100673</v>
      </c>
      <c r="P40">
        <v>0.92540820355363407</v>
      </c>
      <c r="Q40">
        <v>3.223608459148227E-3</v>
      </c>
      <c r="R40" s="15">
        <v>6.08</v>
      </c>
      <c r="S40">
        <f t="shared" si="3"/>
        <v>1.26713537400359E-3</v>
      </c>
      <c r="T40">
        <f t="shared" si="4"/>
        <v>36.647120895522391</v>
      </c>
    </row>
    <row r="41" spans="1:20" ht="18" x14ac:dyDescent="0.2">
      <c r="A41" s="6" t="s">
        <v>60</v>
      </c>
      <c r="B41" t="s">
        <v>118</v>
      </c>
      <c r="C41" t="s">
        <v>118</v>
      </c>
      <c r="D41" t="str">
        <f t="shared" si="0"/>
        <v>BI</v>
      </c>
      <c r="E41">
        <v>4</v>
      </c>
      <c r="F41">
        <v>9</v>
      </c>
      <c r="G41">
        <v>53.836735000000004</v>
      </c>
      <c r="H41">
        <v>0.28666816015969016</v>
      </c>
      <c r="I41">
        <f t="shared" si="1"/>
        <v>5.3247686762521937E-3</v>
      </c>
      <c r="K41" s="16">
        <v>0</v>
      </c>
      <c r="L41" s="16">
        <v>0.15758379695014457</v>
      </c>
      <c r="M41" t="e">
        <f t="shared" si="2"/>
        <v>#DIV/0!</v>
      </c>
      <c r="O41">
        <v>220.68032786885249</v>
      </c>
      <c r="P41">
        <v>3.7094126226183732</v>
      </c>
      <c r="Q41">
        <v>1.6808986367026019E-2</v>
      </c>
      <c r="R41" s="15">
        <v>5.83</v>
      </c>
      <c r="S41">
        <f t="shared" si="3"/>
        <v>2.9270682360314857E-3</v>
      </c>
      <c r="T41" t="e">
        <f t="shared" si="4"/>
        <v>#DIV/0!</v>
      </c>
    </row>
    <row r="42" spans="1:20" ht="18" x14ac:dyDescent="0.2">
      <c r="A42" s="6" t="s">
        <v>20</v>
      </c>
      <c r="B42" t="s">
        <v>124</v>
      </c>
      <c r="C42" t="s">
        <v>118</v>
      </c>
      <c r="D42" t="str">
        <f t="shared" si="0"/>
        <v>BR</v>
      </c>
      <c r="E42">
        <v>1</v>
      </c>
      <c r="F42">
        <v>0</v>
      </c>
      <c r="G42">
        <v>61.576639999999998</v>
      </c>
      <c r="H42">
        <v>0.82366626299707735</v>
      </c>
      <c r="I42">
        <f t="shared" si="1"/>
        <v>1.337627813075019E-2</v>
      </c>
      <c r="K42" s="16">
        <v>0.46</v>
      </c>
      <c r="L42" s="16">
        <v>5.1639777949432253E-2</v>
      </c>
      <c r="M42">
        <f t="shared" si="2"/>
        <v>0.11226038684659186</v>
      </c>
      <c r="O42">
        <v>348.90213815789468</v>
      </c>
      <c r="P42">
        <v>4.3321920393462783</v>
      </c>
      <c r="Q42">
        <v>1.241663941132329E-2</v>
      </c>
      <c r="R42" s="15">
        <v>6.04</v>
      </c>
      <c r="S42">
        <f t="shared" si="3"/>
        <v>8.3862610804084556E-4</v>
      </c>
      <c r="T42">
        <f t="shared" si="4"/>
        <v>133.8622608695652</v>
      </c>
    </row>
    <row r="43" spans="1:20" ht="18" x14ac:dyDescent="0.2">
      <c r="A43" s="6" t="s">
        <v>15</v>
      </c>
      <c r="B43" t="s">
        <v>124</v>
      </c>
      <c r="C43" t="s">
        <v>118</v>
      </c>
      <c r="D43" t="str">
        <f t="shared" si="0"/>
        <v>BR</v>
      </c>
      <c r="E43">
        <v>1</v>
      </c>
      <c r="F43">
        <v>12</v>
      </c>
      <c r="G43">
        <v>99.108470000000011</v>
      </c>
      <c r="H43">
        <v>1.752309598728758</v>
      </c>
      <c r="I43">
        <f t="shared" si="1"/>
        <v>1.7680724954474203E-2</v>
      </c>
      <c r="K43" s="16">
        <v>0</v>
      </c>
      <c r="L43" s="16">
        <v>0.11717769516805659</v>
      </c>
      <c r="M43" t="e">
        <f t="shared" si="2"/>
        <v>#DIV/0!</v>
      </c>
      <c r="O43">
        <v>311.74668874172181</v>
      </c>
      <c r="P43">
        <v>0</v>
      </c>
      <c r="Q43">
        <v>0</v>
      </c>
      <c r="R43" s="15">
        <v>6.11</v>
      </c>
      <c r="S43">
        <f t="shared" si="3"/>
        <v>1.1823176683895592E-3</v>
      </c>
      <c r="T43" s="17" t="e">
        <f t="shared" si="4"/>
        <v>#DIV/0!</v>
      </c>
    </row>
    <row r="44" spans="1:20" ht="18" x14ac:dyDescent="0.2">
      <c r="A44" s="6" t="s">
        <v>5</v>
      </c>
      <c r="B44" t="s">
        <v>124</v>
      </c>
      <c r="C44" t="s">
        <v>118</v>
      </c>
      <c r="D44" t="str">
        <f t="shared" si="0"/>
        <v>BR</v>
      </c>
      <c r="E44">
        <v>1</v>
      </c>
      <c r="F44">
        <v>3</v>
      </c>
      <c r="G44">
        <v>72.676879999999997</v>
      </c>
      <c r="H44">
        <v>7.1384409459768356</v>
      </c>
      <c r="I44">
        <f t="shared" si="1"/>
        <v>9.8221620768211781E-2</v>
      </c>
      <c r="K44" s="16">
        <v>0.42000000000000004</v>
      </c>
      <c r="L44" s="16">
        <v>6.8690373029550195E-2</v>
      </c>
      <c r="M44">
        <f t="shared" si="2"/>
        <v>0.16354850721321473</v>
      </c>
      <c r="O44">
        <v>299.60151006711413</v>
      </c>
      <c r="P44">
        <v>4.443145797893485</v>
      </c>
      <c r="Q44">
        <v>1.4830184924295508E-2</v>
      </c>
      <c r="R44" s="15">
        <v>6.05</v>
      </c>
      <c r="S44">
        <f t="shared" si="3"/>
        <v>9.4514752187422181E-4</v>
      </c>
      <c r="T44">
        <f t="shared" si="4"/>
        <v>173.04019047619045</v>
      </c>
    </row>
    <row r="45" spans="1:20" ht="18" x14ac:dyDescent="0.2">
      <c r="A45" s="6" t="s">
        <v>25</v>
      </c>
      <c r="B45" t="s">
        <v>124</v>
      </c>
      <c r="C45" t="s">
        <v>118</v>
      </c>
      <c r="D45" t="str">
        <f t="shared" si="0"/>
        <v>BR</v>
      </c>
      <c r="E45">
        <v>1</v>
      </c>
      <c r="F45">
        <v>6</v>
      </c>
      <c r="G45">
        <v>165.57857999999999</v>
      </c>
      <c r="H45">
        <v>7.671401469093297</v>
      </c>
      <c r="I45">
        <f t="shared" si="1"/>
        <v>4.6330880897114214E-2</v>
      </c>
      <c r="K45" s="16">
        <v>0.56285714285714294</v>
      </c>
      <c r="L45" s="16">
        <v>1.2121830534621656E-2</v>
      </c>
      <c r="M45">
        <f t="shared" si="2"/>
        <v>2.1536247142728827E-2</v>
      </c>
      <c r="O45">
        <v>277.32323232323233</v>
      </c>
      <c r="P45">
        <v>2.9879427959231966</v>
      </c>
      <c r="Q45">
        <v>1.0774224614693005E-2</v>
      </c>
      <c r="R45" s="15">
        <v>6.22</v>
      </c>
      <c r="S45">
        <f t="shared" si="3"/>
        <v>7.3208929165968553E-5</v>
      </c>
      <c r="T45">
        <f t="shared" si="4"/>
        <v>294.17514213197961</v>
      </c>
    </row>
    <row r="46" spans="1:20" ht="18" x14ac:dyDescent="0.2">
      <c r="A46" s="6" t="s">
        <v>22</v>
      </c>
      <c r="B46" t="s">
        <v>124</v>
      </c>
      <c r="C46" t="s">
        <v>118</v>
      </c>
      <c r="D46" t="str">
        <f t="shared" si="0"/>
        <v>BR</v>
      </c>
      <c r="E46">
        <v>1</v>
      </c>
      <c r="F46">
        <v>9</v>
      </c>
      <c r="G46">
        <v>101.39818</v>
      </c>
      <c r="H46">
        <v>0.18572866714441308</v>
      </c>
      <c r="I46">
        <f t="shared" si="1"/>
        <v>1.8316765364468385E-3</v>
      </c>
      <c r="K46" s="16">
        <v>0.67999999999999994</v>
      </c>
      <c r="L46" s="16">
        <v>0</v>
      </c>
      <c r="M46">
        <f t="shared" si="2"/>
        <v>0</v>
      </c>
      <c r="O46">
        <v>292.57377049180332</v>
      </c>
      <c r="P46">
        <v>0.79984209672717776</v>
      </c>
      <c r="Q46">
        <v>2.7338134084360305E-3</v>
      </c>
      <c r="R46" s="15">
        <v>6.07</v>
      </c>
      <c r="S46">
        <f t="shared" si="3"/>
        <v>0</v>
      </c>
      <c r="T46">
        <f t="shared" si="4"/>
        <v>149.11497058823531</v>
      </c>
    </row>
    <row r="47" spans="1:20" ht="18" x14ac:dyDescent="0.2">
      <c r="A47" s="6" t="s">
        <v>23</v>
      </c>
      <c r="B47" t="s">
        <v>124</v>
      </c>
      <c r="C47" t="s">
        <v>118</v>
      </c>
      <c r="D47" t="str">
        <f t="shared" si="0"/>
        <v>BR</v>
      </c>
      <c r="E47">
        <v>2</v>
      </c>
      <c r="F47">
        <v>0</v>
      </c>
      <c r="G47">
        <v>121.54591500000001</v>
      </c>
      <c r="H47">
        <v>0.15746560909797935</v>
      </c>
      <c r="I47">
        <f t="shared" si="1"/>
        <v>1.2955236636128769E-3</v>
      </c>
      <c r="K47" s="16">
        <v>2.6257142857142854</v>
      </c>
      <c r="L47" s="16">
        <v>0.20607111908865786</v>
      </c>
      <c r="M47">
        <f t="shared" si="2"/>
        <v>7.8481927835723886E-2</v>
      </c>
      <c r="O47">
        <v>437.60382059800668</v>
      </c>
      <c r="P47">
        <v>6.4896428007558793</v>
      </c>
      <c r="Q47">
        <v>1.4829950049081999E-2</v>
      </c>
      <c r="R47" s="15">
        <v>5.89</v>
      </c>
      <c r="S47">
        <f t="shared" si="3"/>
        <v>1.6954178928074862E-3</v>
      </c>
      <c r="T47">
        <f t="shared" si="4"/>
        <v>46.290609630032655</v>
      </c>
    </row>
    <row r="48" spans="1:20" ht="18" x14ac:dyDescent="0.2">
      <c r="A48" s="6" t="s">
        <v>17</v>
      </c>
      <c r="B48" t="s">
        <v>124</v>
      </c>
      <c r="C48" t="s">
        <v>118</v>
      </c>
      <c r="D48" t="str">
        <f t="shared" si="0"/>
        <v>BR</v>
      </c>
      <c r="E48">
        <v>2</v>
      </c>
      <c r="F48">
        <v>12</v>
      </c>
      <c r="G48">
        <v>71.200845000000001</v>
      </c>
      <c r="H48">
        <v>5.2488536377544782E-2</v>
      </c>
      <c r="I48">
        <f t="shared" si="1"/>
        <v>7.3718979567650891E-4</v>
      </c>
      <c r="K48" s="16">
        <v>2.3314285714285714</v>
      </c>
      <c r="L48" s="16">
        <v>0.47679200102864411</v>
      </c>
      <c r="M48">
        <f t="shared" si="2"/>
        <v>0.20450637299022725</v>
      </c>
      <c r="O48">
        <v>287.51245847176085</v>
      </c>
      <c r="P48">
        <v>6.853767555185204</v>
      </c>
      <c r="Q48">
        <v>2.3838158497950353E-2</v>
      </c>
      <c r="R48" s="15">
        <v>5.86</v>
      </c>
      <c r="S48">
        <f t="shared" si="3"/>
        <v>6.6964373952113085E-3</v>
      </c>
      <c r="T48" s="17">
        <f t="shared" si="4"/>
        <v>30.539578125000002</v>
      </c>
    </row>
    <row r="49" spans="1:20" ht="18" x14ac:dyDescent="0.2">
      <c r="A49" s="6" t="s">
        <v>37</v>
      </c>
      <c r="B49" t="s">
        <v>124</v>
      </c>
      <c r="C49" t="s">
        <v>118</v>
      </c>
      <c r="D49" t="str">
        <f t="shared" si="0"/>
        <v>BR</v>
      </c>
      <c r="E49">
        <v>2</v>
      </c>
      <c r="F49">
        <v>3</v>
      </c>
      <c r="G49">
        <v>212.10936999999998</v>
      </c>
      <c r="H49">
        <v>7.3887708886521306</v>
      </c>
      <c r="I49">
        <f t="shared" si="1"/>
        <v>3.4834721769491518E-2</v>
      </c>
      <c r="K49" s="16">
        <v>2.2514285714285713</v>
      </c>
      <c r="L49" s="16">
        <v>0.67882250993908622</v>
      </c>
      <c r="M49">
        <f t="shared" si="2"/>
        <v>0.30150745999832512</v>
      </c>
      <c r="O49">
        <v>316.89381270903004</v>
      </c>
      <c r="P49">
        <v>7.6563819534824553</v>
      </c>
      <c r="Q49">
        <v>2.4160717711811237E-2</v>
      </c>
      <c r="R49" s="15">
        <v>5.97</v>
      </c>
      <c r="S49">
        <f t="shared" si="3"/>
        <v>3.200341927087362E-3</v>
      </c>
      <c r="T49">
        <f t="shared" si="4"/>
        <v>94.211014593908629</v>
      </c>
    </row>
    <row r="50" spans="1:20" ht="18" x14ac:dyDescent="0.2">
      <c r="A50" s="6" t="s">
        <v>40</v>
      </c>
      <c r="B50" t="s">
        <v>124</v>
      </c>
      <c r="C50" t="s">
        <v>118</v>
      </c>
      <c r="D50" t="str">
        <f t="shared" si="0"/>
        <v>BR</v>
      </c>
      <c r="E50">
        <v>2</v>
      </c>
      <c r="F50">
        <v>6</v>
      </c>
      <c r="G50">
        <v>87.514315000000011</v>
      </c>
      <c r="H50">
        <v>2.8263058027168986E-2</v>
      </c>
      <c r="I50">
        <f t="shared" si="1"/>
        <v>3.2295354225384709E-4</v>
      </c>
      <c r="K50" s="16">
        <v>0</v>
      </c>
      <c r="L50" s="16">
        <v>1.2121830534623946E-2</v>
      </c>
      <c r="M50" t="e">
        <f t="shared" si="2"/>
        <v>#DIV/0!</v>
      </c>
      <c r="O50">
        <v>343.35416666666674</v>
      </c>
      <c r="P50">
        <v>3.8242691749116466</v>
      </c>
      <c r="Q50">
        <v>1.1137972234437171E-2</v>
      </c>
      <c r="R50" s="15">
        <v>5.69</v>
      </c>
      <c r="S50">
        <f t="shared" si="3"/>
        <v>1.3851254545755109E-4</v>
      </c>
      <c r="T50" t="e">
        <f t="shared" si="4"/>
        <v>#DIV/0!</v>
      </c>
    </row>
    <row r="51" spans="1:20" ht="18" x14ac:dyDescent="0.2">
      <c r="A51" s="6" t="s">
        <v>10</v>
      </c>
      <c r="B51" t="s">
        <v>124</v>
      </c>
      <c r="C51" t="s">
        <v>118</v>
      </c>
      <c r="D51" t="str">
        <f t="shared" si="0"/>
        <v>BR</v>
      </c>
      <c r="E51">
        <v>2</v>
      </c>
      <c r="F51">
        <v>9</v>
      </c>
      <c r="G51">
        <v>79.203410000000005</v>
      </c>
      <c r="H51">
        <v>0.28263058043902395</v>
      </c>
      <c r="I51">
        <f t="shared" si="1"/>
        <v>3.5684142947762466E-3</v>
      </c>
      <c r="K51" s="16">
        <v>2.5</v>
      </c>
      <c r="L51" s="16">
        <v>2.0203050891027849E-2</v>
      </c>
      <c r="M51">
        <f t="shared" si="2"/>
        <v>8.0812203564111403E-3</v>
      </c>
      <c r="O51">
        <v>290.01241721854302</v>
      </c>
      <c r="P51">
        <v>5.859386489797294</v>
      </c>
      <c r="Q51">
        <v>2.0203915908131167E-2</v>
      </c>
      <c r="R51" s="15">
        <v>5.95</v>
      </c>
      <c r="S51">
        <f t="shared" si="3"/>
        <v>2.5507804387497771E-4</v>
      </c>
      <c r="T51">
        <f t="shared" si="4"/>
        <v>31.681364000000002</v>
      </c>
    </row>
    <row r="52" spans="1:20" ht="18" x14ac:dyDescent="0.2">
      <c r="A52" s="6" t="s">
        <v>7</v>
      </c>
      <c r="B52" t="s">
        <v>124</v>
      </c>
      <c r="C52" t="s">
        <v>118</v>
      </c>
      <c r="D52" t="str">
        <f t="shared" si="0"/>
        <v>BR</v>
      </c>
      <c r="E52">
        <v>3</v>
      </c>
      <c r="F52">
        <v>0</v>
      </c>
      <c r="G52">
        <v>75.723164999999995</v>
      </c>
      <c r="H52">
        <v>0.56929874060313335</v>
      </c>
      <c r="I52">
        <f t="shared" si="1"/>
        <v>7.5181582888556413E-3</v>
      </c>
      <c r="K52" s="16">
        <v>0.71857142857142864</v>
      </c>
      <c r="L52" s="16">
        <v>6.7833329154756372E-2</v>
      </c>
      <c r="M52">
        <f t="shared" si="2"/>
        <v>9.4400259261092356E-2</v>
      </c>
      <c r="O52">
        <v>511.89356435643566</v>
      </c>
      <c r="P52">
        <v>12.304358098369484</v>
      </c>
      <c r="Q52">
        <v>2.4036946262137142E-2</v>
      </c>
      <c r="R52" s="15">
        <v>5.91</v>
      </c>
      <c r="S52">
        <f t="shared" si="3"/>
        <v>8.9580684001727055E-4</v>
      </c>
      <c r="T52">
        <f t="shared" si="4"/>
        <v>105.38015009940356</v>
      </c>
    </row>
    <row r="53" spans="1:20" ht="18" x14ac:dyDescent="0.2">
      <c r="A53" s="6" t="s">
        <v>13</v>
      </c>
      <c r="B53" t="s">
        <v>124</v>
      </c>
      <c r="C53" t="s">
        <v>118</v>
      </c>
      <c r="D53" t="str">
        <f t="shared" si="0"/>
        <v>BR</v>
      </c>
      <c r="E53">
        <v>3</v>
      </c>
      <c r="F53">
        <v>12</v>
      </c>
      <c r="G53">
        <v>66.333069999999992</v>
      </c>
      <c r="H53">
        <v>4.8208701863667942</v>
      </c>
      <c r="I53">
        <f t="shared" si="1"/>
        <v>7.2676723485989636E-2</v>
      </c>
      <c r="K53" s="16">
        <v>0</v>
      </c>
      <c r="L53" s="16">
        <v>2.8284271247462797E-2</v>
      </c>
      <c r="M53" t="e">
        <f t="shared" si="2"/>
        <v>#DIV/0!</v>
      </c>
      <c r="O53">
        <v>356.45766773162939</v>
      </c>
      <c r="P53">
        <v>1.8016538594126077</v>
      </c>
      <c r="Q53">
        <v>5.0543276874297476E-3</v>
      </c>
      <c r="R53" s="15">
        <v>6.01</v>
      </c>
      <c r="S53">
        <f t="shared" si="3"/>
        <v>4.2639774169147908E-4</v>
      </c>
      <c r="T53" s="17" t="e">
        <f t="shared" si="4"/>
        <v>#DIV/0!</v>
      </c>
    </row>
    <row r="54" spans="1:20" ht="18" x14ac:dyDescent="0.2">
      <c r="A54" s="6" t="s">
        <v>21</v>
      </c>
      <c r="B54" t="s">
        <v>124</v>
      </c>
      <c r="C54" t="s">
        <v>118</v>
      </c>
      <c r="D54" t="str">
        <f t="shared" si="0"/>
        <v>BR</v>
      </c>
      <c r="E54">
        <v>3</v>
      </c>
      <c r="F54">
        <v>3</v>
      </c>
      <c r="G54">
        <v>84.176819999999992</v>
      </c>
      <c r="H54">
        <v>0.97709429237929413</v>
      </c>
      <c r="I54">
        <f t="shared" si="1"/>
        <v>1.1607640825339971E-2</v>
      </c>
      <c r="K54" s="16">
        <v>0.54285714285714293</v>
      </c>
      <c r="L54" s="16">
        <v>8.0812203564175969E-2</v>
      </c>
      <c r="M54">
        <f t="shared" si="2"/>
        <v>0.1488645855129557</v>
      </c>
      <c r="O54">
        <v>337.41803278688531</v>
      </c>
      <c r="P54">
        <v>2.1676880013350153</v>
      </c>
      <c r="Q54">
        <v>6.4243395156776831E-3</v>
      </c>
      <c r="R54" s="15">
        <v>5.8</v>
      </c>
      <c r="S54">
        <f t="shared" si="3"/>
        <v>9.6002918100465164E-4</v>
      </c>
      <c r="T54">
        <f t="shared" si="4"/>
        <v>155.06256315789472</v>
      </c>
    </row>
    <row r="55" spans="1:20" ht="18" x14ac:dyDescent="0.2">
      <c r="A55" s="6" t="s">
        <v>3</v>
      </c>
      <c r="B55" t="s">
        <v>124</v>
      </c>
      <c r="C55" t="s">
        <v>118</v>
      </c>
      <c r="D55" t="str">
        <f t="shared" si="0"/>
        <v>BR</v>
      </c>
      <c r="E55">
        <v>3</v>
      </c>
      <c r="F55">
        <v>6</v>
      </c>
      <c r="G55">
        <v>62.013454999999993</v>
      </c>
      <c r="H55">
        <v>0.35934459513284855</v>
      </c>
      <c r="I55">
        <f t="shared" si="1"/>
        <v>5.7946230399975067E-3</v>
      </c>
      <c r="K55" s="16">
        <v>0.49428571428571433</v>
      </c>
      <c r="L55" s="16">
        <v>3.6365491603879467E-2</v>
      </c>
      <c r="M55">
        <f t="shared" si="2"/>
        <v>7.3571803822877535E-2</v>
      </c>
      <c r="O55">
        <v>329.4375</v>
      </c>
      <c r="P55">
        <v>3.2585837499768586</v>
      </c>
      <c r="Q55">
        <v>9.8913564787762743E-3</v>
      </c>
      <c r="R55" s="15">
        <v>6.1</v>
      </c>
      <c r="S55">
        <f t="shared" si="3"/>
        <v>5.8641292609611041E-4</v>
      </c>
      <c r="T55">
        <f t="shared" si="4"/>
        <v>125.46074710982657</v>
      </c>
    </row>
    <row r="56" spans="1:20" ht="18" x14ac:dyDescent="0.2">
      <c r="A56" s="6" t="s">
        <v>11</v>
      </c>
      <c r="B56" t="s">
        <v>124</v>
      </c>
      <c r="C56" t="s">
        <v>118</v>
      </c>
      <c r="D56" t="str">
        <f t="shared" si="0"/>
        <v>BR</v>
      </c>
      <c r="E56">
        <v>3</v>
      </c>
      <c r="F56">
        <v>9</v>
      </c>
      <c r="G56">
        <v>40.301180000000002</v>
      </c>
      <c r="H56">
        <v>0.928643335732104</v>
      </c>
      <c r="I56">
        <f t="shared" si="1"/>
        <v>2.3042584255153421E-2</v>
      </c>
      <c r="K56" s="16">
        <v>0.4285714285714286</v>
      </c>
      <c r="L56" s="16">
        <v>2.4243661069251327E-2</v>
      </c>
      <c r="M56">
        <f t="shared" si="2"/>
        <v>5.6568542494919757E-2</v>
      </c>
      <c r="O56">
        <v>374.24242424242425</v>
      </c>
      <c r="P56">
        <v>3.9045626974633842</v>
      </c>
      <c r="Q56">
        <v>1.043324445476046E-2</v>
      </c>
      <c r="R56" s="15">
        <v>6.16</v>
      </c>
      <c r="S56">
        <f t="shared" si="3"/>
        <v>6.0156206516164847E-4</v>
      </c>
      <c r="T56">
        <f t="shared" si="4"/>
        <v>94.036086666666662</v>
      </c>
    </row>
    <row r="57" spans="1:20" ht="18" x14ac:dyDescent="0.2">
      <c r="A57" s="6" t="s">
        <v>6</v>
      </c>
      <c r="B57" t="s">
        <v>124</v>
      </c>
      <c r="C57" t="s">
        <v>118</v>
      </c>
      <c r="D57" t="str">
        <f t="shared" si="0"/>
        <v>BR</v>
      </c>
      <c r="E57">
        <v>4</v>
      </c>
      <c r="F57">
        <v>0</v>
      </c>
      <c r="G57">
        <v>43.424549999999996</v>
      </c>
      <c r="H57">
        <v>1.3162509889077505</v>
      </c>
      <c r="I57">
        <f t="shared" si="1"/>
        <v>3.0311217707673439E-2</v>
      </c>
      <c r="K57" s="16">
        <v>0.61285714285714288</v>
      </c>
      <c r="L57" s="16">
        <v>0.16070423248980117</v>
      </c>
      <c r="M57">
        <f t="shared" si="2"/>
        <v>0.26222135837496696</v>
      </c>
      <c r="O57">
        <v>441.74668874172187</v>
      </c>
      <c r="P57">
        <v>2.5170191714210239</v>
      </c>
      <c r="Q57">
        <v>5.6978789780870584E-3</v>
      </c>
      <c r="R57" s="15">
        <v>6.24</v>
      </c>
      <c r="S57">
        <f t="shared" si="3"/>
        <v>3.7007690923636788E-3</v>
      </c>
      <c r="T57">
        <f t="shared" si="4"/>
        <v>70.85590909090908</v>
      </c>
    </row>
    <row r="58" spans="1:20" ht="18" x14ac:dyDescent="0.2">
      <c r="A58" s="6" t="s">
        <v>12</v>
      </c>
      <c r="B58" t="s">
        <v>124</v>
      </c>
      <c r="C58" t="s">
        <v>118</v>
      </c>
      <c r="D58" t="str">
        <f t="shared" si="0"/>
        <v>BR</v>
      </c>
      <c r="E58">
        <v>4</v>
      </c>
      <c r="F58">
        <v>12</v>
      </c>
      <c r="G58">
        <v>19.411145000000001</v>
      </c>
      <c r="H58">
        <v>0.56929874060103647</v>
      </c>
      <c r="I58">
        <f t="shared" si="1"/>
        <v>2.9328447167904646E-2</v>
      </c>
      <c r="K58" s="16">
        <v>0.27714285714285714</v>
      </c>
      <c r="L58" s="16">
        <v>0.27781460073392905</v>
      </c>
      <c r="M58">
        <f t="shared" si="2"/>
        <v>1.0024238170811872</v>
      </c>
      <c r="O58">
        <v>308.04022082018923</v>
      </c>
      <c r="P58">
        <v>0.26209793949284588</v>
      </c>
      <c r="Q58">
        <v>8.5085622518703166E-4</v>
      </c>
      <c r="R58" s="15">
        <v>6.28</v>
      </c>
      <c r="S58">
        <f t="shared" si="3"/>
        <v>1.4312118153459213E-2</v>
      </c>
      <c r="T58" s="17">
        <f t="shared" si="4"/>
        <v>70.040213917525776</v>
      </c>
    </row>
    <row r="59" spans="1:20" ht="18" x14ac:dyDescent="0.2">
      <c r="A59" s="6" t="s">
        <v>41</v>
      </c>
      <c r="B59" t="s">
        <v>124</v>
      </c>
      <c r="C59" t="s">
        <v>118</v>
      </c>
      <c r="D59" t="str">
        <f t="shared" si="0"/>
        <v>BR</v>
      </c>
      <c r="E59">
        <v>4</v>
      </c>
      <c r="F59">
        <v>3</v>
      </c>
      <c r="G59">
        <v>69.739085000000003</v>
      </c>
      <c r="H59">
        <v>0.50469746507097279</v>
      </c>
      <c r="I59">
        <f t="shared" si="1"/>
        <v>7.2369384409183566E-3</v>
      </c>
      <c r="K59" s="16">
        <v>0</v>
      </c>
      <c r="L59" s="16">
        <v>3.2324881425670735E-2</v>
      </c>
      <c r="M59" t="e">
        <f t="shared" si="2"/>
        <v>#DIV/0!</v>
      </c>
      <c r="O59">
        <v>397.19269102990035</v>
      </c>
      <c r="P59">
        <v>0</v>
      </c>
      <c r="Q59">
        <v>0</v>
      </c>
      <c r="R59" s="15">
        <v>6.3</v>
      </c>
      <c r="S59">
        <f t="shared" si="3"/>
        <v>4.6351169399011662E-4</v>
      </c>
      <c r="T59" t="e">
        <f t="shared" si="4"/>
        <v>#DIV/0!</v>
      </c>
    </row>
    <row r="60" spans="1:20" ht="18" x14ac:dyDescent="0.2">
      <c r="A60" s="6" t="s">
        <v>2</v>
      </c>
      <c r="B60" t="s">
        <v>124</v>
      </c>
      <c r="C60" t="s">
        <v>118</v>
      </c>
      <c r="D60" t="str">
        <f t="shared" si="0"/>
        <v>BR</v>
      </c>
      <c r="E60">
        <v>4</v>
      </c>
      <c r="F60">
        <v>6</v>
      </c>
      <c r="G60">
        <v>78.875085000000013</v>
      </c>
      <c r="H60">
        <v>7.671401467372331E-2</v>
      </c>
      <c r="I60">
        <f t="shared" si="1"/>
        <v>9.7260135660992694E-4</v>
      </c>
      <c r="K60" s="16">
        <v>0</v>
      </c>
      <c r="L60" s="16">
        <v>5.2527932316715244E-2</v>
      </c>
      <c r="M60" t="e">
        <f t="shared" si="2"/>
        <v>#DIV/0!</v>
      </c>
      <c r="O60">
        <v>412.08749999999998</v>
      </c>
      <c r="P60">
        <v>4.0128309832374285</v>
      </c>
      <c r="Q60">
        <v>9.7378129238024167E-3</v>
      </c>
      <c r="R60" s="15">
        <v>6.33</v>
      </c>
      <c r="S60">
        <f t="shared" si="3"/>
        <v>6.6596355891997117E-4</v>
      </c>
      <c r="T60" t="e">
        <f t="shared" si="4"/>
        <v>#DIV/0!</v>
      </c>
    </row>
    <row r="61" spans="1:20" ht="18" x14ac:dyDescent="0.2">
      <c r="A61" s="6" t="s">
        <v>16</v>
      </c>
      <c r="B61" t="s">
        <v>124</v>
      </c>
      <c r="C61" t="s">
        <v>118</v>
      </c>
      <c r="D61" t="str">
        <f t="shared" si="0"/>
        <v>BR</v>
      </c>
      <c r="E61">
        <v>4</v>
      </c>
      <c r="F61">
        <v>9</v>
      </c>
      <c r="G61">
        <v>55.775279999999995</v>
      </c>
      <c r="H61">
        <v>3.0927860659607216</v>
      </c>
      <c r="I61">
        <f t="shared" si="1"/>
        <v>5.5450838901404384E-2</v>
      </c>
      <c r="K61" s="16">
        <v>1.04</v>
      </c>
      <c r="L61" s="16">
        <v>2.424366106925306</v>
      </c>
      <c r="M61">
        <f t="shared" si="2"/>
        <v>2.3311212566589479</v>
      </c>
      <c r="O61">
        <v>331.0660535117056</v>
      </c>
      <c r="P61">
        <v>0.60896319789100339</v>
      </c>
      <c r="Q61">
        <v>1.8394009033290153E-3</v>
      </c>
      <c r="R61" s="15">
        <v>6.36</v>
      </c>
      <c r="S61">
        <f t="shared" si="3"/>
        <v>4.3466677476568585E-2</v>
      </c>
      <c r="T61">
        <f t="shared" si="4"/>
        <v>53.630076923076913</v>
      </c>
    </row>
    <row r="62" spans="1:20" ht="18" x14ac:dyDescent="0.2">
      <c r="A62" s="6" t="s">
        <v>68</v>
      </c>
      <c r="B62" t="s">
        <v>118</v>
      </c>
      <c r="C62" t="s">
        <v>118</v>
      </c>
      <c r="D62" t="str">
        <f t="shared" si="0"/>
        <v>BY</v>
      </c>
      <c r="E62">
        <v>1</v>
      </c>
      <c r="F62">
        <v>0</v>
      </c>
      <c r="G62">
        <v>27.939030000000002</v>
      </c>
      <c r="H62">
        <v>0.26648026155738636</v>
      </c>
      <c r="I62">
        <f t="shared" si="1"/>
        <v>9.5379210215024053E-3</v>
      </c>
      <c r="K62" s="16">
        <v>1.322857142857143</v>
      </c>
      <c r="L62" s="16">
        <v>9.2934034098802465E-2</v>
      </c>
      <c r="M62">
        <f t="shared" si="2"/>
        <v>7.0252509577928418E-2</v>
      </c>
      <c r="O62">
        <v>548.82812499999989</v>
      </c>
      <c r="P62">
        <v>16.055278148486764</v>
      </c>
      <c r="Q62">
        <v>2.9253745238523931E-2</v>
      </c>
      <c r="R62" s="15">
        <v>5.19</v>
      </c>
      <c r="S62">
        <f t="shared" si="3"/>
        <v>3.3263156988199826E-3</v>
      </c>
      <c r="T62">
        <f t="shared" si="4"/>
        <v>21.120217062634989</v>
      </c>
    </row>
    <row r="63" spans="1:20" ht="18" x14ac:dyDescent="0.2">
      <c r="A63" s="6" t="s">
        <v>49</v>
      </c>
      <c r="B63" t="s">
        <v>118</v>
      </c>
      <c r="C63" t="s">
        <v>118</v>
      </c>
      <c r="D63" t="str">
        <f t="shared" si="0"/>
        <v>BY</v>
      </c>
      <c r="E63">
        <v>1</v>
      </c>
      <c r="F63">
        <v>12</v>
      </c>
      <c r="G63">
        <v>228.340045</v>
      </c>
      <c r="H63">
        <v>1.320288568628454</v>
      </c>
      <c r="I63">
        <f t="shared" si="1"/>
        <v>5.782115741583803E-3</v>
      </c>
      <c r="K63" s="16">
        <v>0</v>
      </c>
      <c r="L63" s="16">
        <v>0.29496454300924552</v>
      </c>
      <c r="M63" t="e">
        <f t="shared" si="2"/>
        <v>#DIV/0!</v>
      </c>
      <c r="O63">
        <v>262.70134228187919</v>
      </c>
      <c r="P63">
        <v>0.99659344998602073</v>
      </c>
      <c r="Q63">
        <v>3.7936366876902879E-3</v>
      </c>
      <c r="R63" s="15">
        <v>6.22</v>
      </c>
      <c r="S63">
        <f t="shared" si="3"/>
        <v>1.2917775461121833E-3</v>
      </c>
      <c r="T63" s="17" t="e">
        <f t="shared" si="4"/>
        <v>#DIV/0!</v>
      </c>
    </row>
    <row r="64" spans="1:20" ht="18" x14ac:dyDescent="0.2">
      <c r="A64" s="6" t="s">
        <v>70</v>
      </c>
      <c r="B64" t="s">
        <v>118</v>
      </c>
      <c r="C64" t="s">
        <v>118</v>
      </c>
      <c r="D64" t="str">
        <f t="shared" si="0"/>
        <v>BY</v>
      </c>
      <c r="E64">
        <v>1</v>
      </c>
      <c r="F64">
        <v>3</v>
      </c>
      <c r="G64">
        <v>62.324649999999998</v>
      </c>
      <c r="H64">
        <v>0.56526116087965683</v>
      </c>
      <c r="I64">
        <f t="shared" si="1"/>
        <v>9.0696243120443817E-3</v>
      </c>
      <c r="K64" s="16">
        <v>1.9028571428571428</v>
      </c>
      <c r="L64" s="16">
        <v>0.35557369568237762</v>
      </c>
      <c r="M64">
        <f t="shared" si="2"/>
        <v>0.1868630532865348</v>
      </c>
      <c r="O64">
        <v>369.95431893687703</v>
      </c>
      <c r="P64">
        <v>8.0988392961514251</v>
      </c>
      <c r="Q64">
        <v>2.18914576248893E-2</v>
      </c>
      <c r="R64" s="15">
        <v>6.19</v>
      </c>
      <c r="S64">
        <f t="shared" si="3"/>
        <v>5.705185599636382E-3</v>
      </c>
      <c r="T64">
        <f t="shared" si="4"/>
        <v>32.753194444444446</v>
      </c>
    </row>
    <row r="65" spans="1:20" ht="18" x14ac:dyDescent="0.2">
      <c r="A65" s="6" t="s">
        <v>52</v>
      </c>
      <c r="B65" t="s">
        <v>118</v>
      </c>
      <c r="C65" t="s">
        <v>118</v>
      </c>
      <c r="D65" t="str">
        <f t="shared" si="0"/>
        <v>BY</v>
      </c>
      <c r="E65">
        <v>1</v>
      </c>
      <c r="F65">
        <v>6</v>
      </c>
      <c r="G65">
        <v>47.709905000000006</v>
      </c>
      <c r="H65">
        <v>4.752231331116981</v>
      </c>
      <c r="I65">
        <f t="shared" si="1"/>
        <v>9.960680766639507E-2</v>
      </c>
      <c r="K65" s="16">
        <v>0</v>
      </c>
      <c r="L65" s="16">
        <v>5.6568542494923629E-2</v>
      </c>
      <c r="M65" t="e">
        <f t="shared" si="2"/>
        <v>#DIV/0!</v>
      </c>
      <c r="O65">
        <v>312.66447368421052</v>
      </c>
      <c r="P65">
        <v>1.5584261295883586</v>
      </c>
      <c r="Q65">
        <v>4.9843402776944875E-3</v>
      </c>
      <c r="R65" s="15">
        <v>5.83</v>
      </c>
      <c r="S65">
        <f t="shared" si="3"/>
        <v>1.1856771145304862E-3</v>
      </c>
      <c r="T65" t="e">
        <f t="shared" si="4"/>
        <v>#DIV/0!</v>
      </c>
    </row>
    <row r="66" spans="1:20" ht="18" x14ac:dyDescent="0.2">
      <c r="A66" s="6" t="s">
        <v>50</v>
      </c>
      <c r="B66" t="s">
        <v>118</v>
      </c>
      <c r="C66" t="s">
        <v>118</v>
      </c>
      <c r="D66" t="str">
        <f t="shared" si="0"/>
        <v>BY</v>
      </c>
      <c r="E66">
        <v>1</v>
      </c>
      <c r="F66">
        <v>9</v>
      </c>
      <c r="G66">
        <v>150.90387999999999</v>
      </c>
      <c r="H66">
        <v>5.1519517234543661</v>
      </c>
      <c r="I66">
        <f t="shared" si="1"/>
        <v>3.4140618010977362E-2</v>
      </c>
      <c r="K66" s="16">
        <v>0</v>
      </c>
      <c r="L66" s="16">
        <v>0.19798989873223333</v>
      </c>
      <c r="M66" t="e">
        <f t="shared" si="2"/>
        <v>#DIV/0!</v>
      </c>
      <c r="O66">
        <v>233.23089700996675</v>
      </c>
      <c r="P66">
        <v>0</v>
      </c>
      <c r="Q66">
        <v>0</v>
      </c>
      <c r="R66" s="15">
        <v>6.11</v>
      </c>
      <c r="S66">
        <f t="shared" si="3"/>
        <v>1.3120265610946076E-3</v>
      </c>
      <c r="T66" t="e">
        <f t="shared" si="4"/>
        <v>#DIV/0!</v>
      </c>
    </row>
    <row r="67" spans="1:20" ht="18" x14ac:dyDescent="0.2">
      <c r="A67" s="6" t="s">
        <v>61</v>
      </c>
      <c r="B67" t="s">
        <v>118</v>
      </c>
      <c r="C67" t="s">
        <v>118</v>
      </c>
      <c r="D67" t="str">
        <f t="shared" ref="D67:D81" si="5">MID(A67,1,2)</f>
        <v>BY</v>
      </c>
      <c r="E67">
        <v>2</v>
      </c>
      <c r="F67">
        <v>0</v>
      </c>
      <c r="G67">
        <v>23.313929999999999</v>
      </c>
      <c r="H67">
        <v>0.26648026155781301</v>
      </c>
      <c r="I67">
        <f t="shared" ref="I67:I85" si="6">H67/G67</f>
        <v>1.14300875724433E-2</v>
      </c>
      <c r="K67" s="16">
        <v>0.67428571428571427</v>
      </c>
      <c r="L67" s="16">
        <v>6.4649762851341261E-2</v>
      </c>
      <c r="M67">
        <f t="shared" ref="M67:M86" si="7">L67/K67</f>
        <v>9.5878885584616283E-2</v>
      </c>
      <c r="O67">
        <v>606.19774919614156</v>
      </c>
      <c r="P67">
        <v>0</v>
      </c>
      <c r="Q67">
        <v>0</v>
      </c>
      <c r="R67" s="15">
        <v>5.4</v>
      </c>
      <c r="S67">
        <f t="shared" ref="S67:S86" si="8">L67/G67</f>
        <v>2.7730100781524721E-3</v>
      </c>
      <c r="T67">
        <f t="shared" ref="T67:T86" si="9">G67/K67</f>
        <v>34.575743644067799</v>
      </c>
    </row>
    <row r="68" spans="1:20" ht="18" x14ac:dyDescent="0.2">
      <c r="A68" s="6" t="s">
        <v>73</v>
      </c>
      <c r="B68" t="s">
        <v>118</v>
      </c>
      <c r="C68" t="s">
        <v>118</v>
      </c>
      <c r="D68" t="str">
        <f t="shared" si="5"/>
        <v>BY</v>
      </c>
      <c r="E68">
        <v>2</v>
      </c>
      <c r="F68">
        <v>12</v>
      </c>
      <c r="G68">
        <v>216.286235</v>
      </c>
      <c r="H68">
        <v>4.1465943730302888</v>
      </c>
      <c r="I68">
        <f t="shared" si="6"/>
        <v>1.9171790442560011E-2</v>
      </c>
      <c r="K68" s="16">
        <v>1.2342857142857142</v>
      </c>
      <c r="L68" s="16">
        <v>0.17778684784118881</v>
      </c>
      <c r="M68">
        <f t="shared" si="7"/>
        <v>0.1440402702417039</v>
      </c>
      <c r="O68">
        <v>409.44122516556286</v>
      </c>
      <c r="P68">
        <v>0.18145952165886792</v>
      </c>
      <c r="Q68">
        <v>4.4318820506042693E-4</v>
      </c>
      <c r="R68" s="15">
        <v>6.2</v>
      </c>
      <c r="S68">
        <f t="shared" si="8"/>
        <v>8.2199797800904342E-4</v>
      </c>
      <c r="T68" s="17">
        <f t="shared" si="9"/>
        <v>175.2319033564815</v>
      </c>
    </row>
    <row r="69" spans="1:20" ht="18" x14ac:dyDescent="0.2">
      <c r="A69" s="6" t="s">
        <v>67</v>
      </c>
      <c r="B69" t="s">
        <v>118</v>
      </c>
      <c r="C69" t="s">
        <v>118</v>
      </c>
      <c r="D69" t="str">
        <f t="shared" si="5"/>
        <v>BY</v>
      </c>
      <c r="E69">
        <v>2</v>
      </c>
      <c r="F69">
        <v>3</v>
      </c>
      <c r="G69">
        <v>46.13109</v>
      </c>
      <c r="H69">
        <v>0.1130522321730352</v>
      </c>
      <c r="I69">
        <f t="shared" si="6"/>
        <v>2.4506733349035368E-3</v>
      </c>
      <c r="K69" s="16">
        <v>1.4171428571428573</v>
      </c>
      <c r="L69" s="16">
        <v>0.29092393283103574</v>
      </c>
      <c r="M69">
        <f t="shared" si="7"/>
        <v>0.20528906550577117</v>
      </c>
      <c r="O69">
        <v>451.19205298013242</v>
      </c>
      <c r="P69">
        <v>8.9207842262276102</v>
      </c>
      <c r="Q69">
        <v>1.9771589874656822E-2</v>
      </c>
      <c r="R69" s="15">
        <v>6.09</v>
      </c>
      <c r="S69">
        <f t="shared" si="8"/>
        <v>6.3064612787392567E-3</v>
      </c>
      <c r="T69">
        <f t="shared" si="9"/>
        <v>32.552180443548387</v>
      </c>
    </row>
    <row r="70" spans="1:20" ht="18" x14ac:dyDescent="0.2">
      <c r="A70" s="6" t="s">
        <v>72</v>
      </c>
      <c r="B70" t="s">
        <v>118</v>
      </c>
      <c r="C70" t="s">
        <v>118</v>
      </c>
      <c r="D70" t="str">
        <f t="shared" si="5"/>
        <v>BY</v>
      </c>
      <c r="E70">
        <v>2</v>
      </c>
      <c r="F70">
        <v>6</v>
      </c>
      <c r="G70">
        <v>55.272800000000004</v>
      </c>
      <c r="H70">
        <v>1.2516497133781661</v>
      </c>
      <c r="I70">
        <f t="shared" si="6"/>
        <v>2.2644948571054226E-2</v>
      </c>
      <c r="K70" s="16">
        <v>1.6857142857142857</v>
      </c>
      <c r="L70" s="16">
        <v>0.60609152673132638</v>
      </c>
      <c r="M70">
        <f t="shared" si="7"/>
        <v>0.35954582094231224</v>
      </c>
      <c r="O70">
        <v>335.33249158249157</v>
      </c>
      <c r="P70">
        <v>21.861979859412529</v>
      </c>
      <c r="Q70">
        <v>6.5194934604285118E-2</v>
      </c>
      <c r="R70" s="15">
        <v>5.97</v>
      </c>
      <c r="S70">
        <f t="shared" si="8"/>
        <v>1.096545727249798E-2</v>
      </c>
      <c r="T70">
        <f t="shared" si="9"/>
        <v>32.788949152542372</v>
      </c>
    </row>
    <row r="71" spans="1:20" ht="18" x14ac:dyDescent="0.2">
      <c r="A71" s="6" t="s">
        <v>51</v>
      </c>
      <c r="B71" t="s">
        <v>118</v>
      </c>
      <c r="C71" t="s">
        <v>118</v>
      </c>
      <c r="D71" t="str">
        <f t="shared" si="5"/>
        <v>BY</v>
      </c>
      <c r="E71">
        <v>2</v>
      </c>
      <c r="F71">
        <v>9</v>
      </c>
      <c r="G71">
        <v>107.322305</v>
      </c>
      <c r="H71">
        <v>2.2812325421248891</v>
      </c>
      <c r="I71">
        <f t="shared" si="6"/>
        <v>2.1255903347630199E-2</v>
      </c>
      <c r="K71" s="16">
        <v>0</v>
      </c>
      <c r="L71" s="16">
        <v>8.0812203564176663E-2</v>
      </c>
      <c r="M71" t="e">
        <f t="shared" si="7"/>
        <v>#DIV/0!</v>
      </c>
      <c r="O71">
        <v>341.22500000000002</v>
      </c>
      <c r="P71">
        <v>2.1802459086511057</v>
      </c>
      <c r="Q71">
        <v>6.3894670925374918E-3</v>
      </c>
      <c r="R71" s="15">
        <v>6.18</v>
      </c>
      <c r="S71">
        <f t="shared" si="8"/>
        <v>7.5298609701102365E-4</v>
      </c>
      <c r="T71" t="e">
        <f t="shared" si="9"/>
        <v>#DIV/0!</v>
      </c>
    </row>
    <row r="72" spans="1:20" ht="18" x14ac:dyDescent="0.2">
      <c r="A72" s="6" t="s">
        <v>64</v>
      </c>
      <c r="B72" t="s">
        <v>118</v>
      </c>
      <c r="C72" t="s">
        <v>118</v>
      </c>
      <c r="D72" t="str">
        <f t="shared" si="5"/>
        <v>BY</v>
      </c>
      <c r="E72">
        <v>3</v>
      </c>
      <c r="F72">
        <v>0</v>
      </c>
      <c r="G72">
        <v>30.019373333333334</v>
      </c>
      <c r="H72">
        <v>0.56400041456814587</v>
      </c>
      <c r="I72">
        <f t="shared" si="6"/>
        <v>1.8787881022882084E-2</v>
      </c>
      <c r="K72" s="16">
        <v>1.2285714285714286</v>
      </c>
      <c r="L72" s="16">
        <v>0.26668027176178466</v>
      </c>
      <c r="M72">
        <f t="shared" si="7"/>
        <v>0.2170653374805224</v>
      </c>
      <c r="O72">
        <v>653.29288025889969</v>
      </c>
      <c r="P72">
        <v>16.819530232112438</v>
      </c>
      <c r="Q72">
        <v>2.5745773052733813E-2</v>
      </c>
      <c r="R72" s="15">
        <v>5.91</v>
      </c>
      <c r="S72">
        <f t="shared" si="8"/>
        <v>8.8836055570042319E-3</v>
      </c>
      <c r="T72">
        <f t="shared" si="9"/>
        <v>24.434373643410851</v>
      </c>
    </row>
    <row r="73" spans="1:20" ht="18" x14ac:dyDescent="0.2">
      <c r="A73" s="6" t="s">
        <v>45</v>
      </c>
      <c r="B73" t="s">
        <v>118</v>
      </c>
      <c r="C73" t="s">
        <v>118</v>
      </c>
      <c r="D73" t="str">
        <f t="shared" si="5"/>
        <v>BY</v>
      </c>
      <c r="E73">
        <v>3</v>
      </c>
      <c r="F73">
        <v>12</v>
      </c>
      <c r="G73">
        <v>116.90939499999999</v>
      </c>
      <c r="H73">
        <v>2.1762554693913168</v>
      </c>
      <c r="I73">
        <f t="shared" si="6"/>
        <v>1.8614889499610505E-2</v>
      </c>
      <c r="K73" s="16">
        <v>0</v>
      </c>
      <c r="L73" s="16">
        <v>0</v>
      </c>
      <c r="M73" t="e">
        <f t="shared" si="7"/>
        <v>#DIV/0!</v>
      </c>
      <c r="O73">
        <v>355.53093645484944</v>
      </c>
      <c r="P73">
        <v>3.0448159892351718</v>
      </c>
      <c r="Q73">
        <v>8.5641379610908973E-3</v>
      </c>
      <c r="R73" s="15">
        <v>6.11</v>
      </c>
      <c r="S73">
        <f t="shared" si="8"/>
        <v>0</v>
      </c>
      <c r="T73" s="17" t="e">
        <f t="shared" si="9"/>
        <v>#DIV/0!</v>
      </c>
    </row>
    <row r="74" spans="1:20" ht="18" x14ac:dyDescent="0.2">
      <c r="A74" s="6" t="s">
        <v>71</v>
      </c>
      <c r="B74" t="s">
        <v>118</v>
      </c>
      <c r="C74" t="s">
        <v>118</v>
      </c>
      <c r="D74" t="str">
        <f t="shared" si="5"/>
        <v>BY</v>
      </c>
      <c r="E74">
        <v>3</v>
      </c>
      <c r="F74">
        <v>3</v>
      </c>
      <c r="G74">
        <v>42.416735000000003</v>
      </c>
      <c r="H74">
        <v>2.4831115281535534</v>
      </c>
      <c r="I74">
        <f t="shared" si="6"/>
        <v>5.8540845450588151E-2</v>
      </c>
      <c r="K74" s="16">
        <v>2.1028571428571428</v>
      </c>
      <c r="L74" s="16">
        <v>0.48487322138506223</v>
      </c>
      <c r="M74">
        <f t="shared" si="7"/>
        <v>0.23057829821300516</v>
      </c>
      <c r="O74">
        <v>514.76666666666665</v>
      </c>
      <c r="P74">
        <v>0</v>
      </c>
      <c r="Q74">
        <v>0</v>
      </c>
      <c r="R74" s="15">
        <v>6</v>
      </c>
      <c r="S74">
        <f t="shared" si="8"/>
        <v>1.1431177373389587E-2</v>
      </c>
      <c r="T74">
        <f t="shared" si="9"/>
        <v>20.171001698369569</v>
      </c>
    </row>
    <row r="75" spans="1:20" ht="18" x14ac:dyDescent="0.2">
      <c r="A75" s="6" t="s">
        <v>43</v>
      </c>
      <c r="B75" t="s">
        <v>118</v>
      </c>
      <c r="C75" t="s">
        <v>118</v>
      </c>
      <c r="D75" t="str">
        <f t="shared" si="5"/>
        <v>BY</v>
      </c>
      <c r="E75">
        <v>3</v>
      </c>
      <c r="F75">
        <v>6</v>
      </c>
      <c r="G75">
        <v>77.767345000000006</v>
      </c>
      <c r="H75">
        <v>3.9043395897958582</v>
      </c>
      <c r="I75">
        <f t="shared" si="6"/>
        <v>5.0205386204143367E-2</v>
      </c>
      <c r="K75" s="16">
        <v>0</v>
      </c>
      <c r="L75" s="16">
        <v>2.4243661069253044E-2</v>
      </c>
      <c r="M75" t="e">
        <f t="shared" si="7"/>
        <v>#DIV/0!</v>
      </c>
      <c r="O75">
        <v>499.72540983606564</v>
      </c>
      <c r="P75">
        <v>2.3937303330374191</v>
      </c>
      <c r="Q75">
        <v>4.7900912899799903E-3</v>
      </c>
      <c r="R75" s="15">
        <v>5.82</v>
      </c>
      <c r="S75">
        <f t="shared" si="8"/>
        <v>3.1174603002395214E-4</v>
      </c>
      <c r="T75" t="e">
        <f t="shared" si="9"/>
        <v>#DIV/0!</v>
      </c>
    </row>
    <row r="76" spans="1:20" ht="18" x14ac:dyDescent="0.2">
      <c r="A76" s="6" t="s">
        <v>44</v>
      </c>
      <c r="B76" t="s">
        <v>118</v>
      </c>
      <c r="C76" t="s">
        <v>118</v>
      </c>
      <c r="D76" t="str">
        <f t="shared" si="5"/>
        <v>BY</v>
      </c>
      <c r="E76">
        <v>3</v>
      </c>
      <c r="F76">
        <v>9</v>
      </c>
      <c r="G76">
        <v>102.71718999999999</v>
      </c>
      <c r="H76">
        <v>0.22610446436216022</v>
      </c>
      <c r="I76">
        <f t="shared" si="6"/>
        <v>2.2012329617093328E-3</v>
      </c>
      <c r="K76" s="16">
        <v>0</v>
      </c>
      <c r="L76" s="16">
        <v>4.0406101782088671E-2</v>
      </c>
      <c r="M76" t="e">
        <f t="shared" si="7"/>
        <v>#DIV/0!</v>
      </c>
      <c r="O76">
        <v>402.28827361563515</v>
      </c>
      <c r="P76">
        <v>1.1977052971533995</v>
      </c>
      <c r="Q76">
        <v>2.9772314424897769E-3</v>
      </c>
      <c r="R76" s="15">
        <v>6.16</v>
      </c>
      <c r="S76">
        <f t="shared" si="8"/>
        <v>3.9337234383153081E-4</v>
      </c>
      <c r="T76" t="e">
        <f t="shared" si="9"/>
        <v>#DIV/0!</v>
      </c>
    </row>
    <row r="77" spans="1:20" ht="18" x14ac:dyDescent="0.2">
      <c r="A77" s="6" t="s">
        <v>62</v>
      </c>
      <c r="B77" t="s">
        <v>118</v>
      </c>
      <c r="C77" t="s">
        <v>118</v>
      </c>
      <c r="D77" t="str">
        <f t="shared" si="5"/>
        <v>BY</v>
      </c>
      <c r="E77">
        <v>4</v>
      </c>
      <c r="F77">
        <v>0</v>
      </c>
      <c r="G77">
        <v>24.230384999999998</v>
      </c>
      <c r="H77">
        <v>1.6271446273918535</v>
      </c>
      <c r="I77">
        <f t="shared" si="6"/>
        <v>6.7153065351287386E-2</v>
      </c>
      <c r="K77" s="16">
        <v>0.82285714285714295</v>
      </c>
      <c r="L77" s="16">
        <v>7.2730983207757408E-2</v>
      </c>
      <c r="M77">
        <f t="shared" si="7"/>
        <v>8.8388347648316282E-2</v>
      </c>
      <c r="O77">
        <v>610.18581081081084</v>
      </c>
      <c r="P77">
        <v>3.8819206737470671</v>
      </c>
      <c r="Q77">
        <v>6.3618665084800921E-3</v>
      </c>
      <c r="R77" s="15">
        <v>5.57</v>
      </c>
      <c r="S77">
        <f t="shared" si="8"/>
        <v>3.0016437298770703E-3</v>
      </c>
      <c r="T77">
        <f t="shared" si="9"/>
        <v>29.446648437499995</v>
      </c>
    </row>
    <row r="78" spans="1:20" ht="18" x14ac:dyDescent="0.2">
      <c r="A78" s="6" t="s">
        <v>63</v>
      </c>
      <c r="B78" t="s">
        <v>118</v>
      </c>
      <c r="C78" t="s">
        <v>118</v>
      </c>
      <c r="D78" t="str">
        <f t="shared" si="5"/>
        <v>BY</v>
      </c>
      <c r="E78">
        <v>4</v>
      </c>
      <c r="F78">
        <v>12</v>
      </c>
      <c r="G78">
        <v>125.03187</v>
      </c>
      <c r="H78">
        <v>0.66216307417877385</v>
      </c>
      <c r="I78">
        <f t="shared" si="6"/>
        <v>5.2959543369124513E-3</v>
      </c>
      <c r="K78" s="16">
        <v>0.72</v>
      </c>
      <c r="L78" s="16">
        <v>8.0812203564281752E-3</v>
      </c>
      <c r="M78">
        <f t="shared" si="7"/>
        <v>1.12239171617058E-2</v>
      </c>
      <c r="O78">
        <v>339.4435215946844</v>
      </c>
      <c r="P78">
        <v>2.6193490399383781</v>
      </c>
      <c r="Q78">
        <v>7.7165975288991826E-3</v>
      </c>
      <c r="R78" s="15">
        <v>6.02</v>
      </c>
      <c r="S78">
        <f t="shared" si="8"/>
        <v>6.4633283949349672E-5</v>
      </c>
      <c r="T78" s="17">
        <f t="shared" si="9"/>
        <v>173.65537499999999</v>
      </c>
    </row>
    <row r="79" spans="1:20" ht="18" x14ac:dyDescent="0.2">
      <c r="A79" s="6" t="s">
        <v>78</v>
      </c>
      <c r="B79" t="s">
        <v>118</v>
      </c>
      <c r="C79" t="s">
        <v>118</v>
      </c>
      <c r="D79" t="str">
        <f t="shared" si="5"/>
        <v>BY</v>
      </c>
      <c r="E79">
        <v>4</v>
      </c>
      <c r="F79">
        <v>3</v>
      </c>
      <c r="G79">
        <v>60.351845000000004</v>
      </c>
      <c r="H79">
        <v>6.6741192781107381</v>
      </c>
      <c r="I79">
        <f t="shared" si="6"/>
        <v>0.11058683090982119</v>
      </c>
      <c r="K79" s="16">
        <v>0.71714285714285719</v>
      </c>
      <c r="L79" s="16">
        <v>0.10909647481163816</v>
      </c>
      <c r="M79">
        <f t="shared" si="7"/>
        <v>0.15212655850228426</v>
      </c>
      <c r="O79">
        <v>568.76633986928107</v>
      </c>
      <c r="P79">
        <v>6.5280282903669553</v>
      </c>
      <c r="Q79">
        <v>1.1477522196315775E-2</v>
      </c>
      <c r="R79" s="15">
        <v>6.33</v>
      </c>
      <c r="S79">
        <f t="shared" si="8"/>
        <v>1.8076742278821493E-3</v>
      </c>
      <c r="T79">
        <f t="shared" si="9"/>
        <v>84.155959163346608</v>
      </c>
    </row>
    <row r="80" spans="1:20" ht="18" x14ac:dyDescent="0.2">
      <c r="A80" s="6" t="s">
        <v>46</v>
      </c>
      <c r="B80" t="s">
        <v>118</v>
      </c>
      <c r="C80" t="s">
        <v>118</v>
      </c>
      <c r="D80" t="str">
        <f t="shared" si="5"/>
        <v>BY</v>
      </c>
      <c r="E80">
        <v>4</v>
      </c>
      <c r="F80">
        <v>6</v>
      </c>
      <c r="G80">
        <v>92.390654999999995</v>
      </c>
      <c r="H80">
        <v>1.7724974973323182</v>
      </c>
      <c r="I80">
        <f t="shared" si="6"/>
        <v>1.9184813630039946E-2</v>
      </c>
      <c r="K80" s="16">
        <v>0.82857142857142851</v>
      </c>
      <c r="L80" s="16">
        <v>8.0812203564281752E-3</v>
      </c>
      <c r="M80">
        <f t="shared" si="7"/>
        <v>9.7531969818960736E-3</v>
      </c>
      <c r="O80">
        <v>442.88240131578948</v>
      </c>
      <c r="P80">
        <v>0.76176799617270741</v>
      </c>
      <c r="Q80">
        <v>1.7200231797640164E-3</v>
      </c>
      <c r="R80" s="15">
        <v>5.83</v>
      </c>
      <c r="S80">
        <f t="shared" si="8"/>
        <v>8.7467940956021753E-5</v>
      </c>
      <c r="T80">
        <f t="shared" si="9"/>
        <v>111.50596293103449</v>
      </c>
    </row>
    <row r="81" spans="1:20" ht="18" x14ac:dyDescent="0.2">
      <c r="A81" s="6" t="s">
        <v>79</v>
      </c>
      <c r="B81" t="s">
        <v>118</v>
      </c>
      <c r="C81" t="s">
        <v>118</v>
      </c>
      <c r="D81" t="str">
        <f t="shared" si="5"/>
        <v>BY</v>
      </c>
      <c r="E81">
        <v>4</v>
      </c>
      <c r="F81">
        <v>9</v>
      </c>
      <c r="G81">
        <v>103.1797</v>
      </c>
      <c r="H81">
        <v>2.4790739484335869</v>
      </c>
      <c r="I81">
        <f t="shared" si="6"/>
        <v>2.4026760578229892E-2</v>
      </c>
      <c r="K81" s="16">
        <v>1.3942857142857146</v>
      </c>
      <c r="L81" s="16">
        <v>8.8893423920591283E-2</v>
      </c>
      <c r="M81">
        <f t="shared" si="7"/>
        <v>6.3755529451243728E-2</v>
      </c>
      <c r="O81">
        <v>326.03260869565213</v>
      </c>
      <c r="P81">
        <v>2.6073084490294005</v>
      </c>
      <c r="Q81">
        <v>7.9970787568162983E-3</v>
      </c>
      <c r="R81" s="15">
        <v>6.08</v>
      </c>
      <c r="S81">
        <f t="shared" si="8"/>
        <v>8.6153985639220978E-4</v>
      </c>
      <c r="T81">
        <f t="shared" si="9"/>
        <v>74.001834016393431</v>
      </c>
    </row>
    <row r="82" spans="1:20" ht="18" x14ac:dyDescent="0.2">
      <c r="A82" s="6" t="s">
        <v>84</v>
      </c>
      <c r="B82" t="s">
        <v>124</v>
      </c>
      <c r="C82" t="s">
        <v>123</v>
      </c>
      <c r="D82" t="s">
        <v>123</v>
      </c>
      <c r="G82">
        <v>90.434285714285721</v>
      </c>
      <c r="H82">
        <v>0</v>
      </c>
      <c r="I82">
        <f t="shared" si="6"/>
        <v>0</v>
      </c>
      <c r="K82" s="16">
        <v>3.0714285714285716</v>
      </c>
      <c r="L82" s="16">
        <v>7.6771593385969686E-2</v>
      </c>
      <c r="M82">
        <f t="shared" si="7"/>
        <v>2.4995402497757571E-2</v>
      </c>
      <c r="O82">
        <v>679.63571428571436</v>
      </c>
      <c r="P82">
        <v>30.708637354386084</v>
      </c>
      <c r="Q82">
        <v>4.5183966511619156E-2</v>
      </c>
      <c r="S82">
        <f t="shared" si="8"/>
        <v>8.4892132203618687E-4</v>
      </c>
      <c r="T82">
        <f t="shared" si="9"/>
        <v>29.443720930232558</v>
      </c>
    </row>
    <row r="83" spans="1:20" ht="18" x14ac:dyDescent="0.2">
      <c r="A83" s="6" t="s">
        <v>85</v>
      </c>
      <c r="B83" t="s">
        <v>118</v>
      </c>
      <c r="C83" t="s">
        <v>123</v>
      </c>
      <c r="D83" t="s">
        <v>123</v>
      </c>
      <c r="G83">
        <v>132.62608695652176</v>
      </c>
      <c r="H83">
        <v>7.0587703026279227</v>
      </c>
      <c r="I83">
        <f t="shared" si="6"/>
        <v>5.3223091057055534E-2</v>
      </c>
      <c r="K83" s="16">
        <v>3.6257142857142859</v>
      </c>
      <c r="L83" s="16">
        <v>0.42426406871192818</v>
      </c>
      <c r="M83">
        <f t="shared" si="7"/>
        <v>0.11701530657933401</v>
      </c>
      <c r="O83">
        <v>1812.1847826086957</v>
      </c>
      <c r="P83">
        <v>33.941125496954278</v>
      </c>
      <c r="Q83">
        <v>1.8729395491388568E-2</v>
      </c>
      <c r="S83">
        <f t="shared" si="8"/>
        <v>3.1989488527322143E-3</v>
      </c>
      <c r="T83">
        <f t="shared" si="9"/>
        <v>36.579299002980783</v>
      </c>
    </row>
    <row r="84" spans="1:20" ht="18" x14ac:dyDescent="0.2">
      <c r="A84" s="6" t="s">
        <v>83</v>
      </c>
      <c r="B84" t="s">
        <v>124</v>
      </c>
      <c r="C84" t="s">
        <v>125</v>
      </c>
      <c r="D84" t="s">
        <v>125</v>
      </c>
      <c r="G84">
        <v>7.0461399999999994</v>
      </c>
      <c r="H84">
        <v>0.3230063776460475</v>
      </c>
      <c r="I84">
        <f t="shared" si="6"/>
        <v>4.5841606559910465E-2</v>
      </c>
      <c r="K84" s="16">
        <v>0</v>
      </c>
      <c r="L84" s="16">
        <v>0.1818274580193972</v>
      </c>
      <c r="M84" t="e">
        <f t="shared" si="7"/>
        <v>#DIV/0!</v>
      </c>
      <c r="O84">
        <v>93.853476821192032</v>
      </c>
      <c r="P84">
        <v>0.19316658758281824</v>
      </c>
      <c r="Q84">
        <v>2.0581718879827517E-3</v>
      </c>
      <c r="S84">
        <f t="shared" si="8"/>
        <v>2.5805257633171812E-2</v>
      </c>
      <c r="T84" t="e">
        <f t="shared" si="9"/>
        <v>#DIV/0!</v>
      </c>
    </row>
    <row r="85" spans="1:20" ht="18" x14ac:dyDescent="0.2">
      <c r="A85" s="6" t="s">
        <v>86</v>
      </c>
      <c r="B85" t="s">
        <v>118</v>
      </c>
      <c r="C85" t="s">
        <v>125</v>
      </c>
      <c r="D85" t="s">
        <v>125</v>
      </c>
      <c r="G85">
        <v>7.8112800000000009</v>
      </c>
      <c r="H85">
        <v>0</v>
      </c>
      <c r="I85">
        <f t="shared" si="6"/>
        <v>0</v>
      </c>
      <c r="K85" s="16">
        <v>0.68857142857142861</v>
      </c>
      <c r="L85" s="16">
        <v>3.636549160388023E-2</v>
      </c>
      <c r="M85">
        <f t="shared" si="7"/>
        <v>5.2812954611444314E-2</v>
      </c>
      <c r="O85">
        <v>102.18855218855218</v>
      </c>
      <c r="P85">
        <v>2.9165178685303985</v>
      </c>
      <c r="Q85">
        <v>2.8540553771121201E-2</v>
      </c>
      <c r="S85">
        <f t="shared" si="8"/>
        <v>4.6555099297272955E-3</v>
      </c>
      <c r="T85">
        <f t="shared" si="9"/>
        <v>11.344182572614109</v>
      </c>
    </row>
    <row r="86" spans="1:20" ht="18" x14ac:dyDescent="0.2">
      <c r="A86" s="6" t="s">
        <v>145</v>
      </c>
      <c r="K86" s="16">
        <v>0</v>
      </c>
      <c r="L86" s="16">
        <v>5.6568542494923386E-2</v>
      </c>
      <c r="M86" t="e">
        <f t="shared" si="7"/>
        <v>#DIV/0!</v>
      </c>
      <c r="O86">
        <v>118.17052980132451</v>
      </c>
      <c r="P86">
        <v>0.76095928438417582</v>
      </c>
      <c r="Q86">
        <v>6.4395013347536556E-3</v>
      </c>
      <c r="S86" t="e">
        <f t="shared" si="8"/>
        <v>#DIV/0!</v>
      </c>
      <c r="T86" t="e">
        <f t="shared" si="9"/>
        <v>#DIV/0!</v>
      </c>
    </row>
    <row r="87" spans="1:20" x14ac:dyDescent="0.2">
      <c r="G87">
        <f>MEDIAN(G84:G85)</f>
        <v>7.4287100000000006</v>
      </c>
      <c r="H87">
        <f t="shared" ref="H87:P87" si="10">MEDIAN(H84:H85)</f>
        <v>0.16150318882302375</v>
      </c>
      <c r="I87">
        <f t="shared" si="10"/>
        <v>2.2920803279955233E-2</v>
      </c>
      <c r="J87" t="e">
        <f t="shared" si="10"/>
        <v>#NUM!</v>
      </c>
      <c r="K87">
        <f t="shared" si="10"/>
        <v>0.34428571428571431</v>
      </c>
      <c r="L87">
        <f t="shared" si="10"/>
        <v>0.10909647481163873</v>
      </c>
      <c r="M87" t="e">
        <f t="shared" si="10"/>
        <v>#DIV/0!</v>
      </c>
      <c r="N87" t="e">
        <f>MEDIAN(N84:N85)</f>
        <v>#NUM!</v>
      </c>
      <c r="O87">
        <f t="shared" si="10"/>
        <v>98.021014504872113</v>
      </c>
      <c r="P87">
        <f t="shared" si="10"/>
        <v>1.5548422280566085</v>
      </c>
    </row>
  </sheetData>
  <conditionalFormatting sqref="I1:I86 J1 I88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Q1 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 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pane xSplit="1" topLeftCell="H1" activePane="topRight" state="frozen"/>
      <selection pane="topRight" activeCell="F86" sqref="F86"/>
    </sheetView>
  </sheetViews>
  <sheetFormatPr baseColWidth="10" defaultRowHeight="16" x14ac:dyDescent="0.2"/>
  <cols>
    <col min="7" max="7" width="18" bestFit="1" customWidth="1"/>
    <col min="8" max="8" width="17.1640625" bestFit="1" customWidth="1"/>
    <col min="11" max="11" width="18" bestFit="1" customWidth="1"/>
    <col min="12" max="12" width="17.1640625" bestFit="1" customWidth="1"/>
    <col min="15" max="15" width="18.33203125" bestFit="1" customWidth="1"/>
    <col min="16" max="16" width="17.5" bestFit="1" customWidth="1"/>
    <col min="17" max="17" width="12.1640625" bestFit="1" customWidth="1"/>
    <col min="18" max="18" width="6.83203125" bestFit="1" customWidth="1"/>
  </cols>
  <sheetData>
    <row r="1" spans="1:20" ht="19" x14ac:dyDescent="0.25">
      <c r="A1" s="5" t="s">
        <v>0</v>
      </c>
      <c r="B1" t="s">
        <v>127</v>
      </c>
      <c r="C1" t="s">
        <v>115</v>
      </c>
      <c r="D1" t="s">
        <v>116</v>
      </c>
      <c r="E1" t="s">
        <v>133</v>
      </c>
      <c r="F1" t="s">
        <v>117</v>
      </c>
      <c r="G1" t="s">
        <v>131</v>
      </c>
      <c r="H1" t="s">
        <v>132</v>
      </c>
      <c r="I1" t="s">
        <v>134</v>
      </c>
      <c r="J1" t="s">
        <v>135</v>
      </c>
      <c r="K1" t="s">
        <v>137</v>
      </c>
      <c r="L1" t="s">
        <v>138</v>
      </c>
      <c r="M1" t="s">
        <v>139</v>
      </c>
      <c r="N1" t="s">
        <v>135</v>
      </c>
      <c r="O1" t="s">
        <v>146</v>
      </c>
      <c r="P1" t="s">
        <v>147</v>
      </c>
      <c r="Q1" t="s">
        <v>144</v>
      </c>
      <c r="R1" s="15" t="s">
        <v>143</v>
      </c>
      <c r="S1" t="s">
        <v>148</v>
      </c>
      <c r="T1" t="s">
        <v>149</v>
      </c>
    </row>
    <row r="2" spans="1:20" ht="18" x14ac:dyDescent="0.2">
      <c r="A2" s="6" t="s">
        <v>31</v>
      </c>
      <c r="B2" t="s">
        <v>124</v>
      </c>
      <c r="C2" t="s">
        <v>118</v>
      </c>
      <c r="D2" t="s">
        <v>119</v>
      </c>
      <c r="E2">
        <v>1</v>
      </c>
      <c r="F2">
        <v>0</v>
      </c>
      <c r="G2">
        <v>66.784159999999986</v>
      </c>
      <c r="H2">
        <v>1.9138127875529809</v>
      </c>
      <c r="I2">
        <f>H2/G2</f>
        <v>2.8656687267654204E-2</v>
      </c>
      <c r="K2" s="16">
        <v>0.44</v>
      </c>
      <c r="L2" s="16">
        <v>0.28468385616185482</v>
      </c>
      <c r="M2">
        <f>L2/K2</f>
        <v>0.64700876400421548</v>
      </c>
      <c r="O2">
        <v>436.48927392739279</v>
      </c>
      <c r="P2">
        <v>0.96264537046437226</v>
      </c>
      <c r="Q2">
        <v>2.2054273219655387E-3</v>
      </c>
      <c r="R2" s="15">
        <v>5.8</v>
      </c>
      <c r="S2">
        <f>L2/G2</f>
        <v>4.2627451803220239E-3</v>
      </c>
      <c r="T2">
        <f>G2/K2</f>
        <v>151.78218181818178</v>
      </c>
    </row>
    <row r="3" spans="1:20" ht="18" x14ac:dyDescent="0.2">
      <c r="A3" s="6" t="s">
        <v>28</v>
      </c>
      <c r="B3" t="s">
        <v>124</v>
      </c>
      <c r="C3" t="s">
        <v>118</v>
      </c>
      <c r="D3" t="s">
        <v>119</v>
      </c>
      <c r="E3">
        <v>1</v>
      </c>
      <c r="F3">
        <v>12</v>
      </c>
      <c r="G3">
        <v>97.187055000000001</v>
      </c>
      <c r="H3">
        <v>2.8263058059348613E-2</v>
      </c>
      <c r="I3">
        <f t="shared" ref="I3:I66" si="0">H3/G3</f>
        <v>2.908109321693986E-4</v>
      </c>
      <c r="K3" s="16">
        <v>0</v>
      </c>
      <c r="L3" s="16">
        <v>1.2121830534626236E-2</v>
      </c>
      <c r="M3" t="e">
        <f t="shared" ref="M3:M66" si="1">L3/K3</f>
        <v>#DIV/0!</v>
      </c>
      <c r="O3">
        <v>336.98360655737713</v>
      </c>
      <c r="P3">
        <v>0.74188252452563619</v>
      </c>
      <c r="Q3">
        <v>2.2015389178859602E-3</v>
      </c>
      <c r="R3" s="15">
        <v>6.21</v>
      </c>
      <c r="S3">
        <f t="shared" ref="S3:S66" si="2">L3/G3</f>
        <v>1.2472680167771558E-4</v>
      </c>
      <c r="T3" s="17" t="e">
        <f t="shared" ref="T3:T66" si="3">G3/K3</f>
        <v>#DIV/0!</v>
      </c>
    </row>
    <row r="4" spans="1:20" ht="18" x14ac:dyDescent="0.2">
      <c r="A4" s="6" t="s">
        <v>19</v>
      </c>
      <c r="B4" t="s">
        <v>124</v>
      </c>
      <c r="C4" t="s">
        <v>118</v>
      </c>
      <c r="D4" t="s">
        <v>119</v>
      </c>
      <c r="E4">
        <v>1</v>
      </c>
      <c r="F4">
        <v>3</v>
      </c>
      <c r="G4">
        <v>99.362565000000004</v>
      </c>
      <c r="H4">
        <v>0.35934459513158307</v>
      </c>
      <c r="I4">
        <f t="shared" si="0"/>
        <v>3.6164987803161386E-3</v>
      </c>
      <c r="K4" s="16">
        <v>0.62714285714285722</v>
      </c>
      <c r="L4" s="16">
        <v>0.23566954842410517</v>
      </c>
      <c r="M4">
        <f t="shared" si="1"/>
        <v>0.37578287903615853</v>
      </c>
      <c r="O4">
        <v>349.9006622516556</v>
      </c>
      <c r="P4">
        <v>3.6526045650709755</v>
      </c>
      <c r="Q4">
        <v>1.0438975855507095E-2</v>
      </c>
      <c r="R4" s="15">
        <v>6.17</v>
      </c>
      <c r="S4">
        <f t="shared" si="2"/>
        <v>2.3718142584594629E-3</v>
      </c>
      <c r="T4">
        <f t="shared" si="3"/>
        <v>158.43689179954441</v>
      </c>
    </row>
    <row r="5" spans="1:20" ht="18" x14ac:dyDescent="0.2">
      <c r="A5" s="6" t="s">
        <v>38</v>
      </c>
      <c r="B5" t="s">
        <v>124</v>
      </c>
      <c r="C5" t="s">
        <v>118</v>
      </c>
      <c r="D5" t="s">
        <v>119</v>
      </c>
      <c r="E5">
        <v>1</v>
      </c>
      <c r="F5">
        <v>6</v>
      </c>
      <c r="G5">
        <v>64.317440000000005</v>
      </c>
      <c r="H5">
        <v>2.1076166141396842</v>
      </c>
      <c r="I5">
        <f t="shared" si="0"/>
        <v>3.2768975477563848E-2</v>
      </c>
      <c r="K5" s="16">
        <v>2.9142857142857146</v>
      </c>
      <c r="L5" s="16">
        <v>0.11313708498984137</v>
      </c>
      <c r="M5">
        <f t="shared" si="1"/>
        <v>3.8821548771023999E-2</v>
      </c>
      <c r="O5">
        <v>241.63867083555078</v>
      </c>
      <c r="P5">
        <v>5.0626907480852639</v>
      </c>
      <c r="Q5">
        <v>2.0951492286310085E-2</v>
      </c>
      <c r="R5" s="15">
        <v>6.18</v>
      </c>
      <c r="S5">
        <f t="shared" si="2"/>
        <v>1.7590421041297876E-3</v>
      </c>
      <c r="T5">
        <f t="shared" si="3"/>
        <v>22.069709803921569</v>
      </c>
    </row>
    <row r="6" spans="1:20" ht="18" x14ac:dyDescent="0.2">
      <c r="A6" s="6" t="s">
        <v>36</v>
      </c>
      <c r="B6" t="s">
        <v>124</v>
      </c>
      <c r="C6" t="s">
        <v>118</v>
      </c>
      <c r="D6" t="s">
        <v>119</v>
      </c>
      <c r="E6">
        <v>1</v>
      </c>
      <c r="F6">
        <v>9</v>
      </c>
      <c r="G6">
        <v>129.51136500000001</v>
      </c>
      <c r="H6">
        <v>1.6432949462725384</v>
      </c>
      <c r="I6">
        <f t="shared" si="0"/>
        <v>1.2688422720836416E-2</v>
      </c>
      <c r="K6" s="16">
        <v>0</v>
      </c>
      <c r="L6" s="16">
        <v>8.4852813742385777E-2</v>
      </c>
      <c r="M6" t="e">
        <f t="shared" si="1"/>
        <v>#DIV/0!</v>
      </c>
      <c r="O6">
        <v>243.56187290969896</v>
      </c>
      <c r="P6">
        <v>4.5642678518062247</v>
      </c>
      <c r="Q6">
        <v>1.873966478118862E-2</v>
      </c>
      <c r="R6" s="15">
        <v>6.23</v>
      </c>
      <c r="S6">
        <f t="shared" si="2"/>
        <v>6.551765842510097E-4</v>
      </c>
      <c r="T6" t="e">
        <f t="shared" si="3"/>
        <v>#DIV/0!</v>
      </c>
    </row>
    <row r="7" spans="1:20" ht="18" x14ac:dyDescent="0.2">
      <c r="A7" s="6" t="s">
        <v>26</v>
      </c>
      <c r="B7" t="s">
        <v>124</v>
      </c>
      <c r="C7" t="s">
        <v>118</v>
      </c>
      <c r="D7" t="s">
        <v>119</v>
      </c>
      <c r="E7">
        <v>2</v>
      </c>
      <c r="F7">
        <v>0</v>
      </c>
      <c r="G7">
        <v>42.605165</v>
      </c>
      <c r="H7">
        <v>0.37549491401326818</v>
      </c>
      <c r="I7">
        <f t="shared" si="0"/>
        <v>8.8133660323406367E-3</v>
      </c>
      <c r="K7" s="16">
        <v>0.54142857142857148</v>
      </c>
      <c r="L7" s="16">
        <v>0.11451168136949164</v>
      </c>
      <c r="M7">
        <f t="shared" si="1"/>
        <v>0.21149914764813757</v>
      </c>
      <c r="O7">
        <v>415.26726973684208</v>
      </c>
      <c r="P7">
        <v>1.2734900088725276</v>
      </c>
      <c r="Q7">
        <v>3.066675612743445E-3</v>
      </c>
      <c r="R7" s="15">
        <v>5.83</v>
      </c>
      <c r="S7">
        <f t="shared" si="2"/>
        <v>2.6877417648656361E-3</v>
      </c>
      <c r="T7">
        <f t="shared" si="3"/>
        <v>78.690278364116082</v>
      </c>
    </row>
    <row r="8" spans="1:20" ht="18" x14ac:dyDescent="0.2">
      <c r="A8" s="6" t="s">
        <v>35</v>
      </c>
      <c r="B8" t="s">
        <v>124</v>
      </c>
      <c r="C8" t="s">
        <v>118</v>
      </c>
      <c r="D8" t="s">
        <v>119</v>
      </c>
      <c r="E8">
        <v>2</v>
      </c>
      <c r="F8">
        <v>12</v>
      </c>
      <c r="G8">
        <v>187.92180999999999</v>
      </c>
      <c r="H8">
        <v>4.1587071121947039</v>
      </c>
      <c r="I8">
        <f t="shared" si="0"/>
        <v>2.2129986467215829E-2</v>
      </c>
      <c r="K8" s="16">
        <v>2.5114285714285716</v>
      </c>
      <c r="L8" s="16">
        <v>4.0406101778362839E-3</v>
      </c>
      <c r="M8">
        <f t="shared" si="1"/>
        <v>1.6088891493091005E-3</v>
      </c>
      <c r="O8">
        <v>272.75248344370857</v>
      </c>
      <c r="P8">
        <v>6.1286490058130099</v>
      </c>
      <c r="Q8">
        <v>2.2469635944040296E-2</v>
      </c>
      <c r="R8" s="15">
        <v>6.34</v>
      </c>
      <c r="S8">
        <f t="shared" si="2"/>
        <v>2.150154991502202E-5</v>
      </c>
      <c r="T8" s="17">
        <f t="shared" si="3"/>
        <v>74.826659271899885</v>
      </c>
    </row>
    <row r="9" spans="1:20" ht="18" x14ac:dyDescent="0.2">
      <c r="A9" s="6" t="s">
        <v>30</v>
      </c>
      <c r="B9" t="s">
        <v>124</v>
      </c>
      <c r="C9" t="s">
        <v>118</v>
      </c>
      <c r="D9" t="s">
        <v>119</v>
      </c>
      <c r="E9">
        <v>2</v>
      </c>
      <c r="F9">
        <v>3</v>
      </c>
      <c r="G9">
        <v>150.438515</v>
      </c>
      <c r="H9">
        <v>3.8397383142675143</v>
      </c>
      <c r="I9">
        <f t="shared" si="0"/>
        <v>2.5523638772075852E-2</v>
      </c>
      <c r="K9" s="16">
        <v>0.88571428571428568</v>
      </c>
      <c r="L9" s="16">
        <v>0.15247616073287226</v>
      </c>
      <c r="M9">
        <f t="shared" si="1"/>
        <v>0.17215050405324289</v>
      </c>
      <c r="O9">
        <v>240.81310679611653</v>
      </c>
      <c r="P9">
        <v>9.1134393400506095</v>
      </c>
      <c r="Q9">
        <v>3.784444900570328E-2</v>
      </c>
      <c r="R9" s="15">
        <v>5.93</v>
      </c>
      <c r="S9">
        <f t="shared" si="2"/>
        <v>1.0135447078354388E-3</v>
      </c>
      <c r="T9">
        <f t="shared" si="3"/>
        <v>169.84993629032257</v>
      </c>
    </row>
    <row r="10" spans="1:20" ht="18" x14ac:dyDescent="0.2">
      <c r="A10" s="6" t="s">
        <v>24</v>
      </c>
      <c r="B10" t="s">
        <v>124</v>
      </c>
      <c r="C10" t="s">
        <v>118</v>
      </c>
      <c r="D10" t="s">
        <v>119</v>
      </c>
      <c r="E10">
        <v>2</v>
      </c>
      <c r="F10">
        <v>6</v>
      </c>
      <c r="G10">
        <v>57.302705000000003</v>
      </c>
      <c r="H10">
        <v>1.8936248889497309</v>
      </c>
      <c r="I10">
        <f t="shared" si="0"/>
        <v>3.304599475626379E-2</v>
      </c>
      <c r="K10" s="16">
        <v>0.51571428571428579</v>
      </c>
      <c r="L10" s="16">
        <v>0.30574988666764691</v>
      </c>
      <c r="M10">
        <f t="shared" si="1"/>
        <v>0.59286681625305482</v>
      </c>
      <c r="O10">
        <v>362.76936026936022</v>
      </c>
      <c r="P10">
        <v>4.0831250159386201</v>
      </c>
      <c r="Q10">
        <v>1.1255429656205957E-2</v>
      </c>
      <c r="R10" s="15">
        <v>5.31</v>
      </c>
      <c r="S10">
        <f t="shared" si="2"/>
        <v>5.3356972706200675E-3</v>
      </c>
      <c r="T10">
        <f t="shared" si="3"/>
        <v>111.11327839335179</v>
      </c>
    </row>
    <row r="11" spans="1:20" ht="18" x14ac:dyDescent="0.2">
      <c r="A11" s="6" t="s">
        <v>39</v>
      </c>
      <c r="B11" t="s">
        <v>124</v>
      </c>
      <c r="C11" t="s">
        <v>118</v>
      </c>
      <c r="D11" t="s">
        <v>119</v>
      </c>
      <c r="E11">
        <v>2</v>
      </c>
      <c r="F11">
        <v>9</v>
      </c>
      <c r="G11">
        <v>37.500425</v>
      </c>
      <c r="H11">
        <v>1.1022592637170037</v>
      </c>
      <c r="I11">
        <f t="shared" si="0"/>
        <v>2.9393247242318017E-2</v>
      </c>
      <c r="K11" s="16">
        <v>0.93142857142857149</v>
      </c>
      <c r="L11" s="16">
        <v>2.4243661069252471E-2</v>
      </c>
      <c r="M11">
        <f t="shared" si="1"/>
        <v>2.6028470473123816E-2</v>
      </c>
      <c r="O11">
        <v>305.40833333333342</v>
      </c>
      <c r="P11">
        <v>3.7830212793440285</v>
      </c>
      <c r="Q11">
        <v>1.2386765082847645E-2</v>
      </c>
      <c r="R11" s="15">
        <v>5.46</v>
      </c>
      <c r="S11">
        <f t="shared" si="2"/>
        <v>6.4649030162331421E-4</v>
      </c>
      <c r="T11">
        <f t="shared" si="3"/>
        <v>40.261192484662573</v>
      </c>
    </row>
    <row r="12" spans="1:20" ht="18" x14ac:dyDescent="0.2">
      <c r="A12" s="6" t="s">
        <v>4</v>
      </c>
      <c r="B12" t="s">
        <v>124</v>
      </c>
      <c r="C12" t="s">
        <v>118</v>
      </c>
      <c r="D12" t="s">
        <v>119</v>
      </c>
      <c r="E12">
        <v>3</v>
      </c>
      <c r="F12">
        <v>0</v>
      </c>
      <c r="G12">
        <v>118.79655</v>
      </c>
      <c r="H12">
        <v>0.97709429237743251</v>
      </c>
      <c r="I12">
        <f t="shared" si="0"/>
        <v>8.2249382863175107E-3</v>
      </c>
      <c r="K12" s="16">
        <v>0.45571428571428568</v>
      </c>
      <c r="L12" s="16">
        <v>0.29424872629319926</v>
      </c>
      <c r="M12">
        <f t="shared" si="1"/>
        <v>0.64568686020451249</v>
      </c>
      <c r="O12">
        <v>481.64643374128173</v>
      </c>
      <c r="P12">
        <v>2.6810783172871213</v>
      </c>
      <c r="Q12">
        <v>5.5664863880779255E-3</v>
      </c>
      <c r="R12" s="15">
        <v>5.74</v>
      </c>
      <c r="S12">
        <f t="shared" si="2"/>
        <v>2.4769130609701988E-3</v>
      </c>
      <c r="T12">
        <f t="shared" si="3"/>
        <v>260.68208463949844</v>
      </c>
    </row>
    <row r="13" spans="1:20" ht="18" x14ac:dyDescent="0.2">
      <c r="A13" s="6" t="s">
        <v>32</v>
      </c>
      <c r="B13" t="s">
        <v>124</v>
      </c>
      <c r="C13" t="s">
        <v>118</v>
      </c>
      <c r="D13" t="s">
        <v>119</v>
      </c>
      <c r="E13">
        <v>3</v>
      </c>
      <c r="F13">
        <v>12</v>
      </c>
      <c r="G13">
        <v>79.349014999999994</v>
      </c>
      <c r="H13">
        <v>3.0483726890342417</v>
      </c>
      <c r="I13">
        <f t="shared" si="0"/>
        <v>3.8417271960266196E-2</v>
      </c>
      <c r="K13" s="16">
        <v>2.92</v>
      </c>
      <c r="L13" s="16">
        <v>5.6568542494920687E-2</v>
      </c>
      <c r="M13">
        <f t="shared" si="1"/>
        <v>1.9372788525657769E-2</v>
      </c>
      <c r="O13">
        <v>384.9843838256304</v>
      </c>
      <c r="P13">
        <v>6.7369794167257533</v>
      </c>
      <c r="Q13">
        <v>1.7499357635703761E-2</v>
      </c>
      <c r="R13" s="15">
        <v>6.15</v>
      </c>
      <c r="S13">
        <f t="shared" si="2"/>
        <v>7.1290793584420284E-4</v>
      </c>
      <c r="T13" s="17">
        <f t="shared" si="3"/>
        <v>27.17432020547945</v>
      </c>
    </row>
    <row r="14" spans="1:20" ht="18" x14ac:dyDescent="0.2">
      <c r="A14" s="6" t="s">
        <v>9</v>
      </c>
      <c r="B14" t="s">
        <v>124</v>
      </c>
      <c r="C14" t="s">
        <v>118</v>
      </c>
      <c r="D14" t="s">
        <v>119</v>
      </c>
      <c r="E14">
        <v>3</v>
      </c>
      <c r="F14">
        <v>3</v>
      </c>
      <c r="G14">
        <v>132.92880000000002</v>
      </c>
      <c r="H14">
        <v>2.6486522966944928</v>
      </c>
      <c r="I14">
        <f t="shared" si="0"/>
        <v>1.9925345724135721E-2</v>
      </c>
      <c r="K14" s="16">
        <v>0.53714285714285714</v>
      </c>
      <c r="L14" s="16">
        <v>3.232488142566977E-2</v>
      </c>
      <c r="M14">
        <f t="shared" si="1"/>
        <v>6.0179300526512873E-2</v>
      </c>
      <c r="O14">
        <v>346.51076158940396</v>
      </c>
      <c r="P14">
        <v>5.2681796532169943E-2</v>
      </c>
      <c r="Q14">
        <v>1.5203509492901394E-4</v>
      </c>
      <c r="R14" s="15">
        <v>6.33</v>
      </c>
      <c r="S14">
        <f t="shared" si="2"/>
        <v>2.4317440182766839E-4</v>
      </c>
      <c r="T14">
        <f t="shared" si="3"/>
        <v>247.47382978723408</v>
      </c>
    </row>
    <row r="15" spans="1:20" ht="18" x14ac:dyDescent="0.2">
      <c r="A15" s="6" t="s">
        <v>18</v>
      </c>
      <c r="B15" t="s">
        <v>124</v>
      </c>
      <c r="C15" t="s">
        <v>118</v>
      </c>
      <c r="D15" t="s">
        <v>119</v>
      </c>
      <c r="E15">
        <v>3</v>
      </c>
      <c r="F15">
        <v>6</v>
      </c>
      <c r="G15">
        <v>110.53989</v>
      </c>
      <c r="H15">
        <v>0.87211721964545819</v>
      </c>
      <c r="I15">
        <f t="shared" si="0"/>
        <v>7.8896154107395821E-3</v>
      </c>
      <c r="K15" s="16">
        <v>3.1857142857142859</v>
      </c>
      <c r="L15" s="16">
        <v>0.3192082040784936</v>
      </c>
      <c r="M15">
        <f t="shared" si="1"/>
        <v>0.10019988468831637</v>
      </c>
      <c r="O15">
        <v>372.39900069031262</v>
      </c>
      <c r="P15">
        <v>1.4411301545900004</v>
      </c>
      <c r="Q15">
        <v>3.8698550530978618E-3</v>
      </c>
      <c r="R15" s="15">
        <v>6.23</v>
      </c>
      <c r="S15">
        <f t="shared" si="2"/>
        <v>2.8877195741600034E-3</v>
      </c>
      <c r="T15">
        <f t="shared" si="3"/>
        <v>34.698620179372192</v>
      </c>
    </row>
    <row r="16" spans="1:20" ht="18" x14ac:dyDescent="0.2">
      <c r="A16" s="6" t="s">
        <v>27</v>
      </c>
      <c r="B16" t="s">
        <v>124</v>
      </c>
      <c r="C16" t="s">
        <v>118</v>
      </c>
      <c r="D16" t="s">
        <v>119</v>
      </c>
      <c r="E16">
        <v>3</v>
      </c>
      <c r="F16">
        <v>9</v>
      </c>
      <c r="G16">
        <v>111.661905</v>
      </c>
      <c r="H16">
        <v>4.0173918219722911</v>
      </c>
      <c r="I16">
        <f t="shared" si="0"/>
        <v>3.5978177355762385E-2</v>
      </c>
      <c r="K16" s="16">
        <v>2.5942857142857143</v>
      </c>
      <c r="L16" s="16">
        <v>7.273098320776962E-2</v>
      </c>
      <c r="M16">
        <f t="shared" si="1"/>
        <v>2.8035070619734984E-2</v>
      </c>
      <c r="O16">
        <v>335.0325732899023</v>
      </c>
      <c r="P16">
        <v>8.3033223002506631</v>
      </c>
      <c r="Q16">
        <v>2.4783626913392188E-2</v>
      </c>
      <c r="R16" s="15">
        <v>6.15</v>
      </c>
      <c r="S16">
        <f t="shared" si="2"/>
        <v>6.5135001241264532E-4</v>
      </c>
      <c r="T16">
        <f t="shared" si="3"/>
        <v>43.041483204845818</v>
      </c>
    </row>
    <row r="17" spans="1:20" ht="18" x14ac:dyDescent="0.2">
      <c r="A17" s="6" t="s">
        <v>34</v>
      </c>
      <c r="B17" t="s">
        <v>124</v>
      </c>
      <c r="C17" t="s">
        <v>118</v>
      </c>
      <c r="D17" t="s">
        <v>119</v>
      </c>
      <c r="E17">
        <v>4</v>
      </c>
      <c r="F17">
        <v>0</v>
      </c>
      <c r="G17">
        <v>99.593819999999994</v>
      </c>
      <c r="H17">
        <v>1.7926853959347013</v>
      </c>
      <c r="I17">
        <f t="shared" si="0"/>
        <v>1.7999966222148136E-2</v>
      </c>
      <c r="K17" s="16">
        <v>0.58857142857142863</v>
      </c>
      <c r="L17" s="16">
        <v>0.15354318677193576</v>
      </c>
      <c r="M17">
        <f t="shared" si="1"/>
        <v>0.26087434645717239</v>
      </c>
      <c r="O17">
        <v>493.06557377049188</v>
      </c>
      <c r="P17">
        <v>6.8971890951814698</v>
      </c>
      <c r="Q17">
        <v>1.3988380982347627E-2</v>
      </c>
      <c r="R17" s="15">
        <v>5.94</v>
      </c>
      <c r="S17">
        <f t="shared" si="2"/>
        <v>1.5416939200839548E-3</v>
      </c>
      <c r="T17">
        <f t="shared" si="3"/>
        <v>169.21280097087376</v>
      </c>
    </row>
    <row r="18" spans="1:20" ht="18" x14ac:dyDescent="0.2">
      <c r="A18" s="6" t="s">
        <v>29</v>
      </c>
      <c r="B18" t="s">
        <v>124</v>
      </c>
      <c r="C18" t="s">
        <v>118</v>
      </c>
      <c r="D18" t="s">
        <v>119</v>
      </c>
      <c r="E18">
        <v>4</v>
      </c>
      <c r="F18">
        <v>12</v>
      </c>
      <c r="G18">
        <v>134.82452000000001</v>
      </c>
      <c r="H18">
        <v>7.0657645110059759</v>
      </c>
      <c r="I18">
        <f t="shared" si="0"/>
        <v>5.240711786703172E-2</v>
      </c>
      <c r="K18" s="16">
        <v>2.9514285714285715</v>
      </c>
      <c r="L18" s="16">
        <v>0.21415233944507306</v>
      </c>
      <c r="M18">
        <f t="shared" si="1"/>
        <v>7.2558875901041209E-2</v>
      </c>
      <c r="O18">
        <v>380.66919191919192</v>
      </c>
      <c r="P18">
        <v>7.3746237532843031</v>
      </c>
      <c r="Q18">
        <v>1.9372788525659785E-2</v>
      </c>
      <c r="R18" s="15">
        <v>5.71</v>
      </c>
      <c r="S18">
        <f t="shared" si="2"/>
        <v>1.58837828197032E-3</v>
      </c>
      <c r="T18" s="17">
        <f t="shared" si="3"/>
        <v>45.681105517909003</v>
      </c>
    </row>
    <row r="19" spans="1:20" ht="18" x14ac:dyDescent="0.2">
      <c r="A19" s="6" t="s">
        <v>14</v>
      </c>
      <c r="B19" t="s">
        <v>124</v>
      </c>
      <c r="C19" t="s">
        <v>118</v>
      </c>
      <c r="D19" t="s">
        <v>119</v>
      </c>
      <c r="E19">
        <v>4</v>
      </c>
      <c r="F19">
        <v>3</v>
      </c>
      <c r="G19">
        <v>87.128889999999998</v>
      </c>
      <c r="H19">
        <v>0.82366626299818158</v>
      </c>
      <c r="I19">
        <f t="shared" si="0"/>
        <v>9.4534231183041762E-3</v>
      </c>
      <c r="K19" s="16">
        <v>0.75142857142857145</v>
      </c>
      <c r="L19" s="16">
        <v>1.2121830534626236E-2</v>
      </c>
      <c r="M19">
        <f t="shared" si="1"/>
        <v>1.6131713639236434E-2</v>
      </c>
      <c r="O19">
        <v>366.09685430463571</v>
      </c>
      <c r="P19">
        <v>12.204616215017401</v>
      </c>
      <c r="Q19">
        <v>3.3337123964637297E-2</v>
      </c>
      <c r="R19" s="15">
        <v>6.04</v>
      </c>
      <c r="S19">
        <f t="shared" si="2"/>
        <v>1.3912527216433304E-4</v>
      </c>
      <c r="T19">
        <f t="shared" si="3"/>
        <v>115.95099429657795</v>
      </c>
    </row>
    <row r="20" spans="1:20" ht="18" x14ac:dyDescent="0.2">
      <c r="A20" s="6" t="s">
        <v>8</v>
      </c>
      <c r="B20" t="s">
        <v>124</v>
      </c>
      <c r="C20" t="s">
        <v>118</v>
      </c>
      <c r="D20" t="s">
        <v>119</v>
      </c>
      <c r="E20">
        <v>4</v>
      </c>
      <c r="F20">
        <v>6</v>
      </c>
      <c r="G20">
        <v>175.20564000000002</v>
      </c>
      <c r="H20">
        <v>2.7455542099902579</v>
      </c>
      <c r="I20">
        <f t="shared" si="0"/>
        <v>1.5670467057968325E-2</v>
      </c>
      <c r="K20" s="16">
        <v>0</v>
      </c>
      <c r="L20" s="16">
        <v>0.12929952570268297</v>
      </c>
      <c r="M20" t="e">
        <f t="shared" si="1"/>
        <v>#DIV/0!</v>
      </c>
      <c r="O20">
        <v>397.05387205387206</v>
      </c>
      <c r="P20">
        <v>1.6784857936997872</v>
      </c>
      <c r="Q20">
        <v>4.2273502711794517E-3</v>
      </c>
      <c r="R20" s="15">
        <v>6.16</v>
      </c>
      <c r="S20">
        <f t="shared" si="2"/>
        <v>7.3798723433037288E-4</v>
      </c>
      <c r="T20" t="e">
        <f t="shared" si="3"/>
        <v>#DIV/0!</v>
      </c>
    </row>
    <row r="21" spans="1:20" ht="18" x14ac:dyDescent="0.2">
      <c r="A21" s="6" t="s">
        <v>33</v>
      </c>
      <c r="B21" t="s">
        <v>124</v>
      </c>
      <c r="C21" t="s">
        <v>118</v>
      </c>
      <c r="D21" t="s">
        <v>119</v>
      </c>
      <c r="E21">
        <v>4</v>
      </c>
      <c r="F21">
        <v>9</v>
      </c>
      <c r="G21">
        <v>131.70686000000001</v>
      </c>
      <c r="H21">
        <v>0.20995414547552413</v>
      </c>
      <c r="I21">
        <f t="shared" si="0"/>
        <v>1.594101821845302E-3</v>
      </c>
      <c r="K21" s="16">
        <v>2.2314285714285713</v>
      </c>
      <c r="L21" s="16">
        <v>0.29496454300924535</v>
      </c>
      <c r="M21">
        <f t="shared" si="1"/>
        <v>0.13218641492091662</v>
      </c>
      <c r="O21">
        <v>326.74663299663297</v>
      </c>
      <c r="P21">
        <v>6.5472850378466299E-2</v>
      </c>
      <c r="Q21">
        <v>2.0037804147515417E-4</v>
      </c>
      <c r="R21" s="15">
        <v>5.8</v>
      </c>
      <c r="S21">
        <f t="shared" si="2"/>
        <v>2.2395533764091357E-3</v>
      </c>
      <c r="T21">
        <f t="shared" si="3"/>
        <v>59.023560819462233</v>
      </c>
    </row>
    <row r="22" spans="1:20" ht="18" x14ac:dyDescent="0.2">
      <c r="A22" s="6" t="s">
        <v>59</v>
      </c>
      <c r="B22" t="s">
        <v>118</v>
      </c>
      <c r="C22" t="s">
        <v>118</v>
      </c>
      <c r="D22" t="s">
        <v>120</v>
      </c>
      <c r="E22">
        <v>1</v>
      </c>
      <c r="F22">
        <v>0</v>
      </c>
      <c r="G22">
        <v>9.4957300000000018</v>
      </c>
      <c r="H22">
        <v>0.55718600143936037</v>
      </c>
      <c r="I22">
        <f t="shared" si="0"/>
        <v>5.8677532052760585E-2</v>
      </c>
      <c r="K22" s="16">
        <v>0.38571428571428568</v>
      </c>
      <c r="L22" s="16">
        <v>6.8690373029550597E-2</v>
      </c>
      <c r="M22">
        <f t="shared" si="1"/>
        <v>0.1780861522988349</v>
      </c>
      <c r="O22">
        <v>687.0157284768211</v>
      </c>
      <c r="P22">
        <v>0.48584323563182463</v>
      </c>
      <c r="Q22">
        <v>7.0717920346450452E-4</v>
      </c>
      <c r="R22" s="15">
        <v>5.85</v>
      </c>
      <c r="S22">
        <f t="shared" si="2"/>
        <v>7.2338169924324493E-3</v>
      </c>
      <c r="T22">
        <f t="shared" si="3"/>
        <v>24.618559259259268</v>
      </c>
    </row>
    <row r="23" spans="1:20" ht="18" x14ac:dyDescent="0.2">
      <c r="A23" s="6" t="s">
        <v>75</v>
      </c>
      <c r="B23" t="s">
        <v>118</v>
      </c>
      <c r="C23" t="s">
        <v>118</v>
      </c>
      <c r="D23" t="s">
        <v>120</v>
      </c>
      <c r="E23">
        <v>1</v>
      </c>
      <c r="F23">
        <v>12</v>
      </c>
      <c r="G23">
        <v>123.829915</v>
      </c>
      <c r="H23">
        <v>3.1614249212106054</v>
      </c>
      <c r="I23">
        <f t="shared" si="0"/>
        <v>2.5530381097415802E-2</v>
      </c>
      <c r="K23" s="16">
        <v>0.8</v>
      </c>
      <c r="L23" s="16">
        <v>0.12929952570268252</v>
      </c>
      <c r="M23">
        <f t="shared" si="1"/>
        <v>0.16162440712835313</v>
      </c>
      <c r="O23">
        <v>297.76755852842803</v>
      </c>
      <c r="P23">
        <v>8.2889942075564775</v>
      </c>
      <c r="Q23">
        <v>2.7837129902669108E-2</v>
      </c>
      <c r="R23" s="15">
        <v>5.7</v>
      </c>
      <c r="S23">
        <f t="shared" si="2"/>
        <v>1.0441703501345577E-3</v>
      </c>
      <c r="T23" s="17">
        <f t="shared" si="3"/>
        <v>154.78739374999998</v>
      </c>
    </row>
    <row r="24" spans="1:20" ht="18" x14ac:dyDescent="0.2">
      <c r="A24" s="6" t="s">
        <v>58</v>
      </c>
      <c r="B24" t="s">
        <v>118</v>
      </c>
      <c r="C24" t="s">
        <v>118</v>
      </c>
      <c r="D24" t="s">
        <v>120</v>
      </c>
      <c r="E24">
        <v>1</v>
      </c>
      <c r="F24">
        <v>3</v>
      </c>
      <c r="G24">
        <v>52.614794999999994</v>
      </c>
      <c r="H24">
        <v>3.5086567771798602</v>
      </c>
      <c r="I24">
        <f t="shared" si="0"/>
        <v>6.6685744516915071E-2</v>
      </c>
      <c r="K24" s="16">
        <v>0</v>
      </c>
      <c r="L24" s="16">
        <v>7.6771593385968021E-2</v>
      </c>
      <c r="M24" t="e">
        <f t="shared" si="1"/>
        <v>#DIV/0!</v>
      </c>
      <c r="O24">
        <v>392.48758278145692</v>
      </c>
      <c r="P24">
        <v>1.3989943766711066</v>
      </c>
      <c r="Q24">
        <v>3.5644296483389338E-3</v>
      </c>
      <c r="R24" s="15">
        <v>6.06</v>
      </c>
      <c r="S24">
        <f t="shared" si="2"/>
        <v>1.4591255821859237E-3</v>
      </c>
      <c r="T24" t="e">
        <f t="shared" si="3"/>
        <v>#DIV/0!</v>
      </c>
    </row>
    <row r="25" spans="1:20" ht="18" x14ac:dyDescent="0.2">
      <c r="A25" s="6" t="s">
        <v>77</v>
      </c>
      <c r="B25" t="s">
        <v>118</v>
      </c>
      <c r="C25" t="s">
        <v>118</v>
      </c>
      <c r="D25" t="s">
        <v>120</v>
      </c>
      <c r="E25">
        <v>1</v>
      </c>
      <c r="F25">
        <v>6</v>
      </c>
      <c r="G25">
        <v>94.831680000000006</v>
      </c>
      <c r="H25">
        <v>3.100861225400859</v>
      </c>
      <c r="I25">
        <f t="shared" si="0"/>
        <v>3.2698579476825244E-2</v>
      </c>
      <c r="K25" s="16">
        <v>1.4057142857142857</v>
      </c>
      <c r="L25" s="16">
        <v>0.10505586463343207</v>
      </c>
      <c r="M25">
        <f t="shared" si="1"/>
        <v>7.4734863052238268E-2</v>
      </c>
      <c r="O25">
        <v>352.40924092409244</v>
      </c>
      <c r="P25">
        <v>0</v>
      </c>
      <c r="Q25">
        <v>0</v>
      </c>
      <c r="R25" s="15">
        <v>5.9</v>
      </c>
      <c r="S25">
        <f t="shared" si="2"/>
        <v>1.1078140198869414E-3</v>
      </c>
      <c r="T25">
        <f t="shared" si="3"/>
        <v>67.461560975609757</v>
      </c>
    </row>
    <row r="26" spans="1:20" ht="18" x14ac:dyDescent="0.2">
      <c r="A26" s="6" t="s">
        <v>47</v>
      </c>
      <c r="B26" t="s">
        <v>118</v>
      </c>
      <c r="C26" t="s">
        <v>118</v>
      </c>
      <c r="D26" t="s">
        <v>120</v>
      </c>
      <c r="E26">
        <v>1</v>
      </c>
      <c r="F26">
        <v>9</v>
      </c>
      <c r="G26">
        <v>139.28117500000002</v>
      </c>
      <c r="H26">
        <v>2.8384185435631615</v>
      </c>
      <c r="I26">
        <f t="shared" si="0"/>
        <v>2.0379053691664799E-2</v>
      </c>
      <c r="K26" s="16">
        <v>0</v>
      </c>
      <c r="L26" s="16">
        <v>0.11313708498984629</v>
      </c>
      <c r="M26" t="e">
        <f t="shared" si="1"/>
        <v>#DIV/0!</v>
      </c>
      <c r="O26">
        <v>398.38210702341132</v>
      </c>
      <c r="P26">
        <v>4.7475480375674755</v>
      </c>
      <c r="Q26">
        <v>1.1917071459458094E-2</v>
      </c>
      <c r="R26" s="15">
        <v>5.89</v>
      </c>
      <c r="S26">
        <f t="shared" si="2"/>
        <v>8.1229272362073532E-4</v>
      </c>
      <c r="T26" t="e">
        <f t="shared" si="3"/>
        <v>#DIV/0!</v>
      </c>
    </row>
    <row r="27" spans="1:20" ht="18" x14ac:dyDescent="0.2">
      <c r="A27" s="6" t="s">
        <v>55</v>
      </c>
      <c r="B27" t="s">
        <v>118</v>
      </c>
      <c r="C27" t="s">
        <v>118</v>
      </c>
      <c r="D27" t="s">
        <v>120</v>
      </c>
      <c r="E27">
        <v>2</v>
      </c>
      <c r="F27">
        <v>0</v>
      </c>
      <c r="G27">
        <v>26.58005</v>
      </c>
      <c r="H27">
        <v>1.857286671464514</v>
      </c>
      <c r="I27">
        <f t="shared" si="0"/>
        <v>6.9875213608120143E-2</v>
      </c>
      <c r="K27" s="16">
        <v>0</v>
      </c>
      <c r="L27" s="16">
        <v>9.2934034098803062E-2</v>
      </c>
      <c r="M27" t="e">
        <f t="shared" si="1"/>
        <v>#DIV/0!</v>
      </c>
      <c r="O27">
        <v>427.38114754098365</v>
      </c>
      <c r="P27">
        <v>4.9903191688620456</v>
      </c>
      <c r="Q27">
        <v>1.1676507486525245E-2</v>
      </c>
      <c r="R27" s="15">
        <v>5.79</v>
      </c>
      <c r="S27">
        <f t="shared" si="2"/>
        <v>3.4963829676318541E-3</v>
      </c>
      <c r="T27" t="e">
        <f t="shared" si="3"/>
        <v>#DIV/0!</v>
      </c>
    </row>
    <row r="28" spans="1:20" ht="18" x14ac:dyDescent="0.2">
      <c r="A28" s="6" t="s">
        <v>74</v>
      </c>
      <c r="B28" t="s">
        <v>118</v>
      </c>
      <c r="C28" t="s">
        <v>118</v>
      </c>
      <c r="D28" t="s">
        <v>120</v>
      </c>
      <c r="E28">
        <v>2</v>
      </c>
      <c r="F28">
        <v>12</v>
      </c>
      <c r="G28">
        <v>113.334935</v>
      </c>
      <c r="H28">
        <v>4.1546695324716723</v>
      </c>
      <c r="I28">
        <f t="shared" si="0"/>
        <v>3.6658330747458161E-2</v>
      </c>
      <c r="K28" s="16">
        <v>0.47428571428571431</v>
      </c>
      <c r="L28" s="16">
        <v>0</v>
      </c>
      <c r="M28">
        <f t="shared" si="1"/>
        <v>0</v>
      </c>
      <c r="O28">
        <v>308.21013289036546</v>
      </c>
      <c r="P28">
        <v>5.5382200553026619</v>
      </c>
      <c r="Q28">
        <v>1.7968974619250049E-2</v>
      </c>
      <c r="R28" s="15">
        <v>5.71</v>
      </c>
      <c r="S28">
        <f t="shared" si="2"/>
        <v>0</v>
      </c>
      <c r="T28" s="17">
        <f t="shared" si="3"/>
        <v>238.95920030120482</v>
      </c>
    </row>
    <row r="29" spans="1:20" ht="18" x14ac:dyDescent="0.2">
      <c r="A29" s="6" t="s">
        <v>76</v>
      </c>
      <c r="B29" t="s">
        <v>118</v>
      </c>
      <c r="C29" t="s">
        <v>118</v>
      </c>
      <c r="D29" t="s">
        <v>120</v>
      </c>
      <c r="E29">
        <v>2</v>
      </c>
      <c r="F29">
        <v>3</v>
      </c>
      <c r="G29">
        <v>65.947644999999994</v>
      </c>
      <c r="H29">
        <v>2.5315624848008627</v>
      </c>
      <c r="I29">
        <f t="shared" si="0"/>
        <v>3.8387458487727087E-2</v>
      </c>
      <c r="K29" s="16">
        <v>1.7571428571428571</v>
      </c>
      <c r="L29" s="16">
        <v>6.8690373029559076E-2</v>
      </c>
      <c r="M29">
        <f t="shared" si="1"/>
        <v>3.9092082211944192E-2</v>
      </c>
      <c r="O29">
        <v>470.36493288590606</v>
      </c>
      <c r="P29">
        <v>3.6957007103981043</v>
      </c>
      <c r="Q29">
        <v>7.8570923383324397E-3</v>
      </c>
      <c r="R29" s="15">
        <v>6.11</v>
      </c>
      <c r="S29">
        <f t="shared" si="2"/>
        <v>1.0415894764636262E-3</v>
      </c>
      <c r="T29">
        <f t="shared" si="3"/>
        <v>37.531180081300811</v>
      </c>
    </row>
    <row r="30" spans="1:20" ht="18" x14ac:dyDescent="0.2">
      <c r="A30" s="6" t="s">
        <v>81</v>
      </c>
      <c r="B30" t="s">
        <v>118</v>
      </c>
      <c r="C30" t="s">
        <v>118</v>
      </c>
      <c r="D30" t="s">
        <v>120</v>
      </c>
      <c r="E30">
        <v>2</v>
      </c>
      <c r="F30">
        <v>6</v>
      </c>
      <c r="G30">
        <v>89.744069999999994</v>
      </c>
      <c r="H30">
        <v>3.3915669652835723</v>
      </c>
      <c r="I30">
        <f t="shared" si="0"/>
        <v>3.7791543945840347E-2</v>
      </c>
      <c r="K30" s="16">
        <v>1.3885714285714286</v>
      </c>
      <c r="L30" s="16">
        <v>4.8487322138509523E-2</v>
      </c>
      <c r="M30">
        <f t="shared" si="1"/>
        <v>3.4918853391930724E-2</v>
      </c>
      <c r="O30">
        <v>327.10808580858088</v>
      </c>
      <c r="P30">
        <v>12.806100533866191</v>
      </c>
      <c r="Q30">
        <v>3.9149446588000715E-2</v>
      </c>
      <c r="R30" s="15">
        <v>5.71</v>
      </c>
      <c r="S30">
        <f t="shared" si="2"/>
        <v>5.4028441253566419E-4</v>
      </c>
      <c r="T30">
        <f t="shared" si="3"/>
        <v>64.630503086419751</v>
      </c>
    </row>
    <row r="31" spans="1:20" ht="18" x14ac:dyDescent="0.2">
      <c r="A31" s="6" t="s">
        <v>53</v>
      </c>
      <c r="B31" t="s">
        <v>118</v>
      </c>
      <c r="C31" t="s">
        <v>118</v>
      </c>
      <c r="D31" t="s">
        <v>120</v>
      </c>
      <c r="E31">
        <v>2</v>
      </c>
      <c r="F31">
        <v>9</v>
      </c>
      <c r="G31">
        <v>102.89705499999999</v>
      </c>
      <c r="H31">
        <v>0.36741975457845422</v>
      </c>
      <c r="I31">
        <f t="shared" si="0"/>
        <v>3.5707509275018051E-3</v>
      </c>
      <c r="K31" s="16">
        <v>0</v>
      </c>
      <c r="L31" s="16">
        <v>0.18586806819760701</v>
      </c>
      <c r="M31" t="e">
        <f t="shared" si="1"/>
        <v>#DIV/0!</v>
      </c>
      <c r="O31">
        <v>299.57500000000005</v>
      </c>
      <c r="P31">
        <v>6.4228865957775554</v>
      </c>
      <c r="Q31">
        <v>2.1439995312618056E-2</v>
      </c>
      <c r="R31" s="15">
        <v>5.81</v>
      </c>
      <c r="S31">
        <f t="shared" si="2"/>
        <v>1.8063497366140073E-3</v>
      </c>
      <c r="T31" t="e">
        <f t="shared" si="3"/>
        <v>#DIV/0!</v>
      </c>
    </row>
    <row r="32" spans="1:20" ht="18" x14ac:dyDescent="0.2">
      <c r="A32" s="6" t="s">
        <v>66</v>
      </c>
      <c r="B32" t="s">
        <v>118</v>
      </c>
      <c r="C32" t="s">
        <v>118</v>
      </c>
      <c r="D32" t="s">
        <v>120</v>
      </c>
      <c r="E32">
        <v>3</v>
      </c>
      <c r="F32">
        <v>0</v>
      </c>
      <c r="G32">
        <v>40.826499999999996</v>
      </c>
      <c r="H32">
        <v>5.6526116090540056E-2</v>
      </c>
      <c r="I32">
        <f t="shared" si="0"/>
        <v>1.3845447464401813E-3</v>
      </c>
      <c r="K32" s="16">
        <v>1.8571428571428572</v>
      </c>
      <c r="L32" s="16">
        <v>6.4649762851342968E-2</v>
      </c>
      <c r="M32">
        <f t="shared" si="1"/>
        <v>3.4811410766107748E-2</v>
      </c>
      <c r="O32">
        <v>761.50919732441457</v>
      </c>
      <c r="P32">
        <v>2.4890631679217772</v>
      </c>
      <c r="Q32">
        <v>3.2685923908301771E-3</v>
      </c>
      <c r="R32" s="15">
        <v>5.43</v>
      </c>
      <c r="S32">
        <f t="shared" si="2"/>
        <v>1.5835244963771809E-3</v>
      </c>
      <c r="T32">
        <f t="shared" si="3"/>
        <v>21.983499999999996</v>
      </c>
    </row>
    <row r="33" spans="1:20" ht="18" x14ac:dyDescent="0.2">
      <c r="A33" s="6" t="s">
        <v>82</v>
      </c>
      <c r="B33" t="s">
        <v>118</v>
      </c>
      <c r="C33" t="s">
        <v>118</v>
      </c>
      <c r="D33" t="s">
        <v>120</v>
      </c>
      <c r="E33">
        <v>3</v>
      </c>
      <c r="F33">
        <v>12</v>
      </c>
      <c r="G33">
        <v>138.57598999999999</v>
      </c>
      <c r="H33">
        <v>3.4723185596956014</v>
      </c>
      <c r="I33">
        <f t="shared" si="0"/>
        <v>2.5057144168305071E-2</v>
      </c>
      <c r="K33" s="16">
        <v>1.4542857142857144</v>
      </c>
      <c r="L33" s="16">
        <v>2.8284271247460344E-2</v>
      </c>
      <c r="M33">
        <f t="shared" si="1"/>
        <v>1.9448909502182945E-2</v>
      </c>
      <c r="O33">
        <v>510.39735099337742</v>
      </c>
      <c r="P33">
        <v>0</v>
      </c>
      <c r="Q33">
        <v>0</v>
      </c>
      <c r="R33" s="15">
        <v>6</v>
      </c>
      <c r="S33">
        <f t="shared" si="2"/>
        <v>2.0410657897851095E-4</v>
      </c>
      <c r="T33" s="17">
        <f t="shared" si="3"/>
        <v>95.288008840864421</v>
      </c>
    </row>
    <row r="34" spans="1:20" ht="18" x14ac:dyDescent="0.2">
      <c r="A34" s="6" t="s">
        <v>56</v>
      </c>
      <c r="B34" t="s">
        <v>118</v>
      </c>
      <c r="C34" t="s">
        <v>118</v>
      </c>
      <c r="D34" t="s">
        <v>120</v>
      </c>
      <c r="E34">
        <v>3</v>
      </c>
      <c r="F34">
        <v>3</v>
      </c>
      <c r="G34">
        <v>71.577704999999995</v>
      </c>
      <c r="H34">
        <v>56.150621174039131</v>
      </c>
      <c r="I34">
        <f t="shared" si="0"/>
        <v>0.78447082333862383</v>
      </c>
      <c r="J34" t="s">
        <v>136</v>
      </c>
      <c r="K34" s="16">
        <v>0.4514285714285714</v>
      </c>
      <c r="L34" s="16">
        <v>6.4649762851341691E-2</v>
      </c>
      <c r="M34">
        <f t="shared" si="1"/>
        <v>0.14321149998714933</v>
      </c>
      <c r="O34">
        <v>516.29152823920265</v>
      </c>
      <c r="P34">
        <v>3.9642614393732862</v>
      </c>
      <c r="Q34">
        <v>7.6783391214906927E-3</v>
      </c>
      <c r="R34" s="15">
        <v>5.99</v>
      </c>
      <c r="S34">
        <f t="shared" si="2"/>
        <v>9.0321089299163332E-4</v>
      </c>
      <c r="T34">
        <f t="shared" si="3"/>
        <v>158.55820727848101</v>
      </c>
    </row>
    <row r="35" spans="1:20" ht="18" x14ac:dyDescent="0.2">
      <c r="A35" s="6" t="s">
        <v>69</v>
      </c>
      <c r="B35" t="s">
        <v>118</v>
      </c>
      <c r="C35" t="s">
        <v>118</v>
      </c>
      <c r="D35" t="s">
        <v>120</v>
      </c>
      <c r="E35">
        <v>3</v>
      </c>
      <c r="F35">
        <v>6</v>
      </c>
      <c r="G35">
        <v>70.684089999999998</v>
      </c>
      <c r="H35">
        <v>0.53296052311733255</v>
      </c>
      <c r="I35">
        <f t="shared" si="0"/>
        <v>7.5400351495977748E-3</v>
      </c>
      <c r="K35" s="16">
        <v>1.857142857142857</v>
      </c>
      <c r="L35" s="16">
        <v>0.28284271247461756</v>
      </c>
      <c r="M35">
        <f t="shared" si="1"/>
        <v>0.15229992210171717</v>
      </c>
      <c r="O35">
        <v>410.00825082508254</v>
      </c>
      <c r="P35">
        <v>2.9987861842388717</v>
      </c>
      <c r="Q35">
        <v>7.313965458510277E-3</v>
      </c>
      <c r="R35" s="15">
        <v>5.99</v>
      </c>
      <c r="S35">
        <f t="shared" si="2"/>
        <v>4.0015046168751355E-3</v>
      </c>
      <c r="T35">
        <f t="shared" si="3"/>
        <v>38.060663846153851</v>
      </c>
    </row>
    <row r="36" spans="1:20" ht="18" x14ac:dyDescent="0.2">
      <c r="A36" s="6" t="s">
        <v>57</v>
      </c>
      <c r="B36" t="s">
        <v>118</v>
      </c>
      <c r="C36" t="s">
        <v>118</v>
      </c>
      <c r="D36" t="s">
        <v>120</v>
      </c>
      <c r="E36">
        <v>3</v>
      </c>
      <c r="F36">
        <v>9</v>
      </c>
      <c r="G36">
        <v>136.64600999999999</v>
      </c>
      <c r="H36">
        <v>4.2879096632510825</v>
      </c>
      <c r="I36">
        <f t="shared" si="0"/>
        <v>3.1379691681089575E-2</v>
      </c>
      <c r="K36" s="16">
        <v>0.75428571428571423</v>
      </c>
      <c r="L36" s="16">
        <v>8.0812203564177343E-2</v>
      </c>
      <c r="M36">
        <f t="shared" si="1"/>
        <v>0.10713739108887149</v>
      </c>
      <c r="O36">
        <v>434.35844370860923</v>
      </c>
      <c r="P36">
        <v>2.2301960565772929</v>
      </c>
      <c r="Q36">
        <v>5.1344600038981331E-3</v>
      </c>
      <c r="R36" s="15">
        <v>5.98</v>
      </c>
      <c r="S36">
        <f t="shared" si="2"/>
        <v>5.9139819424055889E-4</v>
      </c>
      <c r="T36">
        <f t="shared" si="3"/>
        <v>181.15948295454547</v>
      </c>
    </row>
    <row r="37" spans="1:20" ht="18" x14ac:dyDescent="0.2">
      <c r="A37" s="6" t="s">
        <v>54</v>
      </c>
      <c r="B37" t="s">
        <v>118</v>
      </c>
      <c r="C37" t="s">
        <v>118</v>
      </c>
      <c r="D37" t="s">
        <v>120</v>
      </c>
      <c r="E37">
        <v>4</v>
      </c>
      <c r="F37">
        <v>0</v>
      </c>
      <c r="G37">
        <v>15.74818</v>
      </c>
      <c r="H37">
        <v>7.0576893515654229</v>
      </c>
      <c r="I37">
        <f t="shared" si="0"/>
        <v>0.4481590476845847</v>
      </c>
      <c r="J37" t="s">
        <v>136</v>
      </c>
      <c r="K37" s="16">
        <v>0</v>
      </c>
      <c r="L37" s="16">
        <v>0.17374623766298006</v>
      </c>
      <c r="M37" t="e">
        <f t="shared" si="1"/>
        <v>#DIV/0!</v>
      </c>
      <c r="O37">
        <v>519.55711920529802</v>
      </c>
      <c r="P37">
        <v>0.74339868550401444</v>
      </c>
      <c r="Q37">
        <v>1.4308314870963544E-3</v>
      </c>
      <c r="R37" s="15">
        <v>5.98</v>
      </c>
      <c r="S37">
        <f t="shared" si="2"/>
        <v>1.1032782052464479E-2</v>
      </c>
      <c r="T37" t="e">
        <f t="shared" si="3"/>
        <v>#DIV/0!</v>
      </c>
    </row>
    <row r="38" spans="1:20" ht="18" x14ac:dyDescent="0.2">
      <c r="A38" s="6" t="s">
        <v>80</v>
      </c>
      <c r="B38" t="s">
        <v>118</v>
      </c>
      <c r="C38" t="s">
        <v>118</v>
      </c>
      <c r="D38" t="s">
        <v>120</v>
      </c>
      <c r="E38">
        <v>4</v>
      </c>
      <c r="F38">
        <v>12</v>
      </c>
      <c r="G38">
        <v>151.10944000000001</v>
      </c>
      <c r="H38">
        <v>0.61371211753205424</v>
      </c>
      <c r="I38">
        <f t="shared" si="0"/>
        <v>4.0613751035809163E-3</v>
      </c>
      <c r="K38" s="16">
        <v>1.2685714285714287</v>
      </c>
      <c r="L38" s="16">
        <v>0.16162440712835194</v>
      </c>
      <c r="M38">
        <f t="shared" si="1"/>
        <v>0.12740662724081797</v>
      </c>
      <c r="O38">
        <v>383.6197068403909</v>
      </c>
      <c r="P38">
        <v>2.0211276888745315</v>
      </c>
      <c r="Q38">
        <v>5.2685710687836052E-3</v>
      </c>
      <c r="R38" s="15">
        <v>6.1</v>
      </c>
      <c r="S38">
        <f t="shared" si="2"/>
        <v>1.0695851108200251E-3</v>
      </c>
      <c r="T38" s="17">
        <f t="shared" si="3"/>
        <v>119.11780180180179</v>
      </c>
    </row>
    <row r="39" spans="1:20" ht="18" x14ac:dyDescent="0.2">
      <c r="A39" s="6" t="s">
        <v>48</v>
      </c>
      <c r="B39" t="s">
        <v>118</v>
      </c>
      <c r="C39" t="s">
        <v>118</v>
      </c>
      <c r="D39" t="s">
        <v>120</v>
      </c>
      <c r="E39">
        <v>4</v>
      </c>
      <c r="F39">
        <v>3</v>
      </c>
      <c r="G39">
        <v>30.705525000000002</v>
      </c>
      <c r="H39">
        <v>0.20591656574844117</v>
      </c>
      <c r="I39">
        <f t="shared" si="0"/>
        <v>6.706173099090185E-3</v>
      </c>
      <c r="K39" s="16">
        <v>0</v>
      </c>
      <c r="L39" s="16">
        <v>0.28688332265282784</v>
      </c>
      <c r="M39" t="e">
        <f t="shared" si="1"/>
        <v>#DIV/0!</v>
      </c>
      <c r="O39">
        <v>436.15163934426232</v>
      </c>
      <c r="P39">
        <v>19.248373937055334</v>
      </c>
      <c r="Q39">
        <v>4.4132297578875421E-2</v>
      </c>
      <c r="R39" s="15">
        <v>6.09</v>
      </c>
      <c r="S39">
        <f t="shared" si="2"/>
        <v>9.3430521918393458E-3</v>
      </c>
      <c r="T39" t="e">
        <f t="shared" si="3"/>
        <v>#DIV/0!</v>
      </c>
    </row>
    <row r="40" spans="1:20" ht="18" x14ac:dyDescent="0.2">
      <c r="A40" s="6" t="s">
        <v>65</v>
      </c>
      <c r="B40" t="s">
        <v>118</v>
      </c>
      <c r="C40" t="s">
        <v>118</v>
      </c>
      <c r="D40" t="s">
        <v>120</v>
      </c>
      <c r="E40">
        <v>4</v>
      </c>
      <c r="F40">
        <v>6</v>
      </c>
      <c r="G40">
        <v>35.076529999999998</v>
      </c>
      <c r="H40">
        <v>0.23417962379383767</v>
      </c>
      <c r="I40">
        <f t="shared" si="0"/>
        <v>6.6762483003261061E-3</v>
      </c>
      <c r="K40" s="16">
        <v>0.95714285714285707</v>
      </c>
      <c r="L40" s="16">
        <v>4.4446711960298139E-2</v>
      </c>
      <c r="M40">
        <f t="shared" si="1"/>
        <v>4.6436863242102534E-2</v>
      </c>
      <c r="O40">
        <v>287.07214765100673</v>
      </c>
      <c r="P40">
        <v>0.92540820355363407</v>
      </c>
      <c r="Q40">
        <v>3.223608459148227E-3</v>
      </c>
      <c r="R40" s="15">
        <v>6.08</v>
      </c>
      <c r="S40">
        <f t="shared" si="2"/>
        <v>1.26713537400359E-3</v>
      </c>
      <c r="T40">
        <f t="shared" si="3"/>
        <v>36.647120895522391</v>
      </c>
    </row>
    <row r="41" spans="1:20" ht="18" x14ac:dyDescent="0.2">
      <c r="A41" s="6" t="s">
        <v>60</v>
      </c>
      <c r="B41" t="s">
        <v>118</v>
      </c>
      <c r="C41" t="s">
        <v>118</v>
      </c>
      <c r="D41" t="s">
        <v>120</v>
      </c>
      <c r="E41">
        <v>4</v>
      </c>
      <c r="F41">
        <v>9</v>
      </c>
      <c r="G41">
        <v>53.836735000000004</v>
      </c>
      <c r="H41">
        <v>0.28666816015969016</v>
      </c>
      <c r="I41">
        <f t="shared" si="0"/>
        <v>5.3247686762521937E-3</v>
      </c>
      <c r="K41" s="16">
        <v>0</v>
      </c>
      <c r="L41" s="16">
        <v>0.15758379695014457</v>
      </c>
      <c r="M41" t="e">
        <f t="shared" si="1"/>
        <v>#DIV/0!</v>
      </c>
      <c r="O41">
        <v>220.68032786885249</v>
      </c>
      <c r="P41">
        <v>3.7094126226183732</v>
      </c>
      <c r="Q41">
        <v>1.6808986367026019E-2</v>
      </c>
      <c r="R41" s="15">
        <v>5.83</v>
      </c>
      <c r="S41">
        <f t="shared" si="2"/>
        <v>2.9270682360314857E-3</v>
      </c>
      <c r="T41" t="e">
        <f t="shared" si="3"/>
        <v>#DIV/0!</v>
      </c>
    </row>
    <row r="42" spans="1:20" ht="18" x14ac:dyDescent="0.2">
      <c r="A42" s="6" t="s">
        <v>20</v>
      </c>
      <c r="B42" t="s">
        <v>124</v>
      </c>
      <c r="C42" t="s">
        <v>118</v>
      </c>
      <c r="D42" t="s">
        <v>121</v>
      </c>
      <c r="E42">
        <v>1</v>
      </c>
      <c r="F42">
        <v>0</v>
      </c>
      <c r="G42">
        <v>61.576639999999998</v>
      </c>
      <c r="H42">
        <v>0.82366626299707735</v>
      </c>
      <c r="I42">
        <f t="shared" si="0"/>
        <v>1.337627813075019E-2</v>
      </c>
      <c r="K42" s="16">
        <v>0.46</v>
      </c>
      <c r="L42" s="16">
        <v>5.1639777949432253E-2</v>
      </c>
      <c r="M42">
        <f t="shared" si="1"/>
        <v>0.11226038684659186</v>
      </c>
      <c r="O42">
        <v>348.90213815789468</v>
      </c>
      <c r="P42">
        <v>4.3321920393462783</v>
      </c>
      <c r="Q42">
        <v>1.241663941132329E-2</v>
      </c>
      <c r="R42" s="15">
        <v>6.04</v>
      </c>
      <c r="S42">
        <f t="shared" si="2"/>
        <v>8.3862610804084556E-4</v>
      </c>
      <c r="T42">
        <f t="shared" si="3"/>
        <v>133.8622608695652</v>
      </c>
    </row>
    <row r="43" spans="1:20" ht="18" x14ac:dyDescent="0.2">
      <c r="A43" s="6" t="s">
        <v>15</v>
      </c>
      <c r="B43" t="s">
        <v>124</v>
      </c>
      <c r="C43" t="s">
        <v>118</v>
      </c>
      <c r="D43" t="s">
        <v>121</v>
      </c>
      <c r="E43">
        <v>1</v>
      </c>
      <c r="F43">
        <v>12</v>
      </c>
      <c r="G43">
        <v>99.108470000000011</v>
      </c>
      <c r="H43">
        <v>1.752309598728758</v>
      </c>
      <c r="I43">
        <f t="shared" si="0"/>
        <v>1.7680724954474203E-2</v>
      </c>
      <c r="K43" s="16">
        <v>0</v>
      </c>
      <c r="L43" s="16">
        <v>0.11717769516805659</v>
      </c>
      <c r="M43" t="e">
        <f t="shared" si="1"/>
        <v>#DIV/0!</v>
      </c>
      <c r="O43">
        <v>311.74668874172181</v>
      </c>
      <c r="P43">
        <v>0</v>
      </c>
      <c r="Q43">
        <v>0</v>
      </c>
      <c r="R43" s="15">
        <v>6.11</v>
      </c>
      <c r="S43">
        <f t="shared" si="2"/>
        <v>1.1823176683895592E-3</v>
      </c>
      <c r="T43" s="17" t="e">
        <f t="shared" si="3"/>
        <v>#DIV/0!</v>
      </c>
    </row>
    <row r="44" spans="1:20" ht="18" x14ac:dyDescent="0.2">
      <c r="A44" s="6" t="s">
        <v>5</v>
      </c>
      <c r="B44" t="s">
        <v>124</v>
      </c>
      <c r="C44" t="s">
        <v>118</v>
      </c>
      <c r="D44" t="s">
        <v>121</v>
      </c>
      <c r="E44">
        <v>1</v>
      </c>
      <c r="F44">
        <v>3</v>
      </c>
      <c r="G44">
        <v>72.676879999999997</v>
      </c>
      <c r="H44">
        <v>7.1384409459768356</v>
      </c>
      <c r="I44">
        <f t="shared" si="0"/>
        <v>9.8221620768211781E-2</v>
      </c>
      <c r="K44" s="16">
        <v>0.42000000000000004</v>
      </c>
      <c r="L44" s="16">
        <v>6.8690373029550195E-2</v>
      </c>
      <c r="M44">
        <f t="shared" si="1"/>
        <v>0.16354850721321473</v>
      </c>
      <c r="O44">
        <v>299.60151006711413</v>
      </c>
      <c r="P44">
        <v>4.443145797893485</v>
      </c>
      <c r="Q44">
        <v>1.4830184924295508E-2</v>
      </c>
      <c r="R44" s="15">
        <v>6.05</v>
      </c>
      <c r="S44">
        <f t="shared" si="2"/>
        <v>9.4514752187422181E-4</v>
      </c>
      <c r="T44">
        <f t="shared" si="3"/>
        <v>173.04019047619045</v>
      </c>
    </row>
    <row r="45" spans="1:20" ht="18" x14ac:dyDescent="0.2">
      <c r="A45" s="6" t="s">
        <v>25</v>
      </c>
      <c r="B45" t="s">
        <v>124</v>
      </c>
      <c r="C45" t="s">
        <v>118</v>
      </c>
      <c r="D45" t="s">
        <v>121</v>
      </c>
      <c r="E45">
        <v>1</v>
      </c>
      <c r="F45">
        <v>6</v>
      </c>
      <c r="G45">
        <v>165.57857999999999</v>
      </c>
      <c r="H45">
        <v>7.671401469093297</v>
      </c>
      <c r="I45">
        <f t="shared" si="0"/>
        <v>4.6330880897114214E-2</v>
      </c>
      <c r="K45" s="16">
        <v>0.56285714285714294</v>
      </c>
      <c r="L45" s="16">
        <v>1.2121830534621656E-2</v>
      </c>
      <c r="M45">
        <f t="shared" si="1"/>
        <v>2.1536247142728827E-2</v>
      </c>
      <c r="O45">
        <v>277.32323232323233</v>
      </c>
      <c r="P45">
        <v>2.9879427959231966</v>
      </c>
      <c r="Q45">
        <v>1.0774224614693005E-2</v>
      </c>
      <c r="R45" s="15">
        <v>6.22</v>
      </c>
      <c r="S45">
        <f t="shared" si="2"/>
        <v>7.3208929165968553E-5</v>
      </c>
      <c r="T45">
        <f t="shared" si="3"/>
        <v>294.17514213197961</v>
      </c>
    </row>
    <row r="46" spans="1:20" ht="18" x14ac:dyDescent="0.2">
      <c r="A46" s="6" t="s">
        <v>22</v>
      </c>
      <c r="B46" t="s">
        <v>124</v>
      </c>
      <c r="C46" t="s">
        <v>118</v>
      </c>
      <c r="D46" t="s">
        <v>121</v>
      </c>
      <c r="E46">
        <v>1</v>
      </c>
      <c r="F46">
        <v>9</v>
      </c>
      <c r="G46">
        <v>101.39818</v>
      </c>
      <c r="H46">
        <v>0.18572866714441308</v>
      </c>
      <c r="I46">
        <f t="shared" si="0"/>
        <v>1.8316765364468385E-3</v>
      </c>
      <c r="K46" s="16">
        <v>0.67999999999999994</v>
      </c>
      <c r="L46" s="16">
        <v>0</v>
      </c>
      <c r="M46">
        <f t="shared" si="1"/>
        <v>0</v>
      </c>
      <c r="O46">
        <v>292.57377049180332</v>
      </c>
      <c r="P46">
        <v>0.79984209672717776</v>
      </c>
      <c r="Q46">
        <v>2.7338134084360305E-3</v>
      </c>
      <c r="R46" s="15">
        <v>6.07</v>
      </c>
      <c r="S46">
        <f t="shared" si="2"/>
        <v>0</v>
      </c>
      <c r="T46">
        <f t="shared" si="3"/>
        <v>149.11497058823531</v>
      </c>
    </row>
    <row r="47" spans="1:20" ht="18" x14ac:dyDescent="0.2">
      <c r="A47" s="6" t="s">
        <v>23</v>
      </c>
      <c r="B47" t="s">
        <v>124</v>
      </c>
      <c r="C47" t="s">
        <v>118</v>
      </c>
      <c r="D47" t="s">
        <v>121</v>
      </c>
      <c r="E47">
        <v>2</v>
      </c>
      <c r="F47">
        <v>0</v>
      </c>
      <c r="G47">
        <v>121.54591500000001</v>
      </c>
      <c r="H47">
        <v>0.15746560909797935</v>
      </c>
      <c r="I47">
        <f t="shared" si="0"/>
        <v>1.2955236636128769E-3</v>
      </c>
      <c r="K47" s="16">
        <v>2.6257142857142854</v>
      </c>
      <c r="L47" s="16">
        <v>0.20607111908865786</v>
      </c>
      <c r="M47">
        <f t="shared" si="1"/>
        <v>7.8481927835723886E-2</v>
      </c>
      <c r="O47">
        <v>437.60382059800668</v>
      </c>
      <c r="P47">
        <v>6.4896428007558793</v>
      </c>
      <c r="Q47">
        <v>1.4829950049081999E-2</v>
      </c>
      <c r="R47" s="15">
        <v>5.89</v>
      </c>
      <c r="S47">
        <f t="shared" si="2"/>
        <v>1.6954178928074862E-3</v>
      </c>
      <c r="T47">
        <f t="shared" si="3"/>
        <v>46.290609630032655</v>
      </c>
    </row>
    <row r="48" spans="1:20" ht="18" x14ac:dyDescent="0.2">
      <c r="A48" s="6" t="s">
        <v>17</v>
      </c>
      <c r="B48" t="s">
        <v>124</v>
      </c>
      <c r="C48" t="s">
        <v>118</v>
      </c>
      <c r="D48" t="s">
        <v>121</v>
      </c>
      <c r="E48">
        <v>2</v>
      </c>
      <c r="F48">
        <v>12</v>
      </c>
      <c r="G48">
        <v>71.200845000000001</v>
      </c>
      <c r="H48">
        <v>5.2488536377544782E-2</v>
      </c>
      <c r="I48">
        <f t="shared" si="0"/>
        <v>7.3718979567650891E-4</v>
      </c>
      <c r="K48" s="16">
        <v>2.3314285714285714</v>
      </c>
      <c r="L48" s="16">
        <v>0.47679200102864411</v>
      </c>
      <c r="M48">
        <f t="shared" si="1"/>
        <v>0.20450637299022725</v>
      </c>
      <c r="O48">
        <v>287.51245847176085</v>
      </c>
      <c r="P48">
        <v>6.853767555185204</v>
      </c>
      <c r="Q48">
        <v>2.3838158497950353E-2</v>
      </c>
      <c r="R48" s="15">
        <v>5.86</v>
      </c>
      <c r="S48">
        <f t="shared" si="2"/>
        <v>6.6964373952113085E-3</v>
      </c>
      <c r="T48" s="17">
        <f t="shared" si="3"/>
        <v>30.539578125000002</v>
      </c>
    </row>
    <row r="49" spans="1:20" ht="18" x14ac:dyDescent="0.2">
      <c r="A49" s="6" t="s">
        <v>37</v>
      </c>
      <c r="B49" t="s">
        <v>124</v>
      </c>
      <c r="C49" t="s">
        <v>118</v>
      </c>
      <c r="D49" t="s">
        <v>121</v>
      </c>
      <c r="E49">
        <v>2</v>
      </c>
      <c r="F49">
        <v>3</v>
      </c>
      <c r="G49">
        <v>212.10936999999998</v>
      </c>
      <c r="H49">
        <v>7.3887708886521306</v>
      </c>
      <c r="I49">
        <f t="shared" si="0"/>
        <v>3.4834721769491518E-2</v>
      </c>
      <c r="K49" s="16">
        <v>2.2514285714285713</v>
      </c>
      <c r="L49" s="16">
        <v>0.67882250993908622</v>
      </c>
      <c r="M49">
        <f t="shared" si="1"/>
        <v>0.30150745999832512</v>
      </c>
      <c r="O49">
        <v>316.89381270903004</v>
      </c>
      <c r="P49">
        <v>7.6563819534824553</v>
      </c>
      <c r="Q49">
        <v>2.4160717711811237E-2</v>
      </c>
      <c r="R49" s="15">
        <v>5.97</v>
      </c>
      <c r="S49">
        <f t="shared" si="2"/>
        <v>3.200341927087362E-3</v>
      </c>
      <c r="T49">
        <f t="shared" si="3"/>
        <v>94.211014593908629</v>
      </c>
    </row>
    <row r="50" spans="1:20" ht="18" x14ac:dyDescent="0.2">
      <c r="A50" s="6" t="s">
        <v>40</v>
      </c>
      <c r="B50" t="s">
        <v>124</v>
      </c>
      <c r="C50" t="s">
        <v>118</v>
      </c>
      <c r="D50" t="s">
        <v>121</v>
      </c>
      <c r="E50">
        <v>2</v>
      </c>
      <c r="F50">
        <v>6</v>
      </c>
      <c r="G50">
        <v>87.514315000000011</v>
      </c>
      <c r="H50">
        <v>2.8263058027168986E-2</v>
      </c>
      <c r="I50">
        <f t="shared" si="0"/>
        <v>3.2295354225384709E-4</v>
      </c>
      <c r="K50" s="16">
        <v>0</v>
      </c>
      <c r="L50" s="16">
        <v>1.2121830534623946E-2</v>
      </c>
      <c r="M50" t="e">
        <f t="shared" si="1"/>
        <v>#DIV/0!</v>
      </c>
      <c r="O50">
        <v>343.35416666666674</v>
      </c>
      <c r="P50">
        <v>3.8242691749116466</v>
      </c>
      <c r="Q50">
        <v>1.1137972234437171E-2</v>
      </c>
      <c r="R50" s="15">
        <v>5.69</v>
      </c>
      <c r="S50">
        <f t="shared" si="2"/>
        <v>1.3851254545755109E-4</v>
      </c>
      <c r="T50" t="e">
        <f t="shared" si="3"/>
        <v>#DIV/0!</v>
      </c>
    </row>
    <row r="51" spans="1:20" ht="18" x14ac:dyDescent="0.2">
      <c r="A51" s="6" t="s">
        <v>10</v>
      </c>
      <c r="B51" t="s">
        <v>124</v>
      </c>
      <c r="C51" t="s">
        <v>118</v>
      </c>
      <c r="D51" t="s">
        <v>121</v>
      </c>
      <c r="E51">
        <v>2</v>
      </c>
      <c r="F51">
        <v>9</v>
      </c>
      <c r="G51">
        <v>79.203410000000005</v>
      </c>
      <c r="H51">
        <v>0.28263058043902395</v>
      </c>
      <c r="I51">
        <f t="shared" si="0"/>
        <v>3.5684142947762466E-3</v>
      </c>
      <c r="K51" s="16">
        <v>2.5</v>
      </c>
      <c r="L51" s="16">
        <v>2.0203050891027849E-2</v>
      </c>
      <c r="M51">
        <f t="shared" si="1"/>
        <v>8.0812203564111403E-3</v>
      </c>
      <c r="O51">
        <v>290.01241721854302</v>
      </c>
      <c r="P51">
        <v>5.859386489797294</v>
      </c>
      <c r="Q51">
        <v>2.0203915908131167E-2</v>
      </c>
      <c r="R51" s="15">
        <v>5.95</v>
      </c>
      <c r="S51">
        <f t="shared" si="2"/>
        <v>2.5507804387497771E-4</v>
      </c>
      <c r="T51">
        <f t="shared" si="3"/>
        <v>31.681364000000002</v>
      </c>
    </row>
    <row r="52" spans="1:20" ht="18" x14ac:dyDescent="0.2">
      <c r="A52" s="6" t="s">
        <v>7</v>
      </c>
      <c r="B52" t="s">
        <v>124</v>
      </c>
      <c r="C52" t="s">
        <v>118</v>
      </c>
      <c r="D52" t="s">
        <v>121</v>
      </c>
      <c r="E52">
        <v>3</v>
      </c>
      <c r="F52">
        <v>0</v>
      </c>
      <c r="G52">
        <v>75.723164999999995</v>
      </c>
      <c r="H52">
        <v>0.56929874060313335</v>
      </c>
      <c r="I52">
        <f t="shared" si="0"/>
        <v>7.5181582888556413E-3</v>
      </c>
      <c r="K52" s="16">
        <v>0.71857142857142864</v>
      </c>
      <c r="L52" s="16">
        <v>6.7833329154756372E-2</v>
      </c>
      <c r="M52">
        <f t="shared" si="1"/>
        <v>9.4400259261092356E-2</v>
      </c>
      <c r="O52">
        <v>511.89356435643566</v>
      </c>
      <c r="P52">
        <v>12.304358098369484</v>
      </c>
      <c r="Q52">
        <v>2.4036946262137142E-2</v>
      </c>
      <c r="R52" s="15">
        <v>5.91</v>
      </c>
      <c r="S52">
        <f t="shared" si="2"/>
        <v>8.9580684001727055E-4</v>
      </c>
      <c r="T52">
        <f t="shared" si="3"/>
        <v>105.38015009940356</v>
      </c>
    </row>
    <row r="53" spans="1:20" ht="18" x14ac:dyDescent="0.2">
      <c r="A53" s="6" t="s">
        <v>13</v>
      </c>
      <c r="B53" t="s">
        <v>124</v>
      </c>
      <c r="C53" t="s">
        <v>118</v>
      </c>
      <c r="D53" t="s">
        <v>121</v>
      </c>
      <c r="E53">
        <v>3</v>
      </c>
      <c r="F53">
        <v>12</v>
      </c>
      <c r="G53">
        <v>66.333069999999992</v>
      </c>
      <c r="H53">
        <v>4.8208701863667942</v>
      </c>
      <c r="I53">
        <f t="shared" si="0"/>
        <v>7.2676723485989636E-2</v>
      </c>
      <c r="K53" s="16">
        <v>0</v>
      </c>
      <c r="L53" s="16">
        <v>2.8284271247462797E-2</v>
      </c>
      <c r="M53" t="e">
        <f t="shared" si="1"/>
        <v>#DIV/0!</v>
      </c>
      <c r="O53">
        <v>356.45766773162939</v>
      </c>
      <c r="P53">
        <v>1.8016538594126077</v>
      </c>
      <c r="Q53">
        <v>5.0543276874297476E-3</v>
      </c>
      <c r="R53" s="15">
        <v>6.01</v>
      </c>
      <c r="S53">
        <f t="shared" si="2"/>
        <v>4.2639774169147908E-4</v>
      </c>
      <c r="T53" s="17" t="e">
        <f t="shared" si="3"/>
        <v>#DIV/0!</v>
      </c>
    </row>
    <row r="54" spans="1:20" ht="18" x14ac:dyDescent="0.2">
      <c r="A54" s="6" t="s">
        <v>21</v>
      </c>
      <c r="B54" t="s">
        <v>124</v>
      </c>
      <c r="C54" t="s">
        <v>118</v>
      </c>
      <c r="D54" t="s">
        <v>121</v>
      </c>
      <c r="E54">
        <v>3</v>
      </c>
      <c r="F54">
        <v>3</v>
      </c>
      <c r="G54">
        <v>84.176819999999992</v>
      </c>
      <c r="H54">
        <v>0.97709429237929413</v>
      </c>
      <c r="I54">
        <f t="shared" si="0"/>
        <v>1.1607640825339971E-2</v>
      </c>
      <c r="K54" s="16">
        <v>0.54285714285714293</v>
      </c>
      <c r="L54" s="16">
        <v>8.0812203564175969E-2</v>
      </c>
      <c r="M54">
        <f t="shared" si="1"/>
        <v>0.1488645855129557</v>
      </c>
      <c r="O54">
        <v>337.41803278688531</v>
      </c>
      <c r="P54">
        <v>2.1676880013350153</v>
      </c>
      <c r="Q54">
        <v>6.4243395156776831E-3</v>
      </c>
      <c r="R54" s="15">
        <v>5.8</v>
      </c>
      <c r="S54">
        <f t="shared" si="2"/>
        <v>9.6002918100465164E-4</v>
      </c>
      <c r="T54">
        <f t="shared" si="3"/>
        <v>155.06256315789472</v>
      </c>
    </row>
    <row r="55" spans="1:20" ht="18" x14ac:dyDescent="0.2">
      <c r="A55" s="6" t="s">
        <v>3</v>
      </c>
      <c r="B55" t="s">
        <v>124</v>
      </c>
      <c r="C55" t="s">
        <v>118</v>
      </c>
      <c r="D55" t="s">
        <v>121</v>
      </c>
      <c r="E55">
        <v>3</v>
      </c>
      <c r="F55">
        <v>6</v>
      </c>
      <c r="G55">
        <v>62.013454999999993</v>
      </c>
      <c r="H55">
        <v>0.35934459513284855</v>
      </c>
      <c r="I55">
        <f t="shared" si="0"/>
        <v>5.7946230399975067E-3</v>
      </c>
      <c r="K55" s="16">
        <v>0.49428571428571433</v>
      </c>
      <c r="L55" s="16">
        <v>3.6365491603879467E-2</v>
      </c>
      <c r="M55">
        <f t="shared" si="1"/>
        <v>7.3571803822877535E-2</v>
      </c>
      <c r="O55">
        <v>329.4375</v>
      </c>
      <c r="P55">
        <v>3.2585837499768586</v>
      </c>
      <c r="Q55">
        <v>9.8913564787762743E-3</v>
      </c>
      <c r="R55" s="15">
        <v>6.1</v>
      </c>
      <c r="S55">
        <f t="shared" si="2"/>
        <v>5.8641292609611041E-4</v>
      </c>
      <c r="T55">
        <f t="shared" si="3"/>
        <v>125.46074710982657</v>
      </c>
    </row>
    <row r="56" spans="1:20" ht="18" x14ac:dyDescent="0.2">
      <c r="A56" s="6" t="s">
        <v>11</v>
      </c>
      <c r="B56" t="s">
        <v>124</v>
      </c>
      <c r="C56" t="s">
        <v>118</v>
      </c>
      <c r="D56" t="s">
        <v>121</v>
      </c>
      <c r="E56">
        <v>3</v>
      </c>
      <c r="F56">
        <v>9</v>
      </c>
      <c r="G56">
        <v>40.301180000000002</v>
      </c>
      <c r="H56">
        <v>0.928643335732104</v>
      </c>
      <c r="I56">
        <f t="shared" si="0"/>
        <v>2.3042584255153421E-2</v>
      </c>
      <c r="K56" s="16">
        <v>0.4285714285714286</v>
      </c>
      <c r="L56" s="16">
        <v>2.4243661069251327E-2</v>
      </c>
      <c r="M56">
        <f t="shared" si="1"/>
        <v>5.6568542494919757E-2</v>
      </c>
      <c r="O56">
        <v>374.24242424242425</v>
      </c>
      <c r="P56">
        <v>3.9045626974633842</v>
      </c>
      <c r="Q56">
        <v>1.043324445476046E-2</v>
      </c>
      <c r="R56" s="15">
        <v>6.16</v>
      </c>
      <c r="S56">
        <f t="shared" si="2"/>
        <v>6.0156206516164847E-4</v>
      </c>
      <c r="T56">
        <f t="shared" si="3"/>
        <v>94.036086666666662</v>
      </c>
    </row>
    <row r="57" spans="1:20" ht="18" x14ac:dyDescent="0.2">
      <c r="A57" s="6" t="s">
        <v>6</v>
      </c>
      <c r="B57" t="s">
        <v>124</v>
      </c>
      <c r="C57" t="s">
        <v>118</v>
      </c>
      <c r="D57" t="s">
        <v>121</v>
      </c>
      <c r="E57">
        <v>4</v>
      </c>
      <c r="F57">
        <v>0</v>
      </c>
      <c r="G57">
        <v>43.424549999999996</v>
      </c>
      <c r="H57">
        <v>1.3162509889077505</v>
      </c>
      <c r="I57">
        <f t="shared" si="0"/>
        <v>3.0311217707673439E-2</v>
      </c>
      <c r="K57" s="16">
        <v>0.61285714285714288</v>
      </c>
      <c r="L57" s="16">
        <v>0.16070423248980117</v>
      </c>
      <c r="M57">
        <f t="shared" si="1"/>
        <v>0.26222135837496696</v>
      </c>
      <c r="O57">
        <v>441.74668874172187</v>
      </c>
      <c r="P57">
        <v>2.5170191714210239</v>
      </c>
      <c r="Q57">
        <v>5.6978789780870584E-3</v>
      </c>
      <c r="R57" s="15">
        <v>6.24</v>
      </c>
      <c r="S57">
        <f t="shared" si="2"/>
        <v>3.7007690923636788E-3</v>
      </c>
      <c r="T57">
        <f t="shared" si="3"/>
        <v>70.85590909090908</v>
      </c>
    </row>
    <row r="58" spans="1:20" ht="18" x14ac:dyDescent="0.2">
      <c r="A58" s="6" t="s">
        <v>12</v>
      </c>
      <c r="B58" t="s">
        <v>124</v>
      </c>
      <c r="C58" t="s">
        <v>118</v>
      </c>
      <c r="D58" t="s">
        <v>121</v>
      </c>
      <c r="E58">
        <v>4</v>
      </c>
      <c r="F58">
        <v>12</v>
      </c>
      <c r="G58">
        <v>19.411145000000001</v>
      </c>
      <c r="H58">
        <v>0.56929874060103647</v>
      </c>
      <c r="I58">
        <f t="shared" si="0"/>
        <v>2.9328447167904646E-2</v>
      </c>
      <c r="K58" s="16">
        <v>0.27714285714285714</v>
      </c>
      <c r="L58" s="16">
        <v>0.27781460073392905</v>
      </c>
      <c r="M58">
        <f t="shared" si="1"/>
        <v>1.0024238170811872</v>
      </c>
      <c r="O58">
        <v>308.04022082018923</v>
      </c>
      <c r="P58">
        <v>0.26209793949284588</v>
      </c>
      <c r="Q58">
        <v>8.5085622518703166E-4</v>
      </c>
      <c r="R58" s="15">
        <v>6.28</v>
      </c>
      <c r="S58">
        <f t="shared" si="2"/>
        <v>1.4312118153459213E-2</v>
      </c>
      <c r="T58" s="17">
        <f t="shared" si="3"/>
        <v>70.040213917525776</v>
      </c>
    </row>
    <row r="59" spans="1:20" ht="18" x14ac:dyDescent="0.2">
      <c r="A59" s="6" t="s">
        <v>41</v>
      </c>
      <c r="B59" t="s">
        <v>124</v>
      </c>
      <c r="C59" t="s">
        <v>118</v>
      </c>
      <c r="D59" t="s">
        <v>121</v>
      </c>
      <c r="E59">
        <v>4</v>
      </c>
      <c r="F59">
        <v>3</v>
      </c>
      <c r="G59">
        <v>69.739085000000003</v>
      </c>
      <c r="H59">
        <v>0.50469746507097279</v>
      </c>
      <c r="I59">
        <f t="shared" si="0"/>
        <v>7.2369384409183566E-3</v>
      </c>
      <c r="K59" s="16">
        <v>0</v>
      </c>
      <c r="L59" s="16">
        <v>3.2324881425670735E-2</v>
      </c>
      <c r="M59" t="e">
        <f t="shared" si="1"/>
        <v>#DIV/0!</v>
      </c>
      <c r="O59">
        <v>397.19269102990035</v>
      </c>
      <c r="P59">
        <v>0</v>
      </c>
      <c r="Q59">
        <v>0</v>
      </c>
      <c r="R59" s="15">
        <v>6.3</v>
      </c>
      <c r="S59">
        <f t="shared" si="2"/>
        <v>4.6351169399011662E-4</v>
      </c>
      <c r="T59" t="e">
        <f t="shared" si="3"/>
        <v>#DIV/0!</v>
      </c>
    </row>
    <row r="60" spans="1:20" ht="18" x14ac:dyDescent="0.2">
      <c r="A60" s="6" t="s">
        <v>2</v>
      </c>
      <c r="B60" t="s">
        <v>124</v>
      </c>
      <c r="C60" t="s">
        <v>118</v>
      </c>
      <c r="D60" t="s">
        <v>121</v>
      </c>
      <c r="E60">
        <v>4</v>
      </c>
      <c r="F60">
        <v>6</v>
      </c>
      <c r="G60">
        <v>78.875085000000013</v>
      </c>
      <c r="H60">
        <v>7.671401467372331E-2</v>
      </c>
      <c r="I60">
        <f t="shared" si="0"/>
        <v>9.7260135660992694E-4</v>
      </c>
      <c r="K60" s="16">
        <v>0</v>
      </c>
      <c r="L60" s="16">
        <v>5.2527932316715244E-2</v>
      </c>
      <c r="M60" t="e">
        <f t="shared" si="1"/>
        <v>#DIV/0!</v>
      </c>
      <c r="O60">
        <v>412.08749999999998</v>
      </c>
      <c r="P60">
        <v>4.0128309832374285</v>
      </c>
      <c r="Q60">
        <v>9.7378129238024167E-3</v>
      </c>
      <c r="R60" s="15">
        <v>6.33</v>
      </c>
      <c r="S60">
        <f t="shared" si="2"/>
        <v>6.6596355891997117E-4</v>
      </c>
      <c r="T60" t="e">
        <f t="shared" si="3"/>
        <v>#DIV/0!</v>
      </c>
    </row>
    <row r="61" spans="1:20" ht="18" x14ac:dyDescent="0.2">
      <c r="A61" s="6" t="s">
        <v>16</v>
      </c>
      <c r="B61" t="s">
        <v>124</v>
      </c>
      <c r="C61" t="s">
        <v>118</v>
      </c>
      <c r="D61" t="s">
        <v>121</v>
      </c>
      <c r="E61">
        <v>4</v>
      </c>
      <c r="F61">
        <v>9</v>
      </c>
      <c r="G61">
        <v>55.775279999999995</v>
      </c>
      <c r="H61">
        <v>3.0927860659607216</v>
      </c>
      <c r="I61">
        <f t="shared" si="0"/>
        <v>5.5450838901404384E-2</v>
      </c>
      <c r="K61" s="16">
        <v>1.04</v>
      </c>
      <c r="L61" s="16">
        <v>2.424366106925306</v>
      </c>
      <c r="M61">
        <f t="shared" si="1"/>
        <v>2.3311212566589479</v>
      </c>
      <c r="O61">
        <v>331.0660535117056</v>
      </c>
      <c r="P61">
        <v>0.60896319789100339</v>
      </c>
      <c r="Q61">
        <v>1.8394009033290153E-3</v>
      </c>
      <c r="R61" s="15">
        <v>6.36</v>
      </c>
      <c r="S61">
        <f t="shared" si="2"/>
        <v>4.3466677476568585E-2</v>
      </c>
      <c r="T61">
        <f t="shared" si="3"/>
        <v>53.630076923076913</v>
      </c>
    </row>
    <row r="62" spans="1:20" ht="18" x14ac:dyDescent="0.2">
      <c r="A62" s="6" t="s">
        <v>68</v>
      </c>
      <c r="B62" t="s">
        <v>118</v>
      </c>
      <c r="C62" t="s">
        <v>118</v>
      </c>
      <c r="D62" t="s">
        <v>122</v>
      </c>
      <c r="E62">
        <v>1</v>
      </c>
      <c r="F62">
        <v>0</v>
      </c>
      <c r="G62">
        <v>27.939030000000002</v>
      </c>
      <c r="H62">
        <v>0.26648026155738636</v>
      </c>
      <c r="I62">
        <f t="shared" si="0"/>
        <v>9.5379210215024053E-3</v>
      </c>
      <c r="K62" s="16">
        <v>1.322857142857143</v>
      </c>
      <c r="L62" s="16">
        <v>9.2934034098802465E-2</v>
      </c>
      <c r="M62">
        <f t="shared" si="1"/>
        <v>7.0252509577928418E-2</v>
      </c>
      <c r="O62">
        <v>548.82812499999989</v>
      </c>
      <c r="P62">
        <v>16.055278148486764</v>
      </c>
      <c r="Q62">
        <v>2.9253745238523931E-2</v>
      </c>
      <c r="R62" s="15">
        <v>5.19</v>
      </c>
      <c r="S62">
        <f t="shared" si="2"/>
        <v>3.3263156988199826E-3</v>
      </c>
      <c r="T62">
        <f t="shared" si="3"/>
        <v>21.120217062634989</v>
      </c>
    </row>
    <row r="63" spans="1:20" ht="18" x14ac:dyDescent="0.2">
      <c r="A63" s="6" t="s">
        <v>49</v>
      </c>
      <c r="B63" t="s">
        <v>118</v>
      </c>
      <c r="C63" t="s">
        <v>118</v>
      </c>
      <c r="D63" t="s">
        <v>122</v>
      </c>
      <c r="E63">
        <v>1</v>
      </c>
      <c r="F63">
        <v>12</v>
      </c>
      <c r="G63">
        <v>228.340045</v>
      </c>
      <c r="H63">
        <v>1.320288568628454</v>
      </c>
      <c r="I63">
        <f t="shared" si="0"/>
        <v>5.782115741583803E-3</v>
      </c>
      <c r="K63" s="16">
        <v>0</v>
      </c>
      <c r="L63" s="16">
        <v>0.29496454300924552</v>
      </c>
      <c r="M63" t="e">
        <f t="shared" si="1"/>
        <v>#DIV/0!</v>
      </c>
      <c r="O63">
        <v>262.70134228187919</v>
      </c>
      <c r="P63">
        <v>0.99659344998602073</v>
      </c>
      <c r="Q63">
        <v>3.7936366876902879E-3</v>
      </c>
      <c r="R63" s="15">
        <v>6.22</v>
      </c>
      <c r="S63">
        <f t="shared" si="2"/>
        <v>1.2917775461121833E-3</v>
      </c>
      <c r="T63" s="17" t="e">
        <f t="shared" si="3"/>
        <v>#DIV/0!</v>
      </c>
    </row>
    <row r="64" spans="1:20" ht="18" x14ac:dyDescent="0.2">
      <c r="A64" s="6" t="s">
        <v>70</v>
      </c>
      <c r="B64" t="s">
        <v>118</v>
      </c>
      <c r="C64" t="s">
        <v>118</v>
      </c>
      <c r="D64" t="s">
        <v>122</v>
      </c>
      <c r="E64">
        <v>1</v>
      </c>
      <c r="F64">
        <v>3</v>
      </c>
      <c r="G64">
        <v>62.324649999999998</v>
      </c>
      <c r="H64">
        <v>0.56526116087965683</v>
      </c>
      <c r="I64">
        <f t="shared" si="0"/>
        <v>9.0696243120443817E-3</v>
      </c>
      <c r="K64" s="16">
        <v>1.9028571428571428</v>
      </c>
      <c r="L64" s="16">
        <v>0.35557369568237762</v>
      </c>
      <c r="M64">
        <f t="shared" si="1"/>
        <v>0.1868630532865348</v>
      </c>
      <c r="O64">
        <v>369.95431893687703</v>
      </c>
      <c r="P64">
        <v>8.0988392961514251</v>
      </c>
      <c r="Q64">
        <v>2.18914576248893E-2</v>
      </c>
      <c r="R64" s="15">
        <v>6.19</v>
      </c>
      <c r="S64">
        <f t="shared" si="2"/>
        <v>5.705185599636382E-3</v>
      </c>
      <c r="T64">
        <f t="shared" si="3"/>
        <v>32.753194444444446</v>
      </c>
    </row>
    <row r="65" spans="1:20" ht="18" x14ac:dyDescent="0.2">
      <c r="A65" s="6" t="s">
        <v>52</v>
      </c>
      <c r="B65" t="s">
        <v>118</v>
      </c>
      <c r="C65" t="s">
        <v>118</v>
      </c>
      <c r="D65" t="s">
        <v>122</v>
      </c>
      <c r="E65">
        <v>1</v>
      </c>
      <c r="F65">
        <v>6</v>
      </c>
      <c r="G65">
        <v>47.709905000000006</v>
      </c>
      <c r="H65">
        <v>4.752231331116981</v>
      </c>
      <c r="I65">
        <f t="shared" si="0"/>
        <v>9.960680766639507E-2</v>
      </c>
      <c r="K65" s="16">
        <v>0</v>
      </c>
      <c r="L65" s="16">
        <v>5.6568542494923629E-2</v>
      </c>
      <c r="M65" t="e">
        <f t="shared" si="1"/>
        <v>#DIV/0!</v>
      </c>
      <c r="O65">
        <v>312.66447368421052</v>
      </c>
      <c r="P65">
        <v>1.5584261295883586</v>
      </c>
      <c r="Q65">
        <v>4.9843402776944875E-3</v>
      </c>
      <c r="R65" s="15">
        <v>5.83</v>
      </c>
      <c r="S65">
        <f t="shared" si="2"/>
        <v>1.1856771145304862E-3</v>
      </c>
      <c r="T65" t="e">
        <f t="shared" si="3"/>
        <v>#DIV/0!</v>
      </c>
    </row>
    <row r="66" spans="1:20" ht="18" x14ac:dyDescent="0.2">
      <c r="A66" s="6" t="s">
        <v>50</v>
      </c>
      <c r="B66" t="s">
        <v>118</v>
      </c>
      <c r="C66" t="s">
        <v>118</v>
      </c>
      <c r="D66" t="s">
        <v>122</v>
      </c>
      <c r="E66">
        <v>1</v>
      </c>
      <c r="F66">
        <v>9</v>
      </c>
      <c r="G66">
        <v>150.90387999999999</v>
      </c>
      <c r="H66">
        <v>5.1519517234543661</v>
      </c>
      <c r="I66">
        <f t="shared" si="0"/>
        <v>3.4140618010977362E-2</v>
      </c>
      <c r="K66" s="16">
        <v>0</v>
      </c>
      <c r="L66" s="16">
        <v>0.19798989873223333</v>
      </c>
      <c r="M66" t="e">
        <f t="shared" si="1"/>
        <v>#DIV/0!</v>
      </c>
      <c r="O66">
        <v>233.23089700996675</v>
      </c>
      <c r="P66">
        <v>0</v>
      </c>
      <c r="Q66">
        <v>0</v>
      </c>
      <c r="R66" s="15">
        <v>6.11</v>
      </c>
      <c r="S66">
        <f t="shared" si="2"/>
        <v>1.3120265610946076E-3</v>
      </c>
      <c r="T66" t="e">
        <f t="shared" si="3"/>
        <v>#DIV/0!</v>
      </c>
    </row>
    <row r="67" spans="1:20" ht="18" x14ac:dyDescent="0.2">
      <c r="A67" s="6" t="s">
        <v>61</v>
      </c>
      <c r="B67" t="s">
        <v>118</v>
      </c>
      <c r="C67" t="s">
        <v>118</v>
      </c>
      <c r="D67" t="s">
        <v>122</v>
      </c>
      <c r="E67">
        <v>2</v>
      </c>
      <c r="F67">
        <v>0</v>
      </c>
      <c r="G67">
        <v>23.313929999999999</v>
      </c>
      <c r="H67">
        <v>0.26648026155781301</v>
      </c>
      <c r="I67">
        <f t="shared" ref="I67:I85" si="4">H67/G67</f>
        <v>1.14300875724433E-2</v>
      </c>
      <c r="K67" s="16">
        <v>0.67428571428571427</v>
      </c>
      <c r="L67" s="16">
        <v>6.4649762851341261E-2</v>
      </c>
      <c r="M67">
        <f t="shared" ref="M67:M86" si="5">L67/K67</f>
        <v>9.5878885584616283E-2</v>
      </c>
      <c r="O67">
        <v>606.19774919614156</v>
      </c>
      <c r="P67">
        <v>0</v>
      </c>
      <c r="Q67">
        <v>0</v>
      </c>
      <c r="R67" s="15">
        <v>5.4</v>
      </c>
      <c r="S67">
        <f t="shared" ref="S67:S86" si="6">L67/G67</f>
        <v>2.7730100781524721E-3</v>
      </c>
      <c r="T67">
        <f t="shared" ref="T67:T86" si="7">G67/K67</f>
        <v>34.575743644067799</v>
      </c>
    </row>
    <row r="68" spans="1:20" ht="18" x14ac:dyDescent="0.2">
      <c r="A68" s="6" t="s">
        <v>73</v>
      </c>
      <c r="B68" t="s">
        <v>118</v>
      </c>
      <c r="C68" t="s">
        <v>118</v>
      </c>
      <c r="D68" t="s">
        <v>122</v>
      </c>
      <c r="E68">
        <v>2</v>
      </c>
      <c r="F68">
        <v>12</v>
      </c>
      <c r="G68">
        <v>216.286235</v>
      </c>
      <c r="H68">
        <v>4.1465943730302888</v>
      </c>
      <c r="I68">
        <f t="shared" si="4"/>
        <v>1.9171790442560011E-2</v>
      </c>
      <c r="K68" s="16">
        <v>1.2342857142857142</v>
      </c>
      <c r="L68" s="16">
        <v>0.17778684784118881</v>
      </c>
      <c r="M68">
        <f t="shared" si="5"/>
        <v>0.1440402702417039</v>
      </c>
      <c r="O68">
        <v>409.44122516556286</v>
      </c>
      <c r="P68">
        <v>0.18145952165886792</v>
      </c>
      <c r="Q68">
        <v>4.4318820506042693E-4</v>
      </c>
      <c r="R68" s="15">
        <v>6.2</v>
      </c>
      <c r="S68">
        <f t="shared" si="6"/>
        <v>8.2199797800904342E-4</v>
      </c>
      <c r="T68" s="17">
        <f t="shared" si="7"/>
        <v>175.2319033564815</v>
      </c>
    </row>
    <row r="69" spans="1:20" ht="18" x14ac:dyDescent="0.2">
      <c r="A69" s="6" t="s">
        <v>67</v>
      </c>
      <c r="B69" t="s">
        <v>118</v>
      </c>
      <c r="C69" t="s">
        <v>118</v>
      </c>
      <c r="D69" t="s">
        <v>122</v>
      </c>
      <c r="E69">
        <v>2</v>
      </c>
      <c r="F69">
        <v>3</v>
      </c>
      <c r="G69">
        <v>46.13109</v>
      </c>
      <c r="H69">
        <v>0.1130522321730352</v>
      </c>
      <c r="I69">
        <f t="shared" si="4"/>
        <v>2.4506733349035368E-3</v>
      </c>
      <c r="K69" s="16">
        <v>1.4171428571428573</v>
      </c>
      <c r="L69" s="16">
        <v>0.29092393283103574</v>
      </c>
      <c r="M69">
        <f t="shared" si="5"/>
        <v>0.20528906550577117</v>
      </c>
      <c r="O69">
        <v>451.19205298013242</v>
      </c>
      <c r="P69">
        <v>8.9207842262276102</v>
      </c>
      <c r="Q69">
        <v>1.9771589874656822E-2</v>
      </c>
      <c r="R69" s="15">
        <v>6.09</v>
      </c>
      <c r="S69">
        <f t="shared" si="6"/>
        <v>6.3064612787392567E-3</v>
      </c>
      <c r="T69">
        <f t="shared" si="7"/>
        <v>32.552180443548387</v>
      </c>
    </row>
    <row r="70" spans="1:20" ht="18" x14ac:dyDescent="0.2">
      <c r="A70" s="6" t="s">
        <v>72</v>
      </c>
      <c r="B70" t="s">
        <v>118</v>
      </c>
      <c r="C70" t="s">
        <v>118</v>
      </c>
      <c r="D70" t="s">
        <v>122</v>
      </c>
      <c r="E70">
        <v>2</v>
      </c>
      <c r="F70">
        <v>6</v>
      </c>
      <c r="G70">
        <v>55.272800000000004</v>
      </c>
      <c r="H70">
        <v>1.2516497133781661</v>
      </c>
      <c r="I70">
        <f t="shared" si="4"/>
        <v>2.2644948571054226E-2</v>
      </c>
      <c r="K70" s="16">
        <v>1.6857142857142857</v>
      </c>
      <c r="L70" s="16">
        <v>0.60609152673132638</v>
      </c>
      <c r="M70">
        <f t="shared" si="5"/>
        <v>0.35954582094231224</v>
      </c>
      <c r="O70">
        <v>335.33249158249157</v>
      </c>
      <c r="P70">
        <v>21.861979859412529</v>
      </c>
      <c r="Q70">
        <v>6.5194934604285118E-2</v>
      </c>
      <c r="R70" s="15">
        <v>5.97</v>
      </c>
      <c r="S70">
        <f t="shared" si="6"/>
        <v>1.096545727249798E-2</v>
      </c>
      <c r="T70">
        <f t="shared" si="7"/>
        <v>32.788949152542372</v>
      </c>
    </row>
    <row r="71" spans="1:20" ht="18" x14ac:dyDescent="0.2">
      <c r="A71" s="6" t="s">
        <v>51</v>
      </c>
      <c r="B71" t="s">
        <v>118</v>
      </c>
      <c r="C71" t="s">
        <v>118</v>
      </c>
      <c r="D71" t="s">
        <v>122</v>
      </c>
      <c r="E71">
        <v>2</v>
      </c>
      <c r="F71">
        <v>9</v>
      </c>
      <c r="G71">
        <v>107.322305</v>
      </c>
      <c r="H71">
        <v>2.2812325421248891</v>
      </c>
      <c r="I71">
        <f t="shared" si="4"/>
        <v>2.1255903347630199E-2</v>
      </c>
      <c r="K71" s="16">
        <v>0</v>
      </c>
      <c r="L71" s="16">
        <v>8.0812203564176663E-2</v>
      </c>
      <c r="M71" t="e">
        <f t="shared" si="5"/>
        <v>#DIV/0!</v>
      </c>
      <c r="O71">
        <v>341.22500000000002</v>
      </c>
      <c r="P71">
        <v>2.1802459086511057</v>
      </c>
      <c r="Q71">
        <v>6.3894670925374918E-3</v>
      </c>
      <c r="R71" s="15">
        <v>6.18</v>
      </c>
      <c r="S71">
        <f t="shared" si="6"/>
        <v>7.5298609701102365E-4</v>
      </c>
      <c r="T71" t="e">
        <f t="shared" si="7"/>
        <v>#DIV/0!</v>
      </c>
    </row>
    <row r="72" spans="1:20" ht="18" x14ac:dyDescent="0.2">
      <c r="A72" s="6" t="s">
        <v>64</v>
      </c>
      <c r="B72" t="s">
        <v>118</v>
      </c>
      <c r="C72" t="s">
        <v>118</v>
      </c>
      <c r="D72" t="s">
        <v>122</v>
      </c>
      <c r="E72">
        <v>3</v>
      </c>
      <c r="F72">
        <v>0</v>
      </c>
      <c r="G72">
        <v>30.019373333333334</v>
      </c>
      <c r="H72">
        <v>0.56400041456814587</v>
      </c>
      <c r="I72">
        <f t="shared" si="4"/>
        <v>1.8787881022882084E-2</v>
      </c>
      <c r="K72" s="16">
        <v>1.2285714285714286</v>
      </c>
      <c r="L72" s="16">
        <v>0.26668027176178466</v>
      </c>
      <c r="M72">
        <f t="shared" si="5"/>
        <v>0.2170653374805224</v>
      </c>
      <c r="O72">
        <v>653.29288025889969</v>
      </c>
      <c r="P72">
        <v>16.819530232112438</v>
      </c>
      <c r="Q72">
        <v>2.5745773052733813E-2</v>
      </c>
      <c r="R72" s="15">
        <v>5.91</v>
      </c>
      <c r="S72">
        <f t="shared" si="6"/>
        <v>8.8836055570042319E-3</v>
      </c>
      <c r="T72">
        <f t="shared" si="7"/>
        <v>24.434373643410851</v>
      </c>
    </row>
    <row r="73" spans="1:20" ht="18" x14ac:dyDescent="0.2">
      <c r="A73" s="6" t="s">
        <v>45</v>
      </c>
      <c r="B73" t="s">
        <v>118</v>
      </c>
      <c r="C73" t="s">
        <v>118</v>
      </c>
      <c r="D73" t="s">
        <v>122</v>
      </c>
      <c r="E73">
        <v>3</v>
      </c>
      <c r="F73">
        <v>12</v>
      </c>
      <c r="G73">
        <v>116.90939499999999</v>
      </c>
      <c r="H73">
        <v>2.1762554693913168</v>
      </c>
      <c r="I73">
        <f t="shared" si="4"/>
        <v>1.8614889499610505E-2</v>
      </c>
      <c r="K73" s="16">
        <v>0</v>
      </c>
      <c r="L73" s="16">
        <v>0</v>
      </c>
      <c r="M73" t="e">
        <f t="shared" si="5"/>
        <v>#DIV/0!</v>
      </c>
      <c r="O73">
        <v>355.53093645484944</v>
      </c>
      <c r="P73">
        <v>3.0448159892351718</v>
      </c>
      <c r="Q73">
        <v>8.5641379610908973E-3</v>
      </c>
      <c r="R73" s="15">
        <v>6.11</v>
      </c>
      <c r="S73">
        <f t="shared" si="6"/>
        <v>0</v>
      </c>
      <c r="T73" s="17" t="e">
        <f t="shared" si="7"/>
        <v>#DIV/0!</v>
      </c>
    </row>
    <row r="74" spans="1:20" ht="18" x14ac:dyDescent="0.2">
      <c r="A74" s="6" t="s">
        <v>71</v>
      </c>
      <c r="B74" t="s">
        <v>118</v>
      </c>
      <c r="C74" t="s">
        <v>118</v>
      </c>
      <c r="D74" t="s">
        <v>122</v>
      </c>
      <c r="E74">
        <v>3</v>
      </c>
      <c r="F74">
        <v>3</v>
      </c>
      <c r="G74">
        <v>42.416735000000003</v>
      </c>
      <c r="H74">
        <v>2.4831115281535534</v>
      </c>
      <c r="I74">
        <f t="shared" si="4"/>
        <v>5.8540845450588151E-2</v>
      </c>
      <c r="K74" s="16">
        <v>2.1028571428571428</v>
      </c>
      <c r="L74" s="16">
        <v>0.48487322138506223</v>
      </c>
      <c r="M74">
        <f t="shared" si="5"/>
        <v>0.23057829821300516</v>
      </c>
      <c r="O74">
        <v>514.76666666666665</v>
      </c>
      <c r="P74">
        <v>0</v>
      </c>
      <c r="Q74">
        <v>0</v>
      </c>
      <c r="R74" s="15">
        <v>6</v>
      </c>
      <c r="S74">
        <f t="shared" si="6"/>
        <v>1.1431177373389587E-2</v>
      </c>
      <c r="T74">
        <f t="shared" si="7"/>
        <v>20.171001698369569</v>
      </c>
    </row>
    <row r="75" spans="1:20" ht="18" x14ac:dyDescent="0.2">
      <c r="A75" s="6" t="s">
        <v>43</v>
      </c>
      <c r="B75" t="s">
        <v>118</v>
      </c>
      <c r="C75" t="s">
        <v>118</v>
      </c>
      <c r="D75" t="s">
        <v>122</v>
      </c>
      <c r="E75">
        <v>3</v>
      </c>
      <c r="F75">
        <v>6</v>
      </c>
      <c r="G75">
        <v>77.767345000000006</v>
      </c>
      <c r="H75">
        <v>3.9043395897958582</v>
      </c>
      <c r="I75">
        <f t="shared" si="4"/>
        <v>5.0205386204143367E-2</v>
      </c>
      <c r="K75" s="16">
        <v>0</v>
      </c>
      <c r="L75" s="16">
        <v>2.4243661069253044E-2</v>
      </c>
      <c r="M75" t="e">
        <f t="shared" si="5"/>
        <v>#DIV/0!</v>
      </c>
      <c r="O75">
        <v>499.72540983606564</v>
      </c>
      <c r="P75">
        <v>2.3937303330374191</v>
      </c>
      <c r="Q75">
        <v>4.7900912899799903E-3</v>
      </c>
      <c r="R75" s="15">
        <v>5.82</v>
      </c>
      <c r="S75">
        <f t="shared" si="6"/>
        <v>3.1174603002395214E-4</v>
      </c>
      <c r="T75" t="e">
        <f t="shared" si="7"/>
        <v>#DIV/0!</v>
      </c>
    </row>
    <row r="76" spans="1:20" ht="18" x14ac:dyDescent="0.2">
      <c r="A76" s="6" t="s">
        <v>44</v>
      </c>
      <c r="B76" t="s">
        <v>118</v>
      </c>
      <c r="C76" t="s">
        <v>118</v>
      </c>
      <c r="D76" t="s">
        <v>122</v>
      </c>
      <c r="E76">
        <v>3</v>
      </c>
      <c r="F76">
        <v>9</v>
      </c>
      <c r="G76">
        <v>102.71718999999999</v>
      </c>
      <c r="H76">
        <v>0.22610446436216022</v>
      </c>
      <c r="I76">
        <f t="shared" si="4"/>
        <v>2.2012329617093328E-3</v>
      </c>
      <c r="K76" s="16">
        <v>0</v>
      </c>
      <c r="L76" s="16">
        <v>4.0406101782088671E-2</v>
      </c>
      <c r="M76" t="e">
        <f t="shared" si="5"/>
        <v>#DIV/0!</v>
      </c>
      <c r="O76">
        <v>402.28827361563515</v>
      </c>
      <c r="P76">
        <v>1.1977052971533995</v>
      </c>
      <c r="Q76">
        <v>2.9772314424897769E-3</v>
      </c>
      <c r="R76" s="15">
        <v>6.16</v>
      </c>
      <c r="S76">
        <f t="shared" si="6"/>
        <v>3.9337234383153081E-4</v>
      </c>
      <c r="T76" t="e">
        <f t="shared" si="7"/>
        <v>#DIV/0!</v>
      </c>
    </row>
    <row r="77" spans="1:20" ht="18" x14ac:dyDescent="0.2">
      <c r="A77" s="6" t="s">
        <v>62</v>
      </c>
      <c r="B77" t="s">
        <v>118</v>
      </c>
      <c r="C77" t="s">
        <v>118</v>
      </c>
      <c r="D77" t="s">
        <v>122</v>
      </c>
      <c r="E77">
        <v>4</v>
      </c>
      <c r="F77">
        <v>0</v>
      </c>
      <c r="G77">
        <v>24.230384999999998</v>
      </c>
      <c r="H77">
        <v>1.6271446273918535</v>
      </c>
      <c r="I77">
        <f t="shared" si="4"/>
        <v>6.7153065351287386E-2</v>
      </c>
      <c r="K77" s="16">
        <v>0.82285714285714295</v>
      </c>
      <c r="L77" s="16">
        <v>7.2730983207757408E-2</v>
      </c>
      <c r="M77">
        <f t="shared" si="5"/>
        <v>8.8388347648316282E-2</v>
      </c>
      <c r="O77">
        <v>610.18581081081084</v>
      </c>
      <c r="P77">
        <v>3.8819206737470671</v>
      </c>
      <c r="Q77">
        <v>6.3618665084800921E-3</v>
      </c>
      <c r="R77" s="15">
        <v>5.57</v>
      </c>
      <c r="S77">
        <f t="shared" si="6"/>
        <v>3.0016437298770703E-3</v>
      </c>
      <c r="T77">
        <f t="shared" si="7"/>
        <v>29.446648437499995</v>
      </c>
    </row>
    <row r="78" spans="1:20" ht="18" x14ac:dyDescent="0.2">
      <c r="A78" s="6" t="s">
        <v>63</v>
      </c>
      <c r="B78" t="s">
        <v>118</v>
      </c>
      <c r="C78" t="s">
        <v>118</v>
      </c>
      <c r="D78" t="s">
        <v>122</v>
      </c>
      <c r="E78">
        <v>4</v>
      </c>
      <c r="F78">
        <v>12</v>
      </c>
      <c r="G78">
        <v>125.03187</v>
      </c>
      <c r="H78">
        <v>0.66216307417877385</v>
      </c>
      <c r="I78">
        <f t="shared" si="4"/>
        <v>5.2959543369124513E-3</v>
      </c>
      <c r="K78" s="16">
        <v>0.72</v>
      </c>
      <c r="L78" s="16">
        <v>8.0812203564281752E-3</v>
      </c>
      <c r="M78">
        <f t="shared" si="5"/>
        <v>1.12239171617058E-2</v>
      </c>
      <c r="O78">
        <v>339.4435215946844</v>
      </c>
      <c r="P78">
        <v>2.6193490399383781</v>
      </c>
      <c r="Q78">
        <v>7.7165975288991826E-3</v>
      </c>
      <c r="R78" s="15">
        <v>6.02</v>
      </c>
      <c r="S78">
        <f t="shared" si="6"/>
        <v>6.4633283949349672E-5</v>
      </c>
      <c r="T78" s="17">
        <f t="shared" si="7"/>
        <v>173.65537499999999</v>
      </c>
    </row>
    <row r="79" spans="1:20" ht="18" x14ac:dyDescent="0.2">
      <c r="A79" s="6" t="s">
        <v>78</v>
      </c>
      <c r="B79" t="s">
        <v>118</v>
      </c>
      <c r="C79" t="s">
        <v>118</v>
      </c>
      <c r="D79" t="s">
        <v>122</v>
      </c>
      <c r="E79">
        <v>4</v>
      </c>
      <c r="F79">
        <v>3</v>
      </c>
      <c r="G79">
        <v>60.351845000000004</v>
      </c>
      <c r="H79">
        <v>6.6741192781107381</v>
      </c>
      <c r="I79">
        <f t="shared" si="4"/>
        <v>0.11058683090982119</v>
      </c>
      <c r="K79" s="16">
        <v>0.71714285714285719</v>
      </c>
      <c r="L79" s="16">
        <v>0.10909647481163816</v>
      </c>
      <c r="M79">
        <f t="shared" si="5"/>
        <v>0.15212655850228426</v>
      </c>
      <c r="O79">
        <v>568.76633986928107</v>
      </c>
      <c r="P79">
        <v>6.5280282903669553</v>
      </c>
      <c r="Q79">
        <v>1.1477522196315775E-2</v>
      </c>
      <c r="R79" s="15">
        <v>6.33</v>
      </c>
      <c r="S79">
        <f t="shared" si="6"/>
        <v>1.8076742278821493E-3</v>
      </c>
      <c r="T79">
        <f t="shared" si="7"/>
        <v>84.155959163346608</v>
      </c>
    </row>
    <row r="80" spans="1:20" ht="18" x14ac:dyDescent="0.2">
      <c r="A80" s="6" t="s">
        <v>46</v>
      </c>
      <c r="B80" t="s">
        <v>118</v>
      </c>
      <c r="C80" t="s">
        <v>118</v>
      </c>
      <c r="D80" t="s">
        <v>122</v>
      </c>
      <c r="E80">
        <v>4</v>
      </c>
      <c r="F80">
        <v>6</v>
      </c>
      <c r="G80">
        <v>92.390654999999995</v>
      </c>
      <c r="H80">
        <v>1.7724974973323182</v>
      </c>
      <c r="I80">
        <f t="shared" si="4"/>
        <v>1.9184813630039946E-2</v>
      </c>
      <c r="K80" s="16">
        <v>0.82857142857142851</v>
      </c>
      <c r="L80" s="16">
        <v>8.0812203564281752E-3</v>
      </c>
      <c r="M80">
        <f t="shared" si="5"/>
        <v>9.7531969818960736E-3</v>
      </c>
      <c r="O80">
        <v>442.88240131578948</v>
      </c>
      <c r="P80">
        <v>0.76176799617270741</v>
      </c>
      <c r="Q80">
        <v>1.7200231797640164E-3</v>
      </c>
      <c r="R80" s="15">
        <v>5.83</v>
      </c>
      <c r="S80">
        <f t="shared" si="6"/>
        <v>8.7467940956021753E-5</v>
      </c>
      <c r="T80">
        <f t="shared" si="7"/>
        <v>111.50596293103449</v>
      </c>
    </row>
    <row r="81" spans="1:20" ht="18" x14ac:dyDescent="0.2">
      <c r="A81" s="6" t="s">
        <v>79</v>
      </c>
      <c r="B81" t="s">
        <v>118</v>
      </c>
      <c r="C81" t="s">
        <v>118</v>
      </c>
      <c r="D81" t="s">
        <v>122</v>
      </c>
      <c r="E81">
        <v>4</v>
      </c>
      <c r="F81">
        <v>9</v>
      </c>
      <c r="G81">
        <v>103.1797</v>
      </c>
      <c r="H81">
        <v>2.4790739484335869</v>
      </c>
      <c r="I81">
        <f t="shared" si="4"/>
        <v>2.4026760578229892E-2</v>
      </c>
      <c r="K81" s="16">
        <v>1.3942857142857146</v>
      </c>
      <c r="L81" s="16">
        <v>8.8893423920591283E-2</v>
      </c>
      <c r="M81">
        <f t="shared" si="5"/>
        <v>6.3755529451243728E-2</v>
      </c>
      <c r="O81">
        <v>326.03260869565213</v>
      </c>
      <c r="P81">
        <v>2.6073084490294005</v>
      </c>
      <c r="Q81">
        <v>7.9970787568162983E-3</v>
      </c>
      <c r="R81" s="15">
        <v>6.08</v>
      </c>
      <c r="S81">
        <f t="shared" si="6"/>
        <v>8.6153985639220978E-4</v>
      </c>
      <c r="T81">
        <f t="shared" si="7"/>
        <v>74.001834016393431</v>
      </c>
    </row>
    <row r="82" spans="1:20" ht="18" x14ac:dyDescent="0.2">
      <c r="A82" s="6" t="s">
        <v>84</v>
      </c>
      <c r="B82" t="s">
        <v>124</v>
      </c>
      <c r="C82" t="s">
        <v>123</v>
      </c>
      <c r="D82" t="s">
        <v>123</v>
      </c>
      <c r="G82">
        <v>90.434285714285721</v>
      </c>
      <c r="H82">
        <v>0</v>
      </c>
      <c r="I82">
        <f t="shared" si="4"/>
        <v>0</v>
      </c>
      <c r="K82" s="16">
        <v>3.0714285714285716</v>
      </c>
      <c r="L82" s="16">
        <v>7.6771593385969686E-2</v>
      </c>
      <c r="M82">
        <f t="shared" si="5"/>
        <v>2.4995402497757571E-2</v>
      </c>
      <c r="O82">
        <v>679.63571428571436</v>
      </c>
      <c r="P82">
        <v>30.708637354386084</v>
      </c>
      <c r="Q82">
        <v>4.5183966511619156E-2</v>
      </c>
      <c r="S82">
        <f t="shared" si="6"/>
        <v>8.4892132203618687E-4</v>
      </c>
      <c r="T82">
        <f t="shared" si="7"/>
        <v>29.443720930232558</v>
      </c>
    </row>
    <row r="83" spans="1:20" ht="18" x14ac:dyDescent="0.2">
      <c r="A83" s="6" t="s">
        <v>85</v>
      </c>
      <c r="B83" t="s">
        <v>118</v>
      </c>
      <c r="C83" t="s">
        <v>123</v>
      </c>
      <c r="D83" t="s">
        <v>123</v>
      </c>
      <c r="G83">
        <v>132.62608695652176</v>
      </c>
      <c r="H83">
        <v>7.0587703026279227</v>
      </c>
      <c r="I83">
        <f t="shared" si="4"/>
        <v>5.3223091057055534E-2</v>
      </c>
      <c r="K83" s="16">
        <v>3.6257142857142859</v>
      </c>
      <c r="L83" s="16">
        <v>0.42426406871192818</v>
      </c>
      <c r="M83">
        <f t="shared" si="5"/>
        <v>0.11701530657933401</v>
      </c>
      <c r="O83">
        <v>1812.1847826086957</v>
      </c>
      <c r="P83">
        <v>33.941125496954278</v>
      </c>
      <c r="Q83">
        <v>1.8729395491388568E-2</v>
      </c>
      <c r="S83">
        <f t="shared" si="6"/>
        <v>3.1989488527322143E-3</v>
      </c>
      <c r="T83">
        <f t="shared" si="7"/>
        <v>36.579299002980783</v>
      </c>
    </row>
    <row r="84" spans="1:20" ht="18" x14ac:dyDescent="0.2">
      <c r="A84" s="6" t="s">
        <v>83</v>
      </c>
      <c r="B84" t="s">
        <v>124</v>
      </c>
      <c r="C84" t="s">
        <v>125</v>
      </c>
      <c r="D84" t="s">
        <v>125</v>
      </c>
      <c r="G84">
        <v>7.0461399999999994</v>
      </c>
      <c r="H84">
        <v>0.3230063776460475</v>
      </c>
      <c r="I84">
        <f t="shared" si="4"/>
        <v>4.5841606559910465E-2</v>
      </c>
      <c r="K84" s="16">
        <v>0</v>
      </c>
      <c r="L84" s="16">
        <v>0.1818274580193972</v>
      </c>
      <c r="M84" t="e">
        <f t="shared" si="5"/>
        <v>#DIV/0!</v>
      </c>
      <c r="O84">
        <v>93.853476821192032</v>
      </c>
      <c r="P84">
        <v>0.19316658758281824</v>
      </c>
      <c r="Q84">
        <v>2.0581718879827517E-3</v>
      </c>
      <c r="S84">
        <f t="shared" si="6"/>
        <v>2.5805257633171812E-2</v>
      </c>
      <c r="T84" t="e">
        <f t="shared" si="7"/>
        <v>#DIV/0!</v>
      </c>
    </row>
    <row r="85" spans="1:20" ht="18" x14ac:dyDescent="0.2">
      <c r="A85" s="6" t="s">
        <v>86</v>
      </c>
      <c r="B85" t="s">
        <v>118</v>
      </c>
      <c r="C85" t="s">
        <v>125</v>
      </c>
      <c r="D85" t="s">
        <v>125</v>
      </c>
      <c r="G85">
        <v>7.8112800000000009</v>
      </c>
      <c r="H85">
        <v>0</v>
      </c>
      <c r="I85">
        <f t="shared" si="4"/>
        <v>0</v>
      </c>
      <c r="K85" s="16">
        <v>0.68857142857142861</v>
      </c>
      <c r="L85" s="16">
        <v>3.636549160388023E-2</v>
      </c>
      <c r="M85">
        <f t="shared" si="5"/>
        <v>5.2812954611444314E-2</v>
      </c>
      <c r="O85">
        <v>102.18855218855218</v>
      </c>
      <c r="P85">
        <v>2.9165178685303985</v>
      </c>
      <c r="Q85">
        <v>2.8540553771121201E-2</v>
      </c>
      <c r="S85">
        <f t="shared" si="6"/>
        <v>4.6555099297272955E-3</v>
      </c>
      <c r="T85">
        <f t="shared" si="7"/>
        <v>11.344182572614109</v>
      </c>
    </row>
    <row r="86" spans="1:20" ht="18" x14ac:dyDescent="0.2">
      <c r="A86" s="6" t="s">
        <v>145</v>
      </c>
      <c r="K86" s="16">
        <v>0</v>
      </c>
      <c r="L86" s="16">
        <v>5.6568542494923386E-2</v>
      </c>
      <c r="M86" t="e">
        <f t="shared" si="5"/>
        <v>#DIV/0!</v>
      </c>
      <c r="O86">
        <v>118.17052980132451</v>
      </c>
      <c r="P86">
        <v>0.76095928438417582</v>
      </c>
      <c r="Q86">
        <v>6.4395013347536556E-3</v>
      </c>
      <c r="S86" t="e">
        <f t="shared" si="6"/>
        <v>#DIV/0!</v>
      </c>
      <c r="T86" t="e">
        <f t="shared" si="7"/>
        <v>#DIV/0!</v>
      </c>
    </row>
  </sheetData>
  <conditionalFormatting sqref="I1:I1048576 J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Q1 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 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6"/>
  <sheetViews>
    <sheetView topLeftCell="A54" workbookViewId="0">
      <selection sqref="A1:B81"/>
    </sheetView>
  </sheetViews>
  <sheetFormatPr baseColWidth="10" defaultRowHeight="16" x14ac:dyDescent="0.2"/>
  <sheetData>
    <row r="1" spans="1:2" x14ac:dyDescent="0.2">
      <c r="A1" t="s">
        <v>0</v>
      </c>
      <c r="B1" s="15" t="s">
        <v>143</v>
      </c>
    </row>
    <row r="2" spans="1:2" x14ac:dyDescent="0.2">
      <c r="A2" t="s">
        <v>31</v>
      </c>
      <c r="B2" s="15">
        <v>5.8</v>
      </c>
    </row>
    <row r="3" spans="1:2" x14ac:dyDescent="0.2">
      <c r="A3" t="s">
        <v>28</v>
      </c>
      <c r="B3" s="15">
        <v>6.21</v>
      </c>
    </row>
    <row r="4" spans="1:2" x14ac:dyDescent="0.2">
      <c r="A4" t="s">
        <v>19</v>
      </c>
      <c r="B4" s="15">
        <v>6.17</v>
      </c>
    </row>
    <row r="5" spans="1:2" x14ac:dyDescent="0.2">
      <c r="A5" t="s">
        <v>38</v>
      </c>
      <c r="B5" s="15">
        <v>6.18</v>
      </c>
    </row>
    <row r="6" spans="1:2" x14ac:dyDescent="0.2">
      <c r="A6" t="s">
        <v>36</v>
      </c>
      <c r="B6" s="15">
        <v>6.23</v>
      </c>
    </row>
    <row r="7" spans="1:2" x14ac:dyDescent="0.2">
      <c r="A7" t="s">
        <v>26</v>
      </c>
      <c r="B7" s="15">
        <v>5.83</v>
      </c>
    </row>
    <row r="8" spans="1:2" x14ac:dyDescent="0.2">
      <c r="A8" t="s">
        <v>35</v>
      </c>
      <c r="B8" s="15">
        <v>6.34</v>
      </c>
    </row>
    <row r="9" spans="1:2" x14ac:dyDescent="0.2">
      <c r="A9" t="s">
        <v>30</v>
      </c>
      <c r="B9" s="15">
        <v>5.93</v>
      </c>
    </row>
    <row r="10" spans="1:2" x14ac:dyDescent="0.2">
      <c r="A10" t="s">
        <v>24</v>
      </c>
      <c r="B10" s="15">
        <v>5.31</v>
      </c>
    </row>
    <row r="11" spans="1:2" x14ac:dyDescent="0.2">
      <c r="A11" t="s">
        <v>39</v>
      </c>
      <c r="B11" s="15">
        <v>5.46</v>
      </c>
    </row>
    <row r="12" spans="1:2" x14ac:dyDescent="0.2">
      <c r="A12" t="s">
        <v>4</v>
      </c>
      <c r="B12" s="15">
        <v>5.74</v>
      </c>
    </row>
    <row r="13" spans="1:2" x14ac:dyDescent="0.2">
      <c r="A13" t="s">
        <v>32</v>
      </c>
      <c r="B13" s="15">
        <v>6.15</v>
      </c>
    </row>
    <row r="14" spans="1:2" x14ac:dyDescent="0.2">
      <c r="A14" t="s">
        <v>9</v>
      </c>
      <c r="B14" s="15">
        <v>6.33</v>
      </c>
    </row>
    <row r="15" spans="1:2" x14ac:dyDescent="0.2">
      <c r="A15" t="s">
        <v>18</v>
      </c>
      <c r="B15" s="15">
        <v>6.23</v>
      </c>
    </row>
    <row r="16" spans="1:2" x14ac:dyDescent="0.2">
      <c r="A16" t="s">
        <v>27</v>
      </c>
      <c r="B16" s="15">
        <v>6.15</v>
      </c>
    </row>
    <row r="17" spans="1:2" x14ac:dyDescent="0.2">
      <c r="A17" t="s">
        <v>34</v>
      </c>
      <c r="B17" s="15">
        <v>5.94</v>
      </c>
    </row>
    <row r="18" spans="1:2" x14ac:dyDescent="0.2">
      <c r="A18" t="s">
        <v>29</v>
      </c>
      <c r="B18" s="15">
        <v>5.71</v>
      </c>
    </row>
    <row r="19" spans="1:2" x14ac:dyDescent="0.2">
      <c r="A19" t="s">
        <v>14</v>
      </c>
      <c r="B19" s="15">
        <v>6.04</v>
      </c>
    </row>
    <row r="20" spans="1:2" x14ac:dyDescent="0.2">
      <c r="A20" t="s">
        <v>8</v>
      </c>
      <c r="B20" s="15">
        <v>6.16</v>
      </c>
    </row>
    <row r="21" spans="1:2" x14ac:dyDescent="0.2">
      <c r="A21" t="s">
        <v>33</v>
      </c>
      <c r="B21" s="15">
        <v>5.8</v>
      </c>
    </row>
    <row r="22" spans="1:2" x14ac:dyDescent="0.2">
      <c r="A22" t="s">
        <v>59</v>
      </c>
      <c r="B22" s="15">
        <v>5.85</v>
      </c>
    </row>
    <row r="23" spans="1:2" x14ac:dyDescent="0.2">
      <c r="A23" t="s">
        <v>75</v>
      </c>
      <c r="B23" s="15">
        <v>5.7</v>
      </c>
    </row>
    <row r="24" spans="1:2" x14ac:dyDescent="0.2">
      <c r="A24" t="s">
        <v>58</v>
      </c>
      <c r="B24" s="15">
        <v>6.06</v>
      </c>
    </row>
    <row r="25" spans="1:2" x14ac:dyDescent="0.2">
      <c r="A25" t="s">
        <v>77</v>
      </c>
      <c r="B25" s="15">
        <v>5.9</v>
      </c>
    </row>
    <row r="26" spans="1:2" x14ac:dyDescent="0.2">
      <c r="A26" t="s">
        <v>47</v>
      </c>
      <c r="B26" s="15">
        <v>5.89</v>
      </c>
    </row>
    <row r="27" spans="1:2" x14ac:dyDescent="0.2">
      <c r="A27" t="s">
        <v>55</v>
      </c>
      <c r="B27" s="15">
        <v>5.79</v>
      </c>
    </row>
    <row r="28" spans="1:2" x14ac:dyDescent="0.2">
      <c r="A28" t="s">
        <v>74</v>
      </c>
      <c r="B28" s="15">
        <v>5.71</v>
      </c>
    </row>
    <row r="29" spans="1:2" x14ac:dyDescent="0.2">
      <c r="A29" t="s">
        <v>76</v>
      </c>
      <c r="B29" s="15">
        <v>6.11</v>
      </c>
    </row>
    <row r="30" spans="1:2" x14ac:dyDescent="0.2">
      <c r="A30" t="s">
        <v>81</v>
      </c>
      <c r="B30" s="15">
        <v>5.71</v>
      </c>
    </row>
    <row r="31" spans="1:2" x14ac:dyDescent="0.2">
      <c r="A31" t="s">
        <v>53</v>
      </c>
      <c r="B31" s="15">
        <v>5.81</v>
      </c>
    </row>
    <row r="32" spans="1:2" x14ac:dyDescent="0.2">
      <c r="A32" t="s">
        <v>66</v>
      </c>
      <c r="B32" s="15">
        <v>5.43</v>
      </c>
    </row>
    <row r="33" spans="1:2" x14ac:dyDescent="0.2">
      <c r="A33" t="s">
        <v>82</v>
      </c>
      <c r="B33" s="15">
        <v>6</v>
      </c>
    </row>
    <row r="34" spans="1:2" x14ac:dyDescent="0.2">
      <c r="A34" t="s">
        <v>56</v>
      </c>
      <c r="B34" s="15">
        <v>5.99</v>
      </c>
    </row>
    <row r="35" spans="1:2" x14ac:dyDescent="0.2">
      <c r="A35" t="s">
        <v>69</v>
      </c>
      <c r="B35" s="15">
        <v>5.99</v>
      </c>
    </row>
    <row r="36" spans="1:2" x14ac:dyDescent="0.2">
      <c r="A36" t="s">
        <v>57</v>
      </c>
      <c r="B36" s="15">
        <v>5.98</v>
      </c>
    </row>
    <row r="37" spans="1:2" x14ac:dyDescent="0.2">
      <c r="A37" t="s">
        <v>54</v>
      </c>
      <c r="B37" s="15">
        <v>5.98</v>
      </c>
    </row>
    <row r="38" spans="1:2" x14ac:dyDescent="0.2">
      <c r="A38" t="s">
        <v>80</v>
      </c>
      <c r="B38" s="15">
        <v>6.1</v>
      </c>
    </row>
    <row r="39" spans="1:2" x14ac:dyDescent="0.2">
      <c r="A39" t="s">
        <v>48</v>
      </c>
      <c r="B39" s="15">
        <v>6.09</v>
      </c>
    </row>
    <row r="40" spans="1:2" x14ac:dyDescent="0.2">
      <c r="A40" t="s">
        <v>65</v>
      </c>
      <c r="B40" s="15">
        <v>6.08</v>
      </c>
    </row>
    <row r="41" spans="1:2" x14ac:dyDescent="0.2">
      <c r="A41" t="s">
        <v>60</v>
      </c>
      <c r="B41" s="15">
        <v>5.83</v>
      </c>
    </row>
    <row r="42" spans="1:2" x14ac:dyDescent="0.2">
      <c r="A42" t="s">
        <v>20</v>
      </c>
      <c r="B42" s="15">
        <v>6.04</v>
      </c>
    </row>
    <row r="43" spans="1:2" x14ac:dyDescent="0.2">
      <c r="A43" t="s">
        <v>15</v>
      </c>
      <c r="B43" s="15">
        <v>6.11</v>
      </c>
    </row>
    <row r="44" spans="1:2" x14ac:dyDescent="0.2">
      <c r="A44" t="s">
        <v>5</v>
      </c>
      <c r="B44" s="15">
        <v>6.05</v>
      </c>
    </row>
    <row r="45" spans="1:2" x14ac:dyDescent="0.2">
      <c r="A45" t="s">
        <v>25</v>
      </c>
      <c r="B45" s="15">
        <v>6.22</v>
      </c>
    </row>
    <row r="46" spans="1:2" x14ac:dyDescent="0.2">
      <c r="A46" t="s">
        <v>22</v>
      </c>
      <c r="B46" s="15">
        <v>6.07</v>
      </c>
    </row>
    <row r="47" spans="1:2" x14ac:dyDescent="0.2">
      <c r="A47" t="s">
        <v>23</v>
      </c>
      <c r="B47" s="15">
        <v>5.89</v>
      </c>
    </row>
    <row r="48" spans="1:2" x14ac:dyDescent="0.2">
      <c r="A48" t="s">
        <v>17</v>
      </c>
      <c r="B48" s="15">
        <v>5.86</v>
      </c>
    </row>
    <row r="49" spans="1:2" x14ac:dyDescent="0.2">
      <c r="A49" t="s">
        <v>37</v>
      </c>
      <c r="B49" s="15">
        <v>5.97</v>
      </c>
    </row>
    <row r="50" spans="1:2" x14ac:dyDescent="0.2">
      <c r="A50" t="s">
        <v>40</v>
      </c>
      <c r="B50" s="15">
        <v>5.69</v>
      </c>
    </row>
    <row r="51" spans="1:2" x14ac:dyDescent="0.2">
      <c r="A51" t="s">
        <v>10</v>
      </c>
      <c r="B51" s="15">
        <v>5.95</v>
      </c>
    </row>
    <row r="52" spans="1:2" x14ac:dyDescent="0.2">
      <c r="A52" t="s">
        <v>7</v>
      </c>
      <c r="B52" s="15">
        <v>5.91</v>
      </c>
    </row>
    <row r="53" spans="1:2" x14ac:dyDescent="0.2">
      <c r="A53" t="s">
        <v>13</v>
      </c>
      <c r="B53" s="15">
        <v>6.01</v>
      </c>
    </row>
    <row r="54" spans="1:2" x14ac:dyDescent="0.2">
      <c r="A54" t="s">
        <v>21</v>
      </c>
      <c r="B54" s="15">
        <v>5.8</v>
      </c>
    </row>
    <row r="55" spans="1:2" x14ac:dyDescent="0.2">
      <c r="A55" t="s">
        <v>3</v>
      </c>
      <c r="B55" s="15">
        <v>6.1</v>
      </c>
    </row>
    <row r="56" spans="1:2" x14ac:dyDescent="0.2">
      <c r="A56" t="s">
        <v>11</v>
      </c>
      <c r="B56" s="15">
        <v>6.16</v>
      </c>
    </row>
    <row r="57" spans="1:2" x14ac:dyDescent="0.2">
      <c r="A57" t="s">
        <v>6</v>
      </c>
      <c r="B57" s="15">
        <v>6.24</v>
      </c>
    </row>
    <row r="58" spans="1:2" x14ac:dyDescent="0.2">
      <c r="A58" t="s">
        <v>12</v>
      </c>
      <c r="B58" s="15">
        <v>6.28</v>
      </c>
    </row>
    <row r="59" spans="1:2" x14ac:dyDescent="0.2">
      <c r="A59" t="s">
        <v>41</v>
      </c>
      <c r="B59" s="15">
        <v>6.3</v>
      </c>
    </row>
    <row r="60" spans="1:2" x14ac:dyDescent="0.2">
      <c r="A60" t="s">
        <v>2</v>
      </c>
      <c r="B60" s="15">
        <v>6.33</v>
      </c>
    </row>
    <row r="61" spans="1:2" x14ac:dyDescent="0.2">
      <c r="A61" t="s">
        <v>16</v>
      </c>
      <c r="B61" s="15">
        <v>6.36</v>
      </c>
    </row>
    <row r="62" spans="1:2" x14ac:dyDescent="0.2">
      <c r="A62" t="s">
        <v>68</v>
      </c>
      <c r="B62" s="15">
        <v>5.19</v>
      </c>
    </row>
    <row r="63" spans="1:2" x14ac:dyDescent="0.2">
      <c r="A63" t="s">
        <v>49</v>
      </c>
      <c r="B63" s="15">
        <v>6.22</v>
      </c>
    </row>
    <row r="64" spans="1:2" x14ac:dyDescent="0.2">
      <c r="A64" t="s">
        <v>70</v>
      </c>
      <c r="B64" s="15">
        <v>6.19</v>
      </c>
    </row>
    <row r="65" spans="1:2" x14ac:dyDescent="0.2">
      <c r="A65" t="s">
        <v>52</v>
      </c>
      <c r="B65" s="15">
        <v>5.83</v>
      </c>
    </row>
    <row r="66" spans="1:2" x14ac:dyDescent="0.2">
      <c r="A66" t="s">
        <v>50</v>
      </c>
      <c r="B66" s="15">
        <v>6.11</v>
      </c>
    </row>
    <row r="67" spans="1:2" x14ac:dyDescent="0.2">
      <c r="A67" t="s">
        <v>61</v>
      </c>
      <c r="B67" s="15">
        <v>5.4</v>
      </c>
    </row>
    <row r="68" spans="1:2" x14ac:dyDescent="0.2">
      <c r="A68" t="s">
        <v>73</v>
      </c>
      <c r="B68" s="15">
        <v>6.2</v>
      </c>
    </row>
    <row r="69" spans="1:2" x14ac:dyDescent="0.2">
      <c r="A69" t="s">
        <v>67</v>
      </c>
      <c r="B69" s="15">
        <v>6.09</v>
      </c>
    </row>
    <row r="70" spans="1:2" x14ac:dyDescent="0.2">
      <c r="A70" t="s">
        <v>72</v>
      </c>
      <c r="B70" s="15">
        <v>5.97</v>
      </c>
    </row>
    <row r="71" spans="1:2" x14ac:dyDescent="0.2">
      <c r="A71" t="s">
        <v>51</v>
      </c>
      <c r="B71" s="15">
        <v>6.18</v>
      </c>
    </row>
    <row r="72" spans="1:2" x14ac:dyDescent="0.2">
      <c r="A72" t="s">
        <v>64</v>
      </c>
      <c r="B72" s="15">
        <v>5.91</v>
      </c>
    </row>
    <row r="73" spans="1:2" x14ac:dyDescent="0.2">
      <c r="A73" t="s">
        <v>45</v>
      </c>
      <c r="B73" s="15">
        <v>6.11</v>
      </c>
    </row>
    <row r="74" spans="1:2" x14ac:dyDescent="0.2">
      <c r="A74" t="s">
        <v>71</v>
      </c>
      <c r="B74" s="15">
        <v>6</v>
      </c>
    </row>
    <row r="75" spans="1:2" x14ac:dyDescent="0.2">
      <c r="A75" t="s">
        <v>43</v>
      </c>
      <c r="B75" s="15">
        <v>5.82</v>
      </c>
    </row>
    <row r="76" spans="1:2" x14ac:dyDescent="0.2">
      <c r="A76" t="s">
        <v>44</v>
      </c>
      <c r="B76" s="15">
        <v>6.16</v>
      </c>
    </row>
    <row r="77" spans="1:2" x14ac:dyDescent="0.2">
      <c r="A77" t="s">
        <v>62</v>
      </c>
      <c r="B77" s="15">
        <v>5.57</v>
      </c>
    </row>
    <row r="78" spans="1:2" x14ac:dyDescent="0.2">
      <c r="A78" t="s">
        <v>63</v>
      </c>
      <c r="B78" s="15">
        <v>6.02</v>
      </c>
    </row>
    <row r="79" spans="1:2" x14ac:dyDescent="0.2">
      <c r="A79" t="s">
        <v>78</v>
      </c>
      <c r="B79" s="15">
        <v>6.33</v>
      </c>
    </row>
    <row r="80" spans="1:2" x14ac:dyDescent="0.2">
      <c r="A80" t="s">
        <v>46</v>
      </c>
      <c r="B80" s="15">
        <v>5.83</v>
      </c>
    </row>
    <row r="81" spans="1:2" x14ac:dyDescent="0.2">
      <c r="A81" t="s">
        <v>79</v>
      </c>
      <c r="B81" s="15">
        <v>6.08</v>
      </c>
    </row>
    <row r="82" spans="1:2" x14ac:dyDescent="0.2">
      <c r="B82" s="15"/>
    </row>
    <row r="83" spans="1:2" x14ac:dyDescent="0.2">
      <c r="B83" s="15"/>
    </row>
    <row r="84" spans="1:2" x14ac:dyDescent="0.2">
      <c r="B84" s="15"/>
    </row>
    <row r="85" spans="1:2" x14ac:dyDescent="0.2">
      <c r="B85" s="15"/>
    </row>
    <row r="86" spans="1:2" x14ac:dyDescent="0.2">
      <c r="B86" s="15"/>
    </row>
    <row r="87" spans="1:2" x14ac:dyDescent="0.2">
      <c r="B87" s="15"/>
    </row>
    <row r="88" spans="1:2" x14ac:dyDescent="0.2">
      <c r="B88" s="15"/>
    </row>
    <row r="89" spans="1:2" x14ac:dyDescent="0.2">
      <c r="B89" s="15"/>
    </row>
    <row r="90" spans="1:2" x14ac:dyDescent="0.2">
      <c r="B90" s="15"/>
    </row>
    <row r="91" spans="1:2" x14ac:dyDescent="0.2">
      <c r="B91" s="15"/>
    </row>
    <row r="92" spans="1:2" x14ac:dyDescent="0.2">
      <c r="B92" s="15"/>
    </row>
    <row r="93" spans="1:2" x14ac:dyDescent="0.2">
      <c r="B93" s="15"/>
    </row>
    <row r="94" spans="1:2" x14ac:dyDescent="0.2">
      <c r="B94" s="15"/>
    </row>
    <row r="95" spans="1:2" x14ac:dyDescent="0.2">
      <c r="B95" s="15"/>
    </row>
    <row r="96" spans="1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  <row r="1001" spans="2:2" x14ac:dyDescent="0.2">
      <c r="B1001" s="15"/>
    </row>
    <row r="1002" spans="2:2" x14ac:dyDescent="0.2">
      <c r="B1002" s="15"/>
    </row>
    <row r="1003" spans="2:2" x14ac:dyDescent="0.2">
      <c r="B1003" s="15"/>
    </row>
    <row r="1004" spans="2:2" x14ac:dyDescent="0.2">
      <c r="B1004" s="15"/>
    </row>
    <row r="1005" spans="2:2" x14ac:dyDescent="0.2">
      <c r="B1005" s="15"/>
    </row>
    <row r="1006" spans="2:2" x14ac:dyDescent="0.2">
      <c r="B1006" s="15"/>
    </row>
    <row r="1007" spans="2:2" x14ac:dyDescent="0.2">
      <c r="B1007" s="15"/>
    </row>
    <row r="1008" spans="2:2" x14ac:dyDescent="0.2">
      <c r="B1008" s="15"/>
    </row>
    <row r="1009" spans="2:2" x14ac:dyDescent="0.2">
      <c r="B1009" s="15"/>
    </row>
    <row r="1010" spans="2:2" x14ac:dyDescent="0.2">
      <c r="B1010" s="15"/>
    </row>
    <row r="1011" spans="2:2" x14ac:dyDescent="0.2">
      <c r="B1011" s="15"/>
    </row>
    <row r="1012" spans="2:2" x14ac:dyDescent="0.2">
      <c r="B1012" s="15"/>
    </row>
    <row r="1013" spans="2:2" x14ac:dyDescent="0.2">
      <c r="B1013" s="15"/>
    </row>
    <row r="1014" spans="2:2" x14ac:dyDescent="0.2">
      <c r="B1014" s="15"/>
    </row>
    <row r="1015" spans="2:2" x14ac:dyDescent="0.2">
      <c r="B1015" s="15"/>
    </row>
    <row r="1016" spans="2:2" x14ac:dyDescent="0.2">
      <c r="B101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pane xSplit="1" topLeftCell="B1" activePane="topRight" state="frozen"/>
      <selection pane="topRight" activeCell="T86" sqref="T86"/>
    </sheetView>
  </sheetViews>
  <sheetFormatPr baseColWidth="10" defaultRowHeight="16" x14ac:dyDescent="0.2"/>
  <cols>
    <col min="7" max="7" width="18" bestFit="1" customWidth="1"/>
    <col min="8" max="8" width="17.1640625" bestFit="1" customWidth="1"/>
    <col min="11" max="11" width="18" bestFit="1" customWidth="1"/>
    <col min="12" max="12" width="17.1640625" bestFit="1" customWidth="1"/>
    <col min="15" max="15" width="18.33203125" bestFit="1" customWidth="1"/>
    <col min="16" max="16" width="17.5" bestFit="1" customWidth="1"/>
    <col min="17" max="17" width="12.1640625" bestFit="1" customWidth="1"/>
    <col min="18" max="18" width="6.83203125" bestFit="1" customWidth="1"/>
  </cols>
  <sheetData>
    <row r="1" spans="1:20" ht="19" x14ac:dyDescent="0.25">
      <c r="A1" s="5" t="s">
        <v>0</v>
      </c>
      <c r="B1" t="s">
        <v>127</v>
      </c>
      <c r="C1" t="s">
        <v>115</v>
      </c>
      <c r="D1" t="s">
        <v>116</v>
      </c>
      <c r="E1" t="s">
        <v>133</v>
      </c>
      <c r="F1" t="s">
        <v>117</v>
      </c>
      <c r="G1" t="s">
        <v>131</v>
      </c>
      <c r="H1" t="s">
        <v>132</v>
      </c>
      <c r="I1" t="s">
        <v>134</v>
      </c>
      <c r="J1" t="s">
        <v>135</v>
      </c>
      <c r="K1" t="s">
        <v>137</v>
      </c>
      <c r="L1" t="s">
        <v>138</v>
      </c>
      <c r="M1" t="s">
        <v>139</v>
      </c>
      <c r="N1" t="s">
        <v>135</v>
      </c>
      <c r="O1" t="s">
        <v>146</v>
      </c>
      <c r="P1" t="s">
        <v>147</v>
      </c>
      <c r="Q1" t="s">
        <v>144</v>
      </c>
      <c r="R1" s="15" t="s">
        <v>143</v>
      </c>
      <c r="S1" t="s">
        <v>148</v>
      </c>
      <c r="T1" t="s">
        <v>149</v>
      </c>
    </row>
    <row r="2" spans="1:20" ht="18" x14ac:dyDescent="0.2">
      <c r="A2" s="6" t="s">
        <v>31</v>
      </c>
      <c r="B2" t="s">
        <v>124</v>
      </c>
      <c r="C2" t="s">
        <v>118</v>
      </c>
      <c r="D2" t="s">
        <v>119</v>
      </c>
      <c r="E2">
        <v>1</v>
      </c>
      <c r="F2">
        <v>0</v>
      </c>
      <c r="G2">
        <v>66.784159999999986</v>
      </c>
      <c r="H2">
        <v>1.9138127875529809</v>
      </c>
      <c r="I2">
        <f>H2/G2</f>
        <v>2.8656687267654204E-2</v>
      </c>
      <c r="K2" s="16">
        <v>0.44</v>
      </c>
      <c r="L2" s="16">
        <v>0.28468385616185482</v>
      </c>
      <c r="M2">
        <f>L2/K2</f>
        <v>0.64700876400421548</v>
      </c>
      <c r="O2">
        <v>436.48927392739279</v>
      </c>
      <c r="P2">
        <v>0.96264537046437226</v>
      </c>
      <c r="Q2">
        <v>2.2054273219655387E-3</v>
      </c>
      <c r="R2" s="15">
        <v>5.8</v>
      </c>
      <c r="S2">
        <f>L2/G2</f>
        <v>4.2627451803220239E-3</v>
      </c>
      <c r="T2">
        <f>G2/K2</f>
        <v>151.78218181818178</v>
      </c>
    </row>
    <row r="3" spans="1:20" ht="18" x14ac:dyDescent="0.2">
      <c r="A3" s="6" t="s">
        <v>28</v>
      </c>
      <c r="B3" t="s">
        <v>124</v>
      </c>
      <c r="C3" t="s">
        <v>118</v>
      </c>
      <c r="D3" t="s">
        <v>119</v>
      </c>
      <c r="E3">
        <v>1</v>
      </c>
      <c r="F3">
        <v>12</v>
      </c>
      <c r="G3">
        <v>97.187055000000001</v>
      </c>
      <c r="H3">
        <v>2.8263058059348613E-2</v>
      </c>
      <c r="I3">
        <f t="shared" ref="I3:I66" si="0">H3/G3</f>
        <v>2.908109321693986E-4</v>
      </c>
      <c r="K3" s="16">
        <v>-0.31714285714285717</v>
      </c>
      <c r="L3" s="16">
        <v>1.2121830534626236E-2</v>
      </c>
      <c r="M3">
        <f t="shared" ref="M3:M66" si="1">L3/K3</f>
        <v>-3.8221988172244883E-2</v>
      </c>
      <c r="O3">
        <v>336.98360655737713</v>
      </c>
      <c r="P3">
        <v>0.74188252452563619</v>
      </c>
      <c r="Q3">
        <v>2.2015389178859602E-3</v>
      </c>
      <c r="R3" s="15">
        <v>6.21</v>
      </c>
      <c r="S3">
        <f t="shared" ref="S3:S66" si="2">L3/G3</f>
        <v>1.2472680167771558E-4</v>
      </c>
      <c r="T3">
        <f t="shared" ref="T3:T66" si="3">G3/K3</f>
        <v>-306.4456689189189</v>
      </c>
    </row>
    <row r="4" spans="1:20" ht="18" x14ac:dyDescent="0.2">
      <c r="A4" s="6" t="s">
        <v>19</v>
      </c>
      <c r="B4" t="s">
        <v>124</v>
      </c>
      <c r="C4" t="s">
        <v>118</v>
      </c>
      <c r="D4" t="s">
        <v>119</v>
      </c>
      <c r="E4">
        <v>1</v>
      </c>
      <c r="F4">
        <v>3</v>
      </c>
      <c r="G4">
        <v>99.362565000000004</v>
      </c>
      <c r="H4">
        <v>0.35934459513158307</v>
      </c>
      <c r="I4">
        <f t="shared" si="0"/>
        <v>3.6164987803161386E-3</v>
      </c>
      <c r="K4" s="16">
        <v>0.62714285714285722</v>
      </c>
      <c r="L4" s="16">
        <v>0.23566954842410517</v>
      </c>
      <c r="M4">
        <f t="shared" si="1"/>
        <v>0.37578287903615853</v>
      </c>
      <c r="O4">
        <v>349.9006622516556</v>
      </c>
      <c r="P4">
        <v>3.6526045650709755</v>
      </c>
      <c r="Q4">
        <v>1.0438975855507095E-2</v>
      </c>
      <c r="R4" s="15">
        <v>6.17</v>
      </c>
      <c r="S4">
        <f t="shared" si="2"/>
        <v>2.3718142584594629E-3</v>
      </c>
      <c r="T4">
        <f t="shared" si="3"/>
        <v>158.43689179954441</v>
      </c>
    </row>
    <row r="5" spans="1:20" ht="18" x14ac:dyDescent="0.2">
      <c r="A5" s="6" t="s">
        <v>38</v>
      </c>
      <c r="B5" t="s">
        <v>124</v>
      </c>
      <c r="C5" t="s">
        <v>118</v>
      </c>
      <c r="D5" t="s">
        <v>119</v>
      </c>
      <c r="E5">
        <v>1</v>
      </c>
      <c r="F5">
        <v>6</v>
      </c>
      <c r="G5">
        <v>64.317440000000005</v>
      </c>
      <c r="H5">
        <v>2.1076166141396842</v>
      </c>
      <c r="I5">
        <f t="shared" si="0"/>
        <v>3.2768975477563848E-2</v>
      </c>
      <c r="K5" s="16">
        <v>2.9142857142857146</v>
      </c>
      <c r="L5" s="16">
        <v>0.11313708498984137</v>
      </c>
      <c r="M5">
        <f t="shared" si="1"/>
        <v>3.8821548771023999E-2</v>
      </c>
      <c r="O5">
        <v>241.63867083555078</v>
      </c>
      <c r="P5">
        <v>5.0626907480852639</v>
      </c>
      <c r="Q5">
        <v>2.0951492286310085E-2</v>
      </c>
      <c r="R5" s="15">
        <v>6.18</v>
      </c>
      <c r="S5">
        <f t="shared" si="2"/>
        <v>1.7590421041297876E-3</v>
      </c>
      <c r="T5">
        <f t="shared" si="3"/>
        <v>22.069709803921569</v>
      </c>
    </row>
    <row r="6" spans="1:20" ht="18" x14ac:dyDescent="0.2">
      <c r="A6" s="6" t="s">
        <v>36</v>
      </c>
      <c r="B6" t="s">
        <v>124</v>
      </c>
      <c r="C6" t="s">
        <v>118</v>
      </c>
      <c r="D6" t="s">
        <v>119</v>
      </c>
      <c r="E6">
        <v>1</v>
      </c>
      <c r="F6">
        <v>9</v>
      </c>
      <c r="G6">
        <v>129.51136500000001</v>
      </c>
      <c r="H6">
        <v>1.6432949462725384</v>
      </c>
      <c r="I6">
        <f t="shared" si="0"/>
        <v>1.2688422720836416E-2</v>
      </c>
      <c r="K6" s="16">
        <v>-0.28857142857142859</v>
      </c>
      <c r="L6" s="16">
        <v>8.4852813742385777E-2</v>
      </c>
      <c r="M6">
        <f t="shared" si="1"/>
        <v>-0.29404440405777249</v>
      </c>
      <c r="O6">
        <v>243.56187290969896</v>
      </c>
      <c r="P6">
        <v>4.5642678518062247</v>
      </c>
      <c r="Q6">
        <v>1.873966478118862E-2</v>
      </c>
      <c r="R6" s="15">
        <v>6.23</v>
      </c>
      <c r="S6">
        <f t="shared" si="2"/>
        <v>6.551765842510097E-4</v>
      </c>
      <c r="T6">
        <f t="shared" si="3"/>
        <v>-448.80175990099013</v>
      </c>
    </row>
    <row r="7" spans="1:20" ht="18" x14ac:dyDescent="0.2">
      <c r="A7" s="6" t="s">
        <v>26</v>
      </c>
      <c r="B7" t="s">
        <v>124</v>
      </c>
      <c r="C7" t="s">
        <v>118</v>
      </c>
      <c r="D7" t="s">
        <v>119</v>
      </c>
      <c r="E7">
        <v>2</v>
      </c>
      <c r="F7">
        <v>0</v>
      </c>
      <c r="G7">
        <v>42.605165</v>
      </c>
      <c r="H7">
        <v>0.37549491401326818</v>
      </c>
      <c r="I7">
        <f t="shared" si="0"/>
        <v>8.8133660323406367E-3</v>
      </c>
      <c r="K7" s="16">
        <v>0.54142857142857148</v>
      </c>
      <c r="L7" s="16">
        <v>0.11451168136949164</v>
      </c>
      <c r="M7">
        <f t="shared" si="1"/>
        <v>0.21149914764813757</v>
      </c>
      <c r="O7">
        <v>415.26726973684208</v>
      </c>
      <c r="P7">
        <v>1.2734900088725276</v>
      </c>
      <c r="Q7">
        <v>3.066675612743445E-3</v>
      </c>
      <c r="R7" s="15">
        <v>5.83</v>
      </c>
      <c r="S7">
        <f t="shared" si="2"/>
        <v>2.6877417648656361E-3</v>
      </c>
      <c r="T7">
        <f t="shared" si="3"/>
        <v>78.690278364116082</v>
      </c>
    </row>
    <row r="8" spans="1:20" ht="18" x14ac:dyDescent="0.2">
      <c r="A8" s="6" t="s">
        <v>35</v>
      </c>
      <c r="B8" t="s">
        <v>124</v>
      </c>
      <c r="C8" t="s">
        <v>118</v>
      </c>
      <c r="D8" t="s">
        <v>119</v>
      </c>
      <c r="E8">
        <v>2</v>
      </c>
      <c r="F8">
        <v>12</v>
      </c>
      <c r="G8">
        <v>187.92180999999999</v>
      </c>
      <c r="H8">
        <v>4.1587071121947039</v>
      </c>
      <c r="I8">
        <f t="shared" si="0"/>
        <v>2.2129986467215829E-2</v>
      </c>
      <c r="K8" s="16">
        <v>2.5114285714285716</v>
      </c>
      <c r="L8" s="16">
        <v>4.0406101778362839E-3</v>
      </c>
      <c r="M8">
        <f t="shared" si="1"/>
        <v>1.6088891493091005E-3</v>
      </c>
      <c r="O8">
        <v>272.75248344370857</v>
      </c>
      <c r="P8">
        <v>6.1286490058130099</v>
      </c>
      <c r="Q8">
        <v>2.2469635944040296E-2</v>
      </c>
      <c r="R8" s="15">
        <v>6.34</v>
      </c>
      <c r="S8">
        <f t="shared" si="2"/>
        <v>2.150154991502202E-5</v>
      </c>
      <c r="T8" s="17">
        <f t="shared" si="3"/>
        <v>74.826659271899885</v>
      </c>
    </row>
    <row r="9" spans="1:20" ht="18" x14ac:dyDescent="0.2">
      <c r="A9" s="6" t="s">
        <v>30</v>
      </c>
      <c r="B9" t="s">
        <v>124</v>
      </c>
      <c r="C9" t="s">
        <v>118</v>
      </c>
      <c r="D9" t="s">
        <v>119</v>
      </c>
      <c r="E9">
        <v>2</v>
      </c>
      <c r="F9">
        <v>3</v>
      </c>
      <c r="G9">
        <v>150.438515</v>
      </c>
      <c r="H9">
        <v>3.8397383142675143</v>
      </c>
      <c r="I9">
        <f t="shared" si="0"/>
        <v>2.5523638772075852E-2</v>
      </c>
      <c r="K9" s="16">
        <v>0.88571428571428568</v>
      </c>
      <c r="L9" s="16">
        <v>0.15247616073287226</v>
      </c>
      <c r="M9">
        <f t="shared" si="1"/>
        <v>0.17215050405324289</v>
      </c>
      <c r="O9">
        <v>240.81310679611653</v>
      </c>
      <c r="P9">
        <v>9.1134393400506095</v>
      </c>
      <c r="Q9">
        <v>3.784444900570328E-2</v>
      </c>
      <c r="R9" s="15">
        <v>5.93</v>
      </c>
      <c r="S9">
        <f t="shared" si="2"/>
        <v>1.0135447078354388E-3</v>
      </c>
      <c r="T9">
        <f t="shared" si="3"/>
        <v>169.84993629032257</v>
      </c>
    </row>
    <row r="10" spans="1:20" ht="18" x14ac:dyDescent="0.2">
      <c r="A10" s="6" t="s">
        <v>24</v>
      </c>
      <c r="B10" t="s">
        <v>124</v>
      </c>
      <c r="C10" t="s">
        <v>118</v>
      </c>
      <c r="D10" t="s">
        <v>119</v>
      </c>
      <c r="E10">
        <v>2</v>
      </c>
      <c r="F10">
        <v>6</v>
      </c>
      <c r="G10">
        <v>57.302705000000003</v>
      </c>
      <c r="H10">
        <v>1.8936248889497309</v>
      </c>
      <c r="I10">
        <f t="shared" si="0"/>
        <v>3.304599475626379E-2</v>
      </c>
      <c r="K10" s="16">
        <v>0.51571428571428579</v>
      </c>
      <c r="L10" s="16">
        <v>0.30574988666764691</v>
      </c>
      <c r="M10">
        <f t="shared" si="1"/>
        <v>0.59286681625305482</v>
      </c>
      <c r="O10">
        <v>362.76936026936022</v>
      </c>
      <c r="P10">
        <v>4.0831250159386201</v>
      </c>
      <c r="Q10">
        <v>1.1255429656205957E-2</v>
      </c>
      <c r="R10" s="15">
        <v>5.31</v>
      </c>
      <c r="S10">
        <f t="shared" si="2"/>
        <v>5.3356972706200675E-3</v>
      </c>
      <c r="T10">
        <f t="shared" si="3"/>
        <v>111.11327839335179</v>
      </c>
    </row>
    <row r="11" spans="1:20" ht="18" x14ac:dyDescent="0.2">
      <c r="A11" s="6" t="s">
        <v>39</v>
      </c>
      <c r="B11" t="s">
        <v>124</v>
      </c>
      <c r="C11" t="s">
        <v>118</v>
      </c>
      <c r="D11" t="s">
        <v>119</v>
      </c>
      <c r="E11">
        <v>2</v>
      </c>
      <c r="F11">
        <v>9</v>
      </c>
      <c r="G11">
        <v>37.500425</v>
      </c>
      <c r="H11">
        <v>1.1022592637170037</v>
      </c>
      <c r="I11">
        <f t="shared" si="0"/>
        <v>2.9393247242318017E-2</v>
      </c>
      <c r="K11" s="16">
        <v>0.93142857142857149</v>
      </c>
      <c r="L11" s="16">
        <v>2.4243661069252471E-2</v>
      </c>
      <c r="M11">
        <f t="shared" si="1"/>
        <v>2.6028470473123816E-2</v>
      </c>
      <c r="O11">
        <v>305.40833333333342</v>
      </c>
      <c r="P11">
        <v>3.7830212793440285</v>
      </c>
      <c r="Q11">
        <v>1.2386765082847645E-2</v>
      </c>
      <c r="R11" s="15">
        <v>5.46</v>
      </c>
      <c r="S11">
        <f t="shared" si="2"/>
        <v>6.4649030162331421E-4</v>
      </c>
      <c r="T11">
        <f t="shared" si="3"/>
        <v>40.261192484662573</v>
      </c>
    </row>
    <row r="12" spans="1:20" ht="18" x14ac:dyDescent="0.2">
      <c r="A12" s="6" t="s">
        <v>4</v>
      </c>
      <c r="B12" t="s">
        <v>124</v>
      </c>
      <c r="C12" t="s">
        <v>118</v>
      </c>
      <c r="D12" t="s">
        <v>119</v>
      </c>
      <c r="E12">
        <v>3</v>
      </c>
      <c r="F12">
        <v>0</v>
      </c>
      <c r="G12">
        <v>118.79655</v>
      </c>
      <c r="H12">
        <v>0.97709429237743251</v>
      </c>
      <c r="I12">
        <f t="shared" si="0"/>
        <v>8.2249382863175107E-3</v>
      </c>
      <c r="K12" s="16">
        <v>0.45571428571428568</v>
      </c>
      <c r="L12" s="16">
        <v>0.29424872629319926</v>
      </c>
      <c r="M12">
        <f t="shared" si="1"/>
        <v>0.64568686020451249</v>
      </c>
      <c r="O12">
        <v>481.64643374128173</v>
      </c>
      <c r="P12">
        <v>2.6810783172871213</v>
      </c>
      <c r="Q12">
        <v>5.5664863880779255E-3</v>
      </c>
      <c r="R12" s="15">
        <v>5.74</v>
      </c>
      <c r="S12">
        <f t="shared" si="2"/>
        <v>2.4769130609701988E-3</v>
      </c>
      <c r="T12">
        <f t="shared" si="3"/>
        <v>260.68208463949844</v>
      </c>
    </row>
    <row r="13" spans="1:20" ht="18" x14ac:dyDescent="0.2">
      <c r="A13" s="6" t="s">
        <v>32</v>
      </c>
      <c r="B13" t="s">
        <v>124</v>
      </c>
      <c r="C13" t="s">
        <v>118</v>
      </c>
      <c r="D13" t="s">
        <v>119</v>
      </c>
      <c r="E13">
        <v>3</v>
      </c>
      <c r="F13">
        <v>12</v>
      </c>
      <c r="G13">
        <v>79.349014999999994</v>
      </c>
      <c r="H13">
        <v>3.0483726890342417</v>
      </c>
      <c r="I13">
        <f t="shared" si="0"/>
        <v>3.8417271960266196E-2</v>
      </c>
      <c r="K13" s="16">
        <v>2.92</v>
      </c>
      <c r="L13" s="16">
        <v>5.6568542494920687E-2</v>
      </c>
      <c r="M13">
        <f t="shared" si="1"/>
        <v>1.9372788525657769E-2</v>
      </c>
      <c r="O13">
        <v>384.9843838256304</v>
      </c>
      <c r="P13">
        <v>6.7369794167257533</v>
      </c>
      <c r="Q13">
        <v>1.7499357635703761E-2</v>
      </c>
      <c r="R13" s="15">
        <v>6.15</v>
      </c>
      <c r="S13">
        <f t="shared" si="2"/>
        <v>7.1290793584420284E-4</v>
      </c>
      <c r="T13" s="17">
        <f t="shared" si="3"/>
        <v>27.17432020547945</v>
      </c>
    </row>
    <row r="14" spans="1:20" ht="18" x14ac:dyDescent="0.2">
      <c r="A14" s="6" t="s">
        <v>9</v>
      </c>
      <c r="B14" t="s">
        <v>124</v>
      </c>
      <c r="C14" t="s">
        <v>118</v>
      </c>
      <c r="D14" t="s">
        <v>119</v>
      </c>
      <c r="E14">
        <v>3</v>
      </c>
      <c r="F14">
        <v>3</v>
      </c>
      <c r="G14">
        <v>132.92880000000002</v>
      </c>
      <c r="H14">
        <v>2.6486522966944928</v>
      </c>
      <c r="I14">
        <f t="shared" si="0"/>
        <v>1.9925345724135721E-2</v>
      </c>
      <c r="K14" s="16">
        <v>0.53714285714285714</v>
      </c>
      <c r="L14" s="16">
        <v>3.232488142566977E-2</v>
      </c>
      <c r="M14">
        <f t="shared" si="1"/>
        <v>6.0179300526512873E-2</v>
      </c>
      <c r="O14">
        <v>346.51076158940396</v>
      </c>
      <c r="P14">
        <v>5.2681796532169943E-2</v>
      </c>
      <c r="Q14">
        <v>1.5203509492901394E-4</v>
      </c>
      <c r="R14" s="15">
        <v>6.33</v>
      </c>
      <c r="S14">
        <f t="shared" si="2"/>
        <v>2.4317440182766839E-4</v>
      </c>
      <c r="T14">
        <f t="shared" si="3"/>
        <v>247.47382978723408</v>
      </c>
    </row>
    <row r="15" spans="1:20" ht="18" x14ac:dyDescent="0.2">
      <c r="A15" s="6" t="s">
        <v>18</v>
      </c>
      <c r="B15" t="s">
        <v>124</v>
      </c>
      <c r="C15" t="s">
        <v>118</v>
      </c>
      <c r="D15" t="s">
        <v>119</v>
      </c>
      <c r="E15">
        <v>3</v>
      </c>
      <c r="F15">
        <v>6</v>
      </c>
      <c r="G15">
        <v>110.53989</v>
      </c>
      <c r="H15">
        <v>0.87211721964545819</v>
      </c>
      <c r="I15">
        <f t="shared" si="0"/>
        <v>7.8896154107395821E-3</v>
      </c>
      <c r="K15" s="16">
        <v>3.1857142857142859</v>
      </c>
      <c r="L15" s="16">
        <v>0.3192082040784936</v>
      </c>
      <c r="M15">
        <f t="shared" si="1"/>
        <v>0.10019988468831637</v>
      </c>
      <c r="O15">
        <v>372.39900069031262</v>
      </c>
      <c r="P15">
        <v>1.4411301545900004</v>
      </c>
      <c r="Q15">
        <v>3.8698550530978618E-3</v>
      </c>
      <c r="R15" s="15">
        <v>6.23</v>
      </c>
      <c r="S15">
        <f t="shared" si="2"/>
        <v>2.8877195741600034E-3</v>
      </c>
      <c r="T15">
        <f t="shared" si="3"/>
        <v>34.698620179372192</v>
      </c>
    </row>
    <row r="16" spans="1:20" ht="18" x14ac:dyDescent="0.2">
      <c r="A16" s="6" t="s">
        <v>27</v>
      </c>
      <c r="B16" t="s">
        <v>124</v>
      </c>
      <c r="C16" t="s">
        <v>118</v>
      </c>
      <c r="D16" t="s">
        <v>119</v>
      </c>
      <c r="E16">
        <v>3</v>
      </c>
      <c r="F16">
        <v>9</v>
      </c>
      <c r="G16">
        <v>111.661905</v>
      </c>
      <c r="H16">
        <v>4.0173918219722911</v>
      </c>
      <c r="I16">
        <f t="shared" si="0"/>
        <v>3.5978177355762385E-2</v>
      </c>
      <c r="K16" s="16">
        <v>2.5942857142857143</v>
      </c>
      <c r="L16" s="16">
        <v>7.273098320776962E-2</v>
      </c>
      <c r="M16">
        <f t="shared" si="1"/>
        <v>2.8035070619734984E-2</v>
      </c>
      <c r="O16">
        <v>335.0325732899023</v>
      </c>
      <c r="P16">
        <v>8.3033223002506631</v>
      </c>
      <c r="Q16">
        <v>2.4783626913392188E-2</v>
      </c>
      <c r="R16" s="15">
        <v>6.15</v>
      </c>
      <c r="S16">
        <f t="shared" si="2"/>
        <v>6.5135001241264532E-4</v>
      </c>
      <c r="T16">
        <f t="shared" si="3"/>
        <v>43.041483204845818</v>
      </c>
    </row>
    <row r="17" spans="1:20" ht="18" x14ac:dyDescent="0.2">
      <c r="A17" s="6" t="s">
        <v>34</v>
      </c>
      <c r="B17" t="s">
        <v>124</v>
      </c>
      <c r="C17" t="s">
        <v>118</v>
      </c>
      <c r="D17" t="s">
        <v>119</v>
      </c>
      <c r="E17">
        <v>4</v>
      </c>
      <c r="F17">
        <v>0</v>
      </c>
      <c r="G17">
        <v>99.593819999999994</v>
      </c>
      <c r="H17">
        <v>1.7926853959347013</v>
      </c>
      <c r="I17">
        <f t="shared" si="0"/>
        <v>1.7999966222148136E-2</v>
      </c>
      <c r="K17" s="16">
        <v>0.58857142857142863</v>
      </c>
      <c r="L17" s="16">
        <v>0.15354318677193576</v>
      </c>
      <c r="M17">
        <f t="shared" si="1"/>
        <v>0.26087434645717239</v>
      </c>
      <c r="O17">
        <v>493.06557377049188</v>
      </c>
      <c r="P17">
        <v>6.8971890951814698</v>
      </c>
      <c r="Q17">
        <v>1.3988380982347627E-2</v>
      </c>
      <c r="R17" s="15">
        <v>5.94</v>
      </c>
      <c r="S17">
        <f t="shared" si="2"/>
        <v>1.5416939200839548E-3</v>
      </c>
      <c r="T17">
        <f t="shared" si="3"/>
        <v>169.21280097087376</v>
      </c>
    </row>
    <row r="18" spans="1:20" ht="18" x14ac:dyDescent="0.2">
      <c r="A18" s="6" t="s">
        <v>29</v>
      </c>
      <c r="B18" t="s">
        <v>124</v>
      </c>
      <c r="C18" t="s">
        <v>118</v>
      </c>
      <c r="D18" t="s">
        <v>119</v>
      </c>
      <c r="E18">
        <v>4</v>
      </c>
      <c r="F18">
        <v>12</v>
      </c>
      <c r="G18">
        <v>134.82452000000001</v>
      </c>
      <c r="H18">
        <v>7.0657645110059759</v>
      </c>
      <c r="I18">
        <f t="shared" si="0"/>
        <v>5.240711786703172E-2</v>
      </c>
      <c r="K18" s="16">
        <v>2.9514285714285715</v>
      </c>
      <c r="L18" s="16">
        <v>0.21415233944507306</v>
      </c>
      <c r="M18">
        <f t="shared" si="1"/>
        <v>7.2558875901041209E-2</v>
      </c>
      <c r="O18">
        <v>380.66919191919192</v>
      </c>
      <c r="P18">
        <v>7.3746237532843031</v>
      </c>
      <c r="Q18">
        <v>1.9372788525659785E-2</v>
      </c>
      <c r="R18" s="15">
        <v>5.71</v>
      </c>
      <c r="S18">
        <f t="shared" si="2"/>
        <v>1.58837828197032E-3</v>
      </c>
      <c r="T18" s="17">
        <f t="shared" si="3"/>
        <v>45.681105517909003</v>
      </c>
    </row>
    <row r="19" spans="1:20" ht="18" x14ac:dyDescent="0.2">
      <c r="A19" s="6" t="s">
        <v>14</v>
      </c>
      <c r="B19" t="s">
        <v>124</v>
      </c>
      <c r="C19" t="s">
        <v>118</v>
      </c>
      <c r="D19" t="s">
        <v>119</v>
      </c>
      <c r="E19">
        <v>4</v>
      </c>
      <c r="F19">
        <v>3</v>
      </c>
      <c r="G19">
        <v>87.128889999999998</v>
      </c>
      <c r="H19">
        <v>0.82366626299818158</v>
      </c>
      <c r="I19">
        <f t="shared" si="0"/>
        <v>9.4534231183041762E-3</v>
      </c>
      <c r="K19" s="16">
        <v>0.75142857142857145</v>
      </c>
      <c r="L19" s="16">
        <v>1.2121830534626236E-2</v>
      </c>
      <c r="M19">
        <f t="shared" si="1"/>
        <v>1.6131713639236434E-2</v>
      </c>
      <c r="O19">
        <v>366.09685430463571</v>
      </c>
      <c r="P19">
        <v>12.204616215017401</v>
      </c>
      <c r="Q19">
        <v>3.3337123964637297E-2</v>
      </c>
      <c r="R19" s="15">
        <v>6.04</v>
      </c>
      <c r="S19">
        <f t="shared" si="2"/>
        <v>1.3912527216433304E-4</v>
      </c>
      <c r="T19">
        <f t="shared" si="3"/>
        <v>115.95099429657795</v>
      </c>
    </row>
    <row r="20" spans="1:20" ht="18" x14ac:dyDescent="0.2">
      <c r="A20" s="6" t="s">
        <v>8</v>
      </c>
      <c r="B20" t="s">
        <v>124</v>
      </c>
      <c r="C20" t="s">
        <v>118</v>
      </c>
      <c r="D20" t="s">
        <v>119</v>
      </c>
      <c r="E20">
        <v>4</v>
      </c>
      <c r="F20">
        <v>6</v>
      </c>
      <c r="G20">
        <v>175.20564000000002</v>
      </c>
      <c r="H20">
        <v>2.7455542099902579</v>
      </c>
      <c r="I20">
        <f t="shared" si="0"/>
        <v>1.5670467057968325E-2</v>
      </c>
      <c r="K20" s="16">
        <v>-0.17142857142857143</v>
      </c>
      <c r="L20" s="16">
        <v>0.12929952570268297</v>
      </c>
      <c r="M20">
        <f t="shared" si="1"/>
        <v>-0.75424723326565057</v>
      </c>
      <c r="O20">
        <v>397.05387205387206</v>
      </c>
      <c r="P20">
        <v>1.6784857936997872</v>
      </c>
      <c r="Q20">
        <v>4.2273502711794517E-3</v>
      </c>
      <c r="R20" s="15">
        <v>6.16</v>
      </c>
      <c r="S20">
        <f t="shared" si="2"/>
        <v>7.3798723433037288E-4</v>
      </c>
      <c r="T20">
        <f t="shared" si="3"/>
        <v>-1022.0329</v>
      </c>
    </row>
    <row r="21" spans="1:20" ht="18" x14ac:dyDescent="0.2">
      <c r="A21" s="6" t="s">
        <v>33</v>
      </c>
      <c r="B21" t="s">
        <v>124</v>
      </c>
      <c r="C21" t="s">
        <v>118</v>
      </c>
      <c r="D21" t="s">
        <v>119</v>
      </c>
      <c r="E21">
        <v>4</v>
      </c>
      <c r="F21">
        <v>9</v>
      </c>
      <c r="G21">
        <v>131.70686000000001</v>
      </c>
      <c r="H21">
        <v>0.20995414547552413</v>
      </c>
      <c r="I21">
        <f t="shared" si="0"/>
        <v>1.594101821845302E-3</v>
      </c>
      <c r="K21" s="16">
        <v>2.2314285714285713</v>
      </c>
      <c r="L21" s="16">
        <v>0.29496454300924535</v>
      </c>
      <c r="M21">
        <f t="shared" si="1"/>
        <v>0.13218641492091662</v>
      </c>
      <c r="O21">
        <v>326.74663299663297</v>
      </c>
      <c r="P21">
        <v>6.5472850378466299E-2</v>
      </c>
      <c r="Q21">
        <v>2.0037804147515417E-4</v>
      </c>
      <c r="R21" s="15">
        <v>5.8</v>
      </c>
      <c r="S21">
        <f t="shared" si="2"/>
        <v>2.2395533764091357E-3</v>
      </c>
      <c r="T21">
        <f t="shared" si="3"/>
        <v>59.023560819462233</v>
      </c>
    </row>
    <row r="22" spans="1:20" ht="18" x14ac:dyDescent="0.2">
      <c r="A22" s="6" t="s">
        <v>59</v>
      </c>
      <c r="B22" t="s">
        <v>118</v>
      </c>
      <c r="C22" t="s">
        <v>118</v>
      </c>
      <c r="D22" t="s">
        <v>120</v>
      </c>
      <c r="E22">
        <v>1</v>
      </c>
      <c r="F22">
        <v>0</v>
      </c>
      <c r="G22">
        <v>9.4957300000000018</v>
      </c>
      <c r="H22">
        <v>0.55718600143936037</v>
      </c>
      <c r="I22">
        <f t="shared" si="0"/>
        <v>5.8677532052760585E-2</v>
      </c>
      <c r="K22" s="16">
        <v>0.38571428571428568</v>
      </c>
      <c r="L22" s="16">
        <v>6.8690373029550597E-2</v>
      </c>
      <c r="M22">
        <f t="shared" si="1"/>
        <v>0.1780861522988349</v>
      </c>
      <c r="O22">
        <v>687.0157284768211</v>
      </c>
      <c r="P22">
        <v>0.48584323563182463</v>
      </c>
      <c r="Q22">
        <v>7.0717920346450452E-4</v>
      </c>
      <c r="R22" s="15">
        <v>5.85</v>
      </c>
      <c r="S22">
        <f t="shared" si="2"/>
        <v>7.2338169924324493E-3</v>
      </c>
      <c r="T22">
        <f t="shared" si="3"/>
        <v>24.618559259259268</v>
      </c>
    </row>
    <row r="23" spans="1:20" ht="18" x14ac:dyDescent="0.2">
      <c r="A23" s="6" t="s">
        <v>75</v>
      </c>
      <c r="B23" t="s">
        <v>118</v>
      </c>
      <c r="C23" t="s">
        <v>118</v>
      </c>
      <c r="D23" t="s">
        <v>120</v>
      </c>
      <c r="E23">
        <v>1</v>
      </c>
      <c r="F23">
        <v>12</v>
      </c>
      <c r="G23">
        <v>123.829915</v>
      </c>
      <c r="H23">
        <v>3.1614249212106054</v>
      </c>
      <c r="I23">
        <f t="shared" si="0"/>
        <v>2.5530381097415802E-2</v>
      </c>
      <c r="K23" s="16">
        <v>0.8</v>
      </c>
      <c r="L23" s="16">
        <v>0.12929952570268252</v>
      </c>
      <c r="M23">
        <f t="shared" si="1"/>
        <v>0.16162440712835313</v>
      </c>
      <c r="O23">
        <v>297.76755852842803</v>
      </c>
      <c r="P23">
        <v>8.2889942075564775</v>
      </c>
      <c r="Q23">
        <v>2.7837129902669108E-2</v>
      </c>
      <c r="R23" s="15">
        <v>5.7</v>
      </c>
      <c r="S23">
        <f t="shared" si="2"/>
        <v>1.0441703501345577E-3</v>
      </c>
      <c r="T23" s="17">
        <f t="shared" si="3"/>
        <v>154.78739374999998</v>
      </c>
    </row>
    <row r="24" spans="1:20" ht="18" x14ac:dyDescent="0.2">
      <c r="A24" s="6" t="s">
        <v>58</v>
      </c>
      <c r="B24" t="s">
        <v>118</v>
      </c>
      <c r="C24" t="s">
        <v>118</v>
      </c>
      <c r="D24" t="s">
        <v>120</v>
      </c>
      <c r="E24">
        <v>1</v>
      </c>
      <c r="F24">
        <v>3</v>
      </c>
      <c r="G24">
        <v>52.614794999999994</v>
      </c>
      <c r="H24">
        <v>3.5086567771798602</v>
      </c>
      <c r="I24">
        <f t="shared" si="0"/>
        <v>6.6685744516915071E-2</v>
      </c>
      <c r="K24" s="16">
        <v>-6.0000000000000005E-2</v>
      </c>
      <c r="L24" s="16">
        <v>7.6771593385968021E-2</v>
      </c>
      <c r="M24">
        <f t="shared" si="1"/>
        <v>-1.2795265564328002</v>
      </c>
      <c r="O24">
        <v>392.48758278145692</v>
      </c>
      <c r="P24">
        <v>1.3989943766711066</v>
      </c>
      <c r="Q24">
        <v>3.5644296483389338E-3</v>
      </c>
      <c r="R24" s="15">
        <v>6.06</v>
      </c>
      <c r="S24">
        <f t="shared" si="2"/>
        <v>1.4591255821859237E-3</v>
      </c>
      <c r="T24">
        <f t="shared" si="3"/>
        <v>-876.91324999999983</v>
      </c>
    </row>
    <row r="25" spans="1:20" ht="18" x14ac:dyDescent="0.2">
      <c r="A25" s="6" t="s">
        <v>77</v>
      </c>
      <c r="B25" t="s">
        <v>118</v>
      </c>
      <c r="C25" t="s">
        <v>118</v>
      </c>
      <c r="D25" t="s">
        <v>120</v>
      </c>
      <c r="E25">
        <v>1</v>
      </c>
      <c r="F25">
        <v>6</v>
      </c>
      <c r="G25">
        <v>94.831680000000006</v>
      </c>
      <c r="H25">
        <v>3.100861225400859</v>
      </c>
      <c r="I25">
        <f t="shared" si="0"/>
        <v>3.2698579476825244E-2</v>
      </c>
      <c r="K25" s="16">
        <v>1.4057142857142857</v>
      </c>
      <c r="L25" s="16">
        <v>0.10505586463343207</v>
      </c>
      <c r="M25">
        <f t="shared" si="1"/>
        <v>7.4734863052238268E-2</v>
      </c>
      <c r="O25">
        <v>352.40924092409244</v>
      </c>
      <c r="P25">
        <v>0</v>
      </c>
      <c r="Q25">
        <v>0</v>
      </c>
      <c r="R25" s="15">
        <v>5.9</v>
      </c>
      <c r="S25">
        <f t="shared" si="2"/>
        <v>1.1078140198869414E-3</v>
      </c>
      <c r="T25">
        <f t="shared" si="3"/>
        <v>67.461560975609757</v>
      </c>
    </row>
    <row r="26" spans="1:20" ht="18" x14ac:dyDescent="0.2">
      <c r="A26" s="6" t="s">
        <v>47</v>
      </c>
      <c r="B26" t="s">
        <v>118</v>
      </c>
      <c r="C26" t="s">
        <v>118</v>
      </c>
      <c r="D26" t="s">
        <v>120</v>
      </c>
      <c r="E26">
        <v>1</v>
      </c>
      <c r="F26">
        <v>9</v>
      </c>
      <c r="G26">
        <v>139.28117500000002</v>
      </c>
      <c r="H26">
        <v>2.8384185435631615</v>
      </c>
      <c r="I26">
        <f t="shared" si="0"/>
        <v>2.0379053691664799E-2</v>
      </c>
      <c r="K26" s="16">
        <v>-0.72571428571428576</v>
      </c>
      <c r="L26" s="16">
        <v>0.11313708498984629</v>
      </c>
      <c r="M26">
        <f t="shared" si="1"/>
        <v>-0.1558975580568748</v>
      </c>
      <c r="O26">
        <v>398.38210702341132</v>
      </c>
      <c r="P26">
        <v>4.7475480375674755</v>
      </c>
      <c r="Q26">
        <v>1.1917071459458094E-2</v>
      </c>
      <c r="R26" s="15">
        <v>5.89</v>
      </c>
      <c r="S26">
        <f t="shared" si="2"/>
        <v>8.1229272362073532E-4</v>
      </c>
      <c r="T26">
        <f t="shared" si="3"/>
        <v>-191.92287893700788</v>
      </c>
    </row>
    <row r="27" spans="1:20" ht="18" x14ac:dyDescent="0.2">
      <c r="A27" s="6" t="s">
        <v>55</v>
      </c>
      <c r="B27" t="s">
        <v>118</v>
      </c>
      <c r="C27" t="s">
        <v>118</v>
      </c>
      <c r="D27" t="s">
        <v>120</v>
      </c>
      <c r="E27">
        <v>2</v>
      </c>
      <c r="F27">
        <v>0</v>
      </c>
      <c r="G27">
        <v>26.58005</v>
      </c>
      <c r="H27">
        <v>1.857286671464514</v>
      </c>
      <c r="I27">
        <f t="shared" si="0"/>
        <v>6.9875213608120143E-2</v>
      </c>
      <c r="K27" s="16">
        <v>-0.70000000000000007</v>
      </c>
      <c r="L27" s="16">
        <v>9.2934034098803062E-2</v>
      </c>
      <c r="M27">
        <f t="shared" si="1"/>
        <v>-0.13276290585543293</v>
      </c>
      <c r="O27">
        <v>427.38114754098365</v>
      </c>
      <c r="P27">
        <v>4.9903191688620456</v>
      </c>
      <c r="Q27">
        <v>1.1676507486525245E-2</v>
      </c>
      <c r="R27" s="15">
        <v>5.79</v>
      </c>
      <c r="S27">
        <f t="shared" si="2"/>
        <v>3.4963829676318541E-3</v>
      </c>
      <c r="T27">
        <f t="shared" si="3"/>
        <v>-37.971499999999999</v>
      </c>
    </row>
    <row r="28" spans="1:20" ht="18" x14ac:dyDescent="0.2">
      <c r="A28" s="6" t="s">
        <v>74</v>
      </c>
      <c r="B28" t="s">
        <v>118</v>
      </c>
      <c r="C28" t="s">
        <v>118</v>
      </c>
      <c r="D28" t="s">
        <v>120</v>
      </c>
      <c r="E28">
        <v>2</v>
      </c>
      <c r="F28">
        <v>12</v>
      </c>
      <c r="G28">
        <v>113.334935</v>
      </c>
      <c r="H28">
        <v>4.1546695324716723</v>
      </c>
      <c r="I28">
        <f t="shared" si="0"/>
        <v>3.6658330747458161E-2</v>
      </c>
      <c r="K28" s="16">
        <v>0.47428571428571431</v>
      </c>
      <c r="L28" s="16">
        <v>0</v>
      </c>
      <c r="M28">
        <f t="shared" si="1"/>
        <v>0</v>
      </c>
      <c r="O28">
        <v>308.21013289036546</v>
      </c>
      <c r="P28">
        <v>5.5382200553026619</v>
      </c>
      <c r="Q28">
        <v>1.7968974619250049E-2</v>
      </c>
      <c r="R28" s="15">
        <v>5.71</v>
      </c>
      <c r="S28">
        <f t="shared" si="2"/>
        <v>0</v>
      </c>
      <c r="T28" s="17">
        <f t="shared" si="3"/>
        <v>238.95920030120482</v>
      </c>
    </row>
    <row r="29" spans="1:20" ht="18" x14ac:dyDescent="0.2">
      <c r="A29" s="6" t="s">
        <v>76</v>
      </c>
      <c r="B29" t="s">
        <v>118</v>
      </c>
      <c r="C29" t="s">
        <v>118</v>
      </c>
      <c r="D29" t="s">
        <v>120</v>
      </c>
      <c r="E29">
        <v>2</v>
      </c>
      <c r="F29">
        <v>3</v>
      </c>
      <c r="G29">
        <v>65.947644999999994</v>
      </c>
      <c r="H29">
        <v>2.5315624848008627</v>
      </c>
      <c r="I29">
        <f t="shared" si="0"/>
        <v>3.8387458487727087E-2</v>
      </c>
      <c r="K29" s="16">
        <v>1.7571428571428571</v>
      </c>
      <c r="L29" s="16">
        <v>6.8690373029559076E-2</v>
      </c>
      <c r="M29">
        <f t="shared" si="1"/>
        <v>3.9092082211944192E-2</v>
      </c>
      <c r="O29">
        <v>470.36493288590606</v>
      </c>
      <c r="P29">
        <v>3.6957007103981043</v>
      </c>
      <c r="Q29">
        <v>7.8570923383324397E-3</v>
      </c>
      <c r="R29" s="15">
        <v>6.11</v>
      </c>
      <c r="S29">
        <f t="shared" si="2"/>
        <v>1.0415894764636262E-3</v>
      </c>
      <c r="T29">
        <f t="shared" si="3"/>
        <v>37.531180081300811</v>
      </c>
    </row>
    <row r="30" spans="1:20" ht="18" x14ac:dyDescent="0.2">
      <c r="A30" s="6" t="s">
        <v>81</v>
      </c>
      <c r="B30" t="s">
        <v>118</v>
      </c>
      <c r="C30" t="s">
        <v>118</v>
      </c>
      <c r="D30" t="s">
        <v>120</v>
      </c>
      <c r="E30">
        <v>2</v>
      </c>
      <c r="F30">
        <v>6</v>
      </c>
      <c r="G30">
        <v>89.744069999999994</v>
      </c>
      <c r="H30">
        <v>3.3915669652835723</v>
      </c>
      <c r="I30">
        <f t="shared" si="0"/>
        <v>3.7791543945840347E-2</v>
      </c>
      <c r="K30" s="16">
        <v>1.3885714285714286</v>
      </c>
      <c r="L30" s="16">
        <v>4.8487322138509523E-2</v>
      </c>
      <c r="M30">
        <f t="shared" si="1"/>
        <v>3.4918853391930724E-2</v>
      </c>
      <c r="O30">
        <v>327.10808580858088</v>
      </c>
      <c r="P30">
        <v>12.806100533866191</v>
      </c>
      <c r="Q30">
        <v>3.9149446588000715E-2</v>
      </c>
      <c r="R30" s="15">
        <v>5.71</v>
      </c>
      <c r="S30">
        <f t="shared" si="2"/>
        <v>5.4028441253566419E-4</v>
      </c>
      <c r="T30">
        <f t="shared" si="3"/>
        <v>64.630503086419751</v>
      </c>
    </row>
    <row r="31" spans="1:20" ht="18" x14ac:dyDescent="0.2">
      <c r="A31" s="6" t="s">
        <v>53</v>
      </c>
      <c r="B31" t="s">
        <v>118</v>
      </c>
      <c r="C31" t="s">
        <v>118</v>
      </c>
      <c r="D31" t="s">
        <v>120</v>
      </c>
      <c r="E31">
        <v>2</v>
      </c>
      <c r="F31">
        <v>9</v>
      </c>
      <c r="G31">
        <v>102.89705499999999</v>
      </c>
      <c r="H31">
        <v>0.36741975457845422</v>
      </c>
      <c r="I31">
        <f t="shared" si="0"/>
        <v>3.5707509275018051E-3</v>
      </c>
      <c r="K31" s="16">
        <v>-0.39428571428571424</v>
      </c>
      <c r="L31" s="16">
        <v>0.18586806819760701</v>
      </c>
      <c r="M31">
        <f t="shared" si="1"/>
        <v>-0.47140452079103234</v>
      </c>
      <c r="O31">
        <v>299.57500000000005</v>
      </c>
      <c r="P31">
        <v>6.4228865957775554</v>
      </c>
      <c r="Q31">
        <v>2.1439995312618056E-2</v>
      </c>
      <c r="R31" s="15">
        <v>5.81</v>
      </c>
      <c r="S31">
        <f t="shared" si="2"/>
        <v>1.8063497366140073E-3</v>
      </c>
      <c r="T31">
        <f t="shared" si="3"/>
        <v>-260.97079166666668</v>
      </c>
    </row>
    <row r="32" spans="1:20" ht="18" x14ac:dyDescent="0.2">
      <c r="A32" s="6" t="s">
        <v>66</v>
      </c>
      <c r="B32" t="s">
        <v>118</v>
      </c>
      <c r="C32" t="s">
        <v>118</v>
      </c>
      <c r="D32" t="s">
        <v>120</v>
      </c>
      <c r="E32">
        <v>3</v>
      </c>
      <c r="F32">
        <v>0</v>
      </c>
      <c r="G32">
        <v>40.826499999999996</v>
      </c>
      <c r="H32">
        <v>5.6526116090540056E-2</v>
      </c>
      <c r="I32">
        <f t="shared" si="0"/>
        <v>1.3845447464401813E-3</v>
      </c>
      <c r="K32" s="16">
        <v>1.8571428571428572</v>
      </c>
      <c r="L32" s="16">
        <v>6.4649762851342968E-2</v>
      </c>
      <c r="M32">
        <f t="shared" si="1"/>
        <v>3.4811410766107748E-2</v>
      </c>
      <c r="O32">
        <v>761.50919732441457</v>
      </c>
      <c r="P32">
        <v>2.4890631679217772</v>
      </c>
      <c r="Q32">
        <v>3.2685923908301771E-3</v>
      </c>
      <c r="R32" s="15">
        <v>5.43</v>
      </c>
      <c r="S32">
        <f t="shared" si="2"/>
        <v>1.5835244963771809E-3</v>
      </c>
      <c r="T32">
        <f t="shared" si="3"/>
        <v>21.983499999999996</v>
      </c>
    </row>
    <row r="33" spans="1:20" ht="18" x14ac:dyDescent="0.2">
      <c r="A33" s="6" t="s">
        <v>82</v>
      </c>
      <c r="B33" t="s">
        <v>118</v>
      </c>
      <c r="C33" t="s">
        <v>118</v>
      </c>
      <c r="D33" t="s">
        <v>120</v>
      </c>
      <c r="E33">
        <v>3</v>
      </c>
      <c r="F33">
        <v>12</v>
      </c>
      <c r="G33">
        <v>138.57598999999999</v>
      </c>
      <c r="H33">
        <v>3.4723185596956014</v>
      </c>
      <c r="I33">
        <f t="shared" si="0"/>
        <v>2.5057144168305071E-2</v>
      </c>
      <c r="K33" s="16">
        <v>1.4542857142857144</v>
      </c>
      <c r="L33" s="16">
        <v>2.8284271247460344E-2</v>
      </c>
      <c r="M33">
        <f t="shared" si="1"/>
        <v>1.9448909502182945E-2</v>
      </c>
      <c r="O33">
        <v>510.39735099337742</v>
      </c>
      <c r="P33">
        <v>0</v>
      </c>
      <c r="Q33">
        <v>0</v>
      </c>
      <c r="R33" s="15">
        <v>6</v>
      </c>
      <c r="S33">
        <f t="shared" si="2"/>
        <v>2.0410657897851095E-4</v>
      </c>
      <c r="T33" s="17">
        <f t="shared" si="3"/>
        <v>95.288008840864421</v>
      </c>
    </row>
    <row r="34" spans="1:20" ht="18" x14ac:dyDescent="0.2">
      <c r="A34" s="6" t="s">
        <v>56</v>
      </c>
      <c r="B34" t="s">
        <v>118</v>
      </c>
      <c r="C34" t="s">
        <v>118</v>
      </c>
      <c r="D34" t="s">
        <v>120</v>
      </c>
      <c r="E34">
        <v>3</v>
      </c>
      <c r="F34">
        <v>3</v>
      </c>
      <c r="G34">
        <v>71.577704999999995</v>
      </c>
      <c r="H34">
        <v>56.150621174039131</v>
      </c>
      <c r="I34">
        <f t="shared" si="0"/>
        <v>0.78447082333862383</v>
      </c>
      <c r="J34" t="s">
        <v>136</v>
      </c>
      <c r="K34" s="16">
        <v>0.4514285714285714</v>
      </c>
      <c r="L34" s="16">
        <v>6.4649762851341691E-2</v>
      </c>
      <c r="M34">
        <f t="shared" si="1"/>
        <v>0.14321149998714933</v>
      </c>
      <c r="O34">
        <v>516.29152823920265</v>
      </c>
      <c r="P34">
        <v>3.9642614393732862</v>
      </c>
      <c r="Q34">
        <v>7.6783391214906927E-3</v>
      </c>
      <c r="R34" s="15">
        <v>5.99</v>
      </c>
      <c r="S34">
        <f t="shared" si="2"/>
        <v>9.0321089299163332E-4</v>
      </c>
      <c r="T34">
        <f t="shared" si="3"/>
        <v>158.55820727848101</v>
      </c>
    </row>
    <row r="35" spans="1:20" ht="18" x14ac:dyDescent="0.2">
      <c r="A35" s="6" t="s">
        <v>69</v>
      </c>
      <c r="B35" t="s">
        <v>118</v>
      </c>
      <c r="C35" t="s">
        <v>118</v>
      </c>
      <c r="D35" t="s">
        <v>120</v>
      </c>
      <c r="E35">
        <v>3</v>
      </c>
      <c r="F35">
        <v>6</v>
      </c>
      <c r="G35">
        <v>70.684089999999998</v>
      </c>
      <c r="H35">
        <v>0.53296052311733255</v>
      </c>
      <c r="I35">
        <f t="shared" si="0"/>
        <v>7.5400351495977748E-3</v>
      </c>
      <c r="K35" s="16">
        <v>1.857142857142857</v>
      </c>
      <c r="L35" s="16">
        <v>0.28284271247461756</v>
      </c>
      <c r="M35">
        <f t="shared" si="1"/>
        <v>0.15229992210171717</v>
      </c>
      <c r="O35">
        <v>410.00825082508254</v>
      </c>
      <c r="P35">
        <v>2.9987861842388717</v>
      </c>
      <c r="Q35">
        <v>7.313965458510277E-3</v>
      </c>
      <c r="R35" s="15">
        <v>5.99</v>
      </c>
      <c r="S35">
        <f t="shared" si="2"/>
        <v>4.0015046168751355E-3</v>
      </c>
      <c r="T35">
        <f t="shared" si="3"/>
        <v>38.060663846153851</v>
      </c>
    </row>
    <row r="36" spans="1:20" ht="18" x14ac:dyDescent="0.2">
      <c r="A36" s="6" t="s">
        <v>57</v>
      </c>
      <c r="B36" t="s">
        <v>118</v>
      </c>
      <c r="C36" t="s">
        <v>118</v>
      </c>
      <c r="D36" t="s">
        <v>120</v>
      </c>
      <c r="E36">
        <v>3</v>
      </c>
      <c r="F36">
        <v>9</v>
      </c>
      <c r="G36">
        <v>136.64600999999999</v>
      </c>
      <c r="H36">
        <v>4.2879096632510825</v>
      </c>
      <c r="I36">
        <f t="shared" si="0"/>
        <v>3.1379691681089575E-2</v>
      </c>
      <c r="K36" s="16">
        <v>0.75428571428571423</v>
      </c>
      <c r="L36" s="16">
        <v>8.0812203564177343E-2</v>
      </c>
      <c r="M36">
        <f t="shared" si="1"/>
        <v>0.10713739108887149</v>
      </c>
      <c r="O36">
        <v>434.35844370860923</v>
      </c>
      <c r="P36">
        <v>2.2301960565772929</v>
      </c>
      <c r="Q36">
        <v>5.1344600038981331E-3</v>
      </c>
      <c r="R36" s="15">
        <v>5.98</v>
      </c>
      <c r="S36">
        <f t="shared" si="2"/>
        <v>5.9139819424055889E-4</v>
      </c>
      <c r="T36">
        <f t="shared" si="3"/>
        <v>181.15948295454547</v>
      </c>
    </row>
    <row r="37" spans="1:20" ht="18" x14ac:dyDescent="0.2">
      <c r="A37" s="6" t="s">
        <v>54</v>
      </c>
      <c r="B37" t="s">
        <v>118</v>
      </c>
      <c r="C37" t="s">
        <v>118</v>
      </c>
      <c r="D37" t="s">
        <v>120</v>
      </c>
      <c r="E37">
        <v>4</v>
      </c>
      <c r="F37">
        <v>0</v>
      </c>
      <c r="G37">
        <v>15.74818</v>
      </c>
      <c r="H37">
        <v>7.0576893515654229</v>
      </c>
      <c r="I37">
        <f t="shared" si="0"/>
        <v>0.4481590476845847</v>
      </c>
      <c r="J37" t="s">
        <v>136</v>
      </c>
      <c r="K37" s="16">
        <v>-0.62571428571428578</v>
      </c>
      <c r="L37" s="16">
        <v>0.17374623766298006</v>
      </c>
      <c r="M37">
        <f t="shared" si="1"/>
        <v>-0.27767663553444299</v>
      </c>
      <c r="O37">
        <v>519.55711920529802</v>
      </c>
      <c r="P37">
        <v>0.74339868550401444</v>
      </c>
      <c r="Q37">
        <v>1.4308314870963544E-3</v>
      </c>
      <c r="R37" s="15">
        <v>5.98</v>
      </c>
      <c r="S37">
        <f t="shared" si="2"/>
        <v>1.1032782052464479E-2</v>
      </c>
      <c r="T37">
        <f t="shared" si="3"/>
        <v>-25.16832420091324</v>
      </c>
    </row>
    <row r="38" spans="1:20" ht="18" x14ac:dyDescent="0.2">
      <c r="A38" s="6" t="s">
        <v>80</v>
      </c>
      <c r="B38" t="s">
        <v>118</v>
      </c>
      <c r="C38" t="s">
        <v>118</v>
      </c>
      <c r="D38" t="s">
        <v>120</v>
      </c>
      <c r="E38">
        <v>4</v>
      </c>
      <c r="F38">
        <v>12</v>
      </c>
      <c r="G38">
        <v>151.10944000000001</v>
      </c>
      <c r="H38">
        <v>0.61371211753205424</v>
      </c>
      <c r="I38">
        <f t="shared" si="0"/>
        <v>4.0613751035809163E-3</v>
      </c>
      <c r="K38" s="16">
        <v>1.2685714285714287</v>
      </c>
      <c r="L38" s="16">
        <v>0.16162440712835194</v>
      </c>
      <c r="M38">
        <f t="shared" si="1"/>
        <v>0.12740662724081797</v>
      </c>
      <c r="O38">
        <v>383.6197068403909</v>
      </c>
      <c r="P38">
        <v>2.0211276888745315</v>
      </c>
      <c r="Q38">
        <v>5.2685710687836052E-3</v>
      </c>
      <c r="R38" s="15">
        <v>6.1</v>
      </c>
      <c r="S38">
        <f t="shared" si="2"/>
        <v>1.0695851108200251E-3</v>
      </c>
      <c r="T38" s="17">
        <f t="shared" si="3"/>
        <v>119.11780180180179</v>
      </c>
    </row>
    <row r="39" spans="1:20" ht="18" x14ac:dyDescent="0.2">
      <c r="A39" s="6" t="s">
        <v>48</v>
      </c>
      <c r="B39" t="s">
        <v>118</v>
      </c>
      <c r="C39" t="s">
        <v>118</v>
      </c>
      <c r="D39" t="s">
        <v>120</v>
      </c>
      <c r="E39">
        <v>4</v>
      </c>
      <c r="F39">
        <v>3</v>
      </c>
      <c r="G39">
        <v>30.705525000000002</v>
      </c>
      <c r="H39">
        <v>0.20591656574844117</v>
      </c>
      <c r="I39">
        <f t="shared" si="0"/>
        <v>6.706173099090185E-3</v>
      </c>
      <c r="K39" s="16">
        <v>-0.55714285714285716</v>
      </c>
      <c r="L39" s="16">
        <v>0.28688332265282784</v>
      </c>
      <c r="M39">
        <f t="shared" si="1"/>
        <v>-0.51491878424866533</v>
      </c>
      <c r="O39">
        <v>436.15163934426232</v>
      </c>
      <c r="P39">
        <v>19.248373937055334</v>
      </c>
      <c r="Q39">
        <v>4.4132297578875421E-2</v>
      </c>
      <c r="R39" s="15">
        <v>6.09</v>
      </c>
      <c r="S39">
        <f t="shared" si="2"/>
        <v>9.3430521918393458E-3</v>
      </c>
      <c r="T39">
        <f t="shared" si="3"/>
        <v>-55.112480769230771</v>
      </c>
    </row>
    <row r="40" spans="1:20" ht="18" x14ac:dyDescent="0.2">
      <c r="A40" s="6" t="s">
        <v>65</v>
      </c>
      <c r="B40" t="s">
        <v>118</v>
      </c>
      <c r="C40" t="s">
        <v>118</v>
      </c>
      <c r="D40" t="s">
        <v>120</v>
      </c>
      <c r="E40">
        <v>4</v>
      </c>
      <c r="F40">
        <v>6</v>
      </c>
      <c r="G40">
        <v>35.076529999999998</v>
      </c>
      <c r="H40">
        <v>0.23417962379383767</v>
      </c>
      <c r="I40">
        <f t="shared" si="0"/>
        <v>6.6762483003261061E-3</v>
      </c>
      <c r="K40" s="16">
        <v>0.95714285714285707</v>
      </c>
      <c r="L40" s="16">
        <v>4.4446711960298139E-2</v>
      </c>
      <c r="M40">
        <f t="shared" si="1"/>
        <v>4.6436863242102534E-2</v>
      </c>
      <c r="O40">
        <v>287.07214765100673</v>
      </c>
      <c r="P40">
        <v>0.92540820355363407</v>
      </c>
      <c r="Q40">
        <v>3.223608459148227E-3</v>
      </c>
      <c r="R40" s="15">
        <v>6.08</v>
      </c>
      <c r="S40">
        <f t="shared" si="2"/>
        <v>1.26713537400359E-3</v>
      </c>
      <c r="T40">
        <f t="shared" si="3"/>
        <v>36.647120895522391</v>
      </c>
    </row>
    <row r="41" spans="1:20" ht="18" x14ac:dyDescent="0.2">
      <c r="A41" s="6" t="s">
        <v>60</v>
      </c>
      <c r="B41" t="s">
        <v>118</v>
      </c>
      <c r="C41" t="s">
        <v>118</v>
      </c>
      <c r="D41" t="s">
        <v>120</v>
      </c>
      <c r="E41">
        <v>4</v>
      </c>
      <c r="F41">
        <v>9</v>
      </c>
      <c r="G41">
        <v>53.836735000000004</v>
      </c>
      <c r="H41">
        <v>0.28666816015969016</v>
      </c>
      <c r="I41">
        <f t="shared" si="0"/>
        <v>5.3247686762521937E-3</v>
      </c>
      <c r="K41" s="16">
        <v>-0.74</v>
      </c>
      <c r="L41" s="16">
        <v>0.15758379695014457</v>
      </c>
      <c r="M41">
        <f t="shared" si="1"/>
        <v>-0.21295107695965482</v>
      </c>
      <c r="O41">
        <v>220.68032786885249</v>
      </c>
      <c r="P41">
        <v>3.7094126226183732</v>
      </c>
      <c r="Q41">
        <v>1.6808986367026019E-2</v>
      </c>
      <c r="R41" s="15">
        <v>5.83</v>
      </c>
      <c r="S41">
        <f t="shared" si="2"/>
        <v>2.9270682360314857E-3</v>
      </c>
      <c r="T41">
        <f t="shared" si="3"/>
        <v>-72.752344594594604</v>
      </c>
    </row>
    <row r="42" spans="1:20" ht="18" x14ac:dyDescent="0.2">
      <c r="A42" s="6" t="s">
        <v>20</v>
      </c>
      <c r="B42" t="s">
        <v>124</v>
      </c>
      <c r="C42" t="s">
        <v>118</v>
      </c>
      <c r="D42" t="s">
        <v>121</v>
      </c>
      <c r="E42">
        <v>1</v>
      </c>
      <c r="F42">
        <v>0</v>
      </c>
      <c r="G42">
        <v>61.576639999999998</v>
      </c>
      <c r="H42">
        <v>0.82366626299707735</v>
      </c>
      <c r="I42">
        <f t="shared" si="0"/>
        <v>1.337627813075019E-2</v>
      </c>
      <c r="K42" s="16">
        <v>0.46</v>
      </c>
      <c r="L42" s="16">
        <v>5.1639777949432253E-2</v>
      </c>
      <c r="M42">
        <f t="shared" si="1"/>
        <v>0.11226038684659186</v>
      </c>
      <c r="O42">
        <v>348.90213815789468</v>
      </c>
      <c r="P42">
        <v>4.3321920393462783</v>
      </c>
      <c r="Q42">
        <v>1.241663941132329E-2</v>
      </c>
      <c r="R42" s="15">
        <v>6.04</v>
      </c>
      <c r="S42">
        <f t="shared" si="2"/>
        <v>8.3862610804084556E-4</v>
      </c>
      <c r="T42">
        <f t="shared" si="3"/>
        <v>133.8622608695652</v>
      </c>
    </row>
    <row r="43" spans="1:20" ht="18" x14ac:dyDescent="0.2">
      <c r="A43" s="6" t="s">
        <v>15</v>
      </c>
      <c r="B43" t="s">
        <v>124</v>
      </c>
      <c r="C43" t="s">
        <v>118</v>
      </c>
      <c r="D43" t="s">
        <v>121</v>
      </c>
      <c r="E43">
        <v>1</v>
      </c>
      <c r="F43">
        <v>12</v>
      </c>
      <c r="G43">
        <v>99.108470000000011</v>
      </c>
      <c r="H43">
        <v>1.752309598728758</v>
      </c>
      <c r="I43">
        <f t="shared" si="0"/>
        <v>1.7680724954474203E-2</v>
      </c>
      <c r="K43" s="16">
        <v>-0.30571428571428572</v>
      </c>
      <c r="L43" s="16">
        <v>0.11717769516805659</v>
      </c>
      <c r="M43">
        <f t="shared" si="1"/>
        <v>-0.38329152625065244</v>
      </c>
      <c r="O43">
        <v>311.74668874172181</v>
      </c>
      <c r="P43">
        <v>0</v>
      </c>
      <c r="Q43">
        <v>0</v>
      </c>
      <c r="R43" s="15">
        <v>6.11</v>
      </c>
      <c r="S43">
        <f t="shared" si="2"/>
        <v>1.1823176683895592E-3</v>
      </c>
      <c r="T43" s="17">
        <f t="shared" si="3"/>
        <v>-324.18658411214955</v>
      </c>
    </row>
    <row r="44" spans="1:20" ht="18" x14ac:dyDescent="0.2">
      <c r="A44" s="6" t="s">
        <v>5</v>
      </c>
      <c r="B44" t="s">
        <v>124</v>
      </c>
      <c r="C44" t="s">
        <v>118</v>
      </c>
      <c r="D44" t="s">
        <v>121</v>
      </c>
      <c r="E44">
        <v>1</v>
      </c>
      <c r="F44">
        <v>3</v>
      </c>
      <c r="G44">
        <v>72.676879999999997</v>
      </c>
      <c r="H44">
        <v>7.1384409459768356</v>
      </c>
      <c r="I44">
        <f t="shared" si="0"/>
        <v>9.8221620768211781E-2</v>
      </c>
      <c r="K44" s="16">
        <v>0.42000000000000004</v>
      </c>
      <c r="L44" s="16">
        <v>6.8690373029550195E-2</v>
      </c>
      <c r="M44">
        <f t="shared" si="1"/>
        <v>0.16354850721321473</v>
      </c>
      <c r="O44">
        <v>299.60151006711413</v>
      </c>
      <c r="P44">
        <v>4.443145797893485</v>
      </c>
      <c r="Q44">
        <v>1.4830184924295508E-2</v>
      </c>
      <c r="R44" s="15">
        <v>6.05</v>
      </c>
      <c r="S44">
        <f t="shared" si="2"/>
        <v>9.4514752187422181E-4</v>
      </c>
      <c r="T44">
        <f t="shared" si="3"/>
        <v>173.04019047619045</v>
      </c>
    </row>
    <row r="45" spans="1:20" ht="18" x14ac:dyDescent="0.2">
      <c r="A45" s="6" t="s">
        <v>25</v>
      </c>
      <c r="B45" t="s">
        <v>124</v>
      </c>
      <c r="C45" t="s">
        <v>118</v>
      </c>
      <c r="D45" t="s">
        <v>121</v>
      </c>
      <c r="E45">
        <v>1</v>
      </c>
      <c r="F45">
        <v>6</v>
      </c>
      <c r="G45">
        <v>165.57857999999999</v>
      </c>
      <c r="H45">
        <v>7.671401469093297</v>
      </c>
      <c r="I45">
        <f t="shared" si="0"/>
        <v>4.6330880897114214E-2</v>
      </c>
      <c r="K45" s="16">
        <v>0.56285714285714294</v>
      </c>
      <c r="L45" s="16">
        <v>1.2121830534621656E-2</v>
      </c>
      <c r="M45">
        <f t="shared" si="1"/>
        <v>2.1536247142728827E-2</v>
      </c>
      <c r="O45">
        <v>277.32323232323233</v>
      </c>
      <c r="P45">
        <v>2.9879427959231966</v>
      </c>
      <c r="Q45">
        <v>1.0774224614693005E-2</v>
      </c>
      <c r="R45" s="15">
        <v>6.22</v>
      </c>
      <c r="S45">
        <f t="shared" si="2"/>
        <v>7.3208929165968553E-5</v>
      </c>
      <c r="T45">
        <f t="shared" si="3"/>
        <v>294.17514213197961</v>
      </c>
    </row>
    <row r="46" spans="1:20" ht="18" x14ac:dyDescent="0.2">
      <c r="A46" s="6" t="s">
        <v>22</v>
      </c>
      <c r="B46" t="s">
        <v>124</v>
      </c>
      <c r="C46" t="s">
        <v>118</v>
      </c>
      <c r="D46" t="s">
        <v>121</v>
      </c>
      <c r="E46">
        <v>1</v>
      </c>
      <c r="F46">
        <v>9</v>
      </c>
      <c r="G46">
        <v>101.39818</v>
      </c>
      <c r="H46">
        <v>0.18572866714441308</v>
      </c>
      <c r="I46">
        <f t="shared" si="0"/>
        <v>1.8316765364468385E-3</v>
      </c>
      <c r="K46" s="16">
        <v>0.67999999999999994</v>
      </c>
      <c r="L46" s="16">
        <v>0</v>
      </c>
      <c r="M46">
        <f t="shared" si="1"/>
        <v>0</v>
      </c>
      <c r="O46">
        <v>292.57377049180332</v>
      </c>
      <c r="P46">
        <v>0.79984209672717776</v>
      </c>
      <c r="Q46">
        <v>2.7338134084360305E-3</v>
      </c>
      <c r="R46" s="15">
        <v>6.07</v>
      </c>
      <c r="S46">
        <f t="shared" si="2"/>
        <v>0</v>
      </c>
      <c r="T46">
        <f t="shared" si="3"/>
        <v>149.11497058823531</v>
      </c>
    </row>
    <row r="47" spans="1:20" ht="18" x14ac:dyDescent="0.2">
      <c r="A47" s="6" t="s">
        <v>23</v>
      </c>
      <c r="B47" t="s">
        <v>124</v>
      </c>
      <c r="C47" t="s">
        <v>118</v>
      </c>
      <c r="D47" t="s">
        <v>121</v>
      </c>
      <c r="E47">
        <v>2</v>
      </c>
      <c r="F47">
        <v>0</v>
      </c>
      <c r="G47">
        <v>121.54591500000001</v>
      </c>
      <c r="H47">
        <v>0.15746560909797935</v>
      </c>
      <c r="I47">
        <f t="shared" si="0"/>
        <v>1.2955236636128769E-3</v>
      </c>
      <c r="K47" s="16">
        <v>2.6257142857142854</v>
      </c>
      <c r="L47" s="16">
        <v>0.20607111908865786</v>
      </c>
      <c r="M47">
        <f t="shared" si="1"/>
        <v>7.8481927835723886E-2</v>
      </c>
      <c r="O47">
        <v>437.60382059800668</v>
      </c>
      <c r="P47">
        <v>6.4896428007558793</v>
      </c>
      <c r="Q47">
        <v>1.4829950049081999E-2</v>
      </c>
      <c r="R47" s="15">
        <v>5.89</v>
      </c>
      <c r="S47">
        <f t="shared" si="2"/>
        <v>1.6954178928074862E-3</v>
      </c>
      <c r="T47">
        <f t="shared" si="3"/>
        <v>46.290609630032655</v>
      </c>
    </row>
    <row r="48" spans="1:20" ht="18" x14ac:dyDescent="0.2">
      <c r="A48" s="6" t="s">
        <v>17</v>
      </c>
      <c r="B48" t="s">
        <v>124</v>
      </c>
      <c r="C48" t="s">
        <v>118</v>
      </c>
      <c r="D48" t="s">
        <v>121</v>
      </c>
      <c r="E48">
        <v>2</v>
      </c>
      <c r="F48">
        <v>12</v>
      </c>
      <c r="G48">
        <v>71.200845000000001</v>
      </c>
      <c r="H48">
        <v>5.2488536377544782E-2</v>
      </c>
      <c r="I48">
        <f t="shared" si="0"/>
        <v>7.3718979567650891E-4</v>
      </c>
      <c r="K48" s="16">
        <v>2.3314285714285714</v>
      </c>
      <c r="L48" s="16">
        <v>0.47679200102864411</v>
      </c>
      <c r="M48">
        <f t="shared" si="1"/>
        <v>0.20450637299022725</v>
      </c>
      <c r="O48">
        <v>287.51245847176085</v>
      </c>
      <c r="P48">
        <v>6.853767555185204</v>
      </c>
      <c r="Q48">
        <v>2.3838158497950353E-2</v>
      </c>
      <c r="R48" s="15">
        <v>5.86</v>
      </c>
      <c r="S48">
        <f t="shared" si="2"/>
        <v>6.6964373952113085E-3</v>
      </c>
      <c r="T48" s="17">
        <f t="shared" si="3"/>
        <v>30.539578125000002</v>
      </c>
    </row>
    <row r="49" spans="1:20" ht="18" x14ac:dyDescent="0.2">
      <c r="A49" s="6" t="s">
        <v>37</v>
      </c>
      <c r="B49" t="s">
        <v>124</v>
      </c>
      <c r="C49" t="s">
        <v>118</v>
      </c>
      <c r="D49" t="s">
        <v>121</v>
      </c>
      <c r="E49">
        <v>2</v>
      </c>
      <c r="F49">
        <v>3</v>
      </c>
      <c r="G49">
        <v>212.10936999999998</v>
      </c>
      <c r="H49">
        <v>7.3887708886521306</v>
      </c>
      <c r="I49">
        <f t="shared" si="0"/>
        <v>3.4834721769491518E-2</v>
      </c>
      <c r="K49" s="16">
        <v>2.2514285714285713</v>
      </c>
      <c r="L49" s="16">
        <v>0.67882250993908622</v>
      </c>
      <c r="M49">
        <f t="shared" si="1"/>
        <v>0.30150745999832512</v>
      </c>
      <c r="O49">
        <v>316.89381270903004</v>
      </c>
      <c r="P49">
        <v>7.6563819534824553</v>
      </c>
      <c r="Q49">
        <v>2.4160717711811237E-2</v>
      </c>
      <c r="R49" s="15">
        <v>5.97</v>
      </c>
      <c r="S49">
        <f t="shared" si="2"/>
        <v>3.200341927087362E-3</v>
      </c>
      <c r="T49">
        <f t="shared" si="3"/>
        <v>94.211014593908629</v>
      </c>
    </row>
    <row r="50" spans="1:20" ht="18" x14ac:dyDescent="0.2">
      <c r="A50" s="6" t="s">
        <v>40</v>
      </c>
      <c r="B50" t="s">
        <v>124</v>
      </c>
      <c r="C50" t="s">
        <v>118</v>
      </c>
      <c r="D50" t="s">
        <v>121</v>
      </c>
      <c r="E50">
        <v>2</v>
      </c>
      <c r="F50">
        <v>6</v>
      </c>
      <c r="G50">
        <v>87.514315000000011</v>
      </c>
      <c r="H50">
        <v>2.8263058027168986E-2</v>
      </c>
      <c r="I50">
        <f t="shared" si="0"/>
        <v>3.2295354225384709E-4</v>
      </c>
      <c r="K50" s="16">
        <v>-0.37428571428571433</v>
      </c>
      <c r="L50" s="16">
        <v>1.2121830534623946E-2</v>
      </c>
      <c r="M50">
        <f t="shared" si="1"/>
        <v>-3.2386570130674662E-2</v>
      </c>
      <c r="O50">
        <v>343.35416666666674</v>
      </c>
      <c r="P50">
        <v>3.8242691749116466</v>
      </c>
      <c r="Q50">
        <v>1.1137972234437171E-2</v>
      </c>
      <c r="R50" s="15">
        <v>5.69</v>
      </c>
      <c r="S50">
        <f t="shared" si="2"/>
        <v>1.3851254545755109E-4</v>
      </c>
      <c r="T50">
        <f t="shared" si="3"/>
        <v>-233.81687213740457</v>
      </c>
    </row>
    <row r="51" spans="1:20" ht="18" x14ac:dyDescent="0.2">
      <c r="A51" s="6" t="s">
        <v>10</v>
      </c>
      <c r="B51" t="s">
        <v>124</v>
      </c>
      <c r="C51" t="s">
        <v>118</v>
      </c>
      <c r="D51" t="s">
        <v>121</v>
      </c>
      <c r="E51">
        <v>2</v>
      </c>
      <c r="F51">
        <v>9</v>
      </c>
      <c r="G51">
        <v>79.203410000000005</v>
      </c>
      <c r="H51">
        <v>0.28263058043902395</v>
      </c>
      <c r="I51">
        <f t="shared" si="0"/>
        <v>3.5684142947762466E-3</v>
      </c>
      <c r="K51" s="16">
        <v>2.5</v>
      </c>
      <c r="L51" s="16">
        <v>2.0203050891027849E-2</v>
      </c>
      <c r="M51">
        <f t="shared" si="1"/>
        <v>8.0812203564111403E-3</v>
      </c>
      <c r="O51">
        <v>290.01241721854302</v>
      </c>
      <c r="P51">
        <v>5.859386489797294</v>
      </c>
      <c r="Q51">
        <v>2.0203915908131167E-2</v>
      </c>
      <c r="R51" s="15">
        <v>5.95</v>
      </c>
      <c r="S51">
        <f t="shared" si="2"/>
        <v>2.5507804387497771E-4</v>
      </c>
      <c r="T51">
        <f t="shared" si="3"/>
        <v>31.681364000000002</v>
      </c>
    </row>
    <row r="52" spans="1:20" ht="18" x14ac:dyDescent="0.2">
      <c r="A52" s="6" t="s">
        <v>7</v>
      </c>
      <c r="B52" t="s">
        <v>124</v>
      </c>
      <c r="C52" t="s">
        <v>118</v>
      </c>
      <c r="D52" t="s">
        <v>121</v>
      </c>
      <c r="E52">
        <v>3</v>
      </c>
      <c r="F52">
        <v>0</v>
      </c>
      <c r="G52">
        <v>75.723164999999995</v>
      </c>
      <c r="H52">
        <v>0.56929874060313335</v>
      </c>
      <c r="I52">
        <f t="shared" si="0"/>
        <v>7.5181582888556413E-3</v>
      </c>
      <c r="K52" s="16">
        <v>0.71857142857142864</v>
      </c>
      <c r="L52" s="16">
        <v>6.7833329154756372E-2</v>
      </c>
      <c r="M52">
        <f t="shared" si="1"/>
        <v>9.4400259261092356E-2</v>
      </c>
      <c r="O52">
        <v>511.89356435643566</v>
      </c>
      <c r="P52">
        <v>12.304358098369484</v>
      </c>
      <c r="Q52">
        <v>2.4036946262137142E-2</v>
      </c>
      <c r="R52" s="15">
        <v>5.91</v>
      </c>
      <c r="S52">
        <f t="shared" si="2"/>
        <v>8.9580684001727055E-4</v>
      </c>
      <c r="T52">
        <f t="shared" si="3"/>
        <v>105.38015009940356</v>
      </c>
    </row>
    <row r="53" spans="1:20" ht="18" x14ac:dyDescent="0.2">
      <c r="A53" s="6" t="s">
        <v>13</v>
      </c>
      <c r="B53" t="s">
        <v>124</v>
      </c>
      <c r="C53" t="s">
        <v>118</v>
      </c>
      <c r="D53" t="s">
        <v>121</v>
      </c>
      <c r="E53">
        <v>3</v>
      </c>
      <c r="F53">
        <v>12</v>
      </c>
      <c r="G53">
        <v>66.333069999999992</v>
      </c>
      <c r="H53">
        <v>4.8208701863667942</v>
      </c>
      <c r="I53">
        <f t="shared" si="0"/>
        <v>7.2676723485989636E-2</v>
      </c>
      <c r="K53" s="16">
        <v>-0.35142857142857142</v>
      </c>
      <c r="L53" s="16">
        <v>2.8284271247462797E-2</v>
      </c>
      <c r="M53">
        <f t="shared" si="1"/>
        <v>-8.0483698671642109E-2</v>
      </c>
      <c r="O53">
        <v>356.45766773162939</v>
      </c>
      <c r="P53">
        <v>1.8016538594126077</v>
      </c>
      <c r="Q53">
        <v>5.0543276874297476E-3</v>
      </c>
      <c r="R53" s="15">
        <v>6.01</v>
      </c>
      <c r="S53">
        <f t="shared" si="2"/>
        <v>4.2639774169147908E-4</v>
      </c>
      <c r="T53" s="17">
        <f t="shared" si="3"/>
        <v>-188.75263821138211</v>
      </c>
    </row>
    <row r="54" spans="1:20" ht="18" x14ac:dyDescent="0.2">
      <c r="A54" s="6" t="s">
        <v>21</v>
      </c>
      <c r="B54" t="s">
        <v>124</v>
      </c>
      <c r="C54" t="s">
        <v>118</v>
      </c>
      <c r="D54" t="s">
        <v>121</v>
      </c>
      <c r="E54">
        <v>3</v>
      </c>
      <c r="F54">
        <v>3</v>
      </c>
      <c r="G54">
        <v>84.176819999999992</v>
      </c>
      <c r="H54">
        <v>0.97709429237929413</v>
      </c>
      <c r="I54">
        <f t="shared" si="0"/>
        <v>1.1607640825339971E-2</v>
      </c>
      <c r="K54" s="16">
        <v>0.54285714285714293</v>
      </c>
      <c r="L54" s="16">
        <v>8.0812203564175969E-2</v>
      </c>
      <c r="M54">
        <f t="shared" si="1"/>
        <v>0.1488645855129557</v>
      </c>
      <c r="O54">
        <v>337.41803278688531</v>
      </c>
      <c r="P54">
        <v>2.1676880013350153</v>
      </c>
      <c r="Q54">
        <v>6.4243395156776831E-3</v>
      </c>
      <c r="R54" s="15">
        <v>5.8</v>
      </c>
      <c r="S54">
        <f t="shared" si="2"/>
        <v>9.6002918100465164E-4</v>
      </c>
      <c r="T54">
        <f t="shared" si="3"/>
        <v>155.06256315789472</v>
      </c>
    </row>
    <row r="55" spans="1:20" ht="18" x14ac:dyDescent="0.2">
      <c r="A55" s="6" t="s">
        <v>3</v>
      </c>
      <c r="B55" t="s">
        <v>124</v>
      </c>
      <c r="C55" t="s">
        <v>118</v>
      </c>
      <c r="D55" t="s">
        <v>121</v>
      </c>
      <c r="E55">
        <v>3</v>
      </c>
      <c r="F55">
        <v>6</v>
      </c>
      <c r="G55">
        <v>62.013454999999993</v>
      </c>
      <c r="H55">
        <v>0.35934459513284855</v>
      </c>
      <c r="I55">
        <f t="shared" si="0"/>
        <v>5.7946230399975067E-3</v>
      </c>
      <c r="K55" s="16">
        <v>0.49428571428571433</v>
      </c>
      <c r="L55" s="16">
        <v>3.6365491603879467E-2</v>
      </c>
      <c r="M55">
        <f t="shared" si="1"/>
        <v>7.3571803822877535E-2</v>
      </c>
      <c r="O55">
        <v>329.4375</v>
      </c>
      <c r="P55">
        <v>3.2585837499768586</v>
      </c>
      <c r="Q55">
        <v>9.8913564787762743E-3</v>
      </c>
      <c r="R55" s="15">
        <v>6.1</v>
      </c>
      <c r="S55">
        <f t="shared" si="2"/>
        <v>5.8641292609611041E-4</v>
      </c>
      <c r="T55">
        <f t="shared" si="3"/>
        <v>125.46074710982657</v>
      </c>
    </row>
    <row r="56" spans="1:20" ht="18" x14ac:dyDescent="0.2">
      <c r="A56" s="6" t="s">
        <v>11</v>
      </c>
      <c r="B56" t="s">
        <v>124</v>
      </c>
      <c r="C56" t="s">
        <v>118</v>
      </c>
      <c r="D56" t="s">
        <v>121</v>
      </c>
      <c r="E56">
        <v>3</v>
      </c>
      <c r="F56">
        <v>9</v>
      </c>
      <c r="G56">
        <v>40.301180000000002</v>
      </c>
      <c r="H56">
        <v>0.928643335732104</v>
      </c>
      <c r="I56">
        <f t="shared" si="0"/>
        <v>2.3042584255153421E-2</v>
      </c>
      <c r="K56" s="16">
        <v>0.4285714285714286</v>
      </c>
      <c r="L56" s="16">
        <v>2.4243661069251327E-2</v>
      </c>
      <c r="M56">
        <f t="shared" si="1"/>
        <v>5.6568542494919757E-2</v>
      </c>
      <c r="O56">
        <v>374.24242424242425</v>
      </c>
      <c r="P56">
        <v>3.9045626974633842</v>
      </c>
      <c r="Q56">
        <v>1.043324445476046E-2</v>
      </c>
      <c r="R56" s="15">
        <v>6.16</v>
      </c>
      <c r="S56">
        <f t="shared" si="2"/>
        <v>6.0156206516164847E-4</v>
      </c>
      <c r="T56">
        <f t="shared" si="3"/>
        <v>94.036086666666662</v>
      </c>
    </row>
    <row r="57" spans="1:20" ht="18" x14ac:dyDescent="0.2">
      <c r="A57" s="6" t="s">
        <v>6</v>
      </c>
      <c r="B57" t="s">
        <v>124</v>
      </c>
      <c r="C57" t="s">
        <v>118</v>
      </c>
      <c r="D57" t="s">
        <v>121</v>
      </c>
      <c r="E57">
        <v>4</v>
      </c>
      <c r="F57">
        <v>0</v>
      </c>
      <c r="G57">
        <v>43.424549999999996</v>
      </c>
      <c r="H57">
        <v>1.3162509889077505</v>
      </c>
      <c r="I57">
        <f t="shared" si="0"/>
        <v>3.0311217707673439E-2</v>
      </c>
      <c r="K57" s="16">
        <v>0.61285714285714288</v>
      </c>
      <c r="L57" s="16">
        <v>0.16070423248980117</v>
      </c>
      <c r="M57">
        <f t="shared" si="1"/>
        <v>0.26222135837496696</v>
      </c>
      <c r="O57">
        <v>441.74668874172187</v>
      </c>
      <c r="P57">
        <v>2.5170191714210239</v>
      </c>
      <c r="Q57">
        <v>5.6978789780870584E-3</v>
      </c>
      <c r="R57" s="15">
        <v>6.24</v>
      </c>
      <c r="S57">
        <f t="shared" si="2"/>
        <v>3.7007690923636788E-3</v>
      </c>
      <c r="T57">
        <f t="shared" si="3"/>
        <v>70.85590909090908</v>
      </c>
    </row>
    <row r="58" spans="1:20" ht="18" x14ac:dyDescent="0.2">
      <c r="A58" s="6" t="s">
        <v>12</v>
      </c>
      <c r="B58" t="s">
        <v>124</v>
      </c>
      <c r="C58" t="s">
        <v>118</v>
      </c>
      <c r="D58" t="s">
        <v>121</v>
      </c>
      <c r="E58">
        <v>4</v>
      </c>
      <c r="F58">
        <v>12</v>
      </c>
      <c r="G58">
        <v>19.411145000000001</v>
      </c>
      <c r="H58">
        <v>0.56929874060103647</v>
      </c>
      <c r="I58">
        <f t="shared" si="0"/>
        <v>2.9328447167904646E-2</v>
      </c>
      <c r="K58" s="16">
        <v>0.27714285714285714</v>
      </c>
      <c r="L58" s="16">
        <v>0.27781460073392905</v>
      </c>
      <c r="M58">
        <f t="shared" si="1"/>
        <v>1.0024238170811872</v>
      </c>
      <c r="O58">
        <v>308.04022082018923</v>
      </c>
      <c r="P58">
        <v>0.26209793949284588</v>
      </c>
      <c r="Q58">
        <v>8.5085622518703166E-4</v>
      </c>
      <c r="R58" s="15">
        <v>6.28</v>
      </c>
      <c r="S58">
        <f t="shared" si="2"/>
        <v>1.4312118153459213E-2</v>
      </c>
      <c r="T58" s="17">
        <f t="shared" si="3"/>
        <v>70.040213917525776</v>
      </c>
    </row>
    <row r="59" spans="1:20" ht="18" x14ac:dyDescent="0.2">
      <c r="A59" s="6" t="s">
        <v>41</v>
      </c>
      <c r="B59" t="s">
        <v>124</v>
      </c>
      <c r="C59" t="s">
        <v>118</v>
      </c>
      <c r="D59" t="s">
        <v>121</v>
      </c>
      <c r="E59">
        <v>4</v>
      </c>
      <c r="F59">
        <v>3</v>
      </c>
      <c r="G59">
        <v>69.739085000000003</v>
      </c>
      <c r="H59">
        <v>0.50469746507097279</v>
      </c>
      <c r="I59">
        <f t="shared" si="0"/>
        <v>7.2369384409183566E-3</v>
      </c>
      <c r="K59" s="16">
        <v>-0.12571428571428572</v>
      </c>
      <c r="L59" s="16">
        <v>3.2324881425670735E-2</v>
      </c>
      <c r="M59">
        <f t="shared" si="1"/>
        <v>-0.25712973861328992</v>
      </c>
      <c r="O59">
        <v>397.19269102990035</v>
      </c>
      <c r="P59">
        <v>0</v>
      </c>
      <c r="Q59">
        <v>0</v>
      </c>
      <c r="R59" s="15">
        <v>6.3</v>
      </c>
      <c r="S59">
        <f t="shared" si="2"/>
        <v>4.6351169399011662E-4</v>
      </c>
      <c r="T59">
        <f t="shared" si="3"/>
        <v>-554.74272159090913</v>
      </c>
    </row>
    <row r="60" spans="1:20" ht="18" x14ac:dyDescent="0.2">
      <c r="A60" s="6" t="s">
        <v>2</v>
      </c>
      <c r="B60" t="s">
        <v>124</v>
      </c>
      <c r="C60" t="s">
        <v>118</v>
      </c>
      <c r="D60" t="s">
        <v>121</v>
      </c>
      <c r="E60">
        <v>4</v>
      </c>
      <c r="F60">
        <v>6</v>
      </c>
      <c r="G60">
        <v>78.875085000000013</v>
      </c>
      <c r="H60">
        <v>7.671401467372331E-2</v>
      </c>
      <c r="I60">
        <f t="shared" si="0"/>
        <v>9.7260135660992694E-4</v>
      </c>
      <c r="K60" s="16">
        <v>-0.35142857142857142</v>
      </c>
      <c r="L60" s="16">
        <v>5.2527932316715244E-2</v>
      </c>
      <c r="M60">
        <f t="shared" si="1"/>
        <v>-0.14946972610447426</v>
      </c>
      <c r="O60">
        <v>412.08749999999998</v>
      </c>
      <c r="P60">
        <v>4.0128309832374285</v>
      </c>
      <c r="Q60">
        <v>9.7378129238024167E-3</v>
      </c>
      <c r="R60" s="15">
        <v>6.33</v>
      </c>
      <c r="S60">
        <f t="shared" si="2"/>
        <v>6.6596355891997117E-4</v>
      </c>
      <c r="T60">
        <f t="shared" si="3"/>
        <v>-224.44129878048784</v>
      </c>
    </row>
    <row r="61" spans="1:20" ht="18" x14ac:dyDescent="0.2">
      <c r="A61" s="6" t="s">
        <v>16</v>
      </c>
      <c r="B61" t="s">
        <v>124</v>
      </c>
      <c r="C61" t="s">
        <v>118</v>
      </c>
      <c r="D61" t="s">
        <v>121</v>
      </c>
      <c r="E61">
        <v>4</v>
      </c>
      <c r="F61">
        <v>9</v>
      </c>
      <c r="G61">
        <v>55.775279999999995</v>
      </c>
      <c r="H61">
        <v>3.0927860659607216</v>
      </c>
      <c r="I61">
        <f t="shared" si="0"/>
        <v>5.5450838901404384E-2</v>
      </c>
      <c r="K61" s="16">
        <v>1.04</v>
      </c>
      <c r="L61" s="16">
        <v>2.424366106925306</v>
      </c>
      <c r="M61">
        <f t="shared" si="1"/>
        <v>2.3311212566589479</v>
      </c>
      <c r="O61">
        <v>331.0660535117056</v>
      </c>
      <c r="P61">
        <v>0.60896319789100339</v>
      </c>
      <c r="Q61">
        <v>1.8394009033290153E-3</v>
      </c>
      <c r="R61" s="15">
        <v>6.36</v>
      </c>
      <c r="S61">
        <f t="shared" si="2"/>
        <v>4.3466677476568585E-2</v>
      </c>
      <c r="T61">
        <f t="shared" si="3"/>
        <v>53.630076923076913</v>
      </c>
    </row>
    <row r="62" spans="1:20" ht="18" x14ac:dyDescent="0.2">
      <c r="A62" s="6" t="s">
        <v>68</v>
      </c>
      <c r="B62" t="s">
        <v>118</v>
      </c>
      <c r="C62" t="s">
        <v>118</v>
      </c>
      <c r="D62" t="s">
        <v>122</v>
      </c>
      <c r="E62">
        <v>1</v>
      </c>
      <c r="F62">
        <v>0</v>
      </c>
      <c r="G62">
        <v>27.939030000000002</v>
      </c>
      <c r="H62">
        <v>0.26648026155738636</v>
      </c>
      <c r="I62">
        <f t="shared" si="0"/>
        <v>9.5379210215024053E-3</v>
      </c>
      <c r="K62" s="16">
        <v>1.322857142857143</v>
      </c>
      <c r="L62" s="16">
        <v>9.2934034098802465E-2</v>
      </c>
      <c r="M62">
        <f t="shared" si="1"/>
        <v>7.0252509577928418E-2</v>
      </c>
      <c r="O62">
        <v>548.82812499999989</v>
      </c>
      <c r="P62">
        <v>16.055278148486764</v>
      </c>
      <c r="Q62">
        <v>2.9253745238523931E-2</v>
      </c>
      <c r="R62" s="15">
        <v>5.19</v>
      </c>
      <c r="S62">
        <f t="shared" si="2"/>
        <v>3.3263156988199826E-3</v>
      </c>
      <c r="T62">
        <f t="shared" si="3"/>
        <v>21.120217062634989</v>
      </c>
    </row>
    <row r="63" spans="1:20" ht="18" x14ac:dyDescent="0.2">
      <c r="A63" s="6" t="s">
        <v>49</v>
      </c>
      <c r="B63" t="s">
        <v>118</v>
      </c>
      <c r="C63" t="s">
        <v>118</v>
      </c>
      <c r="D63" t="s">
        <v>122</v>
      </c>
      <c r="E63">
        <v>1</v>
      </c>
      <c r="F63">
        <v>12</v>
      </c>
      <c r="G63">
        <v>228.340045</v>
      </c>
      <c r="H63">
        <v>1.320288568628454</v>
      </c>
      <c r="I63">
        <f t="shared" si="0"/>
        <v>5.782115741583803E-3</v>
      </c>
      <c r="K63" s="16">
        <v>-0.63714285714285712</v>
      </c>
      <c r="L63" s="16">
        <v>0.29496454300924552</v>
      </c>
      <c r="M63">
        <f t="shared" si="1"/>
        <v>-0.46294883431944367</v>
      </c>
      <c r="O63">
        <v>262.70134228187919</v>
      </c>
      <c r="P63">
        <v>0.99659344998602073</v>
      </c>
      <c r="Q63">
        <v>3.7936366876902879E-3</v>
      </c>
      <c r="R63" s="15">
        <v>6.22</v>
      </c>
      <c r="S63">
        <f t="shared" si="2"/>
        <v>1.2917775461121833E-3</v>
      </c>
      <c r="T63" s="17">
        <f t="shared" si="3"/>
        <v>-358.38123654708522</v>
      </c>
    </row>
    <row r="64" spans="1:20" ht="18" x14ac:dyDescent="0.2">
      <c r="A64" s="6" t="s">
        <v>70</v>
      </c>
      <c r="B64" t="s">
        <v>118</v>
      </c>
      <c r="C64" t="s">
        <v>118</v>
      </c>
      <c r="D64" t="s">
        <v>122</v>
      </c>
      <c r="E64">
        <v>1</v>
      </c>
      <c r="F64">
        <v>3</v>
      </c>
      <c r="G64">
        <v>62.324649999999998</v>
      </c>
      <c r="H64">
        <v>0.56526116087965683</v>
      </c>
      <c r="I64">
        <f t="shared" si="0"/>
        <v>9.0696243120443817E-3</v>
      </c>
      <c r="K64" s="16">
        <v>1.9028571428571428</v>
      </c>
      <c r="L64" s="16">
        <v>0.35557369568237762</v>
      </c>
      <c r="M64">
        <f t="shared" si="1"/>
        <v>0.1868630532865348</v>
      </c>
      <c r="O64">
        <v>369.95431893687703</v>
      </c>
      <c r="P64">
        <v>8.0988392961514251</v>
      </c>
      <c r="Q64">
        <v>2.18914576248893E-2</v>
      </c>
      <c r="R64" s="15">
        <v>6.19</v>
      </c>
      <c r="S64">
        <f t="shared" si="2"/>
        <v>5.705185599636382E-3</v>
      </c>
      <c r="T64">
        <f t="shared" si="3"/>
        <v>32.753194444444446</v>
      </c>
    </row>
    <row r="65" spans="1:20" ht="18" x14ac:dyDescent="0.2">
      <c r="A65" s="6" t="s">
        <v>52</v>
      </c>
      <c r="B65" t="s">
        <v>118</v>
      </c>
      <c r="C65" t="s">
        <v>118</v>
      </c>
      <c r="D65" t="s">
        <v>122</v>
      </c>
      <c r="E65">
        <v>1</v>
      </c>
      <c r="F65">
        <v>6</v>
      </c>
      <c r="G65">
        <v>47.709905000000006</v>
      </c>
      <c r="H65">
        <v>4.752231331116981</v>
      </c>
      <c r="I65">
        <f t="shared" si="0"/>
        <v>9.960680766639507E-2</v>
      </c>
      <c r="K65" s="16">
        <v>-0.53714285714285714</v>
      </c>
      <c r="L65" s="16">
        <v>5.6568542494923629E-2</v>
      </c>
      <c r="M65">
        <f t="shared" si="1"/>
        <v>-0.10531377592140037</v>
      </c>
      <c r="O65">
        <v>312.66447368421052</v>
      </c>
      <c r="P65">
        <v>1.5584261295883586</v>
      </c>
      <c r="Q65">
        <v>4.9843402776944875E-3</v>
      </c>
      <c r="R65" s="15">
        <v>5.83</v>
      </c>
      <c r="S65">
        <f t="shared" si="2"/>
        <v>1.1856771145304862E-3</v>
      </c>
      <c r="T65">
        <f t="shared" si="3"/>
        <v>-88.821631648936176</v>
      </c>
    </row>
    <row r="66" spans="1:20" ht="18" x14ac:dyDescent="0.2">
      <c r="A66" s="6" t="s">
        <v>50</v>
      </c>
      <c r="B66" t="s">
        <v>118</v>
      </c>
      <c r="C66" t="s">
        <v>118</v>
      </c>
      <c r="D66" t="s">
        <v>122</v>
      </c>
      <c r="E66">
        <v>1</v>
      </c>
      <c r="F66">
        <v>9</v>
      </c>
      <c r="G66">
        <v>150.90387999999999</v>
      </c>
      <c r="H66">
        <v>5.1519517234543661</v>
      </c>
      <c r="I66">
        <f t="shared" si="0"/>
        <v>3.4140618010977362E-2</v>
      </c>
      <c r="K66" s="16">
        <v>-0.48857142857142855</v>
      </c>
      <c r="L66" s="16">
        <v>0.19798989873223333</v>
      </c>
      <c r="M66">
        <f t="shared" si="1"/>
        <v>-0.40524248278527292</v>
      </c>
      <c r="O66">
        <v>233.23089700996675</v>
      </c>
      <c r="P66">
        <v>0</v>
      </c>
      <c r="Q66">
        <v>0</v>
      </c>
      <c r="R66" s="15">
        <v>6.11</v>
      </c>
      <c r="S66">
        <f t="shared" si="2"/>
        <v>1.3120265610946076E-3</v>
      </c>
      <c r="T66">
        <f t="shared" si="3"/>
        <v>-308.86759064327487</v>
      </c>
    </row>
    <row r="67" spans="1:20" ht="18" x14ac:dyDescent="0.2">
      <c r="A67" s="6" t="s">
        <v>61</v>
      </c>
      <c r="B67" t="s">
        <v>118</v>
      </c>
      <c r="C67" t="s">
        <v>118</v>
      </c>
      <c r="D67" t="s">
        <v>122</v>
      </c>
      <c r="E67">
        <v>2</v>
      </c>
      <c r="F67">
        <v>0</v>
      </c>
      <c r="G67">
        <v>23.313929999999999</v>
      </c>
      <c r="H67">
        <v>0.26648026155781301</v>
      </c>
      <c r="I67">
        <f t="shared" ref="I67:I85" si="4">H67/G67</f>
        <v>1.14300875724433E-2</v>
      </c>
      <c r="K67" s="16">
        <v>0.67428571428571427</v>
      </c>
      <c r="L67" s="16">
        <v>6.4649762851341261E-2</v>
      </c>
      <c r="M67">
        <f t="shared" ref="M67:M86" si="5">L67/K67</f>
        <v>9.5878885584616283E-2</v>
      </c>
      <c r="O67">
        <v>606.19774919614156</v>
      </c>
      <c r="P67">
        <v>0</v>
      </c>
      <c r="Q67">
        <v>0</v>
      </c>
      <c r="R67" s="15">
        <v>5.4</v>
      </c>
      <c r="S67">
        <f t="shared" ref="S67:S86" si="6">L67/G67</f>
        <v>2.7730100781524721E-3</v>
      </c>
      <c r="T67">
        <f t="shared" ref="T67:T86" si="7">G67/K67</f>
        <v>34.575743644067799</v>
      </c>
    </row>
    <row r="68" spans="1:20" ht="18" x14ac:dyDescent="0.2">
      <c r="A68" s="6" t="s">
        <v>73</v>
      </c>
      <c r="B68" t="s">
        <v>118</v>
      </c>
      <c r="C68" t="s">
        <v>118</v>
      </c>
      <c r="D68" t="s">
        <v>122</v>
      </c>
      <c r="E68">
        <v>2</v>
      </c>
      <c r="F68">
        <v>12</v>
      </c>
      <c r="G68">
        <v>216.286235</v>
      </c>
      <c r="H68">
        <v>4.1465943730302888</v>
      </c>
      <c r="I68">
        <f t="shared" si="4"/>
        <v>1.9171790442560011E-2</v>
      </c>
      <c r="K68" s="16">
        <v>1.2342857142857142</v>
      </c>
      <c r="L68" s="16">
        <v>0.17778684784118881</v>
      </c>
      <c r="M68">
        <f t="shared" si="5"/>
        <v>0.1440402702417039</v>
      </c>
      <c r="O68">
        <v>409.44122516556286</v>
      </c>
      <c r="P68">
        <v>0.18145952165886792</v>
      </c>
      <c r="Q68">
        <v>4.4318820506042693E-4</v>
      </c>
      <c r="R68" s="15">
        <v>6.2</v>
      </c>
      <c r="S68">
        <f t="shared" si="6"/>
        <v>8.2199797800904342E-4</v>
      </c>
      <c r="T68" s="17">
        <f t="shared" si="7"/>
        <v>175.2319033564815</v>
      </c>
    </row>
    <row r="69" spans="1:20" ht="18" x14ac:dyDescent="0.2">
      <c r="A69" s="6" t="s">
        <v>67</v>
      </c>
      <c r="B69" t="s">
        <v>118</v>
      </c>
      <c r="C69" t="s">
        <v>118</v>
      </c>
      <c r="D69" t="s">
        <v>122</v>
      </c>
      <c r="E69">
        <v>2</v>
      </c>
      <c r="F69">
        <v>3</v>
      </c>
      <c r="G69">
        <v>46.13109</v>
      </c>
      <c r="H69">
        <v>0.1130522321730352</v>
      </c>
      <c r="I69">
        <f t="shared" si="4"/>
        <v>2.4506733349035368E-3</v>
      </c>
      <c r="K69" s="16">
        <v>1.4171428571428573</v>
      </c>
      <c r="L69" s="16">
        <v>0.29092393283103574</v>
      </c>
      <c r="M69">
        <f t="shared" si="5"/>
        <v>0.20528906550577117</v>
      </c>
      <c r="O69">
        <v>451.19205298013242</v>
      </c>
      <c r="P69">
        <v>8.9207842262276102</v>
      </c>
      <c r="Q69">
        <v>1.9771589874656822E-2</v>
      </c>
      <c r="R69" s="15">
        <v>6.09</v>
      </c>
      <c r="S69">
        <f t="shared" si="6"/>
        <v>6.3064612787392567E-3</v>
      </c>
      <c r="T69">
        <f t="shared" si="7"/>
        <v>32.552180443548387</v>
      </c>
    </row>
    <row r="70" spans="1:20" ht="18" x14ac:dyDescent="0.2">
      <c r="A70" s="6" t="s">
        <v>72</v>
      </c>
      <c r="B70" t="s">
        <v>118</v>
      </c>
      <c r="C70" t="s">
        <v>118</v>
      </c>
      <c r="D70" t="s">
        <v>122</v>
      </c>
      <c r="E70">
        <v>2</v>
      </c>
      <c r="F70">
        <v>6</v>
      </c>
      <c r="G70">
        <v>55.272800000000004</v>
      </c>
      <c r="H70">
        <v>1.2516497133781661</v>
      </c>
      <c r="I70">
        <f t="shared" si="4"/>
        <v>2.2644948571054226E-2</v>
      </c>
      <c r="K70" s="16">
        <v>1.6857142857142857</v>
      </c>
      <c r="L70" s="16">
        <v>0.60609152673132638</v>
      </c>
      <c r="M70">
        <f t="shared" si="5"/>
        <v>0.35954582094231224</v>
      </c>
      <c r="O70">
        <v>335.33249158249157</v>
      </c>
      <c r="P70">
        <v>21.861979859412529</v>
      </c>
      <c r="Q70">
        <v>6.5194934604285118E-2</v>
      </c>
      <c r="R70" s="15">
        <v>5.97</v>
      </c>
      <c r="S70">
        <f t="shared" si="6"/>
        <v>1.096545727249798E-2</v>
      </c>
      <c r="T70">
        <f t="shared" si="7"/>
        <v>32.788949152542372</v>
      </c>
    </row>
    <row r="71" spans="1:20" ht="18" x14ac:dyDescent="0.2">
      <c r="A71" s="6" t="s">
        <v>51</v>
      </c>
      <c r="B71" t="s">
        <v>118</v>
      </c>
      <c r="C71" t="s">
        <v>118</v>
      </c>
      <c r="D71" t="s">
        <v>122</v>
      </c>
      <c r="E71">
        <v>2</v>
      </c>
      <c r="F71">
        <v>9</v>
      </c>
      <c r="G71">
        <v>107.322305</v>
      </c>
      <c r="H71">
        <v>2.2812325421248891</v>
      </c>
      <c r="I71">
        <f t="shared" si="4"/>
        <v>2.1255903347630199E-2</v>
      </c>
      <c r="K71" s="16">
        <v>-0.33142857142857146</v>
      </c>
      <c r="L71" s="16">
        <v>8.0812203564176663E-2</v>
      </c>
      <c r="M71">
        <f t="shared" si="5"/>
        <v>-0.24382992454708474</v>
      </c>
      <c r="O71">
        <v>341.22500000000002</v>
      </c>
      <c r="P71">
        <v>2.1802459086511057</v>
      </c>
      <c r="Q71">
        <v>6.3894670925374918E-3</v>
      </c>
      <c r="R71" s="15">
        <v>6.18</v>
      </c>
      <c r="S71">
        <f t="shared" si="6"/>
        <v>7.5298609701102365E-4</v>
      </c>
      <c r="T71">
        <f t="shared" si="7"/>
        <v>-323.8172995689655</v>
      </c>
    </row>
    <row r="72" spans="1:20" ht="18" x14ac:dyDescent="0.2">
      <c r="A72" s="6" t="s">
        <v>64</v>
      </c>
      <c r="B72" t="s">
        <v>118</v>
      </c>
      <c r="C72" t="s">
        <v>118</v>
      </c>
      <c r="D72" t="s">
        <v>122</v>
      </c>
      <c r="E72">
        <v>3</v>
      </c>
      <c r="F72">
        <v>0</v>
      </c>
      <c r="G72">
        <v>30.019373333333334</v>
      </c>
      <c r="H72">
        <v>0.56400041456814587</v>
      </c>
      <c r="I72">
        <f t="shared" si="4"/>
        <v>1.8787881022882084E-2</v>
      </c>
      <c r="K72" s="16">
        <v>1.2285714285714286</v>
      </c>
      <c r="L72" s="16">
        <v>0.26668027176178466</v>
      </c>
      <c r="M72">
        <f t="shared" si="5"/>
        <v>0.2170653374805224</v>
      </c>
      <c r="O72">
        <v>653.29288025889969</v>
      </c>
      <c r="P72">
        <v>16.819530232112438</v>
      </c>
      <c r="Q72">
        <v>2.5745773052733813E-2</v>
      </c>
      <c r="R72" s="15">
        <v>5.91</v>
      </c>
      <c r="S72">
        <f t="shared" si="6"/>
        <v>8.8836055570042319E-3</v>
      </c>
      <c r="T72">
        <f t="shared" si="7"/>
        <v>24.434373643410851</v>
      </c>
    </row>
    <row r="73" spans="1:20" ht="18" x14ac:dyDescent="0.2">
      <c r="A73" s="6" t="s">
        <v>45</v>
      </c>
      <c r="B73" t="s">
        <v>118</v>
      </c>
      <c r="C73" t="s">
        <v>118</v>
      </c>
      <c r="D73" t="s">
        <v>122</v>
      </c>
      <c r="E73">
        <v>3</v>
      </c>
      <c r="F73">
        <v>12</v>
      </c>
      <c r="G73">
        <v>116.90939499999999</v>
      </c>
      <c r="H73">
        <v>2.1762554693913168</v>
      </c>
      <c r="I73">
        <f t="shared" si="4"/>
        <v>1.8614889499610505E-2</v>
      </c>
      <c r="K73" s="16">
        <v>-0.2</v>
      </c>
      <c r="L73" s="16">
        <v>0</v>
      </c>
      <c r="M73">
        <f t="shared" si="5"/>
        <v>0</v>
      </c>
      <c r="O73">
        <v>355.53093645484944</v>
      </c>
      <c r="P73">
        <v>3.0448159892351718</v>
      </c>
      <c r="Q73">
        <v>8.5641379610908973E-3</v>
      </c>
      <c r="R73" s="15">
        <v>6.11</v>
      </c>
      <c r="S73">
        <f t="shared" si="6"/>
        <v>0</v>
      </c>
      <c r="T73" s="17">
        <f t="shared" si="7"/>
        <v>-584.54697499999986</v>
      </c>
    </row>
    <row r="74" spans="1:20" ht="18" x14ac:dyDescent="0.2">
      <c r="A74" s="6" t="s">
        <v>71</v>
      </c>
      <c r="B74" t="s">
        <v>118</v>
      </c>
      <c r="C74" t="s">
        <v>118</v>
      </c>
      <c r="D74" t="s">
        <v>122</v>
      </c>
      <c r="E74">
        <v>3</v>
      </c>
      <c r="F74">
        <v>3</v>
      </c>
      <c r="G74">
        <v>42.416735000000003</v>
      </c>
      <c r="H74">
        <v>2.4831115281535534</v>
      </c>
      <c r="I74">
        <f t="shared" si="4"/>
        <v>5.8540845450588151E-2</v>
      </c>
      <c r="K74" s="16">
        <v>2.1028571428571428</v>
      </c>
      <c r="L74" s="16">
        <v>0.48487322138506223</v>
      </c>
      <c r="M74">
        <f t="shared" si="5"/>
        <v>0.23057829821300516</v>
      </c>
      <c r="O74">
        <v>514.76666666666665</v>
      </c>
      <c r="P74">
        <v>0</v>
      </c>
      <c r="Q74">
        <v>0</v>
      </c>
      <c r="R74" s="15">
        <v>6</v>
      </c>
      <c r="S74">
        <f t="shared" si="6"/>
        <v>1.1431177373389587E-2</v>
      </c>
      <c r="T74">
        <f t="shared" si="7"/>
        <v>20.171001698369569</v>
      </c>
    </row>
    <row r="75" spans="1:20" ht="18" x14ac:dyDescent="0.2">
      <c r="A75" s="6" t="s">
        <v>43</v>
      </c>
      <c r="B75" t="s">
        <v>118</v>
      </c>
      <c r="C75" t="s">
        <v>118</v>
      </c>
      <c r="D75" t="s">
        <v>122</v>
      </c>
      <c r="E75">
        <v>3</v>
      </c>
      <c r="F75">
        <v>6</v>
      </c>
      <c r="G75">
        <v>77.767345000000006</v>
      </c>
      <c r="H75">
        <v>3.9043395897958582</v>
      </c>
      <c r="I75">
        <f t="shared" si="4"/>
        <v>5.0205386204143367E-2</v>
      </c>
      <c r="K75" s="16">
        <v>-0.28000000000000003</v>
      </c>
      <c r="L75" s="16">
        <v>2.4243661069253044E-2</v>
      </c>
      <c r="M75">
        <f t="shared" si="5"/>
        <v>-8.6584503818760858E-2</v>
      </c>
      <c r="O75">
        <v>499.72540983606564</v>
      </c>
      <c r="P75">
        <v>2.3937303330374191</v>
      </c>
      <c r="Q75">
        <v>4.7900912899799903E-3</v>
      </c>
      <c r="R75" s="15">
        <v>5.82</v>
      </c>
      <c r="S75">
        <f t="shared" si="6"/>
        <v>3.1174603002395214E-4</v>
      </c>
      <c r="T75">
        <f t="shared" si="7"/>
        <v>-277.74051785714283</v>
      </c>
    </row>
    <row r="76" spans="1:20" ht="18" x14ac:dyDescent="0.2">
      <c r="A76" s="6" t="s">
        <v>44</v>
      </c>
      <c r="B76" t="s">
        <v>118</v>
      </c>
      <c r="C76" t="s">
        <v>118</v>
      </c>
      <c r="D76" t="s">
        <v>122</v>
      </c>
      <c r="E76">
        <v>3</v>
      </c>
      <c r="F76">
        <v>9</v>
      </c>
      <c r="G76">
        <v>102.71718999999999</v>
      </c>
      <c r="H76">
        <v>0.22610446436216022</v>
      </c>
      <c r="I76">
        <f t="shared" si="4"/>
        <v>2.2012329617093328E-3</v>
      </c>
      <c r="K76" s="16">
        <v>-0.50857142857142856</v>
      </c>
      <c r="L76" s="16">
        <v>4.0406101782088671E-2</v>
      </c>
      <c r="M76">
        <f t="shared" si="5"/>
        <v>-7.9450200133320423E-2</v>
      </c>
      <c r="O76">
        <v>402.28827361563515</v>
      </c>
      <c r="P76">
        <v>1.1977052971533995</v>
      </c>
      <c r="Q76">
        <v>2.9772314424897769E-3</v>
      </c>
      <c r="R76" s="15">
        <v>6.16</v>
      </c>
      <c r="S76">
        <f t="shared" si="6"/>
        <v>3.9337234383153081E-4</v>
      </c>
      <c r="T76">
        <f t="shared" si="7"/>
        <v>-201.97200280898875</v>
      </c>
    </row>
    <row r="77" spans="1:20" ht="18" x14ac:dyDescent="0.2">
      <c r="A77" s="6" t="s">
        <v>62</v>
      </c>
      <c r="B77" t="s">
        <v>118</v>
      </c>
      <c r="C77" t="s">
        <v>118</v>
      </c>
      <c r="D77" t="s">
        <v>122</v>
      </c>
      <c r="E77">
        <v>4</v>
      </c>
      <c r="F77">
        <v>0</v>
      </c>
      <c r="G77">
        <v>24.230384999999998</v>
      </c>
      <c r="H77">
        <v>1.6271446273918535</v>
      </c>
      <c r="I77">
        <f t="shared" si="4"/>
        <v>6.7153065351287386E-2</v>
      </c>
      <c r="K77" s="16">
        <v>0.82285714285714295</v>
      </c>
      <c r="L77" s="16">
        <v>7.2730983207757408E-2</v>
      </c>
      <c r="M77">
        <f t="shared" si="5"/>
        <v>8.8388347648316282E-2</v>
      </c>
      <c r="O77">
        <v>610.18581081081084</v>
      </c>
      <c r="P77">
        <v>3.8819206737470671</v>
      </c>
      <c r="Q77">
        <v>6.3618665084800921E-3</v>
      </c>
      <c r="R77" s="15">
        <v>5.57</v>
      </c>
      <c r="S77">
        <f t="shared" si="6"/>
        <v>3.0016437298770703E-3</v>
      </c>
      <c r="T77">
        <f t="shared" si="7"/>
        <v>29.446648437499995</v>
      </c>
    </row>
    <row r="78" spans="1:20" ht="18" x14ac:dyDescent="0.2">
      <c r="A78" s="6" t="s">
        <v>63</v>
      </c>
      <c r="B78" t="s">
        <v>118</v>
      </c>
      <c r="C78" t="s">
        <v>118</v>
      </c>
      <c r="D78" t="s">
        <v>122</v>
      </c>
      <c r="E78">
        <v>4</v>
      </c>
      <c r="F78">
        <v>12</v>
      </c>
      <c r="G78">
        <v>125.03187</v>
      </c>
      <c r="H78">
        <v>0.66216307417877385</v>
      </c>
      <c r="I78">
        <f t="shared" si="4"/>
        <v>5.2959543369124513E-3</v>
      </c>
      <c r="K78" s="16">
        <v>0.72</v>
      </c>
      <c r="L78" s="16">
        <v>8.0812203564281752E-3</v>
      </c>
      <c r="M78">
        <f t="shared" si="5"/>
        <v>1.12239171617058E-2</v>
      </c>
      <c r="O78">
        <v>339.4435215946844</v>
      </c>
      <c r="P78">
        <v>2.6193490399383781</v>
      </c>
      <c r="Q78">
        <v>7.7165975288991826E-3</v>
      </c>
      <c r="R78" s="15">
        <v>6.02</v>
      </c>
      <c r="S78">
        <f t="shared" si="6"/>
        <v>6.4633283949349672E-5</v>
      </c>
      <c r="T78" s="17">
        <f t="shared" si="7"/>
        <v>173.65537499999999</v>
      </c>
    </row>
    <row r="79" spans="1:20" ht="18" x14ac:dyDescent="0.2">
      <c r="A79" s="6" t="s">
        <v>78</v>
      </c>
      <c r="B79" t="s">
        <v>118</v>
      </c>
      <c r="C79" t="s">
        <v>118</v>
      </c>
      <c r="D79" t="s">
        <v>122</v>
      </c>
      <c r="E79">
        <v>4</v>
      </c>
      <c r="F79">
        <v>3</v>
      </c>
      <c r="G79">
        <v>60.351845000000004</v>
      </c>
      <c r="H79">
        <v>6.6741192781107381</v>
      </c>
      <c r="I79">
        <f t="shared" si="4"/>
        <v>0.11058683090982119</v>
      </c>
      <c r="K79" s="16">
        <v>0.71714285714285719</v>
      </c>
      <c r="L79" s="16">
        <v>0.10909647481163816</v>
      </c>
      <c r="M79">
        <f t="shared" si="5"/>
        <v>0.15212655850228426</v>
      </c>
      <c r="O79">
        <v>568.76633986928107</v>
      </c>
      <c r="P79">
        <v>6.5280282903669553</v>
      </c>
      <c r="Q79">
        <v>1.1477522196315775E-2</v>
      </c>
      <c r="R79" s="15">
        <v>6.33</v>
      </c>
      <c r="S79">
        <f t="shared" si="6"/>
        <v>1.8076742278821493E-3</v>
      </c>
      <c r="T79">
        <f t="shared" si="7"/>
        <v>84.155959163346608</v>
      </c>
    </row>
    <row r="80" spans="1:20" ht="18" x14ac:dyDescent="0.2">
      <c r="A80" s="6" t="s">
        <v>46</v>
      </c>
      <c r="B80" t="s">
        <v>118</v>
      </c>
      <c r="C80" t="s">
        <v>118</v>
      </c>
      <c r="D80" t="s">
        <v>122</v>
      </c>
      <c r="E80">
        <v>4</v>
      </c>
      <c r="F80">
        <v>6</v>
      </c>
      <c r="G80">
        <v>92.390654999999995</v>
      </c>
      <c r="H80">
        <v>1.7724974973323182</v>
      </c>
      <c r="I80">
        <f t="shared" si="4"/>
        <v>1.9184813630039946E-2</v>
      </c>
      <c r="K80" s="16">
        <v>0.82857142857142851</v>
      </c>
      <c r="L80" s="16">
        <v>8.0812203564281752E-3</v>
      </c>
      <c r="M80">
        <f t="shared" si="5"/>
        <v>9.7531969818960736E-3</v>
      </c>
      <c r="O80">
        <v>442.88240131578948</v>
      </c>
      <c r="P80">
        <v>0.76176799617270741</v>
      </c>
      <c r="Q80">
        <v>1.7200231797640164E-3</v>
      </c>
      <c r="R80" s="15">
        <v>5.83</v>
      </c>
      <c r="S80">
        <f t="shared" si="6"/>
        <v>8.7467940956021753E-5</v>
      </c>
      <c r="T80">
        <f t="shared" si="7"/>
        <v>111.50596293103449</v>
      </c>
    </row>
    <row r="81" spans="1:20" ht="18" x14ac:dyDescent="0.2">
      <c r="A81" s="6" t="s">
        <v>79</v>
      </c>
      <c r="B81" t="s">
        <v>118</v>
      </c>
      <c r="C81" t="s">
        <v>118</v>
      </c>
      <c r="D81" t="s">
        <v>122</v>
      </c>
      <c r="E81">
        <v>4</v>
      </c>
      <c r="F81">
        <v>9</v>
      </c>
      <c r="G81">
        <v>103.1797</v>
      </c>
      <c r="H81">
        <v>2.4790739484335869</v>
      </c>
      <c r="I81">
        <f t="shared" si="4"/>
        <v>2.4026760578229892E-2</v>
      </c>
      <c r="K81" s="16">
        <v>1.3942857142857146</v>
      </c>
      <c r="L81" s="16">
        <v>8.8893423920591283E-2</v>
      </c>
      <c r="M81">
        <f t="shared" si="5"/>
        <v>6.3755529451243728E-2</v>
      </c>
      <c r="O81">
        <v>326.03260869565213</v>
      </c>
      <c r="P81">
        <v>2.6073084490294005</v>
      </c>
      <c r="Q81">
        <v>7.9970787568162983E-3</v>
      </c>
      <c r="R81" s="15">
        <v>6.08</v>
      </c>
      <c r="S81">
        <f t="shared" si="6"/>
        <v>8.6153985639220978E-4</v>
      </c>
      <c r="T81">
        <f t="shared" si="7"/>
        <v>74.001834016393431</v>
      </c>
    </row>
    <row r="82" spans="1:20" ht="18" x14ac:dyDescent="0.2">
      <c r="A82" s="6" t="s">
        <v>84</v>
      </c>
      <c r="B82" t="s">
        <v>124</v>
      </c>
      <c r="C82" t="s">
        <v>123</v>
      </c>
      <c r="D82" t="s">
        <v>124</v>
      </c>
      <c r="G82">
        <v>90.434285714285721</v>
      </c>
      <c r="H82">
        <v>0</v>
      </c>
      <c r="I82">
        <f t="shared" si="4"/>
        <v>0</v>
      </c>
      <c r="K82" s="16">
        <v>3.0714285714285716</v>
      </c>
      <c r="L82" s="16">
        <v>7.6771593385969686E-2</v>
      </c>
      <c r="M82">
        <f t="shared" si="5"/>
        <v>2.4995402497757571E-2</v>
      </c>
      <c r="O82">
        <v>679.63571428571436</v>
      </c>
      <c r="P82">
        <v>30.708637354386084</v>
      </c>
      <c r="Q82">
        <v>4.5183966511619156E-2</v>
      </c>
      <c r="S82">
        <f t="shared" si="6"/>
        <v>8.4892132203618687E-4</v>
      </c>
      <c r="T82">
        <f t="shared" si="7"/>
        <v>29.443720930232558</v>
      </c>
    </row>
    <row r="83" spans="1:20" ht="18" x14ac:dyDescent="0.2">
      <c r="A83" s="6" t="s">
        <v>85</v>
      </c>
      <c r="B83" t="s">
        <v>118</v>
      </c>
      <c r="C83" t="s">
        <v>123</v>
      </c>
      <c r="D83" t="s">
        <v>124</v>
      </c>
      <c r="G83">
        <v>132.62608695652176</v>
      </c>
      <c r="H83">
        <v>7.0587703026279227</v>
      </c>
      <c r="I83">
        <f t="shared" si="4"/>
        <v>5.3223091057055534E-2</v>
      </c>
      <c r="K83" s="16">
        <v>3.6257142857142859</v>
      </c>
      <c r="L83" s="16">
        <v>0.42426406871192818</v>
      </c>
      <c r="M83">
        <f t="shared" si="5"/>
        <v>0.11701530657933401</v>
      </c>
      <c r="O83">
        <v>1812.1847826086957</v>
      </c>
      <c r="P83">
        <v>33.941125496954278</v>
      </c>
      <c r="Q83">
        <v>1.8729395491388568E-2</v>
      </c>
      <c r="S83">
        <f t="shared" si="6"/>
        <v>3.1989488527322143E-3</v>
      </c>
      <c r="T83">
        <f t="shared" si="7"/>
        <v>36.579299002980783</v>
      </c>
    </row>
    <row r="84" spans="1:20" ht="18" x14ac:dyDescent="0.2">
      <c r="A84" s="6" t="s">
        <v>83</v>
      </c>
      <c r="B84" t="s">
        <v>124</v>
      </c>
      <c r="C84" t="s">
        <v>125</v>
      </c>
      <c r="D84" t="s">
        <v>126</v>
      </c>
      <c r="G84">
        <v>7.0461399999999994</v>
      </c>
      <c r="H84">
        <v>0.3230063776460475</v>
      </c>
      <c r="I84">
        <f t="shared" si="4"/>
        <v>4.5841606559910465E-2</v>
      </c>
      <c r="K84" s="16">
        <v>-0.94571428571428573</v>
      </c>
      <c r="L84" s="16">
        <v>0.1818274580193972</v>
      </c>
      <c r="M84">
        <f t="shared" si="5"/>
        <v>-0.19226468370631125</v>
      </c>
      <c r="O84">
        <v>93.853476821192032</v>
      </c>
      <c r="P84">
        <v>0.19316658758281824</v>
      </c>
      <c r="Q84">
        <v>2.0581718879827517E-3</v>
      </c>
      <c r="S84">
        <f t="shared" si="6"/>
        <v>2.5805257633171812E-2</v>
      </c>
      <c r="T84">
        <f t="shared" si="7"/>
        <v>-7.4506012084592141</v>
      </c>
    </row>
    <row r="85" spans="1:20" ht="18" x14ac:dyDescent="0.2">
      <c r="A85" s="6" t="s">
        <v>86</v>
      </c>
      <c r="B85" t="s">
        <v>118</v>
      </c>
      <c r="C85" t="s">
        <v>125</v>
      </c>
      <c r="D85" t="s">
        <v>126</v>
      </c>
      <c r="G85">
        <v>7.8112800000000009</v>
      </c>
      <c r="H85">
        <v>0</v>
      </c>
      <c r="I85">
        <f t="shared" si="4"/>
        <v>0</v>
      </c>
      <c r="K85" s="16">
        <v>0.68857142857142861</v>
      </c>
      <c r="L85" s="16">
        <v>3.636549160388023E-2</v>
      </c>
      <c r="M85">
        <f t="shared" si="5"/>
        <v>5.2812954611444314E-2</v>
      </c>
      <c r="O85">
        <v>102.18855218855218</v>
      </c>
      <c r="P85">
        <v>2.9165178685303985</v>
      </c>
      <c r="Q85">
        <v>2.8540553771121201E-2</v>
      </c>
      <c r="S85">
        <f t="shared" si="6"/>
        <v>4.6555099297272955E-3</v>
      </c>
      <c r="T85">
        <f t="shared" si="7"/>
        <v>11.344182572614109</v>
      </c>
    </row>
    <row r="86" spans="1:20" ht="18" x14ac:dyDescent="0.2">
      <c r="A86" s="6" t="s">
        <v>145</v>
      </c>
      <c r="K86" s="16">
        <v>-0.2628571428571429</v>
      </c>
      <c r="L86" s="16">
        <v>5.6568542494923386E-2</v>
      </c>
      <c r="M86">
        <f t="shared" si="5"/>
        <v>-0.21520641166546936</v>
      </c>
      <c r="O86">
        <v>118.17052980132451</v>
      </c>
      <c r="P86">
        <v>0.76095928438417582</v>
      </c>
      <c r="Q86">
        <v>6.4395013347536556E-3</v>
      </c>
      <c r="S86" t="e">
        <f t="shared" si="6"/>
        <v>#DIV/0!</v>
      </c>
      <c r="T86">
        <f t="shared" si="7"/>
        <v>0</v>
      </c>
    </row>
  </sheetData>
  <sortState ref="A2:F85">
    <sortCondition ref="A2:A85"/>
  </sortState>
  <conditionalFormatting sqref="I1:I1048576 J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Q1 S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 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8"/>
  <sheetViews>
    <sheetView workbookViewId="0">
      <selection activeCell="A3" sqref="A3:A87"/>
    </sheetView>
  </sheetViews>
  <sheetFormatPr baseColWidth="10" defaultRowHeight="16" x14ac:dyDescent="0.2"/>
  <cols>
    <col min="1" max="1" width="12.83203125" bestFit="1" customWidth="1"/>
    <col min="2" max="2" width="18" bestFit="1" customWidth="1"/>
    <col min="3" max="3" width="17.1640625" customWidth="1"/>
    <col min="4" max="4" width="17.1640625" bestFit="1" customWidth="1"/>
    <col min="5" max="5" width="12.1640625" bestFit="1" customWidth="1"/>
    <col min="6" max="6" width="22.5" bestFit="1" customWidth="1"/>
    <col min="7" max="7" width="21.6640625" bestFit="1" customWidth="1"/>
  </cols>
  <sheetData>
    <row r="3" spans="1:3" x14ac:dyDescent="0.2">
      <c r="A3" s="12" t="s">
        <v>129</v>
      </c>
      <c r="B3" t="s">
        <v>131</v>
      </c>
      <c r="C3" t="s">
        <v>132</v>
      </c>
    </row>
    <row r="4" spans="1:3" x14ac:dyDescent="0.2">
      <c r="A4" s="13" t="s">
        <v>31</v>
      </c>
      <c r="B4" s="14">
        <v>66.784159999999986</v>
      </c>
      <c r="C4" s="14">
        <v>1.9138127875529809</v>
      </c>
    </row>
    <row r="5" spans="1:3" x14ac:dyDescent="0.2">
      <c r="A5" s="13" t="s">
        <v>28</v>
      </c>
      <c r="B5" s="14">
        <v>97.187055000000001</v>
      </c>
      <c r="C5" s="14">
        <v>2.8263058059348613E-2</v>
      </c>
    </row>
    <row r="6" spans="1:3" x14ac:dyDescent="0.2">
      <c r="A6" s="13" t="s">
        <v>19</v>
      </c>
      <c r="B6" s="14">
        <v>99.362565000000004</v>
      </c>
      <c r="C6" s="14">
        <v>0.35934459513158307</v>
      </c>
    </row>
    <row r="7" spans="1:3" x14ac:dyDescent="0.2">
      <c r="A7" s="13" t="s">
        <v>38</v>
      </c>
      <c r="B7" s="14">
        <v>64.317440000000005</v>
      </c>
      <c r="C7" s="14">
        <v>2.1076166141396842</v>
      </c>
    </row>
    <row r="8" spans="1:3" x14ac:dyDescent="0.2">
      <c r="A8" s="13" t="s">
        <v>36</v>
      </c>
      <c r="B8" s="14">
        <v>129.51136500000001</v>
      </c>
      <c r="C8" s="14">
        <v>1.6432949462725384</v>
      </c>
    </row>
    <row r="9" spans="1:3" x14ac:dyDescent="0.2">
      <c r="A9" s="13" t="s">
        <v>26</v>
      </c>
      <c r="B9" s="14">
        <v>42.605165</v>
      </c>
      <c r="C9" s="14">
        <v>0.37549491401326818</v>
      </c>
    </row>
    <row r="10" spans="1:3" x14ac:dyDescent="0.2">
      <c r="A10" s="13" t="s">
        <v>35</v>
      </c>
      <c r="B10" s="14">
        <v>187.92180999999999</v>
      </c>
      <c r="C10" s="14">
        <v>4.1587071121947039</v>
      </c>
    </row>
    <row r="11" spans="1:3" x14ac:dyDescent="0.2">
      <c r="A11" s="13" t="s">
        <v>30</v>
      </c>
      <c r="B11" s="14">
        <v>150.438515</v>
      </c>
      <c r="C11" s="14">
        <v>3.8397383142675143</v>
      </c>
    </row>
    <row r="12" spans="1:3" x14ac:dyDescent="0.2">
      <c r="A12" s="13" t="s">
        <v>24</v>
      </c>
      <c r="B12" s="14">
        <v>57.302705000000003</v>
      </c>
      <c r="C12" s="14">
        <v>1.8936248889497309</v>
      </c>
    </row>
    <row r="13" spans="1:3" x14ac:dyDescent="0.2">
      <c r="A13" s="13" t="s">
        <v>39</v>
      </c>
      <c r="B13" s="14">
        <v>37.500425</v>
      </c>
      <c r="C13" s="14">
        <v>1.1022592637170037</v>
      </c>
    </row>
    <row r="14" spans="1:3" x14ac:dyDescent="0.2">
      <c r="A14" s="13" t="s">
        <v>4</v>
      </c>
      <c r="B14" s="14">
        <v>118.79655</v>
      </c>
      <c r="C14" s="14">
        <v>0.97709429237743251</v>
      </c>
    </row>
    <row r="15" spans="1:3" x14ac:dyDescent="0.2">
      <c r="A15" s="13" t="s">
        <v>32</v>
      </c>
      <c r="B15" s="14">
        <v>79.349014999999994</v>
      </c>
      <c r="C15" s="14">
        <v>3.0483726890342417</v>
      </c>
    </row>
    <row r="16" spans="1:3" x14ac:dyDescent="0.2">
      <c r="A16" s="13" t="s">
        <v>9</v>
      </c>
      <c r="B16" s="14">
        <v>132.92880000000002</v>
      </c>
      <c r="C16" s="14">
        <v>2.6486522966944928</v>
      </c>
    </row>
    <row r="17" spans="1:3" x14ac:dyDescent="0.2">
      <c r="A17" s="13" t="s">
        <v>18</v>
      </c>
      <c r="B17" s="14">
        <v>110.53989</v>
      </c>
      <c r="C17" s="14">
        <v>0.87211721964545819</v>
      </c>
    </row>
    <row r="18" spans="1:3" x14ac:dyDescent="0.2">
      <c r="A18" s="13" t="s">
        <v>27</v>
      </c>
      <c r="B18" s="14">
        <v>111.661905</v>
      </c>
      <c r="C18" s="14">
        <v>4.0173918219722911</v>
      </c>
    </row>
    <row r="19" spans="1:3" x14ac:dyDescent="0.2">
      <c r="A19" s="13" t="s">
        <v>34</v>
      </c>
      <c r="B19" s="14">
        <v>99.593819999999994</v>
      </c>
      <c r="C19" s="14">
        <v>1.7926853959347013</v>
      </c>
    </row>
    <row r="20" spans="1:3" x14ac:dyDescent="0.2">
      <c r="A20" s="13" t="s">
        <v>29</v>
      </c>
      <c r="B20" s="14">
        <v>134.82452000000001</v>
      </c>
      <c r="C20" s="14">
        <v>7.0657645110059759</v>
      </c>
    </row>
    <row r="21" spans="1:3" x14ac:dyDescent="0.2">
      <c r="A21" s="13" t="s">
        <v>14</v>
      </c>
      <c r="B21" s="14">
        <v>87.128889999999998</v>
      </c>
      <c r="C21" s="14">
        <v>0.82366626299818158</v>
      </c>
    </row>
    <row r="22" spans="1:3" x14ac:dyDescent="0.2">
      <c r="A22" s="13" t="s">
        <v>8</v>
      </c>
      <c r="B22" s="14">
        <v>175.20564000000002</v>
      </c>
      <c r="C22" s="14">
        <v>2.7455542099902579</v>
      </c>
    </row>
    <row r="23" spans="1:3" x14ac:dyDescent="0.2">
      <c r="A23" s="13" t="s">
        <v>33</v>
      </c>
      <c r="B23" s="14">
        <v>131.70686000000001</v>
      </c>
      <c r="C23" s="14">
        <v>0.20995414547552413</v>
      </c>
    </row>
    <row r="24" spans="1:3" x14ac:dyDescent="0.2">
      <c r="A24" s="13" t="s">
        <v>59</v>
      </c>
      <c r="B24" s="14">
        <v>9.4957300000000018</v>
      </c>
      <c r="C24" s="14">
        <v>0.55718600143936037</v>
      </c>
    </row>
    <row r="25" spans="1:3" x14ac:dyDescent="0.2">
      <c r="A25" s="13" t="s">
        <v>75</v>
      </c>
      <c r="B25" s="14">
        <v>123.829915</v>
      </c>
      <c r="C25" s="14">
        <v>3.1614249212106054</v>
      </c>
    </row>
    <row r="26" spans="1:3" x14ac:dyDescent="0.2">
      <c r="A26" s="13" t="s">
        <v>58</v>
      </c>
      <c r="B26" s="14">
        <v>52.614794999999994</v>
      </c>
      <c r="C26" s="14">
        <v>3.5086567771798602</v>
      </c>
    </row>
    <row r="27" spans="1:3" x14ac:dyDescent="0.2">
      <c r="A27" s="13" t="s">
        <v>77</v>
      </c>
      <c r="B27" s="14">
        <v>94.831680000000006</v>
      </c>
      <c r="C27" s="14">
        <v>3.100861225400859</v>
      </c>
    </row>
    <row r="28" spans="1:3" x14ac:dyDescent="0.2">
      <c r="A28" s="13" t="s">
        <v>47</v>
      </c>
      <c r="B28" s="14">
        <v>139.28117500000002</v>
      </c>
      <c r="C28" s="14">
        <v>2.8384185435631615</v>
      </c>
    </row>
    <row r="29" spans="1:3" x14ac:dyDescent="0.2">
      <c r="A29" s="13" t="s">
        <v>55</v>
      </c>
      <c r="B29" s="14">
        <v>26.58005</v>
      </c>
      <c r="C29" s="14">
        <v>1.857286671464514</v>
      </c>
    </row>
    <row r="30" spans="1:3" x14ac:dyDescent="0.2">
      <c r="A30" s="13" t="s">
        <v>74</v>
      </c>
      <c r="B30" s="14">
        <v>113.334935</v>
      </c>
      <c r="C30" s="14">
        <v>4.1546695324716723</v>
      </c>
    </row>
    <row r="31" spans="1:3" x14ac:dyDescent="0.2">
      <c r="A31" s="13" t="s">
        <v>76</v>
      </c>
      <c r="B31" s="14">
        <v>65.947644999999994</v>
      </c>
      <c r="C31" s="14">
        <v>2.5315624848008627</v>
      </c>
    </row>
    <row r="32" spans="1:3" x14ac:dyDescent="0.2">
      <c r="A32" s="13" t="s">
        <v>81</v>
      </c>
      <c r="B32" s="14">
        <v>89.744069999999994</v>
      </c>
      <c r="C32" s="14">
        <v>3.3915669652835723</v>
      </c>
    </row>
    <row r="33" spans="1:3" x14ac:dyDescent="0.2">
      <c r="A33" s="13" t="s">
        <v>53</v>
      </c>
      <c r="B33" s="14">
        <v>102.89705499999999</v>
      </c>
      <c r="C33" s="14">
        <v>0.36741975457845422</v>
      </c>
    </row>
    <row r="34" spans="1:3" x14ac:dyDescent="0.2">
      <c r="A34" s="13" t="s">
        <v>66</v>
      </c>
      <c r="B34" s="14">
        <v>40.826499999999996</v>
      </c>
      <c r="C34" s="14">
        <v>5.6526116090540056E-2</v>
      </c>
    </row>
    <row r="35" spans="1:3" x14ac:dyDescent="0.2">
      <c r="A35" s="13" t="s">
        <v>82</v>
      </c>
      <c r="B35" s="14">
        <v>138.57598999999999</v>
      </c>
      <c r="C35" s="14">
        <v>3.4723185596956014</v>
      </c>
    </row>
    <row r="36" spans="1:3" x14ac:dyDescent="0.2">
      <c r="A36" s="13" t="s">
        <v>56</v>
      </c>
      <c r="B36" s="14">
        <v>71.577704999999995</v>
      </c>
      <c r="C36" s="14">
        <v>56.150621174039131</v>
      </c>
    </row>
    <row r="37" spans="1:3" x14ac:dyDescent="0.2">
      <c r="A37" s="13" t="s">
        <v>69</v>
      </c>
      <c r="B37" s="14">
        <v>70.684089999999998</v>
      </c>
      <c r="C37" s="14">
        <v>0.53296052311733255</v>
      </c>
    </row>
    <row r="38" spans="1:3" x14ac:dyDescent="0.2">
      <c r="A38" s="13" t="s">
        <v>57</v>
      </c>
      <c r="B38" s="14">
        <v>136.64600999999999</v>
      </c>
      <c r="C38" s="14">
        <v>4.2879096632510825</v>
      </c>
    </row>
    <row r="39" spans="1:3" x14ac:dyDescent="0.2">
      <c r="A39" s="13" t="s">
        <v>54</v>
      </c>
      <c r="B39" s="14">
        <v>15.74818</v>
      </c>
      <c r="C39" s="14">
        <v>7.0576893515654229</v>
      </c>
    </row>
    <row r="40" spans="1:3" x14ac:dyDescent="0.2">
      <c r="A40" s="13" t="s">
        <v>80</v>
      </c>
      <c r="B40" s="14">
        <v>151.10944000000001</v>
      </c>
      <c r="C40" s="14">
        <v>0.61371211753205424</v>
      </c>
    </row>
    <row r="41" spans="1:3" x14ac:dyDescent="0.2">
      <c r="A41" s="13" t="s">
        <v>48</v>
      </c>
      <c r="B41" s="14">
        <v>30.705525000000002</v>
      </c>
      <c r="C41" s="14">
        <v>0.20591656574844117</v>
      </c>
    </row>
    <row r="42" spans="1:3" x14ac:dyDescent="0.2">
      <c r="A42" s="13" t="s">
        <v>65</v>
      </c>
      <c r="B42" s="14">
        <v>35.076529999999998</v>
      </c>
      <c r="C42" s="14">
        <v>0.23417962379383767</v>
      </c>
    </row>
    <row r="43" spans="1:3" x14ac:dyDescent="0.2">
      <c r="A43" s="13" t="s">
        <v>60</v>
      </c>
      <c r="B43" s="14">
        <v>53.836735000000004</v>
      </c>
      <c r="C43" s="14">
        <v>0.28666816015969016</v>
      </c>
    </row>
    <row r="44" spans="1:3" x14ac:dyDescent="0.2">
      <c r="A44" s="13" t="s">
        <v>20</v>
      </c>
      <c r="B44" s="14">
        <v>61.576639999999998</v>
      </c>
      <c r="C44" s="14">
        <v>0.82366626299707735</v>
      </c>
    </row>
    <row r="45" spans="1:3" x14ac:dyDescent="0.2">
      <c r="A45" s="13" t="s">
        <v>15</v>
      </c>
      <c r="B45" s="14">
        <v>99.108470000000011</v>
      </c>
      <c r="C45" s="14">
        <v>1.752309598728758</v>
      </c>
    </row>
    <row r="46" spans="1:3" x14ac:dyDescent="0.2">
      <c r="A46" s="13" t="s">
        <v>5</v>
      </c>
      <c r="B46" s="14">
        <v>72.676879999999997</v>
      </c>
      <c r="C46" s="14">
        <v>7.1384409459768356</v>
      </c>
    </row>
    <row r="47" spans="1:3" x14ac:dyDescent="0.2">
      <c r="A47" s="13" t="s">
        <v>25</v>
      </c>
      <c r="B47" s="14">
        <v>165.57857999999999</v>
      </c>
      <c r="C47" s="14">
        <v>7.671401469093297</v>
      </c>
    </row>
    <row r="48" spans="1:3" x14ac:dyDescent="0.2">
      <c r="A48" s="13" t="s">
        <v>22</v>
      </c>
      <c r="B48" s="14">
        <v>101.39818</v>
      </c>
      <c r="C48" s="14">
        <v>0.18572866714441308</v>
      </c>
    </row>
    <row r="49" spans="1:3" x14ac:dyDescent="0.2">
      <c r="A49" s="13" t="s">
        <v>23</v>
      </c>
      <c r="B49" s="14">
        <v>121.54591500000001</v>
      </c>
      <c r="C49" s="14">
        <v>0.15746560909797935</v>
      </c>
    </row>
    <row r="50" spans="1:3" x14ac:dyDescent="0.2">
      <c r="A50" s="13" t="s">
        <v>17</v>
      </c>
      <c r="B50" s="14">
        <v>71.200845000000001</v>
      </c>
      <c r="C50" s="14">
        <v>5.2488536377544782E-2</v>
      </c>
    </row>
    <row r="51" spans="1:3" x14ac:dyDescent="0.2">
      <c r="A51" s="13" t="s">
        <v>37</v>
      </c>
      <c r="B51" s="14">
        <v>212.10936999999998</v>
      </c>
      <c r="C51" s="14">
        <v>7.3887708886521306</v>
      </c>
    </row>
    <row r="52" spans="1:3" x14ac:dyDescent="0.2">
      <c r="A52" s="13" t="s">
        <v>40</v>
      </c>
      <c r="B52" s="14">
        <v>87.514315000000011</v>
      </c>
      <c r="C52" s="14">
        <v>2.8263058027168986E-2</v>
      </c>
    </row>
    <row r="53" spans="1:3" x14ac:dyDescent="0.2">
      <c r="A53" s="13" t="s">
        <v>10</v>
      </c>
      <c r="B53" s="14">
        <v>79.203410000000005</v>
      </c>
      <c r="C53" s="14">
        <v>0.28263058043902395</v>
      </c>
    </row>
    <row r="54" spans="1:3" x14ac:dyDescent="0.2">
      <c r="A54" s="13" t="s">
        <v>7</v>
      </c>
      <c r="B54" s="14">
        <v>75.723164999999995</v>
      </c>
      <c r="C54" s="14">
        <v>0.56929874060313335</v>
      </c>
    </row>
    <row r="55" spans="1:3" x14ac:dyDescent="0.2">
      <c r="A55" s="13" t="s">
        <v>13</v>
      </c>
      <c r="B55" s="14">
        <v>66.333069999999992</v>
      </c>
      <c r="C55" s="14">
        <v>4.8208701863667942</v>
      </c>
    </row>
    <row r="56" spans="1:3" x14ac:dyDescent="0.2">
      <c r="A56" s="13" t="s">
        <v>21</v>
      </c>
      <c r="B56" s="14">
        <v>84.176819999999992</v>
      </c>
      <c r="C56" s="14">
        <v>0.97709429237929413</v>
      </c>
    </row>
    <row r="57" spans="1:3" x14ac:dyDescent="0.2">
      <c r="A57" s="13" t="s">
        <v>3</v>
      </c>
      <c r="B57" s="14">
        <v>62.013454999999993</v>
      </c>
      <c r="C57" s="14">
        <v>0.35934459513284855</v>
      </c>
    </row>
    <row r="58" spans="1:3" x14ac:dyDescent="0.2">
      <c r="A58" s="13" t="s">
        <v>11</v>
      </c>
      <c r="B58" s="14">
        <v>40.301180000000002</v>
      </c>
      <c r="C58" s="14">
        <v>0.928643335732104</v>
      </c>
    </row>
    <row r="59" spans="1:3" x14ac:dyDescent="0.2">
      <c r="A59" s="13" t="s">
        <v>6</v>
      </c>
      <c r="B59" s="14">
        <v>43.424549999999996</v>
      </c>
      <c r="C59" s="14">
        <v>1.3162509889077505</v>
      </c>
    </row>
    <row r="60" spans="1:3" x14ac:dyDescent="0.2">
      <c r="A60" s="13" t="s">
        <v>12</v>
      </c>
      <c r="B60" s="14">
        <v>19.411145000000001</v>
      </c>
      <c r="C60" s="14">
        <v>0.56929874060103647</v>
      </c>
    </row>
    <row r="61" spans="1:3" x14ac:dyDescent="0.2">
      <c r="A61" s="13" t="s">
        <v>41</v>
      </c>
      <c r="B61" s="14">
        <v>69.739085000000003</v>
      </c>
      <c r="C61" s="14">
        <v>0.50469746507097279</v>
      </c>
    </row>
    <row r="62" spans="1:3" x14ac:dyDescent="0.2">
      <c r="A62" s="13" t="s">
        <v>2</v>
      </c>
      <c r="B62" s="14">
        <v>78.875085000000013</v>
      </c>
      <c r="C62" s="14">
        <v>7.671401467372331E-2</v>
      </c>
    </row>
    <row r="63" spans="1:3" x14ac:dyDescent="0.2">
      <c r="A63" s="13" t="s">
        <v>16</v>
      </c>
      <c r="B63" s="14">
        <v>55.775279999999995</v>
      </c>
      <c r="C63" s="14">
        <v>3.0927860659607216</v>
      </c>
    </row>
    <row r="64" spans="1:3" x14ac:dyDescent="0.2">
      <c r="A64" s="13" t="s">
        <v>68</v>
      </c>
      <c r="B64" s="14">
        <v>27.939030000000002</v>
      </c>
      <c r="C64" s="14">
        <v>0.26648026155738636</v>
      </c>
    </row>
    <row r="65" spans="1:3" x14ac:dyDescent="0.2">
      <c r="A65" s="13" t="s">
        <v>49</v>
      </c>
      <c r="B65" s="14">
        <v>228.340045</v>
      </c>
      <c r="C65" s="14">
        <v>1.320288568628454</v>
      </c>
    </row>
    <row r="66" spans="1:3" x14ac:dyDescent="0.2">
      <c r="A66" s="13" t="s">
        <v>70</v>
      </c>
      <c r="B66" s="14">
        <v>62.324649999999998</v>
      </c>
      <c r="C66" s="14">
        <v>0.56526116087965683</v>
      </c>
    </row>
    <row r="67" spans="1:3" x14ac:dyDescent="0.2">
      <c r="A67" s="13" t="s">
        <v>52</v>
      </c>
      <c r="B67" s="14">
        <v>47.709905000000006</v>
      </c>
      <c r="C67" s="14">
        <v>4.752231331116981</v>
      </c>
    </row>
    <row r="68" spans="1:3" x14ac:dyDescent="0.2">
      <c r="A68" s="13" t="s">
        <v>50</v>
      </c>
      <c r="B68" s="14">
        <v>150.90387999999999</v>
      </c>
      <c r="C68" s="14">
        <v>5.1519517234543661</v>
      </c>
    </row>
    <row r="69" spans="1:3" x14ac:dyDescent="0.2">
      <c r="A69" s="13" t="s">
        <v>61</v>
      </c>
      <c r="B69" s="14">
        <v>23.313929999999999</v>
      </c>
      <c r="C69" s="14">
        <v>0.26648026155781301</v>
      </c>
    </row>
    <row r="70" spans="1:3" x14ac:dyDescent="0.2">
      <c r="A70" s="13" t="s">
        <v>73</v>
      </c>
      <c r="B70" s="14">
        <v>216.286235</v>
      </c>
      <c r="C70" s="14">
        <v>4.1465943730302888</v>
      </c>
    </row>
    <row r="71" spans="1:3" x14ac:dyDescent="0.2">
      <c r="A71" s="13" t="s">
        <v>67</v>
      </c>
      <c r="B71" s="14">
        <v>46.13109</v>
      </c>
      <c r="C71" s="14">
        <v>0.1130522321730352</v>
      </c>
    </row>
    <row r="72" spans="1:3" x14ac:dyDescent="0.2">
      <c r="A72" s="13" t="s">
        <v>72</v>
      </c>
      <c r="B72" s="14">
        <v>55.272800000000004</v>
      </c>
      <c r="C72" s="14">
        <v>1.2516497133781661</v>
      </c>
    </row>
    <row r="73" spans="1:3" x14ac:dyDescent="0.2">
      <c r="A73" s="13" t="s">
        <v>51</v>
      </c>
      <c r="B73" s="14">
        <v>107.322305</v>
      </c>
      <c r="C73" s="14">
        <v>2.2812325421248891</v>
      </c>
    </row>
    <row r="74" spans="1:3" x14ac:dyDescent="0.2">
      <c r="A74" s="13" t="s">
        <v>64</v>
      </c>
      <c r="B74" s="14">
        <v>30.019373333333334</v>
      </c>
      <c r="C74" s="14">
        <v>0.56400041456814587</v>
      </c>
    </row>
    <row r="75" spans="1:3" x14ac:dyDescent="0.2">
      <c r="A75" s="13" t="s">
        <v>45</v>
      </c>
      <c r="B75" s="14">
        <v>116.90939499999999</v>
      </c>
      <c r="C75" s="14">
        <v>2.1762554693913168</v>
      </c>
    </row>
    <row r="76" spans="1:3" x14ac:dyDescent="0.2">
      <c r="A76" s="13" t="s">
        <v>71</v>
      </c>
      <c r="B76" s="14">
        <v>42.416735000000003</v>
      </c>
      <c r="C76" s="14">
        <v>2.4831115281535534</v>
      </c>
    </row>
    <row r="77" spans="1:3" x14ac:dyDescent="0.2">
      <c r="A77" s="13" t="s">
        <v>43</v>
      </c>
      <c r="B77" s="14">
        <v>77.767345000000006</v>
      </c>
      <c r="C77" s="14">
        <v>3.9043395897958582</v>
      </c>
    </row>
    <row r="78" spans="1:3" x14ac:dyDescent="0.2">
      <c r="A78" s="13" t="s">
        <v>44</v>
      </c>
      <c r="B78" s="14">
        <v>102.71718999999999</v>
      </c>
      <c r="C78" s="14">
        <v>0.22610446436216022</v>
      </c>
    </row>
    <row r="79" spans="1:3" x14ac:dyDescent="0.2">
      <c r="A79" s="13" t="s">
        <v>62</v>
      </c>
      <c r="B79" s="14">
        <v>24.230384999999998</v>
      </c>
      <c r="C79" s="14">
        <v>1.6271446273918535</v>
      </c>
    </row>
    <row r="80" spans="1:3" x14ac:dyDescent="0.2">
      <c r="A80" s="13" t="s">
        <v>63</v>
      </c>
      <c r="B80" s="14">
        <v>125.03187</v>
      </c>
      <c r="C80" s="14">
        <v>0.66216307417877385</v>
      </c>
    </row>
    <row r="81" spans="1:3" x14ac:dyDescent="0.2">
      <c r="A81" s="13" t="s">
        <v>78</v>
      </c>
      <c r="B81" s="14">
        <v>60.351845000000004</v>
      </c>
      <c r="C81" s="14">
        <v>6.6741192781107381</v>
      </c>
    </row>
    <row r="82" spans="1:3" x14ac:dyDescent="0.2">
      <c r="A82" s="13" t="s">
        <v>46</v>
      </c>
      <c r="B82" s="14">
        <v>92.390654999999995</v>
      </c>
      <c r="C82" s="14">
        <v>1.7724974973323182</v>
      </c>
    </row>
    <row r="83" spans="1:3" x14ac:dyDescent="0.2">
      <c r="A83" s="13" t="s">
        <v>79</v>
      </c>
      <c r="B83" s="14">
        <v>103.1797</v>
      </c>
      <c r="C83" s="14">
        <v>2.4790739484335869</v>
      </c>
    </row>
    <row r="84" spans="1:3" x14ac:dyDescent="0.2">
      <c r="A84" s="13" t="s">
        <v>84</v>
      </c>
      <c r="B84" s="14">
        <v>90.434285714285721</v>
      </c>
      <c r="C84" s="14" t="e">
        <v>#DIV/0!</v>
      </c>
    </row>
    <row r="85" spans="1:3" x14ac:dyDescent="0.2">
      <c r="A85" s="13" t="s">
        <v>85</v>
      </c>
      <c r="B85" s="14">
        <v>132.62608695652176</v>
      </c>
      <c r="C85" s="14">
        <v>7.0587703026279227</v>
      </c>
    </row>
    <row r="86" spans="1:3" x14ac:dyDescent="0.2">
      <c r="A86" s="13" t="s">
        <v>83</v>
      </c>
      <c r="B86" s="14">
        <v>7.0461399999999994</v>
      </c>
      <c r="C86" s="14">
        <v>0.3230063776460475</v>
      </c>
    </row>
    <row r="87" spans="1:3" x14ac:dyDescent="0.2">
      <c r="A87" s="13" t="s">
        <v>86</v>
      </c>
      <c r="B87" s="14">
        <v>7.8112800000000009</v>
      </c>
      <c r="C87" s="14" t="e">
        <v>#DIV/0!</v>
      </c>
    </row>
    <row r="88" spans="1:3" x14ac:dyDescent="0.2">
      <c r="A88" s="13" t="s">
        <v>130</v>
      </c>
      <c r="B88" s="14">
        <v>87.306099997768399</v>
      </c>
      <c r="C88" s="14">
        <v>48.675706854913521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workbookViewId="0">
      <selection activeCell="F4" sqref="F4"/>
    </sheetView>
  </sheetViews>
  <sheetFormatPr baseColWidth="10" defaultRowHeight="19" x14ac:dyDescent="0.25"/>
  <cols>
    <col min="1" max="1" width="10.83203125" style="5"/>
  </cols>
  <sheetData>
    <row r="1" spans="1:6" x14ac:dyDescent="0.25">
      <c r="A1" s="5" t="s">
        <v>0</v>
      </c>
      <c r="B1" t="s">
        <v>127</v>
      </c>
      <c r="C1" t="s">
        <v>115</v>
      </c>
      <c r="D1" t="s">
        <v>116</v>
      </c>
      <c r="E1" t="s">
        <v>117</v>
      </c>
      <c r="F1" t="s">
        <v>128</v>
      </c>
    </row>
    <row r="2" spans="1:6" ht="18" x14ac:dyDescent="0.2">
      <c r="A2" s="6" t="s">
        <v>31</v>
      </c>
      <c r="B2" t="s">
        <v>124</v>
      </c>
      <c r="C2" t="s">
        <v>118</v>
      </c>
      <c r="D2" t="s">
        <v>119</v>
      </c>
      <c r="E2">
        <v>0</v>
      </c>
      <c r="F2">
        <v>68.137429999999995</v>
      </c>
    </row>
    <row r="3" spans="1:6" ht="18" x14ac:dyDescent="0.2">
      <c r="A3" s="6" t="s">
        <v>31</v>
      </c>
      <c r="B3" t="s">
        <v>124</v>
      </c>
      <c r="C3" t="s">
        <v>118</v>
      </c>
      <c r="D3" t="s">
        <v>119</v>
      </c>
      <c r="E3">
        <v>0</v>
      </c>
      <c r="F3">
        <v>65.430890000000005</v>
      </c>
    </row>
    <row r="4" spans="1:6" ht="18" x14ac:dyDescent="0.2">
      <c r="A4" s="6" t="s">
        <v>19</v>
      </c>
      <c r="B4" t="s">
        <v>124</v>
      </c>
      <c r="C4" t="s">
        <v>118</v>
      </c>
      <c r="D4" t="s">
        <v>119</v>
      </c>
      <c r="E4">
        <v>3</v>
      </c>
      <c r="F4">
        <v>99.61666000000001</v>
      </c>
    </row>
    <row r="5" spans="1:6" ht="18" x14ac:dyDescent="0.2">
      <c r="A5" s="6" t="s">
        <v>19</v>
      </c>
      <c r="B5" t="s">
        <v>124</v>
      </c>
      <c r="C5" t="s">
        <v>118</v>
      </c>
      <c r="D5" t="s">
        <v>119</v>
      </c>
      <c r="E5">
        <v>3</v>
      </c>
      <c r="F5">
        <v>99.108469999999997</v>
      </c>
    </row>
    <row r="6" spans="1:6" ht="18" x14ac:dyDescent="0.2">
      <c r="A6" s="6" t="s">
        <v>38</v>
      </c>
      <c r="B6" t="s">
        <v>124</v>
      </c>
      <c r="C6" t="s">
        <v>118</v>
      </c>
      <c r="D6" t="s">
        <v>119</v>
      </c>
      <c r="E6">
        <v>6</v>
      </c>
      <c r="F6">
        <v>65.807749999999999</v>
      </c>
    </row>
    <row r="7" spans="1:6" ht="18" x14ac:dyDescent="0.2">
      <c r="A7" s="6" t="s">
        <v>38</v>
      </c>
      <c r="B7" t="s">
        <v>124</v>
      </c>
      <c r="C7" t="s">
        <v>118</v>
      </c>
      <c r="D7" t="s">
        <v>119</v>
      </c>
      <c r="E7">
        <v>6</v>
      </c>
      <c r="F7">
        <v>62.827129999999997</v>
      </c>
    </row>
    <row r="8" spans="1:6" ht="18" x14ac:dyDescent="0.2">
      <c r="A8" s="6" t="s">
        <v>36</v>
      </c>
      <c r="B8" t="s">
        <v>124</v>
      </c>
      <c r="C8" t="s">
        <v>118</v>
      </c>
      <c r="D8" t="s">
        <v>119</v>
      </c>
      <c r="E8">
        <v>9</v>
      </c>
      <c r="F8">
        <v>130.67335</v>
      </c>
    </row>
    <row r="9" spans="1:6" ht="18" x14ac:dyDescent="0.2">
      <c r="A9" s="6" t="s">
        <v>36</v>
      </c>
      <c r="B9" t="s">
        <v>124</v>
      </c>
      <c r="C9" t="s">
        <v>118</v>
      </c>
      <c r="D9" t="s">
        <v>119</v>
      </c>
      <c r="E9">
        <v>9</v>
      </c>
      <c r="F9">
        <v>128.34938</v>
      </c>
    </row>
    <row r="10" spans="1:6" ht="18" x14ac:dyDescent="0.2">
      <c r="A10" s="6" t="s">
        <v>28</v>
      </c>
      <c r="B10" t="s">
        <v>124</v>
      </c>
      <c r="C10" t="s">
        <v>118</v>
      </c>
      <c r="D10" t="s">
        <v>119</v>
      </c>
      <c r="E10">
        <v>12</v>
      </c>
      <c r="F10">
        <v>97.207040000000006</v>
      </c>
    </row>
    <row r="11" spans="1:6" ht="18" x14ac:dyDescent="0.2">
      <c r="A11" s="6" t="s">
        <v>28</v>
      </c>
      <c r="B11" t="s">
        <v>124</v>
      </c>
      <c r="C11" t="s">
        <v>118</v>
      </c>
      <c r="D11" t="s">
        <v>119</v>
      </c>
      <c r="E11">
        <v>12</v>
      </c>
      <c r="F11">
        <v>97.167069999999995</v>
      </c>
    </row>
    <row r="12" spans="1:6" ht="18" x14ac:dyDescent="0.2">
      <c r="A12" s="6" t="s">
        <v>26</v>
      </c>
      <c r="B12" t="s">
        <v>124</v>
      </c>
      <c r="C12" t="s">
        <v>118</v>
      </c>
      <c r="D12" t="s">
        <v>119</v>
      </c>
      <c r="E12">
        <v>0</v>
      </c>
      <c r="F12">
        <v>42.87068</v>
      </c>
    </row>
    <row r="13" spans="1:6" ht="18" x14ac:dyDescent="0.2">
      <c r="A13" s="6" t="s">
        <v>26</v>
      </c>
      <c r="B13" t="s">
        <v>124</v>
      </c>
      <c r="C13" t="s">
        <v>118</v>
      </c>
      <c r="D13" t="s">
        <v>119</v>
      </c>
      <c r="E13">
        <v>0</v>
      </c>
      <c r="F13">
        <v>42.339649999999999</v>
      </c>
    </row>
    <row r="14" spans="1:6" ht="18" x14ac:dyDescent="0.2">
      <c r="A14" s="6" t="s">
        <v>30</v>
      </c>
      <c r="B14" t="s">
        <v>124</v>
      </c>
      <c r="C14" t="s">
        <v>118</v>
      </c>
      <c r="D14" t="s">
        <v>119</v>
      </c>
      <c r="E14">
        <v>3</v>
      </c>
      <c r="F14">
        <v>153.15361999999999</v>
      </c>
    </row>
    <row r="15" spans="1:6" ht="18" x14ac:dyDescent="0.2">
      <c r="A15" s="6" t="s">
        <v>30</v>
      </c>
      <c r="B15" t="s">
        <v>124</v>
      </c>
      <c r="C15" t="s">
        <v>118</v>
      </c>
      <c r="D15" t="s">
        <v>119</v>
      </c>
      <c r="E15">
        <v>3</v>
      </c>
      <c r="F15">
        <v>147.72341</v>
      </c>
    </row>
    <row r="16" spans="1:6" ht="18" x14ac:dyDescent="0.2">
      <c r="A16" s="6" t="s">
        <v>24</v>
      </c>
      <c r="B16" t="s">
        <v>124</v>
      </c>
      <c r="C16" t="s">
        <v>118</v>
      </c>
      <c r="D16" t="s">
        <v>119</v>
      </c>
      <c r="E16">
        <v>6</v>
      </c>
      <c r="F16">
        <v>58.6417</v>
      </c>
    </row>
    <row r="17" spans="1:6" ht="18" x14ac:dyDescent="0.2">
      <c r="A17" s="6" t="s">
        <v>24</v>
      </c>
      <c r="B17" t="s">
        <v>124</v>
      </c>
      <c r="C17" t="s">
        <v>118</v>
      </c>
      <c r="D17" t="s">
        <v>119</v>
      </c>
      <c r="E17">
        <v>6</v>
      </c>
      <c r="F17">
        <v>55.963709999999999</v>
      </c>
    </row>
    <row r="18" spans="1:6" ht="18" x14ac:dyDescent="0.2">
      <c r="A18" s="6" t="s">
        <v>39</v>
      </c>
      <c r="B18" t="s">
        <v>124</v>
      </c>
      <c r="C18" t="s">
        <v>118</v>
      </c>
      <c r="D18" t="s">
        <v>119</v>
      </c>
      <c r="E18">
        <v>9</v>
      </c>
      <c r="F18">
        <v>38.27984</v>
      </c>
    </row>
    <row r="19" spans="1:6" ht="18" x14ac:dyDescent="0.2">
      <c r="A19" s="6" t="s">
        <v>39</v>
      </c>
      <c r="B19" t="s">
        <v>124</v>
      </c>
      <c r="C19" t="s">
        <v>118</v>
      </c>
      <c r="D19" t="s">
        <v>119</v>
      </c>
      <c r="E19">
        <v>9</v>
      </c>
      <c r="F19">
        <v>36.72101</v>
      </c>
    </row>
    <row r="20" spans="1:6" ht="18" x14ac:dyDescent="0.2">
      <c r="A20" s="6" t="s">
        <v>35</v>
      </c>
      <c r="B20" t="s">
        <v>124</v>
      </c>
      <c r="C20" t="s">
        <v>118</v>
      </c>
      <c r="D20" t="s">
        <v>119</v>
      </c>
      <c r="E20">
        <v>12</v>
      </c>
      <c r="F20">
        <v>190.86246</v>
      </c>
    </row>
    <row r="21" spans="1:6" ht="18" x14ac:dyDescent="0.2">
      <c r="A21" s="6" t="s">
        <v>35</v>
      </c>
      <c r="B21" t="s">
        <v>124</v>
      </c>
      <c r="C21" t="s">
        <v>118</v>
      </c>
      <c r="D21" t="s">
        <v>119</v>
      </c>
      <c r="E21">
        <v>12</v>
      </c>
      <c r="F21">
        <v>184.98116000000002</v>
      </c>
    </row>
    <row r="22" spans="1:6" ht="18" x14ac:dyDescent="0.2">
      <c r="A22" s="6" t="s">
        <v>4</v>
      </c>
      <c r="B22" t="s">
        <v>124</v>
      </c>
      <c r="C22" t="s">
        <v>118</v>
      </c>
      <c r="D22" t="s">
        <v>119</v>
      </c>
      <c r="E22">
        <v>0</v>
      </c>
      <c r="F22">
        <v>119.48745999999998</v>
      </c>
    </row>
    <row r="23" spans="1:6" ht="18" x14ac:dyDescent="0.2">
      <c r="A23" s="6" t="s">
        <v>4</v>
      </c>
      <c r="B23" t="s">
        <v>124</v>
      </c>
      <c r="C23" t="s">
        <v>118</v>
      </c>
      <c r="D23" t="s">
        <v>119</v>
      </c>
      <c r="E23">
        <v>0</v>
      </c>
      <c r="F23">
        <v>118.10564000000001</v>
      </c>
    </row>
    <row r="24" spans="1:6" ht="18" x14ac:dyDescent="0.2">
      <c r="A24" s="6" t="s">
        <v>9</v>
      </c>
      <c r="B24" t="s">
        <v>124</v>
      </c>
      <c r="C24" t="s">
        <v>118</v>
      </c>
      <c r="D24" t="s">
        <v>119</v>
      </c>
      <c r="E24">
        <v>3</v>
      </c>
      <c r="F24">
        <v>134.80168</v>
      </c>
    </row>
    <row r="25" spans="1:6" ht="18" x14ac:dyDescent="0.2">
      <c r="A25" s="6" t="s">
        <v>9</v>
      </c>
      <c r="B25" t="s">
        <v>124</v>
      </c>
      <c r="C25" t="s">
        <v>118</v>
      </c>
      <c r="D25" t="s">
        <v>119</v>
      </c>
      <c r="E25">
        <v>3</v>
      </c>
      <c r="F25">
        <v>131.05592000000001</v>
      </c>
    </row>
    <row r="26" spans="1:6" ht="18" x14ac:dyDescent="0.2">
      <c r="A26" s="6" t="s">
        <v>18</v>
      </c>
      <c r="B26" t="s">
        <v>124</v>
      </c>
      <c r="C26" t="s">
        <v>118</v>
      </c>
      <c r="D26" t="s">
        <v>119</v>
      </c>
      <c r="E26">
        <v>6</v>
      </c>
      <c r="F26">
        <v>111.15656999999999</v>
      </c>
    </row>
    <row r="27" spans="1:6" ht="18" x14ac:dyDescent="0.2">
      <c r="A27" s="6" t="s">
        <v>18</v>
      </c>
      <c r="B27" t="s">
        <v>124</v>
      </c>
      <c r="C27" t="s">
        <v>118</v>
      </c>
      <c r="D27" t="s">
        <v>119</v>
      </c>
      <c r="E27">
        <v>6</v>
      </c>
      <c r="F27">
        <v>109.92321000000001</v>
      </c>
    </row>
    <row r="28" spans="1:6" ht="18" x14ac:dyDescent="0.2">
      <c r="A28" s="6" t="s">
        <v>27</v>
      </c>
      <c r="B28" t="s">
        <v>124</v>
      </c>
      <c r="C28" t="s">
        <v>118</v>
      </c>
      <c r="D28" t="s">
        <v>119</v>
      </c>
      <c r="E28">
        <v>9</v>
      </c>
      <c r="F28">
        <v>114.50263000000001</v>
      </c>
    </row>
    <row r="29" spans="1:6" ht="18" x14ac:dyDescent="0.2">
      <c r="A29" s="6" t="s">
        <v>27</v>
      </c>
      <c r="B29" t="s">
        <v>124</v>
      </c>
      <c r="C29" t="s">
        <v>118</v>
      </c>
      <c r="D29" t="s">
        <v>119</v>
      </c>
      <c r="E29">
        <v>9</v>
      </c>
      <c r="F29">
        <v>108.82118</v>
      </c>
    </row>
    <row r="30" spans="1:6" ht="18" x14ac:dyDescent="0.2">
      <c r="A30" s="6" t="s">
        <v>32</v>
      </c>
      <c r="B30" t="s">
        <v>124</v>
      </c>
      <c r="C30" t="s">
        <v>118</v>
      </c>
      <c r="D30" t="s">
        <v>119</v>
      </c>
      <c r="E30">
        <v>12</v>
      </c>
      <c r="F30">
        <v>77.193489999999997</v>
      </c>
    </row>
    <row r="31" spans="1:6" ht="18" x14ac:dyDescent="0.2">
      <c r="A31" s="6" t="s">
        <v>32</v>
      </c>
      <c r="B31" t="s">
        <v>124</v>
      </c>
      <c r="C31" t="s">
        <v>118</v>
      </c>
      <c r="D31" t="s">
        <v>119</v>
      </c>
      <c r="E31">
        <v>12</v>
      </c>
      <c r="F31">
        <v>81.504539999999992</v>
      </c>
    </row>
    <row r="32" spans="1:6" ht="18" x14ac:dyDescent="0.2">
      <c r="A32" s="6" t="s">
        <v>34</v>
      </c>
      <c r="B32" t="s">
        <v>124</v>
      </c>
      <c r="C32" t="s">
        <v>118</v>
      </c>
      <c r="D32" t="s">
        <v>119</v>
      </c>
      <c r="E32">
        <v>0</v>
      </c>
      <c r="F32">
        <v>100.86144</v>
      </c>
    </row>
    <row r="33" spans="1:6" ht="18" x14ac:dyDescent="0.2">
      <c r="A33" s="6" t="s">
        <v>34</v>
      </c>
      <c r="B33" t="s">
        <v>124</v>
      </c>
      <c r="C33" t="s">
        <v>118</v>
      </c>
      <c r="D33" t="s">
        <v>119</v>
      </c>
      <c r="E33">
        <v>0</v>
      </c>
      <c r="F33">
        <v>98.326199999999986</v>
      </c>
    </row>
    <row r="34" spans="1:6" ht="18" x14ac:dyDescent="0.2">
      <c r="A34" s="6" t="s">
        <v>14</v>
      </c>
      <c r="B34" t="s">
        <v>124</v>
      </c>
      <c r="C34" t="s">
        <v>118</v>
      </c>
      <c r="D34" t="s">
        <v>119</v>
      </c>
      <c r="E34">
        <v>3</v>
      </c>
      <c r="F34">
        <v>86.546469999999999</v>
      </c>
    </row>
    <row r="35" spans="1:6" ht="18" x14ac:dyDescent="0.2">
      <c r="A35" s="6" t="s">
        <v>14</v>
      </c>
      <c r="B35" t="s">
        <v>124</v>
      </c>
      <c r="C35" t="s">
        <v>118</v>
      </c>
      <c r="D35" t="s">
        <v>119</v>
      </c>
      <c r="E35">
        <v>3</v>
      </c>
      <c r="F35">
        <v>87.711309999999997</v>
      </c>
    </row>
    <row r="36" spans="1:6" ht="18" x14ac:dyDescent="0.2">
      <c r="A36" s="6" t="s">
        <v>8</v>
      </c>
      <c r="B36" t="s">
        <v>124</v>
      </c>
      <c r="C36" t="s">
        <v>118</v>
      </c>
      <c r="D36" t="s">
        <v>119</v>
      </c>
      <c r="E36">
        <v>6</v>
      </c>
      <c r="F36">
        <v>177.14704</v>
      </c>
    </row>
    <row r="37" spans="1:6" ht="18" x14ac:dyDescent="0.2">
      <c r="A37" s="6" t="s">
        <v>8</v>
      </c>
      <c r="B37" t="s">
        <v>124</v>
      </c>
      <c r="C37" t="s">
        <v>118</v>
      </c>
      <c r="D37" t="s">
        <v>119</v>
      </c>
      <c r="E37">
        <v>6</v>
      </c>
      <c r="F37">
        <v>173.26424</v>
      </c>
    </row>
    <row r="38" spans="1:6" ht="18" x14ac:dyDescent="0.2">
      <c r="A38" s="6" t="s">
        <v>33</v>
      </c>
      <c r="B38" t="s">
        <v>124</v>
      </c>
      <c r="C38" t="s">
        <v>118</v>
      </c>
      <c r="D38" t="s">
        <v>119</v>
      </c>
      <c r="E38">
        <v>9</v>
      </c>
      <c r="F38">
        <v>131.85532000000001</v>
      </c>
    </row>
    <row r="39" spans="1:6" ht="18" x14ac:dyDescent="0.2">
      <c r="A39" s="6" t="s">
        <v>33</v>
      </c>
      <c r="B39" t="s">
        <v>124</v>
      </c>
      <c r="C39" t="s">
        <v>118</v>
      </c>
      <c r="D39" t="s">
        <v>119</v>
      </c>
      <c r="E39">
        <v>9</v>
      </c>
      <c r="F39">
        <v>131.55840000000001</v>
      </c>
    </row>
    <row r="40" spans="1:6" ht="18" x14ac:dyDescent="0.2">
      <c r="A40" s="6" t="s">
        <v>29</v>
      </c>
      <c r="B40" t="s">
        <v>124</v>
      </c>
      <c r="C40" t="s">
        <v>118</v>
      </c>
      <c r="D40" t="s">
        <v>119</v>
      </c>
      <c r="E40">
        <v>12</v>
      </c>
      <c r="F40">
        <v>139.82076999999998</v>
      </c>
    </row>
    <row r="41" spans="1:6" ht="18" x14ac:dyDescent="0.2">
      <c r="A41" s="6" t="s">
        <v>29</v>
      </c>
      <c r="B41" t="s">
        <v>124</v>
      </c>
      <c r="C41" t="s">
        <v>118</v>
      </c>
      <c r="D41" t="s">
        <v>119</v>
      </c>
      <c r="E41">
        <v>12</v>
      </c>
      <c r="F41">
        <v>129.82827</v>
      </c>
    </row>
    <row r="42" spans="1:6" ht="18" x14ac:dyDescent="0.2">
      <c r="A42" s="6" t="s">
        <v>59</v>
      </c>
      <c r="B42" t="s">
        <v>124</v>
      </c>
      <c r="C42" t="s">
        <v>118</v>
      </c>
      <c r="D42" t="s">
        <v>120</v>
      </c>
      <c r="E42">
        <v>0</v>
      </c>
      <c r="F42">
        <v>9.8897200000000005</v>
      </c>
    </row>
    <row r="43" spans="1:6" ht="18" x14ac:dyDescent="0.2">
      <c r="A43" s="6" t="s">
        <v>59</v>
      </c>
      <c r="B43" t="s">
        <v>124</v>
      </c>
      <c r="C43" t="s">
        <v>118</v>
      </c>
      <c r="D43" t="s">
        <v>120</v>
      </c>
      <c r="E43">
        <v>0</v>
      </c>
      <c r="F43">
        <v>9.1017400000000013</v>
      </c>
    </row>
    <row r="44" spans="1:6" ht="18" x14ac:dyDescent="0.2">
      <c r="A44" s="6" t="s">
        <v>58</v>
      </c>
      <c r="B44" t="s">
        <v>124</v>
      </c>
      <c r="C44" t="s">
        <v>118</v>
      </c>
      <c r="D44" t="s">
        <v>120</v>
      </c>
      <c r="E44">
        <v>3</v>
      </c>
      <c r="F44">
        <v>50.133799999999994</v>
      </c>
    </row>
    <row r="45" spans="1:6" ht="18" x14ac:dyDescent="0.2">
      <c r="A45" s="6" t="s">
        <v>58</v>
      </c>
      <c r="B45" t="s">
        <v>124</v>
      </c>
      <c r="C45" t="s">
        <v>118</v>
      </c>
      <c r="D45" t="s">
        <v>120</v>
      </c>
      <c r="E45">
        <v>3</v>
      </c>
      <c r="F45">
        <v>55.095789999999994</v>
      </c>
    </row>
    <row r="46" spans="1:6" ht="18" x14ac:dyDescent="0.2">
      <c r="A46" s="6" t="s">
        <v>77</v>
      </c>
      <c r="B46" t="s">
        <v>124</v>
      </c>
      <c r="C46" t="s">
        <v>118</v>
      </c>
      <c r="D46" t="s">
        <v>120</v>
      </c>
      <c r="E46">
        <v>6</v>
      </c>
      <c r="F46">
        <v>92.639039999999994</v>
      </c>
    </row>
    <row r="47" spans="1:6" ht="18" x14ac:dyDescent="0.2">
      <c r="A47" s="6" t="s">
        <v>77</v>
      </c>
      <c r="B47" t="s">
        <v>124</v>
      </c>
      <c r="C47" t="s">
        <v>118</v>
      </c>
      <c r="D47" t="s">
        <v>120</v>
      </c>
      <c r="E47">
        <v>6</v>
      </c>
      <c r="F47">
        <v>97.024320000000003</v>
      </c>
    </row>
    <row r="48" spans="1:6" ht="18" x14ac:dyDescent="0.2">
      <c r="A48" s="6" t="s">
        <v>47</v>
      </c>
      <c r="B48" t="s">
        <v>124</v>
      </c>
      <c r="C48" t="s">
        <v>118</v>
      </c>
      <c r="D48" t="s">
        <v>120</v>
      </c>
      <c r="E48">
        <v>9</v>
      </c>
      <c r="F48">
        <v>137.27411000000001</v>
      </c>
    </row>
    <row r="49" spans="1:6" ht="18" x14ac:dyDescent="0.2">
      <c r="A49" s="6" t="s">
        <v>47</v>
      </c>
      <c r="B49" t="s">
        <v>124</v>
      </c>
      <c r="C49" t="s">
        <v>118</v>
      </c>
      <c r="D49" t="s">
        <v>120</v>
      </c>
      <c r="E49">
        <v>9</v>
      </c>
      <c r="F49">
        <v>141.28824</v>
      </c>
    </row>
    <row r="50" spans="1:6" ht="18" x14ac:dyDescent="0.2">
      <c r="A50" s="6" t="s">
        <v>75</v>
      </c>
      <c r="B50" t="s">
        <v>124</v>
      </c>
      <c r="C50" t="s">
        <v>118</v>
      </c>
      <c r="D50" t="s">
        <v>120</v>
      </c>
      <c r="E50">
        <v>12</v>
      </c>
      <c r="F50">
        <v>121.59445000000001</v>
      </c>
    </row>
    <row r="51" spans="1:6" ht="18" x14ac:dyDescent="0.2">
      <c r="A51" s="6" t="s">
        <v>75</v>
      </c>
      <c r="B51" t="s">
        <v>124</v>
      </c>
      <c r="C51" t="s">
        <v>118</v>
      </c>
      <c r="D51" t="s">
        <v>120</v>
      </c>
      <c r="E51">
        <v>12</v>
      </c>
      <c r="F51">
        <v>126.06537999999999</v>
      </c>
    </row>
    <row r="52" spans="1:6" ht="18" x14ac:dyDescent="0.2">
      <c r="A52" s="6" t="s">
        <v>55</v>
      </c>
      <c r="B52" t="s">
        <v>124</v>
      </c>
      <c r="C52" t="s">
        <v>118</v>
      </c>
      <c r="D52" t="s">
        <v>120</v>
      </c>
      <c r="E52">
        <v>0</v>
      </c>
      <c r="F52">
        <v>25.266749999999998</v>
      </c>
    </row>
    <row r="53" spans="1:6" ht="18" x14ac:dyDescent="0.2">
      <c r="A53" s="6" t="s">
        <v>55</v>
      </c>
      <c r="B53" t="s">
        <v>124</v>
      </c>
      <c r="C53" t="s">
        <v>118</v>
      </c>
      <c r="D53" t="s">
        <v>120</v>
      </c>
      <c r="E53">
        <v>0</v>
      </c>
      <c r="F53">
        <v>27.893349999999998</v>
      </c>
    </row>
    <row r="54" spans="1:6" ht="18" x14ac:dyDescent="0.2">
      <c r="A54" s="6" t="s">
        <v>76</v>
      </c>
      <c r="B54" t="s">
        <v>124</v>
      </c>
      <c r="C54" t="s">
        <v>118</v>
      </c>
      <c r="D54" t="s">
        <v>120</v>
      </c>
      <c r="E54">
        <v>3</v>
      </c>
      <c r="F54">
        <v>67.737729999999999</v>
      </c>
    </row>
    <row r="55" spans="1:6" ht="18" x14ac:dyDescent="0.2">
      <c r="A55" s="6" t="s">
        <v>76</v>
      </c>
      <c r="B55" t="s">
        <v>124</v>
      </c>
      <c r="C55" t="s">
        <v>118</v>
      </c>
      <c r="D55" t="s">
        <v>120</v>
      </c>
      <c r="E55">
        <v>3</v>
      </c>
      <c r="F55">
        <v>64.157560000000004</v>
      </c>
    </row>
    <row r="56" spans="1:6" ht="18" x14ac:dyDescent="0.2">
      <c r="A56" s="6" t="s">
        <v>81</v>
      </c>
      <c r="B56" t="s">
        <v>124</v>
      </c>
      <c r="C56" t="s">
        <v>118</v>
      </c>
      <c r="D56" t="s">
        <v>120</v>
      </c>
      <c r="E56">
        <v>6</v>
      </c>
      <c r="F56">
        <v>92.142269999999996</v>
      </c>
    </row>
    <row r="57" spans="1:6" ht="18" x14ac:dyDescent="0.2">
      <c r="A57" s="6" t="s">
        <v>81</v>
      </c>
      <c r="B57" t="s">
        <v>124</v>
      </c>
      <c r="C57" t="s">
        <v>118</v>
      </c>
      <c r="D57" t="s">
        <v>120</v>
      </c>
      <c r="E57">
        <v>6</v>
      </c>
      <c r="F57">
        <v>87.345870000000005</v>
      </c>
    </row>
    <row r="58" spans="1:6" ht="18" x14ac:dyDescent="0.2">
      <c r="A58" s="6" t="s">
        <v>53</v>
      </c>
      <c r="B58" t="s">
        <v>124</v>
      </c>
      <c r="C58" t="s">
        <v>118</v>
      </c>
      <c r="D58" t="s">
        <v>120</v>
      </c>
      <c r="E58">
        <v>9</v>
      </c>
      <c r="F58">
        <v>103.15685999999999</v>
      </c>
    </row>
    <row r="59" spans="1:6" ht="18" x14ac:dyDescent="0.2">
      <c r="A59" s="6" t="s">
        <v>53</v>
      </c>
      <c r="B59" t="s">
        <v>124</v>
      </c>
      <c r="C59" t="s">
        <v>118</v>
      </c>
      <c r="D59" t="s">
        <v>120</v>
      </c>
      <c r="E59">
        <v>9</v>
      </c>
      <c r="F59">
        <v>102.63725000000001</v>
      </c>
    </row>
    <row r="60" spans="1:6" ht="18" x14ac:dyDescent="0.2">
      <c r="A60" s="6" t="s">
        <v>74</v>
      </c>
      <c r="B60" t="s">
        <v>124</v>
      </c>
      <c r="C60" t="s">
        <v>118</v>
      </c>
      <c r="D60" t="s">
        <v>120</v>
      </c>
      <c r="E60">
        <v>12</v>
      </c>
      <c r="F60">
        <v>110.39713999999999</v>
      </c>
    </row>
    <row r="61" spans="1:6" ht="18" x14ac:dyDescent="0.2">
      <c r="A61" s="6" t="s">
        <v>74</v>
      </c>
      <c r="B61" t="s">
        <v>124</v>
      </c>
      <c r="C61" t="s">
        <v>118</v>
      </c>
      <c r="D61" t="s">
        <v>120</v>
      </c>
      <c r="E61">
        <v>12</v>
      </c>
      <c r="F61">
        <v>116.27273</v>
      </c>
    </row>
    <row r="62" spans="1:6" ht="18" x14ac:dyDescent="0.2">
      <c r="A62" s="6" t="s">
        <v>66</v>
      </c>
      <c r="B62" t="s">
        <v>124</v>
      </c>
      <c r="C62" t="s">
        <v>118</v>
      </c>
      <c r="D62" t="s">
        <v>120</v>
      </c>
      <c r="E62">
        <v>0</v>
      </c>
      <c r="F62">
        <v>40.786529999999999</v>
      </c>
    </row>
    <row r="63" spans="1:6" ht="18" x14ac:dyDescent="0.2">
      <c r="A63" s="6" t="s">
        <v>66</v>
      </c>
      <c r="B63" t="s">
        <v>124</v>
      </c>
      <c r="C63" t="s">
        <v>118</v>
      </c>
      <c r="D63" t="s">
        <v>120</v>
      </c>
      <c r="E63">
        <v>0</v>
      </c>
      <c r="F63">
        <v>40.86647</v>
      </c>
    </row>
    <row r="64" spans="1:6" ht="18" x14ac:dyDescent="0.2">
      <c r="A64" s="6" t="s">
        <v>56</v>
      </c>
      <c r="B64" t="s">
        <v>124</v>
      </c>
      <c r="C64" t="s">
        <v>118</v>
      </c>
      <c r="D64" t="s">
        <v>120</v>
      </c>
      <c r="E64">
        <v>3</v>
      </c>
      <c r="F64">
        <v>111.28219</v>
      </c>
    </row>
    <row r="65" spans="1:6" ht="18" x14ac:dyDescent="0.2">
      <c r="A65" s="6" t="s">
        <v>56</v>
      </c>
      <c r="B65" t="s">
        <v>124</v>
      </c>
      <c r="C65" t="s">
        <v>118</v>
      </c>
      <c r="D65" t="s">
        <v>120</v>
      </c>
      <c r="E65">
        <v>3</v>
      </c>
      <c r="F65">
        <v>31.87322</v>
      </c>
    </row>
    <row r="66" spans="1:6" ht="18" x14ac:dyDescent="0.2">
      <c r="A66" s="6" t="s">
        <v>69</v>
      </c>
      <c r="B66" t="s">
        <v>124</v>
      </c>
      <c r="C66" t="s">
        <v>118</v>
      </c>
      <c r="D66" t="s">
        <v>120</v>
      </c>
      <c r="E66">
        <v>6</v>
      </c>
      <c r="F66">
        <v>71.060950000000005</v>
      </c>
    </row>
    <row r="67" spans="1:6" ht="18" x14ac:dyDescent="0.2">
      <c r="A67" s="6" t="s">
        <v>69</v>
      </c>
      <c r="B67" t="s">
        <v>124</v>
      </c>
      <c r="C67" t="s">
        <v>118</v>
      </c>
      <c r="D67" t="s">
        <v>120</v>
      </c>
      <c r="E67">
        <v>6</v>
      </c>
      <c r="F67">
        <v>70.307230000000004</v>
      </c>
    </row>
    <row r="68" spans="1:6" ht="18" x14ac:dyDescent="0.2">
      <c r="A68" s="6" t="s">
        <v>57</v>
      </c>
      <c r="B68" t="s">
        <v>124</v>
      </c>
      <c r="C68" t="s">
        <v>118</v>
      </c>
      <c r="D68" t="s">
        <v>120</v>
      </c>
      <c r="E68">
        <v>9</v>
      </c>
      <c r="F68">
        <v>133.614</v>
      </c>
    </row>
    <row r="69" spans="1:6" ht="18" x14ac:dyDescent="0.2">
      <c r="A69" s="6" t="s">
        <v>57</v>
      </c>
      <c r="B69" t="s">
        <v>124</v>
      </c>
      <c r="C69" t="s">
        <v>118</v>
      </c>
      <c r="D69" t="s">
        <v>120</v>
      </c>
      <c r="E69">
        <v>9</v>
      </c>
      <c r="F69">
        <v>139.67802</v>
      </c>
    </row>
    <row r="70" spans="1:6" ht="18" x14ac:dyDescent="0.2">
      <c r="A70" s="6" t="s">
        <v>82</v>
      </c>
      <c r="B70" t="s">
        <v>124</v>
      </c>
      <c r="C70" t="s">
        <v>118</v>
      </c>
      <c r="D70" t="s">
        <v>120</v>
      </c>
      <c r="E70">
        <v>12</v>
      </c>
      <c r="F70">
        <v>136.12069</v>
      </c>
    </row>
    <row r="71" spans="1:6" ht="18" x14ac:dyDescent="0.2">
      <c r="A71" s="6" t="s">
        <v>82</v>
      </c>
      <c r="B71" t="s">
        <v>124</v>
      </c>
      <c r="C71" t="s">
        <v>118</v>
      </c>
      <c r="D71" t="s">
        <v>120</v>
      </c>
      <c r="E71">
        <v>12</v>
      </c>
      <c r="F71">
        <v>141.03129000000001</v>
      </c>
    </row>
    <row r="72" spans="1:6" ht="18" x14ac:dyDescent="0.2">
      <c r="A72" s="6" t="s">
        <v>54</v>
      </c>
      <c r="B72" t="s">
        <v>124</v>
      </c>
      <c r="C72" t="s">
        <v>118</v>
      </c>
      <c r="D72" t="s">
        <v>120</v>
      </c>
      <c r="E72">
        <v>0</v>
      </c>
      <c r="F72">
        <v>20.738720000000001</v>
      </c>
    </row>
    <row r="73" spans="1:6" ht="18" x14ac:dyDescent="0.2">
      <c r="A73" s="6" t="s">
        <v>54</v>
      </c>
      <c r="B73" t="s">
        <v>124</v>
      </c>
      <c r="C73" t="s">
        <v>118</v>
      </c>
      <c r="D73" t="s">
        <v>120</v>
      </c>
      <c r="E73">
        <v>0</v>
      </c>
      <c r="F73">
        <v>10.757639999999999</v>
      </c>
    </row>
    <row r="74" spans="1:6" ht="18" x14ac:dyDescent="0.2">
      <c r="A74" s="6" t="s">
        <v>48</v>
      </c>
      <c r="B74" t="s">
        <v>124</v>
      </c>
      <c r="C74" t="s">
        <v>118</v>
      </c>
      <c r="D74" t="s">
        <v>120</v>
      </c>
      <c r="E74">
        <v>3</v>
      </c>
      <c r="F74">
        <v>30.559920000000002</v>
      </c>
    </row>
    <row r="75" spans="1:6" ht="18" x14ac:dyDescent="0.2">
      <c r="A75" s="6" t="s">
        <v>48</v>
      </c>
      <c r="B75" t="s">
        <v>124</v>
      </c>
      <c r="C75" t="s">
        <v>118</v>
      </c>
      <c r="D75" t="s">
        <v>120</v>
      </c>
      <c r="E75">
        <v>3</v>
      </c>
      <c r="F75">
        <v>30.851129999999998</v>
      </c>
    </row>
    <row r="76" spans="1:6" ht="18" x14ac:dyDescent="0.2">
      <c r="A76" s="6" t="s">
        <v>65</v>
      </c>
      <c r="B76" t="s">
        <v>124</v>
      </c>
      <c r="C76" t="s">
        <v>118</v>
      </c>
      <c r="D76" t="s">
        <v>120</v>
      </c>
      <c r="E76">
        <v>6</v>
      </c>
      <c r="F76">
        <v>35.24212</v>
      </c>
    </row>
    <row r="77" spans="1:6" ht="18" x14ac:dyDescent="0.2">
      <c r="A77" s="6" t="s">
        <v>65</v>
      </c>
      <c r="B77" t="s">
        <v>124</v>
      </c>
      <c r="C77" t="s">
        <v>118</v>
      </c>
      <c r="D77" t="s">
        <v>120</v>
      </c>
      <c r="E77">
        <v>6</v>
      </c>
      <c r="F77">
        <v>34.910939999999997</v>
      </c>
    </row>
    <row r="78" spans="1:6" ht="18" x14ac:dyDescent="0.2">
      <c r="A78" s="6" t="s">
        <v>60</v>
      </c>
      <c r="B78" t="s">
        <v>124</v>
      </c>
      <c r="C78" t="s">
        <v>118</v>
      </c>
      <c r="D78" t="s">
        <v>120</v>
      </c>
      <c r="E78">
        <v>9</v>
      </c>
      <c r="F78">
        <v>53.634030000000003</v>
      </c>
    </row>
    <row r="79" spans="1:6" ht="18" x14ac:dyDescent="0.2">
      <c r="A79" s="6" t="s">
        <v>60</v>
      </c>
      <c r="B79" t="s">
        <v>124</v>
      </c>
      <c r="C79" t="s">
        <v>118</v>
      </c>
      <c r="D79" t="s">
        <v>120</v>
      </c>
      <c r="E79">
        <v>9</v>
      </c>
      <c r="F79">
        <v>54.039439999999999</v>
      </c>
    </row>
    <row r="80" spans="1:6" ht="18" x14ac:dyDescent="0.2">
      <c r="A80" s="6" t="s">
        <v>80</v>
      </c>
      <c r="B80" t="s">
        <v>124</v>
      </c>
      <c r="C80" t="s">
        <v>118</v>
      </c>
      <c r="D80" t="s">
        <v>120</v>
      </c>
      <c r="E80">
        <v>12</v>
      </c>
      <c r="F80">
        <v>151.54339999999999</v>
      </c>
    </row>
    <row r="81" spans="1:6" ht="18" x14ac:dyDescent="0.2">
      <c r="A81" s="6" t="s">
        <v>80</v>
      </c>
      <c r="B81" t="s">
        <v>124</v>
      </c>
      <c r="C81" t="s">
        <v>118</v>
      </c>
      <c r="D81" t="s">
        <v>120</v>
      </c>
      <c r="E81">
        <v>12</v>
      </c>
      <c r="F81">
        <v>150.67548000000002</v>
      </c>
    </row>
    <row r="82" spans="1:6" ht="18" x14ac:dyDescent="0.2">
      <c r="A82" s="6" t="s">
        <v>20</v>
      </c>
      <c r="B82" t="s">
        <v>124</v>
      </c>
      <c r="C82" t="s">
        <v>118</v>
      </c>
      <c r="D82" t="s">
        <v>121</v>
      </c>
      <c r="E82">
        <v>0</v>
      </c>
      <c r="F82">
        <v>62.159059999999997</v>
      </c>
    </row>
    <row r="83" spans="1:6" ht="18" x14ac:dyDescent="0.2">
      <c r="A83" s="6" t="s">
        <v>20</v>
      </c>
      <c r="B83" t="s">
        <v>124</v>
      </c>
      <c r="C83" t="s">
        <v>118</v>
      </c>
      <c r="D83" t="s">
        <v>121</v>
      </c>
      <c r="E83">
        <v>0</v>
      </c>
      <c r="F83">
        <v>60.994219999999999</v>
      </c>
    </row>
    <row r="84" spans="1:6" ht="18" x14ac:dyDescent="0.2">
      <c r="A84" s="6" t="s">
        <v>5</v>
      </c>
      <c r="B84" t="s">
        <v>124</v>
      </c>
      <c r="C84" t="s">
        <v>118</v>
      </c>
      <c r="D84" t="s">
        <v>121</v>
      </c>
      <c r="E84">
        <v>3</v>
      </c>
      <c r="F84">
        <v>77.724519999999998</v>
      </c>
    </row>
    <row r="85" spans="1:6" ht="18" x14ac:dyDescent="0.2">
      <c r="A85" s="6" t="s">
        <v>5</v>
      </c>
      <c r="B85" t="s">
        <v>124</v>
      </c>
      <c r="C85" t="s">
        <v>118</v>
      </c>
      <c r="D85" t="s">
        <v>121</v>
      </c>
      <c r="E85">
        <v>3</v>
      </c>
      <c r="F85">
        <v>67.629239999999996</v>
      </c>
    </row>
    <row r="86" spans="1:6" ht="18" x14ac:dyDescent="0.2">
      <c r="A86" s="6" t="s">
        <v>25</v>
      </c>
      <c r="B86" t="s">
        <v>124</v>
      </c>
      <c r="C86" t="s">
        <v>118</v>
      </c>
      <c r="D86" t="s">
        <v>121</v>
      </c>
      <c r="E86">
        <v>6</v>
      </c>
      <c r="F86">
        <v>160.15407999999999</v>
      </c>
    </row>
    <row r="87" spans="1:6" ht="18" x14ac:dyDescent="0.2">
      <c r="A87" s="6" t="s">
        <v>25</v>
      </c>
      <c r="B87" t="s">
        <v>124</v>
      </c>
      <c r="C87" t="s">
        <v>118</v>
      </c>
      <c r="D87" t="s">
        <v>121</v>
      </c>
      <c r="E87">
        <v>6</v>
      </c>
      <c r="F87">
        <v>171.00308000000001</v>
      </c>
    </row>
    <row r="88" spans="1:6" ht="18" x14ac:dyDescent="0.2">
      <c r="A88" s="6" t="s">
        <v>22</v>
      </c>
      <c r="B88" t="s">
        <v>124</v>
      </c>
      <c r="C88" t="s">
        <v>118</v>
      </c>
      <c r="D88" t="s">
        <v>121</v>
      </c>
      <c r="E88">
        <v>9</v>
      </c>
      <c r="F88">
        <v>101.52950999999999</v>
      </c>
    </row>
    <row r="89" spans="1:6" ht="18" x14ac:dyDescent="0.2">
      <c r="A89" s="6" t="s">
        <v>22</v>
      </c>
      <c r="B89" t="s">
        <v>124</v>
      </c>
      <c r="C89" t="s">
        <v>118</v>
      </c>
      <c r="D89" t="s">
        <v>121</v>
      </c>
      <c r="E89">
        <v>9</v>
      </c>
      <c r="F89">
        <v>101.26684999999999</v>
      </c>
    </row>
    <row r="90" spans="1:6" ht="18" x14ac:dyDescent="0.2">
      <c r="A90" s="6" t="s">
        <v>15</v>
      </c>
      <c r="B90" t="s">
        <v>124</v>
      </c>
      <c r="C90" t="s">
        <v>118</v>
      </c>
      <c r="D90" t="s">
        <v>121</v>
      </c>
      <c r="E90">
        <v>12</v>
      </c>
      <c r="F90">
        <v>97.869399999999999</v>
      </c>
    </row>
    <row r="91" spans="1:6" ht="18" x14ac:dyDescent="0.2">
      <c r="A91" s="6" t="s">
        <v>15</v>
      </c>
      <c r="B91" t="s">
        <v>124</v>
      </c>
      <c r="C91" t="s">
        <v>118</v>
      </c>
      <c r="D91" t="s">
        <v>121</v>
      </c>
      <c r="E91">
        <v>12</v>
      </c>
      <c r="F91">
        <v>100.34754000000001</v>
      </c>
    </row>
    <row r="92" spans="1:6" ht="18" x14ac:dyDescent="0.2">
      <c r="A92" s="6" t="s">
        <v>23</v>
      </c>
      <c r="B92" t="s">
        <v>124</v>
      </c>
      <c r="C92" t="s">
        <v>118</v>
      </c>
      <c r="D92" t="s">
        <v>121</v>
      </c>
      <c r="E92">
        <v>0</v>
      </c>
      <c r="F92">
        <v>121.65726000000001</v>
      </c>
    </row>
    <row r="93" spans="1:6" ht="18" x14ac:dyDescent="0.2">
      <c r="A93" s="6" t="s">
        <v>23</v>
      </c>
      <c r="B93" t="s">
        <v>124</v>
      </c>
      <c r="C93" t="s">
        <v>118</v>
      </c>
      <c r="D93" t="s">
        <v>121</v>
      </c>
      <c r="E93">
        <v>0</v>
      </c>
      <c r="F93">
        <v>121.43456999999999</v>
      </c>
    </row>
    <row r="94" spans="1:6" ht="18" x14ac:dyDescent="0.2">
      <c r="A94" s="6" t="s">
        <v>37</v>
      </c>
      <c r="B94" t="s">
        <v>124</v>
      </c>
      <c r="C94" t="s">
        <v>118</v>
      </c>
      <c r="D94" t="s">
        <v>121</v>
      </c>
      <c r="E94">
        <v>3</v>
      </c>
      <c r="F94">
        <v>217.33401999999998</v>
      </c>
    </row>
    <row r="95" spans="1:6" ht="18" x14ac:dyDescent="0.2">
      <c r="A95" s="6" t="s">
        <v>37</v>
      </c>
      <c r="B95" t="s">
        <v>124</v>
      </c>
      <c r="C95" t="s">
        <v>118</v>
      </c>
      <c r="D95" t="s">
        <v>121</v>
      </c>
      <c r="E95">
        <v>3</v>
      </c>
      <c r="F95">
        <v>206.88471999999999</v>
      </c>
    </row>
    <row r="96" spans="1:6" ht="18" x14ac:dyDescent="0.2">
      <c r="A96" s="6" t="s">
        <v>40</v>
      </c>
      <c r="B96" t="s">
        <v>124</v>
      </c>
      <c r="C96" t="s">
        <v>118</v>
      </c>
      <c r="D96" t="s">
        <v>121</v>
      </c>
      <c r="E96">
        <v>6</v>
      </c>
      <c r="F96">
        <v>87.494330000000005</v>
      </c>
    </row>
    <row r="97" spans="1:6" ht="18" x14ac:dyDescent="0.2">
      <c r="A97" s="6" t="s">
        <v>40</v>
      </c>
      <c r="B97" t="s">
        <v>124</v>
      </c>
      <c r="C97" t="s">
        <v>118</v>
      </c>
      <c r="D97" t="s">
        <v>121</v>
      </c>
      <c r="E97">
        <v>6</v>
      </c>
      <c r="F97">
        <v>87.534300000000002</v>
      </c>
    </row>
    <row r="98" spans="1:6" ht="18" x14ac:dyDescent="0.2">
      <c r="A98" s="6" t="s">
        <v>10</v>
      </c>
      <c r="B98" t="s">
        <v>124</v>
      </c>
      <c r="C98" t="s">
        <v>118</v>
      </c>
      <c r="D98" t="s">
        <v>121</v>
      </c>
      <c r="E98">
        <v>9</v>
      </c>
      <c r="F98">
        <v>79.003560000000007</v>
      </c>
    </row>
    <row r="99" spans="1:6" ht="18" x14ac:dyDescent="0.2">
      <c r="A99" s="6" t="s">
        <v>10</v>
      </c>
      <c r="B99" t="s">
        <v>124</v>
      </c>
      <c r="C99" t="s">
        <v>118</v>
      </c>
      <c r="D99" t="s">
        <v>121</v>
      </c>
      <c r="E99">
        <v>9</v>
      </c>
      <c r="F99">
        <v>79.403260000000003</v>
      </c>
    </row>
    <row r="100" spans="1:6" ht="18" x14ac:dyDescent="0.2">
      <c r="A100" s="6" t="s">
        <v>17</v>
      </c>
      <c r="B100" t="s">
        <v>124</v>
      </c>
      <c r="C100" t="s">
        <v>118</v>
      </c>
      <c r="D100" t="s">
        <v>121</v>
      </c>
      <c r="E100">
        <v>12</v>
      </c>
      <c r="F100">
        <v>71.163730000000001</v>
      </c>
    </row>
    <row r="101" spans="1:6" ht="18" x14ac:dyDescent="0.2">
      <c r="A101" s="6" t="s">
        <v>17</v>
      </c>
      <c r="B101" t="s">
        <v>124</v>
      </c>
      <c r="C101" t="s">
        <v>118</v>
      </c>
      <c r="D101" t="s">
        <v>121</v>
      </c>
      <c r="E101">
        <v>12</v>
      </c>
      <c r="F101">
        <v>71.237960000000001</v>
      </c>
    </row>
    <row r="102" spans="1:6" ht="18" x14ac:dyDescent="0.2">
      <c r="A102" s="6" t="s">
        <v>7</v>
      </c>
      <c r="B102" t="s">
        <v>124</v>
      </c>
      <c r="C102" t="s">
        <v>118</v>
      </c>
      <c r="D102" t="s">
        <v>121</v>
      </c>
      <c r="E102">
        <v>0</v>
      </c>
      <c r="F102">
        <v>76.125720000000001</v>
      </c>
    </row>
    <row r="103" spans="1:6" ht="18" x14ac:dyDescent="0.2">
      <c r="A103" s="6" t="s">
        <v>7</v>
      </c>
      <c r="B103" t="s">
        <v>124</v>
      </c>
      <c r="C103" t="s">
        <v>118</v>
      </c>
      <c r="D103" t="s">
        <v>121</v>
      </c>
      <c r="E103">
        <v>0</v>
      </c>
      <c r="F103">
        <v>75.320610000000002</v>
      </c>
    </row>
    <row r="104" spans="1:6" ht="18" x14ac:dyDescent="0.2">
      <c r="A104" s="6" t="s">
        <v>21</v>
      </c>
      <c r="B104" t="s">
        <v>124</v>
      </c>
      <c r="C104" t="s">
        <v>118</v>
      </c>
      <c r="D104" t="s">
        <v>121</v>
      </c>
      <c r="E104">
        <v>3</v>
      </c>
      <c r="F104">
        <v>84.867729999999995</v>
      </c>
    </row>
    <row r="105" spans="1:6" ht="18" x14ac:dyDescent="0.2">
      <c r="A105" s="6" t="s">
        <v>21</v>
      </c>
      <c r="B105" t="s">
        <v>124</v>
      </c>
      <c r="C105" t="s">
        <v>118</v>
      </c>
      <c r="D105" t="s">
        <v>121</v>
      </c>
      <c r="E105">
        <v>3</v>
      </c>
      <c r="F105">
        <v>83.485910000000004</v>
      </c>
    </row>
    <row r="106" spans="1:6" ht="18" x14ac:dyDescent="0.2">
      <c r="A106" s="6" t="s">
        <v>3</v>
      </c>
      <c r="B106" t="s">
        <v>124</v>
      </c>
      <c r="C106" t="s">
        <v>118</v>
      </c>
      <c r="D106" t="s">
        <v>121</v>
      </c>
      <c r="E106">
        <v>6</v>
      </c>
      <c r="F106">
        <v>62.267549999999993</v>
      </c>
    </row>
    <row r="107" spans="1:6" ht="18" x14ac:dyDescent="0.2">
      <c r="A107" s="6" t="s">
        <v>3</v>
      </c>
      <c r="B107" t="s">
        <v>124</v>
      </c>
      <c r="C107" t="s">
        <v>118</v>
      </c>
      <c r="D107" t="s">
        <v>121</v>
      </c>
      <c r="E107">
        <v>6</v>
      </c>
      <c r="F107">
        <v>61.759360000000001</v>
      </c>
    </row>
    <row r="108" spans="1:6" ht="18" x14ac:dyDescent="0.2">
      <c r="A108" s="6" t="s">
        <v>11</v>
      </c>
      <c r="B108" t="s">
        <v>124</v>
      </c>
      <c r="C108" t="s">
        <v>118</v>
      </c>
      <c r="D108" t="s">
        <v>121</v>
      </c>
      <c r="E108">
        <v>9</v>
      </c>
      <c r="F108">
        <v>40.957830000000001</v>
      </c>
    </row>
    <row r="109" spans="1:6" ht="18" x14ac:dyDescent="0.2">
      <c r="A109" s="6" t="s">
        <v>11</v>
      </c>
      <c r="B109" t="s">
        <v>124</v>
      </c>
      <c r="C109" t="s">
        <v>118</v>
      </c>
      <c r="D109" t="s">
        <v>121</v>
      </c>
      <c r="E109">
        <v>9</v>
      </c>
      <c r="F109">
        <v>39.644529999999996</v>
      </c>
    </row>
    <row r="110" spans="1:6" ht="18" x14ac:dyDescent="0.2">
      <c r="A110" s="6" t="s">
        <v>13</v>
      </c>
      <c r="B110" t="s">
        <v>124</v>
      </c>
      <c r="C110" t="s">
        <v>118</v>
      </c>
      <c r="D110" t="s">
        <v>121</v>
      </c>
      <c r="E110">
        <v>12</v>
      </c>
      <c r="F110">
        <v>69.74194</v>
      </c>
    </row>
    <row r="111" spans="1:6" ht="18" x14ac:dyDescent="0.2">
      <c r="A111" s="6" t="s">
        <v>13</v>
      </c>
      <c r="B111" t="s">
        <v>124</v>
      </c>
      <c r="C111" t="s">
        <v>118</v>
      </c>
      <c r="D111" t="s">
        <v>121</v>
      </c>
      <c r="E111">
        <v>12</v>
      </c>
      <c r="F111">
        <v>62.924199999999999</v>
      </c>
    </row>
    <row r="112" spans="1:6" ht="18" x14ac:dyDescent="0.2">
      <c r="A112" s="6" t="s">
        <v>6</v>
      </c>
      <c r="B112" t="s">
        <v>124</v>
      </c>
      <c r="C112" t="s">
        <v>118</v>
      </c>
      <c r="D112" t="s">
        <v>121</v>
      </c>
      <c r="E112">
        <v>0</v>
      </c>
      <c r="F112">
        <v>42.493819999999999</v>
      </c>
    </row>
    <row r="113" spans="1:6" ht="18" x14ac:dyDescent="0.2">
      <c r="A113" s="6" t="s">
        <v>6</v>
      </c>
      <c r="B113" t="s">
        <v>124</v>
      </c>
      <c r="C113" t="s">
        <v>118</v>
      </c>
      <c r="D113" t="s">
        <v>121</v>
      </c>
      <c r="E113">
        <v>0</v>
      </c>
      <c r="F113">
        <v>44.35528</v>
      </c>
    </row>
    <row r="114" spans="1:6" ht="18" x14ac:dyDescent="0.2">
      <c r="A114" s="6" t="s">
        <v>41</v>
      </c>
      <c r="B114" t="s">
        <v>124</v>
      </c>
      <c r="C114" t="s">
        <v>118</v>
      </c>
      <c r="D114" t="s">
        <v>121</v>
      </c>
      <c r="E114">
        <v>3</v>
      </c>
      <c r="F114">
        <v>70.095960000000005</v>
      </c>
    </row>
    <row r="115" spans="1:6" ht="18" x14ac:dyDescent="0.2">
      <c r="A115" s="6" t="s">
        <v>41</v>
      </c>
      <c r="B115" t="s">
        <v>124</v>
      </c>
      <c r="C115" t="s">
        <v>118</v>
      </c>
      <c r="D115" t="s">
        <v>121</v>
      </c>
      <c r="E115">
        <v>3</v>
      </c>
      <c r="F115">
        <v>69.382210000000001</v>
      </c>
    </row>
    <row r="116" spans="1:6" ht="18" x14ac:dyDescent="0.2">
      <c r="A116" s="6" t="s">
        <v>2</v>
      </c>
      <c r="B116" t="s">
        <v>124</v>
      </c>
      <c r="C116" t="s">
        <v>118</v>
      </c>
      <c r="D116" t="s">
        <v>121</v>
      </c>
      <c r="E116">
        <v>6</v>
      </c>
      <c r="F116">
        <v>78.820840000000004</v>
      </c>
    </row>
    <row r="117" spans="1:6" ht="18" x14ac:dyDescent="0.2">
      <c r="A117" s="6" t="s">
        <v>2</v>
      </c>
      <c r="B117" t="s">
        <v>124</v>
      </c>
      <c r="C117" t="s">
        <v>118</v>
      </c>
      <c r="D117" t="s">
        <v>121</v>
      </c>
      <c r="E117">
        <v>6</v>
      </c>
      <c r="F117">
        <v>78.929330000000007</v>
      </c>
    </row>
    <row r="118" spans="1:6" ht="18" x14ac:dyDescent="0.2">
      <c r="A118" s="6" t="s">
        <v>16</v>
      </c>
      <c r="B118" t="s">
        <v>124</v>
      </c>
      <c r="C118" t="s">
        <v>118</v>
      </c>
      <c r="D118" t="s">
        <v>121</v>
      </c>
      <c r="E118">
        <v>9</v>
      </c>
      <c r="F118">
        <v>57.962209999999999</v>
      </c>
    </row>
    <row r="119" spans="1:6" ht="18" x14ac:dyDescent="0.2">
      <c r="A119" s="6" t="s">
        <v>16</v>
      </c>
      <c r="B119" t="s">
        <v>124</v>
      </c>
      <c r="C119" t="s">
        <v>118</v>
      </c>
      <c r="D119" t="s">
        <v>121</v>
      </c>
      <c r="E119">
        <v>9</v>
      </c>
      <c r="F119">
        <v>53.588349999999998</v>
      </c>
    </row>
    <row r="120" spans="1:6" ht="18" x14ac:dyDescent="0.2">
      <c r="A120" s="6" t="s">
        <v>12</v>
      </c>
      <c r="B120" t="s">
        <v>124</v>
      </c>
      <c r="C120" t="s">
        <v>118</v>
      </c>
      <c r="D120" t="s">
        <v>121</v>
      </c>
      <c r="E120">
        <v>12</v>
      </c>
      <c r="F120">
        <v>19.813700000000001</v>
      </c>
    </row>
    <row r="121" spans="1:6" ht="18" x14ac:dyDescent="0.2">
      <c r="A121" s="6" t="s">
        <v>12</v>
      </c>
      <c r="B121" t="s">
        <v>124</v>
      </c>
      <c r="C121" t="s">
        <v>118</v>
      </c>
      <c r="D121" t="s">
        <v>121</v>
      </c>
      <c r="E121">
        <v>12</v>
      </c>
      <c r="F121">
        <v>19.008590000000002</v>
      </c>
    </row>
    <row r="122" spans="1:6" ht="18" x14ac:dyDescent="0.2">
      <c r="A122" s="6" t="s">
        <v>68</v>
      </c>
      <c r="B122" t="s">
        <v>118</v>
      </c>
      <c r="C122" t="s">
        <v>118</v>
      </c>
      <c r="D122" t="s">
        <v>122</v>
      </c>
      <c r="E122">
        <v>0</v>
      </c>
      <c r="F122">
        <v>27.750600000000002</v>
      </c>
    </row>
    <row r="123" spans="1:6" ht="18" x14ac:dyDescent="0.2">
      <c r="A123" s="6" t="s">
        <v>68</v>
      </c>
      <c r="B123" t="s">
        <v>118</v>
      </c>
      <c r="C123" t="s">
        <v>118</v>
      </c>
      <c r="D123" t="s">
        <v>122</v>
      </c>
      <c r="E123">
        <v>0</v>
      </c>
      <c r="F123">
        <v>28.127459999999999</v>
      </c>
    </row>
    <row r="124" spans="1:6" ht="18" x14ac:dyDescent="0.2">
      <c r="A124" s="6" t="s">
        <v>70</v>
      </c>
      <c r="B124" t="s">
        <v>118</v>
      </c>
      <c r="C124" t="s">
        <v>118</v>
      </c>
      <c r="D124" t="s">
        <v>122</v>
      </c>
      <c r="E124">
        <v>3</v>
      </c>
      <c r="F124">
        <v>61.924950000000003</v>
      </c>
    </row>
    <row r="125" spans="1:6" ht="18" x14ac:dyDescent="0.2">
      <c r="A125" s="6" t="s">
        <v>70</v>
      </c>
      <c r="B125" t="s">
        <v>118</v>
      </c>
      <c r="C125" t="s">
        <v>118</v>
      </c>
      <c r="D125" t="s">
        <v>122</v>
      </c>
      <c r="E125">
        <v>3</v>
      </c>
      <c r="F125">
        <v>62.724349999999994</v>
      </c>
    </row>
    <row r="126" spans="1:6" ht="18" x14ac:dyDescent="0.2">
      <c r="A126" s="6" t="s">
        <v>52</v>
      </c>
      <c r="B126" t="s">
        <v>118</v>
      </c>
      <c r="C126" t="s">
        <v>118</v>
      </c>
      <c r="D126" t="s">
        <v>122</v>
      </c>
      <c r="E126">
        <v>6</v>
      </c>
      <c r="F126">
        <v>44.34957</v>
      </c>
    </row>
    <row r="127" spans="1:6" ht="18" x14ac:dyDescent="0.2">
      <c r="A127" s="6" t="s">
        <v>52</v>
      </c>
      <c r="B127" t="s">
        <v>118</v>
      </c>
      <c r="C127" t="s">
        <v>118</v>
      </c>
      <c r="D127" t="s">
        <v>122</v>
      </c>
      <c r="E127">
        <v>6</v>
      </c>
      <c r="F127">
        <v>51.070240000000005</v>
      </c>
    </row>
    <row r="128" spans="1:6" ht="18" x14ac:dyDescent="0.2">
      <c r="A128" s="6" t="s">
        <v>50</v>
      </c>
      <c r="B128" t="s">
        <v>118</v>
      </c>
      <c r="C128" t="s">
        <v>118</v>
      </c>
      <c r="D128" t="s">
        <v>122</v>
      </c>
      <c r="E128">
        <v>9</v>
      </c>
      <c r="F128">
        <v>154.54685999999998</v>
      </c>
    </row>
    <row r="129" spans="1:6" ht="18" x14ac:dyDescent="0.2">
      <c r="A129" s="6" t="s">
        <v>50</v>
      </c>
      <c r="B129" t="s">
        <v>118</v>
      </c>
      <c r="C129" t="s">
        <v>118</v>
      </c>
      <c r="D129" t="s">
        <v>122</v>
      </c>
      <c r="E129">
        <v>9</v>
      </c>
      <c r="F129">
        <v>147.26089999999999</v>
      </c>
    </row>
    <row r="130" spans="1:6" ht="18" x14ac:dyDescent="0.2">
      <c r="A130" s="6" t="s">
        <v>49</v>
      </c>
      <c r="B130" t="s">
        <v>118</v>
      </c>
      <c r="C130" t="s">
        <v>118</v>
      </c>
      <c r="D130" t="s">
        <v>122</v>
      </c>
      <c r="E130">
        <v>12</v>
      </c>
      <c r="F130">
        <v>227.40646000000001</v>
      </c>
    </row>
    <row r="131" spans="1:6" ht="18" x14ac:dyDescent="0.2">
      <c r="A131" s="6" t="s">
        <v>49</v>
      </c>
      <c r="B131" t="s">
        <v>118</v>
      </c>
      <c r="C131" t="s">
        <v>118</v>
      </c>
      <c r="D131" t="s">
        <v>122</v>
      </c>
      <c r="E131">
        <v>12</v>
      </c>
      <c r="F131">
        <v>229.27363</v>
      </c>
    </row>
    <row r="132" spans="1:6" ht="18" x14ac:dyDescent="0.2">
      <c r="A132" s="6" t="s">
        <v>61</v>
      </c>
      <c r="B132" t="s">
        <v>118</v>
      </c>
      <c r="C132" t="s">
        <v>118</v>
      </c>
      <c r="D132" t="s">
        <v>122</v>
      </c>
      <c r="E132">
        <v>0</v>
      </c>
      <c r="F132">
        <v>23.125499999999999</v>
      </c>
    </row>
    <row r="133" spans="1:6" ht="18" x14ac:dyDescent="0.2">
      <c r="A133" s="6" t="s">
        <v>61</v>
      </c>
      <c r="B133" t="s">
        <v>118</v>
      </c>
      <c r="C133" t="s">
        <v>118</v>
      </c>
      <c r="D133" t="s">
        <v>122</v>
      </c>
      <c r="E133">
        <v>0</v>
      </c>
      <c r="F133">
        <v>23.502359999999999</v>
      </c>
    </row>
    <row r="134" spans="1:6" ht="18" x14ac:dyDescent="0.2">
      <c r="A134" s="6" t="s">
        <v>67</v>
      </c>
      <c r="B134" t="s">
        <v>118</v>
      </c>
      <c r="C134" t="s">
        <v>118</v>
      </c>
      <c r="D134" t="s">
        <v>122</v>
      </c>
      <c r="E134">
        <v>3</v>
      </c>
      <c r="F134">
        <v>46.211030000000001</v>
      </c>
    </row>
    <row r="135" spans="1:6" ht="18" x14ac:dyDescent="0.2">
      <c r="A135" s="6" t="s">
        <v>67</v>
      </c>
      <c r="B135" t="s">
        <v>118</v>
      </c>
      <c r="C135" t="s">
        <v>118</v>
      </c>
      <c r="D135" t="s">
        <v>122</v>
      </c>
      <c r="E135">
        <v>3</v>
      </c>
      <c r="F135">
        <v>46.05115</v>
      </c>
    </row>
    <row r="136" spans="1:6" ht="18" x14ac:dyDescent="0.2">
      <c r="A136" s="6" t="s">
        <v>72</v>
      </c>
      <c r="B136" t="s">
        <v>118</v>
      </c>
      <c r="C136" t="s">
        <v>118</v>
      </c>
      <c r="D136" t="s">
        <v>122</v>
      </c>
      <c r="E136">
        <v>6</v>
      </c>
      <c r="F136">
        <v>54.387750000000004</v>
      </c>
    </row>
    <row r="137" spans="1:6" ht="18" x14ac:dyDescent="0.2">
      <c r="A137" s="6" t="s">
        <v>72</v>
      </c>
      <c r="B137" t="s">
        <v>118</v>
      </c>
      <c r="C137" t="s">
        <v>118</v>
      </c>
      <c r="D137" t="s">
        <v>122</v>
      </c>
      <c r="E137">
        <v>6</v>
      </c>
      <c r="F137">
        <v>56.157850000000003</v>
      </c>
    </row>
    <row r="138" spans="1:6" ht="18" x14ac:dyDescent="0.2">
      <c r="A138" s="6" t="s">
        <v>51</v>
      </c>
      <c r="B138" t="s">
        <v>118</v>
      </c>
      <c r="C138" t="s">
        <v>118</v>
      </c>
      <c r="D138" t="s">
        <v>122</v>
      </c>
      <c r="E138">
        <v>9</v>
      </c>
      <c r="F138">
        <v>108.93537999999999</v>
      </c>
    </row>
    <row r="139" spans="1:6" ht="18" x14ac:dyDescent="0.2">
      <c r="A139" s="6" t="s">
        <v>51</v>
      </c>
      <c r="B139" t="s">
        <v>118</v>
      </c>
      <c r="C139" t="s">
        <v>118</v>
      </c>
      <c r="D139" t="s">
        <v>122</v>
      </c>
      <c r="E139">
        <v>9</v>
      </c>
      <c r="F139">
        <v>105.70923000000001</v>
      </c>
    </row>
    <row r="140" spans="1:6" ht="18" x14ac:dyDescent="0.2">
      <c r="A140" s="6" t="s">
        <v>73</v>
      </c>
      <c r="B140" t="s">
        <v>118</v>
      </c>
      <c r="C140" t="s">
        <v>118</v>
      </c>
      <c r="D140" t="s">
        <v>122</v>
      </c>
      <c r="E140">
        <v>12</v>
      </c>
      <c r="F140">
        <v>219.21832000000001</v>
      </c>
    </row>
    <row r="141" spans="1:6" ht="18" x14ac:dyDescent="0.2">
      <c r="A141" s="6" t="s">
        <v>73</v>
      </c>
      <c r="B141" t="s">
        <v>118</v>
      </c>
      <c r="C141" t="s">
        <v>118</v>
      </c>
      <c r="D141" t="s">
        <v>122</v>
      </c>
      <c r="E141">
        <v>12</v>
      </c>
      <c r="F141">
        <v>213.35415</v>
      </c>
    </row>
    <row r="142" spans="1:6" ht="18" x14ac:dyDescent="0.2">
      <c r="A142" s="6" t="s">
        <v>64</v>
      </c>
      <c r="B142" t="s">
        <v>118</v>
      </c>
      <c r="C142" t="s">
        <v>118</v>
      </c>
      <c r="D142" t="s">
        <v>122</v>
      </c>
      <c r="E142">
        <v>0</v>
      </c>
      <c r="F142">
        <v>29.53783</v>
      </c>
    </row>
    <row r="143" spans="1:6" ht="18" x14ac:dyDescent="0.2">
      <c r="A143" s="6" t="s">
        <v>64</v>
      </c>
      <c r="B143" t="s">
        <v>118</v>
      </c>
      <c r="C143" t="s">
        <v>118</v>
      </c>
      <c r="D143" t="s">
        <v>122</v>
      </c>
      <c r="E143">
        <v>0</v>
      </c>
    </row>
    <row r="144" spans="1:6" ht="18" x14ac:dyDescent="0.2">
      <c r="A144" s="6" t="s">
        <v>64</v>
      </c>
      <c r="B144" t="s">
        <v>118</v>
      </c>
      <c r="C144" t="s">
        <v>118</v>
      </c>
      <c r="D144" t="s">
        <v>122</v>
      </c>
      <c r="E144">
        <v>0</v>
      </c>
      <c r="F144">
        <v>30.639859999999999</v>
      </c>
    </row>
    <row r="145" spans="1:6" ht="18" x14ac:dyDescent="0.2">
      <c r="A145" s="6" t="s">
        <v>64</v>
      </c>
      <c r="B145" t="s">
        <v>118</v>
      </c>
      <c r="C145" t="s">
        <v>118</v>
      </c>
      <c r="D145" t="s">
        <v>122</v>
      </c>
      <c r="E145">
        <v>0</v>
      </c>
      <c r="F145">
        <v>29.880429999999997</v>
      </c>
    </row>
    <row r="146" spans="1:6" ht="18" x14ac:dyDescent="0.2">
      <c r="A146" s="6" t="s">
        <v>71</v>
      </c>
      <c r="B146" t="s">
        <v>118</v>
      </c>
      <c r="C146" t="s">
        <v>118</v>
      </c>
      <c r="D146" t="s">
        <v>122</v>
      </c>
      <c r="E146">
        <v>3</v>
      </c>
      <c r="F146">
        <v>40.660910000000001</v>
      </c>
    </row>
    <row r="147" spans="1:6" ht="18" x14ac:dyDescent="0.2">
      <c r="A147" s="6" t="s">
        <v>71</v>
      </c>
      <c r="B147" t="s">
        <v>118</v>
      </c>
      <c r="C147" t="s">
        <v>118</v>
      </c>
      <c r="D147" t="s">
        <v>122</v>
      </c>
      <c r="E147">
        <v>3</v>
      </c>
      <c r="F147">
        <v>44.172559999999997</v>
      </c>
    </row>
    <row r="148" spans="1:6" ht="18" x14ac:dyDescent="0.2">
      <c r="A148" s="6" t="s">
        <v>43</v>
      </c>
      <c r="B148" t="s">
        <v>118</v>
      </c>
      <c r="C148" t="s">
        <v>118</v>
      </c>
      <c r="D148" t="s">
        <v>122</v>
      </c>
      <c r="E148">
        <v>6</v>
      </c>
      <c r="F148">
        <v>80.528130000000004</v>
      </c>
    </row>
    <row r="149" spans="1:6" ht="18" x14ac:dyDescent="0.2">
      <c r="A149" s="6" t="s">
        <v>43</v>
      </c>
      <c r="B149" t="s">
        <v>118</v>
      </c>
      <c r="C149" t="s">
        <v>118</v>
      </c>
      <c r="D149" t="s">
        <v>122</v>
      </c>
      <c r="E149">
        <v>6</v>
      </c>
      <c r="F149">
        <v>75.006559999999993</v>
      </c>
    </row>
    <row r="150" spans="1:6" ht="18" x14ac:dyDescent="0.2">
      <c r="A150" s="6" t="s">
        <v>44</v>
      </c>
      <c r="B150" t="s">
        <v>118</v>
      </c>
      <c r="C150" t="s">
        <v>118</v>
      </c>
      <c r="D150" t="s">
        <v>122</v>
      </c>
      <c r="E150">
        <v>9</v>
      </c>
      <c r="F150">
        <v>102.55730999999999</v>
      </c>
    </row>
    <row r="151" spans="1:6" ht="18" x14ac:dyDescent="0.2">
      <c r="A151" s="6" t="s">
        <v>44</v>
      </c>
      <c r="B151" t="s">
        <v>118</v>
      </c>
      <c r="C151" t="s">
        <v>118</v>
      </c>
      <c r="D151" t="s">
        <v>122</v>
      </c>
      <c r="E151">
        <v>9</v>
      </c>
      <c r="F151">
        <v>102.87707</v>
      </c>
    </row>
    <row r="152" spans="1:6" ht="18" x14ac:dyDescent="0.2">
      <c r="A152" s="6" t="s">
        <v>45</v>
      </c>
      <c r="B152" t="s">
        <v>118</v>
      </c>
      <c r="C152" t="s">
        <v>118</v>
      </c>
      <c r="D152" t="s">
        <v>122</v>
      </c>
      <c r="E152">
        <v>12</v>
      </c>
      <c r="F152">
        <v>118.44824</v>
      </c>
    </row>
    <row r="153" spans="1:6" ht="18" x14ac:dyDescent="0.2">
      <c r="A153" s="6" t="s">
        <v>45</v>
      </c>
      <c r="B153" t="s">
        <v>118</v>
      </c>
      <c r="C153" t="s">
        <v>118</v>
      </c>
      <c r="D153" t="s">
        <v>122</v>
      </c>
      <c r="E153">
        <v>12</v>
      </c>
      <c r="F153">
        <v>115.37054999999999</v>
      </c>
    </row>
    <row r="154" spans="1:6" ht="18" x14ac:dyDescent="0.2">
      <c r="A154" s="6" t="s">
        <v>62</v>
      </c>
      <c r="B154" t="s">
        <v>118</v>
      </c>
      <c r="C154" t="s">
        <v>118</v>
      </c>
      <c r="D154" t="s">
        <v>122</v>
      </c>
      <c r="E154">
        <v>0</v>
      </c>
      <c r="F154">
        <v>23.079819999999998</v>
      </c>
    </row>
    <row r="155" spans="1:6" ht="18" x14ac:dyDescent="0.2">
      <c r="A155" s="6" t="s">
        <v>62</v>
      </c>
      <c r="B155" t="s">
        <v>118</v>
      </c>
      <c r="C155" t="s">
        <v>118</v>
      </c>
      <c r="D155" t="s">
        <v>122</v>
      </c>
      <c r="E155">
        <v>0</v>
      </c>
      <c r="F155">
        <v>25.380950000000002</v>
      </c>
    </row>
    <row r="156" spans="1:6" ht="18" x14ac:dyDescent="0.2">
      <c r="A156" s="6" t="s">
        <v>78</v>
      </c>
      <c r="B156" t="s">
        <v>118</v>
      </c>
      <c r="C156" t="s">
        <v>118</v>
      </c>
      <c r="D156" t="s">
        <v>122</v>
      </c>
      <c r="E156">
        <v>3</v>
      </c>
      <c r="F156">
        <v>65.071160000000006</v>
      </c>
    </row>
    <row r="157" spans="1:6" ht="18" x14ac:dyDescent="0.2">
      <c r="A157" s="6" t="s">
        <v>78</v>
      </c>
      <c r="B157" t="s">
        <v>118</v>
      </c>
      <c r="C157" t="s">
        <v>118</v>
      </c>
      <c r="D157" t="s">
        <v>122</v>
      </c>
      <c r="E157">
        <v>3</v>
      </c>
      <c r="F157">
        <v>55.632530000000003</v>
      </c>
    </row>
    <row r="158" spans="1:6" ht="18" x14ac:dyDescent="0.2">
      <c r="A158" s="6" t="s">
        <v>46</v>
      </c>
      <c r="B158" t="s">
        <v>118</v>
      </c>
      <c r="C158" t="s">
        <v>118</v>
      </c>
      <c r="D158" t="s">
        <v>122</v>
      </c>
      <c r="E158">
        <v>6</v>
      </c>
      <c r="F158">
        <v>91.137309999999999</v>
      </c>
    </row>
    <row r="159" spans="1:6" ht="18" x14ac:dyDescent="0.2">
      <c r="A159" s="6" t="s">
        <v>46</v>
      </c>
      <c r="B159" t="s">
        <v>118</v>
      </c>
      <c r="C159" t="s">
        <v>118</v>
      </c>
      <c r="D159" t="s">
        <v>122</v>
      </c>
      <c r="E159">
        <v>6</v>
      </c>
      <c r="F159">
        <v>93.643999999999991</v>
      </c>
    </row>
    <row r="160" spans="1:6" ht="18" x14ac:dyDescent="0.2">
      <c r="A160" s="6" t="s">
        <v>79</v>
      </c>
      <c r="B160" t="s">
        <v>118</v>
      </c>
      <c r="C160" t="s">
        <v>118</v>
      </c>
      <c r="D160" t="s">
        <v>122</v>
      </c>
      <c r="E160">
        <v>9</v>
      </c>
      <c r="F160">
        <v>101.42673000000001</v>
      </c>
    </row>
    <row r="161" spans="1:6" ht="18" x14ac:dyDescent="0.2">
      <c r="A161" s="6" t="s">
        <v>79</v>
      </c>
      <c r="B161" t="s">
        <v>118</v>
      </c>
      <c r="C161" t="s">
        <v>118</v>
      </c>
      <c r="D161" t="s">
        <v>122</v>
      </c>
      <c r="E161">
        <v>9</v>
      </c>
      <c r="F161">
        <v>104.93266999999999</v>
      </c>
    </row>
    <row r="162" spans="1:6" ht="18" x14ac:dyDescent="0.2">
      <c r="A162" s="6" t="s">
        <v>63</v>
      </c>
      <c r="B162" t="s">
        <v>118</v>
      </c>
      <c r="C162" t="s">
        <v>118</v>
      </c>
      <c r="D162" t="s">
        <v>122</v>
      </c>
      <c r="E162">
        <v>12</v>
      </c>
      <c r="F162">
        <v>125.50009</v>
      </c>
    </row>
    <row r="163" spans="1:6" ht="18" x14ac:dyDescent="0.2">
      <c r="A163" s="6" t="s">
        <v>63</v>
      </c>
      <c r="B163" t="s">
        <v>118</v>
      </c>
      <c r="C163" t="s">
        <v>118</v>
      </c>
      <c r="D163" t="s">
        <v>122</v>
      </c>
      <c r="E163">
        <v>12</v>
      </c>
      <c r="F163">
        <v>124.56365000000001</v>
      </c>
    </row>
    <row r="164" spans="1:6" ht="18" x14ac:dyDescent="0.2">
      <c r="A164" s="6" t="s">
        <v>84</v>
      </c>
      <c r="B164" t="s">
        <v>124</v>
      </c>
      <c r="C164" t="s">
        <v>123</v>
      </c>
      <c r="D164" t="s">
        <v>124</v>
      </c>
      <c r="F164">
        <v>90.434285714285721</v>
      </c>
    </row>
    <row r="165" spans="1:6" ht="18" x14ac:dyDescent="0.2">
      <c r="A165" s="6" t="s">
        <v>85</v>
      </c>
      <c r="B165" t="s">
        <v>118</v>
      </c>
      <c r="C165" t="s">
        <v>123</v>
      </c>
      <c r="D165" t="s">
        <v>124</v>
      </c>
      <c r="F165">
        <v>127.63478260869567</v>
      </c>
    </row>
    <row r="166" spans="1:6" ht="18" x14ac:dyDescent="0.2">
      <c r="A166" s="6" t="s">
        <v>85</v>
      </c>
      <c r="B166" t="s">
        <v>118</v>
      </c>
      <c r="C166" t="s">
        <v>123</v>
      </c>
      <c r="D166" t="s">
        <v>124</v>
      </c>
      <c r="F166">
        <v>137.61739130434785</v>
      </c>
    </row>
    <row r="167" spans="1:6" ht="18" x14ac:dyDescent="0.2">
      <c r="A167" s="6" t="s">
        <v>83</v>
      </c>
      <c r="B167" t="s">
        <v>124</v>
      </c>
      <c r="C167" t="s">
        <v>125</v>
      </c>
      <c r="D167" t="s">
        <v>126</v>
      </c>
      <c r="F167">
        <v>7.27454</v>
      </c>
    </row>
    <row r="168" spans="1:6" ht="18" x14ac:dyDescent="0.2">
      <c r="A168" s="6" t="s">
        <v>83</v>
      </c>
      <c r="B168" t="s">
        <v>124</v>
      </c>
      <c r="C168" t="s">
        <v>125</v>
      </c>
      <c r="D168" t="s">
        <v>126</v>
      </c>
      <c r="F168">
        <v>6.8177399999999997</v>
      </c>
    </row>
    <row r="169" spans="1:6" ht="18" x14ac:dyDescent="0.2">
      <c r="A169" s="6" t="s">
        <v>86</v>
      </c>
      <c r="B169" t="s">
        <v>118</v>
      </c>
      <c r="C169" t="s">
        <v>125</v>
      </c>
      <c r="D169" t="s">
        <v>126</v>
      </c>
      <c r="F169">
        <v>7.8112800000000009</v>
      </c>
    </row>
    <row r="170" spans="1:6" ht="18" x14ac:dyDescent="0.2">
      <c r="A170" s="6"/>
    </row>
    <row r="171" spans="1:6" ht="18" x14ac:dyDescent="0.2">
      <c r="A171" s="6"/>
    </row>
    <row r="173" spans="1:6" x14ac:dyDescent="0.25">
      <c r="A173" s="5" t="s">
        <v>112</v>
      </c>
    </row>
    <row r="179" spans="1:1" ht="18" x14ac:dyDescent="0.2">
      <c r="A179" s="6"/>
    </row>
    <row r="180" spans="1:1" ht="18" x14ac:dyDescent="0.2">
      <c r="A180" s="6"/>
    </row>
    <row r="181" spans="1:1" ht="18" x14ac:dyDescent="0.2">
      <c r="A181" s="6"/>
    </row>
    <row r="182" spans="1:1" ht="18" x14ac:dyDescent="0.2">
      <c r="A182" s="6"/>
    </row>
    <row r="183" spans="1:1" ht="18" x14ac:dyDescent="0.2">
      <c r="A183" s="6"/>
    </row>
    <row r="184" spans="1:1" ht="18" x14ac:dyDescent="0.2">
      <c r="A184" s="6"/>
    </row>
    <row r="185" spans="1:1" ht="18" x14ac:dyDescent="0.2">
      <c r="A185" s="6"/>
    </row>
    <row r="186" spans="1:1" ht="18" x14ac:dyDescent="0.2">
      <c r="A186" s="6"/>
    </row>
    <row r="187" spans="1:1" ht="18" x14ac:dyDescent="0.2">
      <c r="A187" s="6"/>
    </row>
    <row r="197" spans="1:1" ht="18" x14ac:dyDescent="0.2">
      <c r="A197" s="6"/>
    </row>
    <row r="198" spans="1:1" ht="18" x14ac:dyDescent="0.2">
      <c r="A198" s="6"/>
    </row>
    <row r="199" spans="1:1" ht="18" x14ac:dyDescent="0.2">
      <c r="A199" s="6"/>
    </row>
    <row r="200" spans="1:1" ht="18" x14ac:dyDescent="0.2">
      <c r="A200" s="6"/>
    </row>
    <row r="201" spans="1:1" ht="18" x14ac:dyDescent="0.2">
      <c r="A201" s="6"/>
    </row>
    <row r="202" spans="1:1" ht="18" x14ac:dyDescent="0.2">
      <c r="A202" s="6"/>
    </row>
    <row r="203" spans="1:1" ht="18" x14ac:dyDescent="0.2">
      <c r="A203" s="6"/>
    </row>
    <row r="204" spans="1:1" ht="18" x14ac:dyDescent="0.2">
      <c r="A204" s="6"/>
    </row>
    <row r="205" spans="1:1" ht="18" x14ac:dyDescent="0.2">
      <c r="A205" s="6"/>
    </row>
    <row r="206" spans="1:1" ht="18" x14ac:dyDescent="0.2">
      <c r="A206" s="6"/>
    </row>
    <row r="207" spans="1:1" ht="18" x14ac:dyDescent="0.2">
      <c r="A207" s="6"/>
    </row>
    <row r="208" spans="1:1" ht="18" x14ac:dyDescent="0.2">
      <c r="A208" s="6"/>
    </row>
    <row r="214" spans="1:1" ht="18" x14ac:dyDescent="0.2">
      <c r="A214" s="6"/>
    </row>
    <row r="215" spans="1:1" ht="18" x14ac:dyDescent="0.2">
      <c r="A215" s="6"/>
    </row>
    <row r="216" spans="1:1" ht="18" x14ac:dyDescent="0.2">
      <c r="A216" s="6"/>
    </row>
    <row r="217" spans="1:1" ht="18" x14ac:dyDescent="0.2">
      <c r="A217" s="6"/>
    </row>
    <row r="218" spans="1:1" ht="18" x14ac:dyDescent="0.2">
      <c r="A218" s="6"/>
    </row>
    <row r="219" spans="1:1" ht="18" x14ac:dyDescent="0.2">
      <c r="A219" s="6"/>
    </row>
    <row r="220" spans="1:1" ht="18" x14ac:dyDescent="0.2">
      <c r="A220" s="6"/>
    </row>
    <row r="221" spans="1:1" ht="18" x14ac:dyDescent="0.2">
      <c r="A221" s="6"/>
    </row>
    <row r="222" spans="1:1" ht="18" x14ac:dyDescent="0.2">
      <c r="A222" s="6"/>
    </row>
    <row r="223" spans="1:1" ht="18" x14ac:dyDescent="0.2">
      <c r="A223" s="6"/>
    </row>
    <row r="224" spans="1:1" ht="18" x14ac:dyDescent="0.2">
      <c r="A224" s="6"/>
    </row>
    <row r="225" spans="1:1" ht="18" x14ac:dyDescent="0.2">
      <c r="A225" s="6"/>
    </row>
    <row r="226" spans="1:1" ht="18" x14ac:dyDescent="0.2">
      <c r="A226" s="6"/>
    </row>
    <row r="227" spans="1:1" ht="18" x14ac:dyDescent="0.2">
      <c r="A227" s="6"/>
    </row>
    <row r="228" spans="1:1" ht="18" x14ac:dyDescent="0.2">
      <c r="A228" s="6"/>
    </row>
    <row r="229" spans="1:1" ht="18" x14ac:dyDescent="0.2">
      <c r="A22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workbookViewId="0">
      <selection activeCell="J3" sqref="J3"/>
    </sheetView>
  </sheetViews>
  <sheetFormatPr baseColWidth="10" defaultRowHeight="19" x14ac:dyDescent="0.25"/>
  <cols>
    <col min="1" max="1" width="10.83203125" style="5"/>
    <col min="2" max="2" width="16.83203125" style="5" customWidth="1"/>
  </cols>
  <sheetData>
    <row r="1" spans="1:24" x14ac:dyDescent="0.25">
      <c r="A1" s="5" t="s">
        <v>0</v>
      </c>
      <c r="B1" s="5" t="s">
        <v>1</v>
      </c>
      <c r="D1" t="s">
        <v>113</v>
      </c>
      <c r="E1" t="s">
        <v>114</v>
      </c>
      <c r="F1" t="s">
        <v>127</v>
      </c>
      <c r="G1" t="s">
        <v>115</v>
      </c>
      <c r="H1" t="s">
        <v>116</v>
      </c>
      <c r="I1" t="s">
        <v>117</v>
      </c>
    </row>
    <row r="2" spans="1:24" ht="18" x14ac:dyDescent="0.2">
      <c r="A2" s="6" t="s">
        <v>31</v>
      </c>
      <c r="B2" s="7">
        <v>11.933</v>
      </c>
      <c r="C2">
        <v>5.71</v>
      </c>
      <c r="F2" t="s">
        <v>124</v>
      </c>
      <c r="G2" t="s">
        <v>118</v>
      </c>
      <c r="H2" t="s">
        <v>119</v>
      </c>
      <c r="I2">
        <v>0</v>
      </c>
      <c r="J2">
        <f>B2*C$2</f>
        <v>68.137429999999995</v>
      </c>
    </row>
    <row r="3" spans="1:24" ht="18" x14ac:dyDescent="0.2">
      <c r="A3" s="6" t="s">
        <v>31</v>
      </c>
      <c r="B3" s="7">
        <v>11.459</v>
      </c>
      <c r="F3" t="s">
        <v>124</v>
      </c>
      <c r="G3" t="s">
        <v>118</v>
      </c>
      <c r="H3" t="s">
        <v>119</v>
      </c>
      <c r="I3">
        <v>0</v>
      </c>
      <c r="J3">
        <f t="shared" ref="J3:J66" si="0">B3*C$2</f>
        <v>65.430889999999991</v>
      </c>
    </row>
    <row r="4" spans="1:24" ht="18" x14ac:dyDescent="0.2">
      <c r="A4" s="6" t="s">
        <v>19</v>
      </c>
      <c r="B4" s="7">
        <v>17.446000000000002</v>
      </c>
      <c r="F4" t="s">
        <v>124</v>
      </c>
      <c r="G4" t="s">
        <v>118</v>
      </c>
      <c r="H4" t="s">
        <v>119</v>
      </c>
      <c r="I4">
        <v>3</v>
      </c>
      <c r="J4">
        <f t="shared" si="0"/>
        <v>99.61666000000001</v>
      </c>
    </row>
    <row r="5" spans="1:24" ht="18" x14ac:dyDescent="0.2">
      <c r="A5" s="6" t="s">
        <v>19</v>
      </c>
      <c r="B5" s="7">
        <v>17.356999999999999</v>
      </c>
      <c r="F5" t="s">
        <v>124</v>
      </c>
      <c r="G5" t="s">
        <v>118</v>
      </c>
      <c r="H5" t="s">
        <v>119</v>
      </c>
      <c r="I5">
        <v>3</v>
      </c>
      <c r="J5">
        <f t="shared" si="0"/>
        <v>99.108469999999997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4" ht="18" x14ac:dyDescent="0.2">
      <c r="A6" s="6" t="s">
        <v>38</v>
      </c>
      <c r="B6" s="7">
        <v>11.525</v>
      </c>
      <c r="F6" t="s">
        <v>124</v>
      </c>
      <c r="G6" t="s">
        <v>118</v>
      </c>
      <c r="H6" t="s">
        <v>119</v>
      </c>
      <c r="I6">
        <v>6</v>
      </c>
      <c r="J6">
        <f t="shared" si="0"/>
        <v>65.807749999999999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4" ht="18" x14ac:dyDescent="0.2">
      <c r="A7" s="6" t="s">
        <v>38</v>
      </c>
      <c r="B7" s="7">
        <v>11.003</v>
      </c>
      <c r="F7" t="s">
        <v>124</v>
      </c>
      <c r="G7" t="s">
        <v>118</v>
      </c>
      <c r="H7" t="s">
        <v>119</v>
      </c>
      <c r="I7">
        <v>6</v>
      </c>
      <c r="J7">
        <f t="shared" si="0"/>
        <v>62.827129999999997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4" ht="18" x14ac:dyDescent="0.2">
      <c r="A8" s="6" t="s">
        <v>36</v>
      </c>
      <c r="B8" s="7">
        <v>22.885000000000002</v>
      </c>
      <c r="F8" t="s">
        <v>124</v>
      </c>
      <c r="G8" t="s">
        <v>118</v>
      </c>
      <c r="H8" t="s">
        <v>119</v>
      </c>
      <c r="I8">
        <v>9</v>
      </c>
      <c r="J8">
        <f t="shared" si="0"/>
        <v>130.67335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4" ht="18" x14ac:dyDescent="0.2">
      <c r="A9" s="6" t="s">
        <v>36</v>
      </c>
      <c r="B9" s="7">
        <v>22.478000000000002</v>
      </c>
      <c r="F9" t="s">
        <v>124</v>
      </c>
      <c r="G9" t="s">
        <v>118</v>
      </c>
      <c r="H9" t="s">
        <v>119</v>
      </c>
      <c r="I9">
        <v>9</v>
      </c>
      <c r="J9">
        <f t="shared" si="0"/>
        <v>128.34938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4" ht="18" x14ac:dyDescent="0.2">
      <c r="A10" s="6" t="s">
        <v>28</v>
      </c>
      <c r="B10" s="7">
        <v>17.024000000000001</v>
      </c>
      <c r="F10" t="s">
        <v>124</v>
      </c>
      <c r="G10" t="s">
        <v>118</v>
      </c>
      <c r="H10" t="s">
        <v>119</v>
      </c>
      <c r="I10">
        <v>12</v>
      </c>
      <c r="J10">
        <f t="shared" si="0"/>
        <v>97.207040000000006</v>
      </c>
    </row>
    <row r="11" spans="1:24" ht="18" x14ac:dyDescent="0.2">
      <c r="A11" s="6" t="s">
        <v>28</v>
      </c>
      <c r="B11" s="7">
        <v>17.016999999999999</v>
      </c>
      <c r="F11" t="s">
        <v>124</v>
      </c>
      <c r="G11" t="s">
        <v>118</v>
      </c>
      <c r="H11" t="s">
        <v>119</v>
      </c>
      <c r="I11">
        <v>12</v>
      </c>
      <c r="J11">
        <f t="shared" si="0"/>
        <v>97.167069999999995</v>
      </c>
      <c r="Q11" s="8"/>
      <c r="R11" s="9"/>
      <c r="S11" s="10"/>
      <c r="W11" s="8"/>
      <c r="X11" s="9"/>
    </row>
    <row r="12" spans="1:24" ht="18" x14ac:dyDescent="0.2">
      <c r="A12" s="6" t="s">
        <v>26</v>
      </c>
      <c r="B12" s="7">
        <v>7.508</v>
      </c>
      <c r="F12" t="s">
        <v>124</v>
      </c>
      <c r="G12" t="s">
        <v>118</v>
      </c>
      <c r="H12" t="s">
        <v>119</v>
      </c>
      <c r="I12">
        <v>0</v>
      </c>
      <c r="J12">
        <f t="shared" si="0"/>
        <v>42.87068</v>
      </c>
      <c r="Q12" s="8"/>
      <c r="R12" s="9"/>
      <c r="S12" s="10"/>
      <c r="T12" s="8"/>
      <c r="U12" s="9"/>
      <c r="W12" s="8"/>
      <c r="X12" s="9"/>
    </row>
    <row r="13" spans="1:24" ht="18" x14ac:dyDescent="0.2">
      <c r="A13" s="6" t="s">
        <v>26</v>
      </c>
      <c r="B13" s="7">
        <v>7.415</v>
      </c>
      <c r="F13" t="s">
        <v>124</v>
      </c>
      <c r="G13" t="s">
        <v>118</v>
      </c>
      <c r="H13" t="s">
        <v>119</v>
      </c>
      <c r="I13">
        <v>0</v>
      </c>
      <c r="J13">
        <f t="shared" si="0"/>
        <v>42.339649999999999</v>
      </c>
      <c r="Q13" s="8"/>
      <c r="R13" s="9"/>
      <c r="S13" s="10"/>
      <c r="T13" s="8"/>
      <c r="U13" s="9"/>
      <c r="W13" s="8"/>
      <c r="X13" s="9"/>
    </row>
    <row r="14" spans="1:24" ht="18" x14ac:dyDescent="0.2">
      <c r="A14" s="6" t="s">
        <v>30</v>
      </c>
      <c r="B14" s="7">
        <v>26.821999999999999</v>
      </c>
      <c r="F14" t="s">
        <v>124</v>
      </c>
      <c r="G14" t="s">
        <v>118</v>
      </c>
      <c r="H14" t="s">
        <v>119</v>
      </c>
      <c r="I14">
        <v>3</v>
      </c>
      <c r="J14">
        <f t="shared" si="0"/>
        <v>153.15361999999999</v>
      </c>
      <c r="Q14" s="8"/>
      <c r="R14" s="9"/>
      <c r="S14" s="10"/>
      <c r="T14" s="8"/>
      <c r="U14" s="9"/>
      <c r="W14" s="8"/>
      <c r="X14" s="9"/>
    </row>
    <row r="15" spans="1:24" ht="18" x14ac:dyDescent="0.2">
      <c r="A15" s="6" t="s">
        <v>30</v>
      </c>
      <c r="B15" s="7">
        <v>25.870999999999999</v>
      </c>
      <c r="F15" t="s">
        <v>124</v>
      </c>
      <c r="G15" t="s">
        <v>118</v>
      </c>
      <c r="H15" t="s">
        <v>119</v>
      </c>
      <c r="I15">
        <v>3</v>
      </c>
      <c r="J15">
        <f t="shared" si="0"/>
        <v>147.72341</v>
      </c>
      <c r="Q15" s="8"/>
      <c r="R15" s="9"/>
      <c r="S15" s="10"/>
      <c r="T15" s="8"/>
      <c r="U15" s="9"/>
      <c r="W15" s="8"/>
      <c r="X15" s="9"/>
    </row>
    <row r="16" spans="1:24" ht="18" x14ac:dyDescent="0.2">
      <c r="A16" s="6" t="s">
        <v>24</v>
      </c>
      <c r="B16" s="7">
        <v>10.27</v>
      </c>
      <c r="F16" t="s">
        <v>124</v>
      </c>
      <c r="G16" t="s">
        <v>118</v>
      </c>
      <c r="H16" t="s">
        <v>119</v>
      </c>
      <c r="I16">
        <v>6</v>
      </c>
      <c r="J16">
        <f t="shared" si="0"/>
        <v>58.6417</v>
      </c>
      <c r="Q16" s="8"/>
      <c r="R16" s="9"/>
      <c r="S16" s="10"/>
      <c r="T16" s="8"/>
      <c r="U16" s="9"/>
      <c r="W16" s="8"/>
      <c r="X16" s="9"/>
    </row>
    <row r="17" spans="1:24" ht="18" x14ac:dyDescent="0.2">
      <c r="A17" s="6" t="s">
        <v>24</v>
      </c>
      <c r="B17" s="7">
        <v>9.8010000000000002</v>
      </c>
      <c r="F17" t="s">
        <v>124</v>
      </c>
      <c r="G17" t="s">
        <v>118</v>
      </c>
      <c r="H17" t="s">
        <v>119</v>
      </c>
      <c r="I17">
        <v>6</v>
      </c>
      <c r="J17">
        <f t="shared" si="0"/>
        <v>55.963709999999999</v>
      </c>
      <c r="Q17" s="8"/>
      <c r="R17" s="9"/>
      <c r="S17" s="10"/>
      <c r="T17" s="8"/>
      <c r="U17" s="9"/>
      <c r="W17" s="8"/>
      <c r="X17" s="9"/>
    </row>
    <row r="18" spans="1:24" ht="18" x14ac:dyDescent="0.2">
      <c r="A18" s="6" t="s">
        <v>39</v>
      </c>
      <c r="B18" s="7">
        <v>6.7039999999999997</v>
      </c>
      <c r="F18" t="s">
        <v>124</v>
      </c>
      <c r="G18" t="s">
        <v>118</v>
      </c>
      <c r="H18" t="s">
        <v>119</v>
      </c>
      <c r="I18">
        <v>9</v>
      </c>
      <c r="J18">
        <f t="shared" si="0"/>
        <v>38.27984</v>
      </c>
      <c r="Q18" s="8"/>
      <c r="R18" s="9"/>
      <c r="S18" s="10"/>
      <c r="T18" s="8"/>
      <c r="U18" s="9"/>
      <c r="W18" s="8"/>
      <c r="X18" s="9"/>
    </row>
    <row r="19" spans="1:24" ht="18" x14ac:dyDescent="0.2">
      <c r="A19" s="6" t="s">
        <v>39</v>
      </c>
      <c r="B19" s="7">
        <v>6.431</v>
      </c>
      <c r="F19" t="s">
        <v>124</v>
      </c>
      <c r="G19" t="s">
        <v>118</v>
      </c>
      <c r="H19" t="s">
        <v>119</v>
      </c>
      <c r="I19">
        <v>9</v>
      </c>
      <c r="J19">
        <f t="shared" si="0"/>
        <v>36.72101</v>
      </c>
      <c r="Q19" s="8"/>
      <c r="R19" s="9"/>
      <c r="S19" s="10"/>
      <c r="T19" s="8"/>
      <c r="U19" s="9"/>
      <c r="W19" s="8"/>
      <c r="X19" s="9"/>
    </row>
    <row r="20" spans="1:24" ht="18" x14ac:dyDescent="0.2">
      <c r="A20" s="6" t="s">
        <v>35</v>
      </c>
      <c r="B20" s="7">
        <v>33.426000000000002</v>
      </c>
      <c r="F20" t="s">
        <v>124</v>
      </c>
      <c r="G20" t="s">
        <v>118</v>
      </c>
      <c r="H20" t="s">
        <v>119</v>
      </c>
      <c r="I20">
        <v>12</v>
      </c>
      <c r="J20">
        <f t="shared" si="0"/>
        <v>190.86246</v>
      </c>
      <c r="Q20" s="8"/>
      <c r="R20" s="9"/>
      <c r="S20" s="10"/>
      <c r="T20" s="8"/>
      <c r="U20" s="9"/>
      <c r="W20" s="8"/>
      <c r="X20" s="9"/>
    </row>
    <row r="21" spans="1:24" ht="18" x14ac:dyDescent="0.2">
      <c r="A21" s="6" t="s">
        <v>35</v>
      </c>
      <c r="B21" s="7">
        <v>32.396000000000001</v>
      </c>
      <c r="F21" t="s">
        <v>124</v>
      </c>
      <c r="G21" t="s">
        <v>118</v>
      </c>
      <c r="H21" t="s">
        <v>119</v>
      </c>
      <c r="I21">
        <v>12</v>
      </c>
      <c r="J21">
        <f t="shared" si="0"/>
        <v>184.98116000000002</v>
      </c>
      <c r="Q21" s="8"/>
      <c r="R21" s="9"/>
      <c r="S21" s="10"/>
      <c r="T21" s="8"/>
      <c r="U21" s="9"/>
      <c r="W21" s="8"/>
      <c r="X21" s="9"/>
    </row>
    <row r="22" spans="1:24" ht="18" x14ac:dyDescent="0.2">
      <c r="A22" s="6" t="s">
        <v>4</v>
      </c>
      <c r="B22" s="7">
        <v>20.925999999999998</v>
      </c>
      <c r="F22" t="s">
        <v>124</v>
      </c>
      <c r="G22" t="s">
        <v>118</v>
      </c>
      <c r="H22" t="s">
        <v>119</v>
      </c>
      <c r="I22">
        <v>0</v>
      </c>
      <c r="J22">
        <f t="shared" si="0"/>
        <v>119.48745999999998</v>
      </c>
      <c r="Q22" s="8"/>
      <c r="R22" s="9"/>
      <c r="S22" s="10"/>
      <c r="T22" s="8"/>
      <c r="U22" s="9"/>
      <c r="W22" s="8"/>
      <c r="X22" s="9"/>
    </row>
    <row r="23" spans="1:24" ht="18" x14ac:dyDescent="0.2">
      <c r="A23" s="6" t="s">
        <v>4</v>
      </c>
      <c r="B23" s="7">
        <v>20.684000000000001</v>
      </c>
      <c r="F23" t="s">
        <v>124</v>
      </c>
      <c r="G23" t="s">
        <v>118</v>
      </c>
      <c r="H23" t="s">
        <v>119</v>
      </c>
      <c r="I23">
        <v>0</v>
      </c>
      <c r="J23">
        <f t="shared" si="0"/>
        <v>118.10564000000001</v>
      </c>
      <c r="Q23" s="8"/>
      <c r="R23" s="9"/>
      <c r="S23" s="10"/>
      <c r="T23" s="8"/>
      <c r="U23" s="9"/>
      <c r="W23" s="8"/>
      <c r="X23" s="9"/>
    </row>
    <row r="24" spans="1:24" ht="18" x14ac:dyDescent="0.2">
      <c r="A24" s="6" t="s">
        <v>9</v>
      </c>
      <c r="B24" s="7">
        <v>23.608000000000001</v>
      </c>
      <c r="F24" t="s">
        <v>124</v>
      </c>
      <c r="G24" t="s">
        <v>118</v>
      </c>
      <c r="H24" t="s">
        <v>119</v>
      </c>
      <c r="I24">
        <v>3</v>
      </c>
      <c r="J24">
        <f t="shared" si="0"/>
        <v>134.80168</v>
      </c>
      <c r="Q24" s="8"/>
      <c r="R24" s="9"/>
      <c r="S24" s="10"/>
      <c r="T24" s="8"/>
      <c r="U24" s="9"/>
      <c r="W24" s="8"/>
      <c r="X24" s="9"/>
    </row>
    <row r="25" spans="1:24" ht="18" x14ac:dyDescent="0.2">
      <c r="A25" s="6" t="s">
        <v>9</v>
      </c>
      <c r="B25" s="7">
        <v>22.952000000000002</v>
      </c>
      <c r="F25" t="s">
        <v>124</v>
      </c>
      <c r="G25" t="s">
        <v>118</v>
      </c>
      <c r="H25" t="s">
        <v>119</v>
      </c>
      <c r="I25">
        <v>3</v>
      </c>
      <c r="J25">
        <f t="shared" si="0"/>
        <v>131.05592000000001</v>
      </c>
      <c r="Q25" s="8"/>
      <c r="R25" s="9"/>
      <c r="S25" s="10"/>
      <c r="T25" s="8"/>
      <c r="U25" s="9"/>
      <c r="W25" s="8"/>
      <c r="X25" s="9"/>
    </row>
    <row r="26" spans="1:24" ht="18" x14ac:dyDescent="0.2">
      <c r="A26" s="6" t="s">
        <v>18</v>
      </c>
      <c r="B26" s="7">
        <v>19.466999999999999</v>
      </c>
      <c r="F26" t="s">
        <v>124</v>
      </c>
      <c r="G26" t="s">
        <v>118</v>
      </c>
      <c r="H26" t="s">
        <v>119</v>
      </c>
      <c r="I26">
        <v>6</v>
      </c>
      <c r="J26">
        <f t="shared" si="0"/>
        <v>111.15656999999999</v>
      </c>
      <c r="Q26" s="8"/>
      <c r="R26" s="9"/>
      <c r="S26" s="10"/>
      <c r="T26" s="8"/>
      <c r="U26" s="9"/>
      <c r="W26" s="8"/>
      <c r="X26" s="9"/>
    </row>
    <row r="27" spans="1:24" ht="18" x14ac:dyDescent="0.2">
      <c r="A27" s="6" t="s">
        <v>18</v>
      </c>
      <c r="B27" s="7">
        <v>19.251000000000001</v>
      </c>
      <c r="F27" t="s">
        <v>124</v>
      </c>
      <c r="G27" t="s">
        <v>118</v>
      </c>
      <c r="H27" t="s">
        <v>119</v>
      </c>
      <c r="I27">
        <v>6</v>
      </c>
      <c r="J27">
        <f t="shared" si="0"/>
        <v>109.92321000000001</v>
      </c>
      <c r="Q27" s="8"/>
      <c r="R27" s="9"/>
      <c r="S27" s="10"/>
      <c r="T27" s="8"/>
      <c r="U27" s="9"/>
    </row>
    <row r="28" spans="1:24" ht="18" x14ac:dyDescent="0.2">
      <c r="A28" s="6" t="s">
        <v>27</v>
      </c>
      <c r="B28" s="7">
        <v>20.053000000000001</v>
      </c>
      <c r="F28" t="s">
        <v>124</v>
      </c>
      <c r="G28" t="s">
        <v>118</v>
      </c>
      <c r="H28" t="s">
        <v>119</v>
      </c>
      <c r="I28">
        <v>9</v>
      </c>
      <c r="J28">
        <f t="shared" si="0"/>
        <v>114.50263000000001</v>
      </c>
      <c r="Q28" s="8"/>
      <c r="R28" s="9"/>
      <c r="S28" s="10"/>
      <c r="T28" s="8"/>
      <c r="U28" s="9"/>
    </row>
    <row r="29" spans="1:24" ht="18" x14ac:dyDescent="0.2">
      <c r="A29" s="6" t="s">
        <v>27</v>
      </c>
      <c r="B29" s="7">
        <v>19.058</v>
      </c>
      <c r="F29" t="s">
        <v>124</v>
      </c>
      <c r="G29" t="s">
        <v>118</v>
      </c>
      <c r="H29" t="s">
        <v>119</v>
      </c>
      <c r="I29">
        <v>9</v>
      </c>
      <c r="J29">
        <f t="shared" si="0"/>
        <v>108.82118</v>
      </c>
      <c r="Q29" s="8"/>
      <c r="R29" s="9"/>
      <c r="S29" s="10"/>
      <c r="T29" s="8"/>
      <c r="U29" s="9"/>
    </row>
    <row r="30" spans="1:24" ht="18" x14ac:dyDescent="0.2">
      <c r="A30" s="6" t="s">
        <v>32</v>
      </c>
      <c r="B30" s="7">
        <v>13.519</v>
      </c>
      <c r="F30" t="s">
        <v>124</v>
      </c>
      <c r="G30" t="s">
        <v>118</v>
      </c>
      <c r="H30" t="s">
        <v>119</v>
      </c>
      <c r="I30">
        <v>12</v>
      </c>
      <c r="J30">
        <f t="shared" si="0"/>
        <v>77.193489999999997</v>
      </c>
      <c r="Q30" s="8"/>
      <c r="R30" s="9"/>
      <c r="S30" s="10"/>
      <c r="T30" s="8"/>
      <c r="U30" s="9"/>
    </row>
    <row r="31" spans="1:24" ht="18" x14ac:dyDescent="0.2">
      <c r="A31" s="6" t="s">
        <v>32</v>
      </c>
      <c r="B31" s="7">
        <v>14.273999999999999</v>
      </c>
      <c r="F31" t="s">
        <v>124</v>
      </c>
      <c r="G31" t="s">
        <v>118</v>
      </c>
      <c r="H31" t="s">
        <v>119</v>
      </c>
      <c r="I31">
        <v>12</v>
      </c>
      <c r="J31">
        <f t="shared" si="0"/>
        <v>81.504539999999992</v>
      </c>
      <c r="Q31" s="8"/>
      <c r="R31" s="9"/>
      <c r="S31" s="10"/>
      <c r="T31" s="8"/>
      <c r="U31" s="9"/>
    </row>
    <row r="32" spans="1:24" ht="18" x14ac:dyDescent="0.2">
      <c r="A32" s="6" t="s">
        <v>34</v>
      </c>
      <c r="B32" s="7">
        <v>17.664000000000001</v>
      </c>
      <c r="F32" t="s">
        <v>124</v>
      </c>
      <c r="G32" t="s">
        <v>118</v>
      </c>
      <c r="H32" t="s">
        <v>119</v>
      </c>
      <c r="I32">
        <v>0</v>
      </c>
      <c r="J32">
        <f t="shared" si="0"/>
        <v>100.86144</v>
      </c>
      <c r="Q32" s="8"/>
      <c r="R32" s="9"/>
      <c r="S32" s="10"/>
      <c r="T32" s="8"/>
      <c r="U32" s="9"/>
    </row>
    <row r="33" spans="1:21" ht="18" x14ac:dyDescent="0.2">
      <c r="A33" s="6" t="s">
        <v>34</v>
      </c>
      <c r="B33" s="7">
        <v>17.22</v>
      </c>
      <c r="F33" t="s">
        <v>124</v>
      </c>
      <c r="G33" t="s">
        <v>118</v>
      </c>
      <c r="H33" t="s">
        <v>119</v>
      </c>
      <c r="I33">
        <v>0</v>
      </c>
      <c r="J33">
        <f t="shared" si="0"/>
        <v>98.326199999999986</v>
      </c>
      <c r="Q33" s="8"/>
      <c r="R33" s="9"/>
      <c r="S33" s="10"/>
      <c r="T33" s="8"/>
      <c r="U33" s="9"/>
    </row>
    <row r="34" spans="1:21" ht="18" x14ac:dyDescent="0.2">
      <c r="A34" s="6" t="s">
        <v>14</v>
      </c>
      <c r="B34" s="7">
        <v>15.157</v>
      </c>
      <c r="F34" t="s">
        <v>124</v>
      </c>
      <c r="G34" t="s">
        <v>118</v>
      </c>
      <c r="H34" t="s">
        <v>119</v>
      </c>
      <c r="I34">
        <v>3</v>
      </c>
      <c r="J34">
        <f t="shared" si="0"/>
        <v>86.546469999999999</v>
      </c>
      <c r="Q34" s="8"/>
      <c r="R34" s="9"/>
      <c r="S34" s="10"/>
      <c r="T34" s="8"/>
      <c r="U34" s="9"/>
    </row>
    <row r="35" spans="1:21" ht="18" x14ac:dyDescent="0.2">
      <c r="A35" s="6" t="s">
        <v>14</v>
      </c>
      <c r="B35" s="7">
        <v>15.361000000000001</v>
      </c>
      <c r="F35" t="s">
        <v>124</v>
      </c>
      <c r="G35" t="s">
        <v>118</v>
      </c>
      <c r="H35" t="s">
        <v>119</v>
      </c>
      <c r="I35">
        <v>3</v>
      </c>
      <c r="J35">
        <f t="shared" si="0"/>
        <v>87.711309999999997</v>
      </c>
      <c r="Q35" s="8"/>
      <c r="R35" s="9"/>
      <c r="S35" s="10"/>
      <c r="T35" s="8"/>
      <c r="U35" s="9"/>
    </row>
    <row r="36" spans="1:21" ht="18" x14ac:dyDescent="0.2">
      <c r="A36" s="6" t="s">
        <v>8</v>
      </c>
      <c r="B36" s="7">
        <v>31.024000000000001</v>
      </c>
      <c r="F36" t="s">
        <v>124</v>
      </c>
      <c r="G36" t="s">
        <v>118</v>
      </c>
      <c r="H36" t="s">
        <v>119</v>
      </c>
      <c r="I36">
        <v>6</v>
      </c>
      <c r="J36">
        <f t="shared" si="0"/>
        <v>177.14704</v>
      </c>
      <c r="Q36" s="8"/>
      <c r="R36" s="9"/>
      <c r="S36" s="10"/>
      <c r="T36" s="8"/>
      <c r="U36" s="9"/>
    </row>
    <row r="37" spans="1:21" ht="18" x14ac:dyDescent="0.2">
      <c r="A37" s="6" t="s">
        <v>8</v>
      </c>
      <c r="B37" s="7">
        <v>30.344000000000001</v>
      </c>
      <c r="F37" t="s">
        <v>124</v>
      </c>
      <c r="G37" t="s">
        <v>118</v>
      </c>
      <c r="H37" t="s">
        <v>119</v>
      </c>
      <c r="I37">
        <v>6</v>
      </c>
      <c r="J37">
        <f t="shared" si="0"/>
        <v>173.26424</v>
      </c>
      <c r="Q37" s="8"/>
      <c r="R37" s="9"/>
      <c r="S37" s="10"/>
      <c r="T37" s="8"/>
      <c r="U37" s="9"/>
    </row>
    <row r="38" spans="1:21" ht="18" x14ac:dyDescent="0.2">
      <c r="A38" s="6" t="s">
        <v>33</v>
      </c>
      <c r="B38" s="7">
        <v>23.091999999999999</v>
      </c>
      <c r="F38" t="s">
        <v>124</v>
      </c>
      <c r="G38" t="s">
        <v>118</v>
      </c>
      <c r="H38" t="s">
        <v>119</v>
      </c>
      <c r="I38">
        <v>9</v>
      </c>
      <c r="J38">
        <f t="shared" si="0"/>
        <v>131.85532000000001</v>
      </c>
      <c r="Q38" s="8"/>
      <c r="R38" s="9"/>
      <c r="S38" s="10"/>
      <c r="T38" s="8"/>
      <c r="U38" s="9"/>
    </row>
    <row r="39" spans="1:21" ht="18" x14ac:dyDescent="0.2">
      <c r="A39" s="6" t="s">
        <v>33</v>
      </c>
      <c r="B39" s="7">
        <v>23.04</v>
      </c>
      <c r="F39" t="s">
        <v>124</v>
      </c>
      <c r="G39" t="s">
        <v>118</v>
      </c>
      <c r="H39" t="s">
        <v>119</v>
      </c>
      <c r="I39">
        <v>9</v>
      </c>
      <c r="J39">
        <f t="shared" si="0"/>
        <v>131.55840000000001</v>
      </c>
      <c r="Q39" s="8"/>
      <c r="R39" s="9"/>
      <c r="S39" s="10"/>
      <c r="T39" s="8"/>
      <c r="U39" s="9"/>
    </row>
    <row r="40" spans="1:21" ht="18" x14ac:dyDescent="0.2">
      <c r="A40" s="6" t="s">
        <v>29</v>
      </c>
      <c r="B40" s="7">
        <v>24.486999999999998</v>
      </c>
      <c r="F40" t="s">
        <v>124</v>
      </c>
      <c r="G40" t="s">
        <v>118</v>
      </c>
      <c r="H40" t="s">
        <v>119</v>
      </c>
      <c r="I40">
        <v>12</v>
      </c>
      <c r="J40">
        <f t="shared" si="0"/>
        <v>139.82076999999998</v>
      </c>
      <c r="Q40" s="8"/>
      <c r="R40" s="9"/>
      <c r="S40" s="10"/>
      <c r="T40" s="8"/>
      <c r="U40" s="9"/>
    </row>
    <row r="41" spans="1:21" ht="18" x14ac:dyDescent="0.2">
      <c r="A41" s="6" t="s">
        <v>29</v>
      </c>
      <c r="B41" s="7">
        <v>22.736999999999998</v>
      </c>
      <c r="F41" t="s">
        <v>124</v>
      </c>
      <c r="G41" t="s">
        <v>118</v>
      </c>
      <c r="H41" t="s">
        <v>119</v>
      </c>
      <c r="I41">
        <v>12</v>
      </c>
      <c r="J41">
        <f t="shared" si="0"/>
        <v>129.82827</v>
      </c>
      <c r="Q41" s="8"/>
      <c r="R41" s="9"/>
      <c r="S41" s="10"/>
      <c r="T41" s="8"/>
      <c r="U41" s="9"/>
    </row>
    <row r="42" spans="1:21" ht="18" x14ac:dyDescent="0.2">
      <c r="A42" s="6" t="s">
        <v>59</v>
      </c>
      <c r="B42" s="7">
        <v>1.732</v>
      </c>
      <c r="F42" t="s">
        <v>124</v>
      </c>
      <c r="G42" t="s">
        <v>118</v>
      </c>
      <c r="H42" t="s">
        <v>120</v>
      </c>
      <c r="I42">
        <v>0</v>
      </c>
      <c r="J42">
        <f t="shared" si="0"/>
        <v>9.8897200000000005</v>
      </c>
      <c r="Q42" s="8"/>
      <c r="R42" s="9"/>
      <c r="S42" s="10"/>
      <c r="T42" s="8"/>
      <c r="U42" s="9"/>
    </row>
    <row r="43" spans="1:21" ht="18" x14ac:dyDescent="0.2">
      <c r="A43" s="6" t="s">
        <v>59</v>
      </c>
      <c r="B43" s="7">
        <v>1.5940000000000001</v>
      </c>
      <c r="F43" t="s">
        <v>124</v>
      </c>
      <c r="G43" t="s">
        <v>118</v>
      </c>
      <c r="H43" t="s">
        <v>120</v>
      </c>
      <c r="I43">
        <v>0</v>
      </c>
      <c r="J43">
        <f t="shared" si="0"/>
        <v>9.1017400000000013</v>
      </c>
      <c r="Q43" s="8"/>
      <c r="R43" s="9"/>
      <c r="S43" s="10"/>
      <c r="T43" s="8"/>
      <c r="U43" s="9"/>
    </row>
    <row r="44" spans="1:21" ht="18" x14ac:dyDescent="0.2">
      <c r="A44" s="6" t="s">
        <v>58</v>
      </c>
      <c r="B44" s="7">
        <v>8.7799999999999994</v>
      </c>
      <c r="F44" t="s">
        <v>124</v>
      </c>
      <c r="G44" t="s">
        <v>118</v>
      </c>
      <c r="H44" t="s">
        <v>120</v>
      </c>
      <c r="I44">
        <v>3</v>
      </c>
      <c r="J44">
        <f t="shared" si="0"/>
        <v>50.133799999999994</v>
      </c>
      <c r="Q44" s="8"/>
      <c r="R44" s="9"/>
      <c r="S44" s="10"/>
    </row>
    <row r="45" spans="1:21" ht="18" x14ac:dyDescent="0.2">
      <c r="A45" s="6" t="s">
        <v>58</v>
      </c>
      <c r="B45" s="7">
        <v>9.6489999999999991</v>
      </c>
      <c r="F45" t="s">
        <v>124</v>
      </c>
      <c r="G45" t="s">
        <v>118</v>
      </c>
      <c r="H45" t="s">
        <v>120</v>
      </c>
      <c r="I45">
        <v>3</v>
      </c>
      <c r="J45">
        <f t="shared" si="0"/>
        <v>55.095789999999994</v>
      </c>
      <c r="Q45" s="8"/>
      <c r="R45" s="9"/>
      <c r="S45" s="10"/>
    </row>
    <row r="46" spans="1:21" ht="18" x14ac:dyDescent="0.2">
      <c r="A46" s="6" t="s">
        <v>77</v>
      </c>
      <c r="B46" s="7">
        <v>16.224</v>
      </c>
      <c r="F46" t="s">
        <v>124</v>
      </c>
      <c r="G46" t="s">
        <v>118</v>
      </c>
      <c r="H46" t="s">
        <v>120</v>
      </c>
      <c r="I46">
        <v>6</v>
      </c>
      <c r="J46">
        <f t="shared" si="0"/>
        <v>92.639039999999994</v>
      </c>
      <c r="Q46" s="8"/>
      <c r="R46" s="9"/>
      <c r="S46" s="10"/>
    </row>
    <row r="47" spans="1:21" ht="18" x14ac:dyDescent="0.2">
      <c r="A47" s="6" t="s">
        <v>77</v>
      </c>
      <c r="B47" s="7">
        <v>16.992000000000001</v>
      </c>
      <c r="F47" t="s">
        <v>124</v>
      </c>
      <c r="G47" t="s">
        <v>118</v>
      </c>
      <c r="H47" t="s">
        <v>120</v>
      </c>
      <c r="I47">
        <v>6</v>
      </c>
      <c r="J47">
        <f t="shared" si="0"/>
        <v>97.024320000000003</v>
      </c>
      <c r="Q47" s="8"/>
      <c r="R47" s="9"/>
      <c r="S47" s="10"/>
    </row>
    <row r="48" spans="1:21" ht="18" x14ac:dyDescent="0.2">
      <c r="A48" s="6" t="s">
        <v>47</v>
      </c>
      <c r="B48" s="7">
        <v>24.041</v>
      </c>
      <c r="F48" t="s">
        <v>124</v>
      </c>
      <c r="G48" t="s">
        <v>118</v>
      </c>
      <c r="H48" t="s">
        <v>120</v>
      </c>
      <c r="I48">
        <v>9</v>
      </c>
      <c r="J48">
        <f t="shared" si="0"/>
        <v>137.27411000000001</v>
      </c>
      <c r="Q48" s="8"/>
      <c r="R48" s="9"/>
      <c r="S48" s="10"/>
    </row>
    <row r="49" spans="1:19" ht="18" x14ac:dyDescent="0.2">
      <c r="A49" s="6" t="s">
        <v>47</v>
      </c>
      <c r="B49" s="7">
        <v>24.744</v>
      </c>
      <c r="F49" t="s">
        <v>124</v>
      </c>
      <c r="G49" t="s">
        <v>118</v>
      </c>
      <c r="H49" t="s">
        <v>120</v>
      </c>
      <c r="I49">
        <v>9</v>
      </c>
      <c r="J49">
        <f t="shared" si="0"/>
        <v>141.28824</v>
      </c>
      <c r="Q49" s="8"/>
      <c r="R49" s="9"/>
      <c r="S49" s="10"/>
    </row>
    <row r="50" spans="1:19" ht="18" x14ac:dyDescent="0.2">
      <c r="A50" s="6" t="s">
        <v>75</v>
      </c>
      <c r="B50" s="7">
        <v>21.295000000000002</v>
      </c>
      <c r="F50" t="s">
        <v>124</v>
      </c>
      <c r="G50" t="s">
        <v>118</v>
      </c>
      <c r="H50" t="s">
        <v>120</v>
      </c>
      <c r="I50">
        <v>12</v>
      </c>
      <c r="J50">
        <f t="shared" si="0"/>
        <v>121.59445000000001</v>
      </c>
      <c r="Q50" s="8"/>
      <c r="R50" s="9"/>
      <c r="S50" s="10"/>
    </row>
    <row r="51" spans="1:19" ht="18" x14ac:dyDescent="0.2">
      <c r="A51" s="6" t="s">
        <v>75</v>
      </c>
      <c r="B51" s="7">
        <v>22.077999999999999</v>
      </c>
      <c r="F51" t="s">
        <v>124</v>
      </c>
      <c r="G51" t="s">
        <v>118</v>
      </c>
      <c r="H51" t="s">
        <v>120</v>
      </c>
      <c r="I51">
        <v>12</v>
      </c>
      <c r="J51">
        <f t="shared" si="0"/>
        <v>126.06537999999999</v>
      </c>
      <c r="Q51" s="8"/>
      <c r="R51" s="9"/>
      <c r="S51" s="10"/>
    </row>
    <row r="52" spans="1:19" ht="18" x14ac:dyDescent="0.2">
      <c r="A52" s="6" t="s">
        <v>55</v>
      </c>
      <c r="B52" s="7">
        <v>4.4249999999999998</v>
      </c>
      <c r="F52" t="s">
        <v>124</v>
      </c>
      <c r="G52" t="s">
        <v>118</v>
      </c>
      <c r="H52" t="s">
        <v>120</v>
      </c>
      <c r="I52">
        <v>0</v>
      </c>
      <c r="J52">
        <f t="shared" si="0"/>
        <v>25.266749999999998</v>
      </c>
      <c r="Q52" s="8"/>
      <c r="R52" s="9"/>
      <c r="S52" s="10"/>
    </row>
    <row r="53" spans="1:19" ht="18" x14ac:dyDescent="0.2">
      <c r="A53" s="6" t="s">
        <v>55</v>
      </c>
      <c r="B53" s="7">
        <v>4.8849999999999998</v>
      </c>
      <c r="F53" t="s">
        <v>124</v>
      </c>
      <c r="G53" t="s">
        <v>118</v>
      </c>
      <c r="H53" t="s">
        <v>120</v>
      </c>
      <c r="I53">
        <v>0</v>
      </c>
      <c r="J53">
        <f t="shared" si="0"/>
        <v>27.893349999999998</v>
      </c>
      <c r="Q53" s="8"/>
      <c r="R53" s="9"/>
      <c r="S53" s="10"/>
    </row>
    <row r="54" spans="1:19" ht="18" x14ac:dyDescent="0.2">
      <c r="A54" s="6" t="s">
        <v>76</v>
      </c>
      <c r="B54" s="7">
        <v>11.863</v>
      </c>
      <c r="F54" t="s">
        <v>124</v>
      </c>
      <c r="G54" t="s">
        <v>118</v>
      </c>
      <c r="H54" t="s">
        <v>120</v>
      </c>
      <c r="I54">
        <v>3</v>
      </c>
      <c r="J54">
        <f t="shared" si="0"/>
        <v>67.737729999999999</v>
      </c>
      <c r="Q54" s="8"/>
      <c r="R54" s="9"/>
      <c r="S54" s="10"/>
    </row>
    <row r="55" spans="1:19" ht="18" x14ac:dyDescent="0.2">
      <c r="A55" s="6" t="s">
        <v>76</v>
      </c>
      <c r="B55" s="7">
        <v>11.236000000000001</v>
      </c>
      <c r="F55" t="s">
        <v>124</v>
      </c>
      <c r="G55" t="s">
        <v>118</v>
      </c>
      <c r="H55" t="s">
        <v>120</v>
      </c>
      <c r="I55">
        <v>3</v>
      </c>
      <c r="J55">
        <f t="shared" si="0"/>
        <v>64.157560000000004</v>
      </c>
      <c r="Q55" s="8"/>
      <c r="R55" s="9"/>
      <c r="S55" s="10"/>
    </row>
    <row r="56" spans="1:19" ht="18" x14ac:dyDescent="0.2">
      <c r="A56" s="6" t="s">
        <v>81</v>
      </c>
      <c r="B56" s="7">
        <v>16.137</v>
      </c>
      <c r="F56" t="s">
        <v>124</v>
      </c>
      <c r="G56" t="s">
        <v>118</v>
      </c>
      <c r="H56" t="s">
        <v>120</v>
      </c>
      <c r="I56">
        <v>6</v>
      </c>
      <c r="J56">
        <f t="shared" si="0"/>
        <v>92.142269999999996</v>
      </c>
      <c r="Q56" s="8"/>
      <c r="R56" s="9"/>
      <c r="S56" s="10"/>
    </row>
    <row r="57" spans="1:19" ht="18" x14ac:dyDescent="0.2">
      <c r="A57" s="6" t="s">
        <v>81</v>
      </c>
      <c r="B57" s="7">
        <v>15.297000000000001</v>
      </c>
      <c r="F57" t="s">
        <v>124</v>
      </c>
      <c r="G57" t="s">
        <v>118</v>
      </c>
      <c r="H57" t="s">
        <v>120</v>
      </c>
      <c r="I57">
        <v>6</v>
      </c>
      <c r="J57">
        <f t="shared" si="0"/>
        <v>87.345870000000005</v>
      </c>
      <c r="Q57" s="8"/>
      <c r="R57" s="9"/>
      <c r="S57" s="10"/>
    </row>
    <row r="58" spans="1:19" ht="18" x14ac:dyDescent="0.2">
      <c r="A58" s="6" t="s">
        <v>53</v>
      </c>
      <c r="B58" s="7">
        <v>18.065999999999999</v>
      </c>
      <c r="F58" t="s">
        <v>124</v>
      </c>
      <c r="G58" t="s">
        <v>118</v>
      </c>
      <c r="H58" t="s">
        <v>120</v>
      </c>
      <c r="I58">
        <v>9</v>
      </c>
      <c r="J58">
        <f t="shared" si="0"/>
        <v>103.15685999999999</v>
      </c>
      <c r="Q58" s="8"/>
      <c r="R58" s="9"/>
      <c r="S58" s="10"/>
    </row>
    <row r="59" spans="1:19" ht="18" x14ac:dyDescent="0.2">
      <c r="A59" s="6" t="s">
        <v>53</v>
      </c>
      <c r="B59" s="7">
        <v>17.975000000000001</v>
      </c>
      <c r="F59" t="s">
        <v>124</v>
      </c>
      <c r="G59" t="s">
        <v>118</v>
      </c>
      <c r="H59" t="s">
        <v>120</v>
      </c>
      <c r="I59">
        <v>9</v>
      </c>
      <c r="J59">
        <f t="shared" si="0"/>
        <v>102.63725000000001</v>
      </c>
      <c r="Q59" s="8"/>
      <c r="R59" s="9"/>
      <c r="S59" s="10"/>
    </row>
    <row r="60" spans="1:19" ht="18" x14ac:dyDescent="0.2">
      <c r="A60" s="6" t="s">
        <v>74</v>
      </c>
      <c r="B60" s="7">
        <v>19.334</v>
      </c>
      <c r="F60" t="s">
        <v>124</v>
      </c>
      <c r="G60" t="s">
        <v>118</v>
      </c>
      <c r="H60" t="s">
        <v>120</v>
      </c>
      <c r="I60">
        <v>12</v>
      </c>
      <c r="J60">
        <f t="shared" si="0"/>
        <v>110.39713999999999</v>
      </c>
      <c r="Q60" s="8"/>
      <c r="R60" s="9"/>
      <c r="S60" s="10"/>
    </row>
    <row r="61" spans="1:19" ht="18" x14ac:dyDescent="0.2">
      <c r="A61" s="6" t="s">
        <v>74</v>
      </c>
      <c r="B61" s="7">
        <v>20.363</v>
      </c>
      <c r="F61" t="s">
        <v>124</v>
      </c>
      <c r="G61" t="s">
        <v>118</v>
      </c>
      <c r="H61" t="s">
        <v>120</v>
      </c>
      <c r="I61">
        <v>12</v>
      </c>
      <c r="J61">
        <f t="shared" si="0"/>
        <v>116.27273</v>
      </c>
      <c r="Q61" s="8"/>
      <c r="R61" s="9"/>
      <c r="S61" s="10"/>
    </row>
    <row r="62" spans="1:19" ht="18" x14ac:dyDescent="0.2">
      <c r="A62" s="6" t="s">
        <v>66</v>
      </c>
      <c r="B62" s="7">
        <v>7.1429999999999998</v>
      </c>
      <c r="F62" t="s">
        <v>124</v>
      </c>
      <c r="G62" t="s">
        <v>118</v>
      </c>
      <c r="H62" t="s">
        <v>120</v>
      </c>
      <c r="I62">
        <v>0</v>
      </c>
      <c r="J62">
        <f t="shared" si="0"/>
        <v>40.786529999999999</v>
      </c>
      <c r="Q62" s="8"/>
      <c r="R62" s="9"/>
      <c r="S62" s="10"/>
    </row>
    <row r="63" spans="1:19" ht="18" x14ac:dyDescent="0.2">
      <c r="A63" s="6" t="s">
        <v>66</v>
      </c>
      <c r="B63" s="7">
        <v>7.157</v>
      </c>
      <c r="F63" t="s">
        <v>124</v>
      </c>
      <c r="G63" t="s">
        <v>118</v>
      </c>
      <c r="H63" t="s">
        <v>120</v>
      </c>
      <c r="I63">
        <v>0</v>
      </c>
      <c r="J63">
        <f t="shared" si="0"/>
        <v>40.86647</v>
      </c>
      <c r="Q63" s="8"/>
      <c r="R63" s="9"/>
      <c r="S63" s="10"/>
    </row>
    <row r="64" spans="1:19" ht="18" x14ac:dyDescent="0.2">
      <c r="A64" s="6" t="s">
        <v>56</v>
      </c>
      <c r="B64" s="7">
        <v>19.489000000000001</v>
      </c>
      <c r="F64" t="s">
        <v>124</v>
      </c>
      <c r="G64" t="s">
        <v>118</v>
      </c>
      <c r="H64" t="s">
        <v>120</v>
      </c>
      <c r="I64">
        <v>3</v>
      </c>
      <c r="J64">
        <f t="shared" si="0"/>
        <v>111.28219</v>
      </c>
      <c r="Q64" s="8"/>
      <c r="R64" s="9"/>
      <c r="S64" s="10"/>
    </row>
    <row r="65" spans="1:19" ht="18" x14ac:dyDescent="0.2">
      <c r="A65" s="6" t="s">
        <v>56</v>
      </c>
      <c r="B65" s="7">
        <v>5.5819999999999999</v>
      </c>
      <c r="F65" t="s">
        <v>124</v>
      </c>
      <c r="G65" t="s">
        <v>118</v>
      </c>
      <c r="H65" t="s">
        <v>120</v>
      </c>
      <c r="I65">
        <v>3</v>
      </c>
      <c r="J65">
        <f t="shared" si="0"/>
        <v>31.87322</v>
      </c>
      <c r="Q65" s="8"/>
      <c r="R65" s="9"/>
      <c r="S65" s="10"/>
    </row>
    <row r="66" spans="1:19" ht="18" x14ac:dyDescent="0.2">
      <c r="A66" s="6" t="s">
        <v>69</v>
      </c>
      <c r="B66" s="7">
        <v>12.445</v>
      </c>
      <c r="F66" t="s">
        <v>124</v>
      </c>
      <c r="G66" t="s">
        <v>118</v>
      </c>
      <c r="H66" t="s">
        <v>120</v>
      </c>
      <c r="I66">
        <v>6</v>
      </c>
      <c r="J66">
        <f t="shared" si="0"/>
        <v>71.060950000000005</v>
      </c>
      <c r="Q66" s="8"/>
      <c r="R66" s="9"/>
      <c r="S66" s="10"/>
    </row>
    <row r="67" spans="1:19" ht="18" x14ac:dyDescent="0.2">
      <c r="A67" s="6" t="s">
        <v>69</v>
      </c>
      <c r="B67" s="7">
        <v>12.313000000000001</v>
      </c>
      <c r="F67" t="s">
        <v>124</v>
      </c>
      <c r="G67" t="s">
        <v>118</v>
      </c>
      <c r="H67" t="s">
        <v>120</v>
      </c>
      <c r="I67">
        <v>6</v>
      </c>
      <c r="J67">
        <f t="shared" ref="J67:J130" si="1">B67*C$2</f>
        <v>70.307230000000004</v>
      </c>
      <c r="Q67" s="8"/>
      <c r="R67" s="9"/>
      <c r="S67" s="10"/>
    </row>
    <row r="68" spans="1:19" ht="18" x14ac:dyDescent="0.2">
      <c r="A68" s="6" t="s">
        <v>57</v>
      </c>
      <c r="B68" s="7">
        <v>23.4</v>
      </c>
      <c r="F68" t="s">
        <v>124</v>
      </c>
      <c r="G68" t="s">
        <v>118</v>
      </c>
      <c r="H68" t="s">
        <v>120</v>
      </c>
      <c r="I68">
        <v>9</v>
      </c>
      <c r="J68">
        <f t="shared" si="1"/>
        <v>133.614</v>
      </c>
      <c r="Q68" s="8"/>
      <c r="R68" s="9"/>
      <c r="S68" s="10"/>
    </row>
    <row r="69" spans="1:19" ht="18" x14ac:dyDescent="0.2">
      <c r="A69" s="6" t="s">
        <v>57</v>
      </c>
      <c r="B69" s="7">
        <v>24.462</v>
      </c>
      <c r="F69" t="s">
        <v>124</v>
      </c>
      <c r="G69" t="s">
        <v>118</v>
      </c>
      <c r="H69" t="s">
        <v>120</v>
      </c>
      <c r="I69">
        <v>9</v>
      </c>
      <c r="J69">
        <f t="shared" si="1"/>
        <v>139.67802</v>
      </c>
      <c r="Q69" s="8"/>
      <c r="R69" s="9"/>
      <c r="S69" s="10"/>
    </row>
    <row r="70" spans="1:19" ht="18" x14ac:dyDescent="0.2">
      <c r="A70" s="6" t="s">
        <v>82</v>
      </c>
      <c r="B70" s="7">
        <v>23.838999999999999</v>
      </c>
      <c r="F70" t="s">
        <v>124</v>
      </c>
      <c r="G70" t="s">
        <v>118</v>
      </c>
      <c r="H70" t="s">
        <v>120</v>
      </c>
      <c r="I70">
        <v>12</v>
      </c>
      <c r="J70">
        <f t="shared" si="1"/>
        <v>136.12069</v>
      </c>
      <c r="Q70" s="8"/>
      <c r="R70" s="9"/>
      <c r="S70" s="10"/>
    </row>
    <row r="71" spans="1:19" ht="18" x14ac:dyDescent="0.2">
      <c r="A71" s="6" t="s">
        <v>82</v>
      </c>
      <c r="B71" s="7">
        <v>24.699000000000002</v>
      </c>
      <c r="F71" t="s">
        <v>124</v>
      </c>
      <c r="G71" t="s">
        <v>118</v>
      </c>
      <c r="H71" t="s">
        <v>120</v>
      </c>
      <c r="I71">
        <v>12</v>
      </c>
      <c r="J71">
        <f t="shared" si="1"/>
        <v>141.03129000000001</v>
      </c>
      <c r="Q71" s="8"/>
      <c r="R71" s="9"/>
      <c r="S71" s="10"/>
    </row>
    <row r="72" spans="1:19" ht="18" x14ac:dyDescent="0.2">
      <c r="A72" s="6" t="s">
        <v>54</v>
      </c>
      <c r="B72" s="7">
        <v>3.6320000000000001</v>
      </c>
      <c r="F72" t="s">
        <v>124</v>
      </c>
      <c r="G72" t="s">
        <v>118</v>
      </c>
      <c r="H72" t="s">
        <v>120</v>
      </c>
      <c r="I72">
        <v>0</v>
      </c>
      <c r="J72">
        <f t="shared" si="1"/>
        <v>20.738720000000001</v>
      </c>
      <c r="Q72" s="8"/>
      <c r="R72" s="9"/>
      <c r="S72" s="10"/>
    </row>
    <row r="73" spans="1:19" ht="18" x14ac:dyDescent="0.2">
      <c r="A73" s="6" t="s">
        <v>54</v>
      </c>
      <c r="B73" s="7">
        <v>1.8839999999999999</v>
      </c>
      <c r="F73" t="s">
        <v>124</v>
      </c>
      <c r="G73" t="s">
        <v>118</v>
      </c>
      <c r="H73" t="s">
        <v>120</v>
      </c>
      <c r="I73">
        <v>0</v>
      </c>
      <c r="J73">
        <f t="shared" si="1"/>
        <v>10.757639999999999</v>
      </c>
      <c r="Q73" s="8"/>
      <c r="R73" s="9"/>
      <c r="S73" s="10"/>
    </row>
    <row r="74" spans="1:19" ht="18" x14ac:dyDescent="0.2">
      <c r="A74" s="6" t="s">
        <v>48</v>
      </c>
      <c r="B74" s="7">
        <v>5.3520000000000003</v>
      </c>
      <c r="F74" t="s">
        <v>124</v>
      </c>
      <c r="G74" t="s">
        <v>118</v>
      </c>
      <c r="H74" t="s">
        <v>120</v>
      </c>
      <c r="I74">
        <v>3</v>
      </c>
      <c r="J74">
        <f t="shared" si="1"/>
        <v>30.559920000000002</v>
      </c>
      <c r="Q74" s="8"/>
      <c r="R74" s="9"/>
      <c r="S74" s="10"/>
    </row>
    <row r="75" spans="1:19" ht="18" x14ac:dyDescent="0.2">
      <c r="A75" s="6" t="s">
        <v>48</v>
      </c>
      <c r="B75" s="7">
        <v>5.4029999999999996</v>
      </c>
      <c r="F75" t="s">
        <v>124</v>
      </c>
      <c r="G75" t="s">
        <v>118</v>
      </c>
      <c r="H75" t="s">
        <v>120</v>
      </c>
      <c r="I75">
        <v>3</v>
      </c>
      <c r="J75">
        <f t="shared" si="1"/>
        <v>30.851129999999998</v>
      </c>
      <c r="Q75" s="8"/>
      <c r="R75" s="9"/>
      <c r="S75" s="10"/>
    </row>
    <row r="76" spans="1:19" ht="18" x14ac:dyDescent="0.2">
      <c r="A76" s="6" t="s">
        <v>65</v>
      </c>
      <c r="B76" s="7">
        <v>6.1719999999999997</v>
      </c>
      <c r="F76" t="s">
        <v>124</v>
      </c>
      <c r="G76" t="s">
        <v>118</v>
      </c>
      <c r="H76" t="s">
        <v>120</v>
      </c>
      <c r="I76">
        <v>6</v>
      </c>
      <c r="J76">
        <f t="shared" si="1"/>
        <v>35.24212</v>
      </c>
      <c r="Q76" s="8"/>
      <c r="R76" s="9"/>
      <c r="S76" s="10"/>
    </row>
    <row r="77" spans="1:19" ht="18" x14ac:dyDescent="0.2">
      <c r="A77" s="6" t="s">
        <v>65</v>
      </c>
      <c r="B77" s="7">
        <v>6.1139999999999999</v>
      </c>
      <c r="F77" t="s">
        <v>124</v>
      </c>
      <c r="G77" t="s">
        <v>118</v>
      </c>
      <c r="H77" t="s">
        <v>120</v>
      </c>
      <c r="I77">
        <v>6</v>
      </c>
      <c r="J77">
        <f t="shared" si="1"/>
        <v>34.910939999999997</v>
      </c>
      <c r="Q77" s="8"/>
      <c r="R77" s="9"/>
      <c r="S77" s="10"/>
    </row>
    <row r="78" spans="1:19" ht="18" x14ac:dyDescent="0.2">
      <c r="A78" s="6" t="s">
        <v>60</v>
      </c>
      <c r="B78" s="7">
        <v>9.3930000000000007</v>
      </c>
      <c r="F78" t="s">
        <v>124</v>
      </c>
      <c r="G78" t="s">
        <v>118</v>
      </c>
      <c r="H78" t="s">
        <v>120</v>
      </c>
      <c r="I78">
        <v>9</v>
      </c>
      <c r="J78">
        <f t="shared" si="1"/>
        <v>53.634030000000003</v>
      </c>
      <c r="Q78" s="8"/>
      <c r="R78" s="9"/>
      <c r="S78" s="10"/>
    </row>
    <row r="79" spans="1:19" ht="18" x14ac:dyDescent="0.2">
      <c r="A79" s="6" t="s">
        <v>60</v>
      </c>
      <c r="B79" s="7">
        <v>9.4640000000000004</v>
      </c>
      <c r="F79" t="s">
        <v>124</v>
      </c>
      <c r="G79" t="s">
        <v>118</v>
      </c>
      <c r="H79" t="s">
        <v>120</v>
      </c>
      <c r="I79">
        <v>9</v>
      </c>
      <c r="J79">
        <f t="shared" si="1"/>
        <v>54.039439999999999</v>
      </c>
      <c r="Q79" s="8"/>
      <c r="R79" s="9"/>
      <c r="S79" s="10"/>
    </row>
    <row r="80" spans="1:19" ht="18" x14ac:dyDescent="0.2">
      <c r="A80" s="6" t="s">
        <v>80</v>
      </c>
      <c r="B80" s="7">
        <v>26.54</v>
      </c>
      <c r="F80" t="s">
        <v>124</v>
      </c>
      <c r="G80" t="s">
        <v>118</v>
      </c>
      <c r="H80" t="s">
        <v>120</v>
      </c>
      <c r="I80">
        <v>12</v>
      </c>
      <c r="J80">
        <f t="shared" si="1"/>
        <v>151.54339999999999</v>
      </c>
      <c r="Q80" s="8"/>
      <c r="R80" s="9"/>
      <c r="S80" s="10"/>
    </row>
    <row r="81" spans="1:19" ht="18" x14ac:dyDescent="0.2">
      <c r="A81" s="6" t="s">
        <v>80</v>
      </c>
      <c r="B81" s="7">
        <v>26.388000000000002</v>
      </c>
      <c r="F81" t="s">
        <v>124</v>
      </c>
      <c r="G81" t="s">
        <v>118</v>
      </c>
      <c r="H81" t="s">
        <v>120</v>
      </c>
      <c r="I81">
        <v>12</v>
      </c>
      <c r="J81">
        <f t="shared" si="1"/>
        <v>150.67548000000002</v>
      </c>
      <c r="Q81" s="8"/>
      <c r="R81" s="9"/>
      <c r="S81" s="10"/>
    </row>
    <row r="82" spans="1:19" ht="18" x14ac:dyDescent="0.2">
      <c r="A82" s="6" t="s">
        <v>20</v>
      </c>
      <c r="B82" s="7">
        <v>10.885999999999999</v>
      </c>
      <c r="F82" t="s">
        <v>124</v>
      </c>
      <c r="G82" t="s">
        <v>118</v>
      </c>
      <c r="H82" t="s">
        <v>121</v>
      </c>
      <c r="I82">
        <v>0</v>
      </c>
      <c r="J82">
        <f t="shared" si="1"/>
        <v>62.159059999999997</v>
      </c>
      <c r="Q82" s="8"/>
      <c r="R82" s="9"/>
      <c r="S82" s="10"/>
    </row>
    <row r="83" spans="1:19" ht="18" x14ac:dyDescent="0.2">
      <c r="A83" s="6" t="s">
        <v>20</v>
      </c>
      <c r="B83" s="7">
        <v>10.682</v>
      </c>
      <c r="F83" t="s">
        <v>124</v>
      </c>
      <c r="G83" t="s">
        <v>118</v>
      </c>
      <c r="H83" t="s">
        <v>121</v>
      </c>
      <c r="I83">
        <v>0</v>
      </c>
      <c r="J83">
        <f t="shared" si="1"/>
        <v>60.994219999999999</v>
      </c>
      <c r="Q83" s="8"/>
      <c r="R83" s="9"/>
      <c r="S83" s="10"/>
    </row>
    <row r="84" spans="1:19" ht="18" x14ac:dyDescent="0.2">
      <c r="A84" s="6" t="s">
        <v>5</v>
      </c>
      <c r="B84" s="7">
        <v>13.612</v>
      </c>
      <c r="F84" t="s">
        <v>124</v>
      </c>
      <c r="G84" t="s">
        <v>118</v>
      </c>
      <c r="H84" t="s">
        <v>121</v>
      </c>
      <c r="I84">
        <v>3</v>
      </c>
      <c r="J84">
        <f t="shared" si="1"/>
        <v>77.724519999999998</v>
      </c>
      <c r="Q84" s="8"/>
      <c r="R84" s="9"/>
      <c r="S84" s="10"/>
    </row>
    <row r="85" spans="1:19" ht="18" x14ac:dyDescent="0.2">
      <c r="A85" s="6" t="s">
        <v>5</v>
      </c>
      <c r="B85" s="7">
        <v>11.843999999999999</v>
      </c>
      <c r="F85" t="s">
        <v>124</v>
      </c>
      <c r="G85" t="s">
        <v>118</v>
      </c>
      <c r="H85" t="s">
        <v>121</v>
      </c>
      <c r="I85">
        <v>3</v>
      </c>
      <c r="J85">
        <f t="shared" si="1"/>
        <v>67.629239999999996</v>
      </c>
      <c r="Q85" s="8"/>
      <c r="R85" s="9"/>
      <c r="S85" s="10"/>
    </row>
    <row r="86" spans="1:19" ht="18" x14ac:dyDescent="0.2">
      <c r="A86" s="6" t="s">
        <v>25</v>
      </c>
      <c r="B86" s="7">
        <v>28.047999999999998</v>
      </c>
      <c r="F86" t="s">
        <v>124</v>
      </c>
      <c r="G86" t="s">
        <v>118</v>
      </c>
      <c r="H86" t="s">
        <v>121</v>
      </c>
      <c r="I86">
        <v>6</v>
      </c>
      <c r="J86">
        <f t="shared" si="1"/>
        <v>160.15407999999999</v>
      </c>
      <c r="Q86" s="8"/>
      <c r="R86" s="9"/>
      <c r="S86" s="10"/>
    </row>
    <row r="87" spans="1:19" ht="18" x14ac:dyDescent="0.2">
      <c r="A87" s="6" t="s">
        <v>25</v>
      </c>
      <c r="B87" s="7">
        <v>29.948</v>
      </c>
      <c r="F87" t="s">
        <v>124</v>
      </c>
      <c r="G87" t="s">
        <v>118</v>
      </c>
      <c r="H87" t="s">
        <v>121</v>
      </c>
      <c r="I87">
        <v>6</v>
      </c>
      <c r="J87">
        <f t="shared" si="1"/>
        <v>171.00308000000001</v>
      </c>
      <c r="Q87" s="8"/>
      <c r="R87" s="9"/>
      <c r="S87" s="10"/>
    </row>
    <row r="88" spans="1:19" ht="18" x14ac:dyDescent="0.2">
      <c r="A88" s="6" t="s">
        <v>22</v>
      </c>
      <c r="B88" s="7">
        <v>17.780999999999999</v>
      </c>
      <c r="F88" t="s">
        <v>124</v>
      </c>
      <c r="G88" t="s">
        <v>118</v>
      </c>
      <c r="H88" t="s">
        <v>121</v>
      </c>
      <c r="I88">
        <v>9</v>
      </c>
      <c r="J88">
        <f t="shared" si="1"/>
        <v>101.52950999999999</v>
      </c>
      <c r="Q88" s="8"/>
      <c r="R88" s="9"/>
      <c r="S88" s="10"/>
    </row>
    <row r="89" spans="1:19" ht="18" x14ac:dyDescent="0.2">
      <c r="A89" s="6" t="s">
        <v>22</v>
      </c>
      <c r="B89" s="7">
        <v>17.734999999999999</v>
      </c>
      <c r="F89" t="s">
        <v>124</v>
      </c>
      <c r="G89" t="s">
        <v>118</v>
      </c>
      <c r="H89" t="s">
        <v>121</v>
      </c>
      <c r="I89">
        <v>9</v>
      </c>
      <c r="J89">
        <f t="shared" si="1"/>
        <v>101.26684999999999</v>
      </c>
      <c r="Q89" s="8"/>
      <c r="R89" s="9"/>
      <c r="S89" s="10"/>
    </row>
    <row r="90" spans="1:19" ht="18" x14ac:dyDescent="0.2">
      <c r="A90" s="6" t="s">
        <v>15</v>
      </c>
      <c r="B90" s="7">
        <v>17.14</v>
      </c>
      <c r="F90" t="s">
        <v>124</v>
      </c>
      <c r="G90" t="s">
        <v>118</v>
      </c>
      <c r="H90" t="s">
        <v>121</v>
      </c>
      <c r="I90">
        <v>12</v>
      </c>
      <c r="J90">
        <f t="shared" si="1"/>
        <v>97.869399999999999</v>
      </c>
      <c r="Q90" s="8"/>
      <c r="R90" s="9"/>
      <c r="S90" s="10"/>
    </row>
    <row r="91" spans="1:19" ht="18" x14ac:dyDescent="0.2">
      <c r="A91" s="6" t="s">
        <v>15</v>
      </c>
      <c r="B91" s="7">
        <v>17.574000000000002</v>
      </c>
      <c r="F91" t="s">
        <v>124</v>
      </c>
      <c r="G91" t="s">
        <v>118</v>
      </c>
      <c r="H91" t="s">
        <v>121</v>
      </c>
      <c r="I91">
        <v>12</v>
      </c>
      <c r="J91">
        <f t="shared" si="1"/>
        <v>100.34754000000001</v>
      </c>
      <c r="Q91" s="8"/>
      <c r="R91" s="9"/>
      <c r="S91" s="11"/>
    </row>
    <row r="92" spans="1:19" ht="18" x14ac:dyDescent="0.2">
      <c r="A92" s="6" t="s">
        <v>23</v>
      </c>
      <c r="B92" s="7">
        <v>21.306000000000001</v>
      </c>
      <c r="F92" t="s">
        <v>124</v>
      </c>
      <c r="G92" t="s">
        <v>118</v>
      </c>
      <c r="H92" t="s">
        <v>121</v>
      </c>
      <c r="I92">
        <v>0</v>
      </c>
      <c r="J92">
        <f t="shared" si="1"/>
        <v>121.65726000000001</v>
      </c>
      <c r="Q92" s="8"/>
      <c r="R92" s="9"/>
      <c r="S92" s="11"/>
    </row>
    <row r="93" spans="1:19" ht="18" x14ac:dyDescent="0.2">
      <c r="A93" s="6" t="s">
        <v>23</v>
      </c>
      <c r="B93" s="7">
        <v>21.266999999999999</v>
      </c>
      <c r="F93" t="s">
        <v>124</v>
      </c>
      <c r="G93" t="s">
        <v>118</v>
      </c>
      <c r="H93" t="s">
        <v>121</v>
      </c>
      <c r="I93">
        <v>0</v>
      </c>
      <c r="J93">
        <f t="shared" si="1"/>
        <v>121.43456999999999</v>
      </c>
      <c r="Q93" s="8"/>
      <c r="R93" s="9"/>
      <c r="S93" s="10"/>
    </row>
    <row r="94" spans="1:19" ht="18" x14ac:dyDescent="0.2">
      <c r="A94" s="6" t="s">
        <v>37</v>
      </c>
      <c r="B94" s="7">
        <v>38.061999999999998</v>
      </c>
      <c r="F94" t="s">
        <v>124</v>
      </c>
      <c r="G94" t="s">
        <v>118</v>
      </c>
      <c r="H94" t="s">
        <v>121</v>
      </c>
      <c r="I94">
        <v>3</v>
      </c>
      <c r="J94">
        <f t="shared" si="1"/>
        <v>217.33401999999998</v>
      </c>
      <c r="Q94" s="8"/>
      <c r="R94" s="9"/>
      <c r="S94" s="10"/>
    </row>
    <row r="95" spans="1:19" ht="18" x14ac:dyDescent="0.2">
      <c r="A95" s="6" t="s">
        <v>37</v>
      </c>
      <c r="B95" s="7">
        <v>36.231999999999999</v>
      </c>
      <c r="F95" t="s">
        <v>124</v>
      </c>
      <c r="G95" t="s">
        <v>118</v>
      </c>
      <c r="H95" t="s">
        <v>121</v>
      </c>
      <c r="I95">
        <v>3</v>
      </c>
      <c r="J95">
        <f t="shared" si="1"/>
        <v>206.88471999999999</v>
      </c>
      <c r="Q95" s="8"/>
      <c r="R95" s="9"/>
      <c r="S95" s="10"/>
    </row>
    <row r="96" spans="1:19" ht="18" x14ac:dyDescent="0.2">
      <c r="A96" s="6" t="s">
        <v>40</v>
      </c>
      <c r="B96" s="7">
        <v>15.323</v>
      </c>
      <c r="F96" t="s">
        <v>124</v>
      </c>
      <c r="G96" t="s">
        <v>118</v>
      </c>
      <c r="H96" t="s">
        <v>121</v>
      </c>
      <c r="I96">
        <v>6</v>
      </c>
      <c r="J96">
        <f t="shared" si="1"/>
        <v>87.494330000000005</v>
      </c>
      <c r="Q96" s="8"/>
      <c r="R96" s="9"/>
      <c r="S96" s="10"/>
    </row>
    <row r="97" spans="1:19" ht="18" x14ac:dyDescent="0.2">
      <c r="A97" s="6" t="s">
        <v>40</v>
      </c>
      <c r="B97" s="7">
        <v>15.33</v>
      </c>
      <c r="F97" t="s">
        <v>124</v>
      </c>
      <c r="G97" t="s">
        <v>118</v>
      </c>
      <c r="H97" t="s">
        <v>121</v>
      </c>
      <c r="I97">
        <v>6</v>
      </c>
      <c r="J97">
        <f t="shared" si="1"/>
        <v>87.534300000000002</v>
      </c>
      <c r="Q97" s="8"/>
      <c r="R97" s="9"/>
      <c r="S97" s="10"/>
    </row>
    <row r="98" spans="1:19" ht="18" x14ac:dyDescent="0.2">
      <c r="A98" s="6" t="s">
        <v>10</v>
      </c>
      <c r="B98" s="7">
        <v>13.836</v>
      </c>
      <c r="F98" t="s">
        <v>124</v>
      </c>
      <c r="G98" t="s">
        <v>118</v>
      </c>
      <c r="H98" t="s">
        <v>121</v>
      </c>
      <c r="I98">
        <v>9</v>
      </c>
      <c r="J98">
        <f t="shared" si="1"/>
        <v>79.003560000000007</v>
      </c>
      <c r="Q98" s="8"/>
      <c r="R98" s="9"/>
      <c r="S98" s="10"/>
    </row>
    <row r="99" spans="1:19" ht="18" x14ac:dyDescent="0.2">
      <c r="A99" s="6" t="s">
        <v>10</v>
      </c>
      <c r="B99" s="7">
        <v>13.906000000000001</v>
      </c>
      <c r="F99" t="s">
        <v>124</v>
      </c>
      <c r="G99" t="s">
        <v>118</v>
      </c>
      <c r="H99" t="s">
        <v>121</v>
      </c>
      <c r="I99">
        <v>9</v>
      </c>
      <c r="J99">
        <f t="shared" si="1"/>
        <v>79.403260000000003</v>
      </c>
      <c r="Q99" s="8"/>
      <c r="R99" s="9"/>
      <c r="S99" s="11"/>
    </row>
    <row r="100" spans="1:19" ht="18" x14ac:dyDescent="0.2">
      <c r="A100" s="6" t="s">
        <v>17</v>
      </c>
      <c r="B100" s="7">
        <v>12.462999999999999</v>
      </c>
      <c r="F100" t="s">
        <v>124</v>
      </c>
      <c r="G100" t="s">
        <v>118</v>
      </c>
      <c r="H100" t="s">
        <v>121</v>
      </c>
      <c r="I100">
        <v>12</v>
      </c>
      <c r="J100">
        <f t="shared" si="1"/>
        <v>71.163730000000001</v>
      </c>
      <c r="Q100" s="8"/>
      <c r="R100" s="9"/>
      <c r="S100" s="11"/>
    </row>
    <row r="101" spans="1:19" ht="18" x14ac:dyDescent="0.2">
      <c r="A101" s="6" t="s">
        <v>17</v>
      </c>
      <c r="B101" s="7">
        <v>12.476000000000001</v>
      </c>
      <c r="F101" t="s">
        <v>124</v>
      </c>
      <c r="G101" t="s">
        <v>118</v>
      </c>
      <c r="H101" t="s">
        <v>121</v>
      </c>
      <c r="I101">
        <v>12</v>
      </c>
      <c r="J101">
        <f t="shared" si="1"/>
        <v>71.237960000000001</v>
      </c>
      <c r="Q101" s="8"/>
      <c r="R101" s="9"/>
      <c r="S101" s="11"/>
    </row>
    <row r="102" spans="1:19" ht="18" x14ac:dyDescent="0.2">
      <c r="A102" s="6" t="s">
        <v>7</v>
      </c>
      <c r="B102" s="7">
        <v>13.332000000000001</v>
      </c>
      <c r="F102" t="s">
        <v>124</v>
      </c>
      <c r="G102" t="s">
        <v>118</v>
      </c>
      <c r="H102" t="s">
        <v>121</v>
      </c>
      <c r="I102">
        <v>0</v>
      </c>
      <c r="J102">
        <f t="shared" si="1"/>
        <v>76.125720000000001</v>
      </c>
      <c r="Q102" s="8"/>
      <c r="R102" s="9"/>
      <c r="S102" s="11"/>
    </row>
    <row r="103" spans="1:19" ht="18" x14ac:dyDescent="0.2">
      <c r="A103" s="6" t="s">
        <v>7</v>
      </c>
      <c r="B103" s="7">
        <v>13.191000000000001</v>
      </c>
      <c r="F103" t="s">
        <v>124</v>
      </c>
      <c r="G103" t="s">
        <v>118</v>
      </c>
      <c r="H103" t="s">
        <v>121</v>
      </c>
      <c r="I103">
        <v>0</v>
      </c>
      <c r="J103">
        <f t="shared" si="1"/>
        <v>75.320610000000002</v>
      </c>
      <c r="Q103" s="8"/>
      <c r="R103" s="9"/>
      <c r="S103" s="10"/>
    </row>
    <row r="104" spans="1:19" ht="18" x14ac:dyDescent="0.2">
      <c r="A104" s="6" t="s">
        <v>21</v>
      </c>
      <c r="B104" s="7">
        <v>14.863</v>
      </c>
      <c r="F104" t="s">
        <v>124</v>
      </c>
      <c r="G104" t="s">
        <v>118</v>
      </c>
      <c r="H104" t="s">
        <v>121</v>
      </c>
      <c r="I104">
        <v>3</v>
      </c>
      <c r="J104">
        <f t="shared" si="1"/>
        <v>84.867729999999995</v>
      </c>
      <c r="Q104" s="8"/>
      <c r="R104" s="9"/>
      <c r="S104" s="10"/>
    </row>
    <row r="105" spans="1:19" ht="18" x14ac:dyDescent="0.2">
      <c r="A105" s="6" t="s">
        <v>21</v>
      </c>
      <c r="B105" s="7">
        <v>14.621</v>
      </c>
      <c r="F105" t="s">
        <v>124</v>
      </c>
      <c r="G105" t="s">
        <v>118</v>
      </c>
      <c r="H105" t="s">
        <v>121</v>
      </c>
      <c r="I105">
        <v>3</v>
      </c>
      <c r="J105">
        <f t="shared" si="1"/>
        <v>83.485910000000004</v>
      </c>
      <c r="Q105" s="8"/>
      <c r="R105" s="9"/>
      <c r="S105" s="10"/>
    </row>
    <row r="106" spans="1:19" ht="18" x14ac:dyDescent="0.2">
      <c r="A106" s="6" t="s">
        <v>3</v>
      </c>
      <c r="B106" s="7">
        <v>10.904999999999999</v>
      </c>
      <c r="F106" t="s">
        <v>124</v>
      </c>
      <c r="G106" t="s">
        <v>118</v>
      </c>
      <c r="H106" t="s">
        <v>121</v>
      </c>
      <c r="I106">
        <v>6</v>
      </c>
      <c r="J106">
        <f t="shared" si="1"/>
        <v>62.267549999999993</v>
      </c>
      <c r="Q106" s="8"/>
      <c r="R106" s="9"/>
      <c r="S106" s="10"/>
    </row>
    <row r="107" spans="1:19" ht="18" x14ac:dyDescent="0.2">
      <c r="A107" s="6" t="s">
        <v>3</v>
      </c>
      <c r="B107" s="7">
        <v>10.816000000000001</v>
      </c>
      <c r="F107" t="s">
        <v>124</v>
      </c>
      <c r="G107" t="s">
        <v>118</v>
      </c>
      <c r="H107" t="s">
        <v>121</v>
      </c>
      <c r="I107">
        <v>6</v>
      </c>
      <c r="J107">
        <f t="shared" si="1"/>
        <v>61.759360000000001</v>
      </c>
      <c r="Q107" s="8"/>
      <c r="R107" s="9"/>
      <c r="S107" s="10"/>
    </row>
    <row r="108" spans="1:19" ht="18" x14ac:dyDescent="0.2">
      <c r="A108" s="6" t="s">
        <v>11</v>
      </c>
      <c r="B108" s="7">
        <v>7.173</v>
      </c>
      <c r="F108" t="s">
        <v>124</v>
      </c>
      <c r="G108" t="s">
        <v>118</v>
      </c>
      <c r="H108" t="s">
        <v>121</v>
      </c>
      <c r="I108">
        <v>9</v>
      </c>
      <c r="J108">
        <f t="shared" si="1"/>
        <v>40.957830000000001</v>
      </c>
      <c r="Q108" s="8"/>
      <c r="R108" s="9"/>
      <c r="S108" s="10"/>
    </row>
    <row r="109" spans="1:19" ht="18" x14ac:dyDescent="0.2">
      <c r="A109" s="6" t="s">
        <v>11</v>
      </c>
      <c r="B109" s="7">
        <v>6.9429999999999996</v>
      </c>
      <c r="F109" t="s">
        <v>124</v>
      </c>
      <c r="G109" t="s">
        <v>118</v>
      </c>
      <c r="H109" t="s">
        <v>121</v>
      </c>
      <c r="I109">
        <v>9</v>
      </c>
      <c r="J109">
        <f t="shared" si="1"/>
        <v>39.644529999999996</v>
      </c>
    </row>
    <row r="110" spans="1:19" ht="18" x14ac:dyDescent="0.2">
      <c r="A110" s="6" t="s">
        <v>13</v>
      </c>
      <c r="B110" s="7">
        <v>12.214</v>
      </c>
      <c r="F110" t="s">
        <v>124</v>
      </c>
      <c r="G110" t="s">
        <v>118</v>
      </c>
      <c r="H110" t="s">
        <v>121</v>
      </c>
      <c r="I110">
        <v>12</v>
      </c>
      <c r="J110">
        <f t="shared" si="1"/>
        <v>69.74194</v>
      </c>
    </row>
    <row r="111" spans="1:19" ht="18" x14ac:dyDescent="0.2">
      <c r="A111" s="6" t="s">
        <v>13</v>
      </c>
      <c r="B111" s="7">
        <v>11.02</v>
      </c>
      <c r="F111" t="s">
        <v>124</v>
      </c>
      <c r="G111" t="s">
        <v>118</v>
      </c>
      <c r="H111" t="s">
        <v>121</v>
      </c>
      <c r="I111">
        <v>12</v>
      </c>
      <c r="J111">
        <f t="shared" si="1"/>
        <v>62.924199999999999</v>
      </c>
    </row>
    <row r="112" spans="1:19" ht="18" x14ac:dyDescent="0.2">
      <c r="A112" s="6" t="s">
        <v>6</v>
      </c>
      <c r="B112" s="7">
        <v>7.4420000000000002</v>
      </c>
      <c r="F112" t="s">
        <v>124</v>
      </c>
      <c r="G112" t="s">
        <v>118</v>
      </c>
      <c r="H112" t="s">
        <v>121</v>
      </c>
      <c r="I112">
        <v>0</v>
      </c>
      <c r="J112">
        <f t="shared" si="1"/>
        <v>42.493819999999999</v>
      </c>
    </row>
    <row r="113" spans="1:10" ht="18" x14ac:dyDescent="0.2">
      <c r="A113" s="6" t="s">
        <v>6</v>
      </c>
      <c r="B113" s="7">
        <v>7.7679999999999998</v>
      </c>
      <c r="F113" t="s">
        <v>124</v>
      </c>
      <c r="G113" t="s">
        <v>118</v>
      </c>
      <c r="H113" t="s">
        <v>121</v>
      </c>
      <c r="I113">
        <v>0</v>
      </c>
      <c r="J113">
        <f t="shared" si="1"/>
        <v>44.35528</v>
      </c>
    </row>
    <row r="114" spans="1:10" ht="18" x14ac:dyDescent="0.2">
      <c r="A114" s="6" t="s">
        <v>41</v>
      </c>
      <c r="B114" s="7">
        <v>12.276</v>
      </c>
      <c r="F114" t="s">
        <v>124</v>
      </c>
      <c r="G114" t="s">
        <v>118</v>
      </c>
      <c r="H114" t="s">
        <v>121</v>
      </c>
      <c r="I114">
        <v>3</v>
      </c>
      <c r="J114">
        <f t="shared" si="1"/>
        <v>70.095960000000005</v>
      </c>
    </row>
    <row r="115" spans="1:10" ht="18" x14ac:dyDescent="0.2">
      <c r="A115" s="6" t="s">
        <v>41</v>
      </c>
      <c r="B115" s="7">
        <v>12.151</v>
      </c>
      <c r="F115" t="s">
        <v>124</v>
      </c>
      <c r="G115" t="s">
        <v>118</v>
      </c>
      <c r="H115" t="s">
        <v>121</v>
      </c>
      <c r="I115">
        <v>3</v>
      </c>
      <c r="J115">
        <f t="shared" si="1"/>
        <v>69.382210000000001</v>
      </c>
    </row>
    <row r="116" spans="1:10" ht="18" x14ac:dyDescent="0.2">
      <c r="A116" s="6" t="s">
        <v>2</v>
      </c>
      <c r="B116" s="7">
        <v>13.804</v>
      </c>
      <c r="F116" t="s">
        <v>124</v>
      </c>
      <c r="G116" t="s">
        <v>118</v>
      </c>
      <c r="H116" t="s">
        <v>121</v>
      </c>
      <c r="I116">
        <v>6</v>
      </c>
      <c r="J116">
        <f t="shared" si="1"/>
        <v>78.820840000000004</v>
      </c>
    </row>
    <row r="117" spans="1:10" ht="18" x14ac:dyDescent="0.2">
      <c r="A117" s="6" t="s">
        <v>2</v>
      </c>
      <c r="B117" s="7">
        <v>13.823</v>
      </c>
      <c r="F117" t="s">
        <v>124</v>
      </c>
      <c r="G117" t="s">
        <v>118</v>
      </c>
      <c r="H117" t="s">
        <v>121</v>
      </c>
      <c r="I117">
        <v>6</v>
      </c>
      <c r="J117">
        <f t="shared" si="1"/>
        <v>78.929330000000007</v>
      </c>
    </row>
    <row r="118" spans="1:10" ht="18" x14ac:dyDescent="0.2">
      <c r="A118" s="6" t="s">
        <v>16</v>
      </c>
      <c r="B118" s="7">
        <v>10.151</v>
      </c>
      <c r="F118" t="s">
        <v>124</v>
      </c>
      <c r="G118" t="s">
        <v>118</v>
      </c>
      <c r="H118" t="s">
        <v>121</v>
      </c>
      <c r="I118">
        <v>9</v>
      </c>
      <c r="J118">
        <f t="shared" si="1"/>
        <v>57.962209999999999</v>
      </c>
    </row>
    <row r="119" spans="1:10" ht="18" x14ac:dyDescent="0.2">
      <c r="A119" s="6" t="s">
        <v>16</v>
      </c>
      <c r="B119" s="7">
        <v>9.3849999999999998</v>
      </c>
      <c r="F119" t="s">
        <v>124</v>
      </c>
      <c r="G119" t="s">
        <v>118</v>
      </c>
      <c r="H119" t="s">
        <v>121</v>
      </c>
      <c r="I119">
        <v>9</v>
      </c>
      <c r="J119">
        <f t="shared" si="1"/>
        <v>53.588349999999998</v>
      </c>
    </row>
    <row r="120" spans="1:10" ht="18" x14ac:dyDescent="0.2">
      <c r="A120" s="6" t="s">
        <v>12</v>
      </c>
      <c r="B120" s="7">
        <v>3.47</v>
      </c>
      <c r="F120" t="s">
        <v>124</v>
      </c>
      <c r="G120" t="s">
        <v>118</v>
      </c>
      <c r="H120" t="s">
        <v>121</v>
      </c>
      <c r="I120">
        <v>12</v>
      </c>
      <c r="J120">
        <f t="shared" si="1"/>
        <v>19.813700000000001</v>
      </c>
    </row>
    <row r="121" spans="1:10" ht="18" x14ac:dyDescent="0.2">
      <c r="A121" s="6" t="s">
        <v>12</v>
      </c>
      <c r="B121" s="7">
        <v>3.3290000000000002</v>
      </c>
      <c r="F121" t="s">
        <v>124</v>
      </c>
      <c r="G121" t="s">
        <v>118</v>
      </c>
      <c r="H121" t="s">
        <v>121</v>
      </c>
      <c r="I121">
        <v>12</v>
      </c>
      <c r="J121">
        <f t="shared" si="1"/>
        <v>19.008590000000002</v>
      </c>
    </row>
    <row r="122" spans="1:10" ht="18" x14ac:dyDescent="0.2">
      <c r="A122" s="6" t="s">
        <v>68</v>
      </c>
      <c r="B122" s="7">
        <v>4.8600000000000003</v>
      </c>
      <c r="F122" t="s">
        <v>118</v>
      </c>
      <c r="G122" t="s">
        <v>118</v>
      </c>
      <c r="H122" t="s">
        <v>122</v>
      </c>
      <c r="I122">
        <v>0</v>
      </c>
      <c r="J122">
        <f t="shared" si="1"/>
        <v>27.750600000000002</v>
      </c>
    </row>
    <row r="123" spans="1:10" ht="18" x14ac:dyDescent="0.2">
      <c r="A123" s="6" t="s">
        <v>68</v>
      </c>
      <c r="B123" s="7">
        <v>4.9260000000000002</v>
      </c>
      <c r="F123" t="s">
        <v>118</v>
      </c>
      <c r="G123" t="s">
        <v>118</v>
      </c>
      <c r="H123" t="s">
        <v>122</v>
      </c>
      <c r="I123">
        <v>0</v>
      </c>
      <c r="J123">
        <f t="shared" si="1"/>
        <v>28.127459999999999</v>
      </c>
    </row>
    <row r="124" spans="1:10" ht="18" x14ac:dyDescent="0.2">
      <c r="A124" s="6" t="s">
        <v>70</v>
      </c>
      <c r="B124" s="7">
        <v>10.845000000000001</v>
      </c>
      <c r="F124" t="s">
        <v>118</v>
      </c>
      <c r="G124" t="s">
        <v>118</v>
      </c>
      <c r="H124" t="s">
        <v>122</v>
      </c>
      <c r="I124">
        <v>3</v>
      </c>
      <c r="J124">
        <f t="shared" si="1"/>
        <v>61.924950000000003</v>
      </c>
    </row>
    <row r="125" spans="1:10" ht="18" x14ac:dyDescent="0.2">
      <c r="A125" s="6" t="s">
        <v>70</v>
      </c>
      <c r="B125" s="7">
        <v>10.984999999999999</v>
      </c>
      <c r="F125" t="s">
        <v>118</v>
      </c>
      <c r="G125" t="s">
        <v>118</v>
      </c>
      <c r="H125" t="s">
        <v>122</v>
      </c>
      <c r="I125">
        <v>3</v>
      </c>
      <c r="J125">
        <f t="shared" si="1"/>
        <v>62.724349999999994</v>
      </c>
    </row>
    <row r="126" spans="1:10" ht="18" x14ac:dyDescent="0.2">
      <c r="A126" s="6" t="s">
        <v>52</v>
      </c>
      <c r="B126" s="7">
        <v>7.7670000000000003</v>
      </c>
      <c r="F126" t="s">
        <v>118</v>
      </c>
      <c r="G126" t="s">
        <v>118</v>
      </c>
      <c r="H126" t="s">
        <v>122</v>
      </c>
      <c r="I126">
        <v>6</v>
      </c>
      <c r="J126">
        <f t="shared" si="1"/>
        <v>44.34957</v>
      </c>
    </row>
    <row r="127" spans="1:10" ht="18" x14ac:dyDescent="0.2">
      <c r="A127" s="6" t="s">
        <v>52</v>
      </c>
      <c r="B127" s="7">
        <v>8.9440000000000008</v>
      </c>
      <c r="F127" t="s">
        <v>118</v>
      </c>
      <c r="G127" t="s">
        <v>118</v>
      </c>
      <c r="H127" t="s">
        <v>122</v>
      </c>
      <c r="I127">
        <v>6</v>
      </c>
      <c r="J127">
        <f t="shared" si="1"/>
        <v>51.070240000000005</v>
      </c>
    </row>
    <row r="128" spans="1:10" ht="18" x14ac:dyDescent="0.2">
      <c r="A128" s="6" t="s">
        <v>50</v>
      </c>
      <c r="B128" s="7">
        <v>27.065999999999999</v>
      </c>
      <c r="F128" t="s">
        <v>118</v>
      </c>
      <c r="G128" t="s">
        <v>118</v>
      </c>
      <c r="H128" t="s">
        <v>122</v>
      </c>
      <c r="I128">
        <v>9</v>
      </c>
      <c r="J128">
        <f t="shared" si="1"/>
        <v>154.54685999999998</v>
      </c>
    </row>
    <row r="129" spans="1:10" ht="18" x14ac:dyDescent="0.2">
      <c r="A129" s="6" t="s">
        <v>50</v>
      </c>
      <c r="B129" s="7">
        <v>25.79</v>
      </c>
      <c r="F129" t="s">
        <v>118</v>
      </c>
      <c r="G129" t="s">
        <v>118</v>
      </c>
      <c r="H129" t="s">
        <v>122</v>
      </c>
      <c r="I129">
        <v>9</v>
      </c>
      <c r="J129">
        <f t="shared" si="1"/>
        <v>147.26089999999999</v>
      </c>
    </row>
    <row r="130" spans="1:10" ht="18" x14ac:dyDescent="0.2">
      <c r="A130" s="6" t="s">
        <v>49</v>
      </c>
      <c r="B130" s="7">
        <v>39.826000000000001</v>
      </c>
      <c r="F130" t="s">
        <v>118</v>
      </c>
      <c r="G130" t="s">
        <v>118</v>
      </c>
      <c r="H130" t="s">
        <v>122</v>
      </c>
      <c r="I130">
        <v>12</v>
      </c>
      <c r="J130">
        <f t="shared" si="1"/>
        <v>227.40646000000001</v>
      </c>
    </row>
    <row r="131" spans="1:10" ht="18" x14ac:dyDescent="0.2">
      <c r="A131" s="6" t="s">
        <v>49</v>
      </c>
      <c r="B131" s="7">
        <v>40.152999999999999</v>
      </c>
      <c r="F131" t="s">
        <v>118</v>
      </c>
      <c r="G131" t="s">
        <v>118</v>
      </c>
      <c r="H131" t="s">
        <v>122</v>
      </c>
      <c r="I131">
        <v>12</v>
      </c>
      <c r="J131">
        <f t="shared" ref="J131:J169" si="2">B131*C$2</f>
        <v>229.27363</v>
      </c>
    </row>
    <row r="132" spans="1:10" ht="18" x14ac:dyDescent="0.2">
      <c r="A132" s="6" t="s">
        <v>61</v>
      </c>
      <c r="B132" s="7">
        <v>4.05</v>
      </c>
      <c r="F132" t="s">
        <v>118</v>
      </c>
      <c r="G132" t="s">
        <v>118</v>
      </c>
      <c r="H132" t="s">
        <v>122</v>
      </c>
      <c r="I132">
        <v>0</v>
      </c>
      <c r="J132">
        <f t="shared" si="2"/>
        <v>23.125499999999999</v>
      </c>
    </row>
    <row r="133" spans="1:10" ht="18" x14ac:dyDescent="0.2">
      <c r="A133" s="6" t="s">
        <v>61</v>
      </c>
      <c r="B133" s="7">
        <v>4.1159999999999997</v>
      </c>
      <c r="F133" t="s">
        <v>118</v>
      </c>
      <c r="G133" t="s">
        <v>118</v>
      </c>
      <c r="H133" t="s">
        <v>122</v>
      </c>
      <c r="I133">
        <v>0</v>
      </c>
      <c r="J133">
        <f t="shared" si="2"/>
        <v>23.502359999999999</v>
      </c>
    </row>
    <row r="134" spans="1:10" ht="18" x14ac:dyDescent="0.2">
      <c r="A134" s="6" t="s">
        <v>67</v>
      </c>
      <c r="B134" s="7">
        <v>8.093</v>
      </c>
      <c r="F134" t="s">
        <v>118</v>
      </c>
      <c r="G134" t="s">
        <v>118</v>
      </c>
      <c r="H134" t="s">
        <v>122</v>
      </c>
      <c r="I134">
        <v>3</v>
      </c>
      <c r="J134">
        <f t="shared" si="2"/>
        <v>46.211030000000001</v>
      </c>
    </row>
    <row r="135" spans="1:10" ht="18" x14ac:dyDescent="0.2">
      <c r="A135" s="6" t="s">
        <v>67</v>
      </c>
      <c r="B135" s="7">
        <v>8.0649999999999995</v>
      </c>
      <c r="F135" t="s">
        <v>118</v>
      </c>
      <c r="G135" t="s">
        <v>118</v>
      </c>
      <c r="H135" t="s">
        <v>122</v>
      </c>
      <c r="I135">
        <v>3</v>
      </c>
      <c r="J135">
        <f t="shared" si="2"/>
        <v>46.05115</v>
      </c>
    </row>
    <row r="136" spans="1:10" ht="18" x14ac:dyDescent="0.2">
      <c r="A136" s="6" t="s">
        <v>72</v>
      </c>
      <c r="B136" s="7">
        <v>9.5250000000000004</v>
      </c>
      <c r="F136" t="s">
        <v>118</v>
      </c>
      <c r="G136" t="s">
        <v>118</v>
      </c>
      <c r="H136" t="s">
        <v>122</v>
      </c>
      <c r="I136">
        <v>6</v>
      </c>
      <c r="J136">
        <f t="shared" si="2"/>
        <v>54.387750000000004</v>
      </c>
    </row>
    <row r="137" spans="1:10" ht="18" x14ac:dyDescent="0.2">
      <c r="A137" s="6" t="s">
        <v>72</v>
      </c>
      <c r="B137" s="7">
        <v>9.8350000000000009</v>
      </c>
      <c r="F137" t="s">
        <v>118</v>
      </c>
      <c r="G137" t="s">
        <v>118</v>
      </c>
      <c r="H137" t="s">
        <v>122</v>
      </c>
      <c r="I137">
        <v>6</v>
      </c>
      <c r="J137">
        <f t="shared" si="2"/>
        <v>56.157850000000003</v>
      </c>
    </row>
    <row r="138" spans="1:10" ht="18" x14ac:dyDescent="0.2">
      <c r="A138" s="6" t="s">
        <v>51</v>
      </c>
      <c r="B138" s="7">
        <v>19.077999999999999</v>
      </c>
      <c r="F138" t="s">
        <v>118</v>
      </c>
      <c r="G138" t="s">
        <v>118</v>
      </c>
      <c r="H138" t="s">
        <v>122</v>
      </c>
      <c r="I138">
        <v>9</v>
      </c>
      <c r="J138">
        <f t="shared" si="2"/>
        <v>108.93537999999999</v>
      </c>
    </row>
    <row r="139" spans="1:10" ht="18" x14ac:dyDescent="0.2">
      <c r="A139" s="6" t="s">
        <v>51</v>
      </c>
      <c r="B139" s="7">
        <v>18.513000000000002</v>
      </c>
      <c r="F139" t="s">
        <v>118</v>
      </c>
      <c r="G139" t="s">
        <v>118</v>
      </c>
      <c r="H139" t="s">
        <v>122</v>
      </c>
      <c r="I139">
        <v>9</v>
      </c>
      <c r="J139">
        <f t="shared" si="2"/>
        <v>105.70923000000001</v>
      </c>
    </row>
    <row r="140" spans="1:10" ht="18" x14ac:dyDescent="0.2">
      <c r="A140" s="6" t="s">
        <v>73</v>
      </c>
      <c r="B140" s="7">
        <v>38.392000000000003</v>
      </c>
      <c r="F140" t="s">
        <v>118</v>
      </c>
      <c r="G140" t="s">
        <v>118</v>
      </c>
      <c r="H140" t="s">
        <v>122</v>
      </c>
      <c r="I140">
        <v>12</v>
      </c>
      <c r="J140">
        <f t="shared" si="2"/>
        <v>219.21832000000001</v>
      </c>
    </row>
    <row r="141" spans="1:10" ht="18" x14ac:dyDescent="0.2">
      <c r="A141" s="6" t="s">
        <v>73</v>
      </c>
      <c r="B141" s="7">
        <v>37.365000000000002</v>
      </c>
      <c r="F141" t="s">
        <v>118</v>
      </c>
      <c r="G141" t="s">
        <v>118</v>
      </c>
      <c r="H141" t="s">
        <v>122</v>
      </c>
      <c r="I141">
        <v>12</v>
      </c>
      <c r="J141">
        <f t="shared" si="2"/>
        <v>213.35415</v>
      </c>
    </row>
    <row r="142" spans="1:10" ht="18" x14ac:dyDescent="0.2">
      <c r="A142" s="6" t="s">
        <v>64</v>
      </c>
      <c r="B142" s="7">
        <v>5.173</v>
      </c>
      <c r="F142" t="s">
        <v>118</v>
      </c>
      <c r="G142" t="s">
        <v>118</v>
      </c>
      <c r="H142" t="s">
        <v>122</v>
      </c>
      <c r="I142">
        <v>0</v>
      </c>
      <c r="J142">
        <f t="shared" si="2"/>
        <v>29.53783</v>
      </c>
    </row>
    <row r="143" spans="1:10" ht="18" x14ac:dyDescent="0.2">
      <c r="A143" s="6" t="s">
        <v>64</v>
      </c>
      <c r="B143" s="7" t="s">
        <v>42</v>
      </c>
      <c r="F143" t="s">
        <v>118</v>
      </c>
      <c r="G143" t="s">
        <v>118</v>
      </c>
      <c r="H143" t="s">
        <v>122</v>
      </c>
      <c r="I143">
        <v>0</v>
      </c>
    </row>
    <row r="144" spans="1:10" ht="18" x14ac:dyDescent="0.2">
      <c r="A144" s="6" t="s">
        <v>64</v>
      </c>
      <c r="B144" s="7">
        <v>5.3659999999999997</v>
      </c>
      <c r="F144" t="s">
        <v>118</v>
      </c>
      <c r="G144" t="s">
        <v>118</v>
      </c>
      <c r="H144" t="s">
        <v>122</v>
      </c>
      <c r="I144">
        <v>0</v>
      </c>
      <c r="J144">
        <f t="shared" si="2"/>
        <v>30.639859999999999</v>
      </c>
    </row>
    <row r="145" spans="1:10" ht="18" x14ac:dyDescent="0.2">
      <c r="A145" s="6" t="s">
        <v>64</v>
      </c>
      <c r="B145" s="7">
        <v>5.2329999999999997</v>
      </c>
      <c r="F145" t="s">
        <v>118</v>
      </c>
      <c r="G145" t="s">
        <v>118</v>
      </c>
      <c r="H145" t="s">
        <v>122</v>
      </c>
      <c r="I145">
        <v>0</v>
      </c>
      <c r="J145">
        <f t="shared" si="2"/>
        <v>29.880429999999997</v>
      </c>
    </row>
    <row r="146" spans="1:10" ht="18" x14ac:dyDescent="0.2">
      <c r="A146" s="6" t="s">
        <v>71</v>
      </c>
      <c r="B146" s="7">
        <v>7.1210000000000004</v>
      </c>
      <c r="F146" t="s">
        <v>118</v>
      </c>
      <c r="G146" t="s">
        <v>118</v>
      </c>
      <c r="H146" t="s">
        <v>122</v>
      </c>
      <c r="I146">
        <v>3</v>
      </c>
      <c r="J146">
        <f t="shared" si="2"/>
        <v>40.660910000000001</v>
      </c>
    </row>
    <row r="147" spans="1:10" ht="18" x14ac:dyDescent="0.2">
      <c r="A147" s="6" t="s">
        <v>71</v>
      </c>
      <c r="B147" s="7">
        <v>7.7359999999999998</v>
      </c>
      <c r="F147" t="s">
        <v>118</v>
      </c>
      <c r="G147" t="s">
        <v>118</v>
      </c>
      <c r="H147" t="s">
        <v>122</v>
      </c>
      <c r="I147">
        <v>3</v>
      </c>
      <c r="J147">
        <f t="shared" si="2"/>
        <v>44.172559999999997</v>
      </c>
    </row>
    <row r="148" spans="1:10" ht="18" x14ac:dyDescent="0.2">
      <c r="A148" s="6" t="s">
        <v>43</v>
      </c>
      <c r="B148" s="7">
        <v>14.103</v>
      </c>
      <c r="F148" t="s">
        <v>118</v>
      </c>
      <c r="G148" t="s">
        <v>118</v>
      </c>
      <c r="H148" t="s">
        <v>122</v>
      </c>
      <c r="I148">
        <v>6</v>
      </c>
      <c r="J148">
        <f t="shared" si="2"/>
        <v>80.528130000000004</v>
      </c>
    </row>
    <row r="149" spans="1:10" ht="18" x14ac:dyDescent="0.2">
      <c r="A149" s="6" t="s">
        <v>43</v>
      </c>
      <c r="B149" s="7">
        <v>13.135999999999999</v>
      </c>
      <c r="F149" t="s">
        <v>118</v>
      </c>
      <c r="G149" t="s">
        <v>118</v>
      </c>
      <c r="H149" t="s">
        <v>122</v>
      </c>
      <c r="I149">
        <v>6</v>
      </c>
      <c r="J149">
        <f t="shared" si="2"/>
        <v>75.006559999999993</v>
      </c>
    </row>
    <row r="150" spans="1:10" ht="18" x14ac:dyDescent="0.2">
      <c r="A150" s="6" t="s">
        <v>44</v>
      </c>
      <c r="B150" s="7">
        <v>17.960999999999999</v>
      </c>
      <c r="F150" t="s">
        <v>118</v>
      </c>
      <c r="G150" t="s">
        <v>118</v>
      </c>
      <c r="H150" t="s">
        <v>122</v>
      </c>
      <c r="I150">
        <v>9</v>
      </c>
      <c r="J150">
        <f t="shared" si="2"/>
        <v>102.55730999999999</v>
      </c>
    </row>
    <row r="151" spans="1:10" ht="18" x14ac:dyDescent="0.2">
      <c r="A151" s="6" t="s">
        <v>44</v>
      </c>
      <c r="B151" s="7">
        <v>18.016999999999999</v>
      </c>
      <c r="F151" t="s">
        <v>118</v>
      </c>
      <c r="G151" t="s">
        <v>118</v>
      </c>
      <c r="H151" t="s">
        <v>122</v>
      </c>
      <c r="I151">
        <v>9</v>
      </c>
      <c r="J151">
        <f t="shared" si="2"/>
        <v>102.87707</v>
      </c>
    </row>
    <row r="152" spans="1:10" ht="18" x14ac:dyDescent="0.2">
      <c r="A152" s="6" t="s">
        <v>45</v>
      </c>
      <c r="B152" s="7">
        <v>20.744</v>
      </c>
      <c r="C152" s="2" t="s">
        <v>42</v>
      </c>
      <c r="F152" t="s">
        <v>118</v>
      </c>
      <c r="G152" t="s">
        <v>118</v>
      </c>
      <c r="H152" t="s">
        <v>122</v>
      </c>
      <c r="I152">
        <v>12</v>
      </c>
      <c r="J152">
        <f t="shared" si="2"/>
        <v>118.44824</v>
      </c>
    </row>
    <row r="153" spans="1:10" ht="18" x14ac:dyDescent="0.2">
      <c r="A153" s="6" t="s">
        <v>45</v>
      </c>
      <c r="B153" s="7">
        <v>20.204999999999998</v>
      </c>
      <c r="C153" s="2">
        <v>17.927</v>
      </c>
      <c r="F153" t="s">
        <v>118</v>
      </c>
      <c r="G153" t="s">
        <v>118</v>
      </c>
      <c r="H153" t="s">
        <v>122</v>
      </c>
      <c r="I153">
        <v>12</v>
      </c>
      <c r="J153">
        <f t="shared" si="2"/>
        <v>115.37054999999999</v>
      </c>
    </row>
    <row r="154" spans="1:10" ht="18" x14ac:dyDescent="0.2">
      <c r="A154" s="6" t="s">
        <v>62</v>
      </c>
      <c r="B154" s="7">
        <v>4.0419999999999998</v>
      </c>
      <c r="F154" t="s">
        <v>118</v>
      </c>
      <c r="G154" t="s">
        <v>118</v>
      </c>
      <c r="H154" t="s">
        <v>122</v>
      </c>
      <c r="I154">
        <v>0</v>
      </c>
      <c r="J154">
        <f t="shared" si="2"/>
        <v>23.079819999999998</v>
      </c>
    </row>
    <row r="155" spans="1:10" ht="18" x14ac:dyDescent="0.2">
      <c r="A155" s="6" t="s">
        <v>62</v>
      </c>
      <c r="B155" s="7">
        <v>4.4450000000000003</v>
      </c>
      <c r="D155" s="1"/>
      <c r="F155" t="s">
        <v>118</v>
      </c>
      <c r="G155" t="s">
        <v>118</v>
      </c>
      <c r="H155" t="s">
        <v>122</v>
      </c>
      <c r="I155">
        <v>0</v>
      </c>
      <c r="J155">
        <f t="shared" si="2"/>
        <v>25.380950000000002</v>
      </c>
    </row>
    <row r="156" spans="1:10" ht="18" x14ac:dyDescent="0.2">
      <c r="A156" s="6" t="s">
        <v>78</v>
      </c>
      <c r="B156" s="7">
        <v>11.396000000000001</v>
      </c>
      <c r="D156" s="1"/>
      <c r="F156" t="s">
        <v>118</v>
      </c>
      <c r="G156" t="s">
        <v>118</v>
      </c>
      <c r="H156" t="s">
        <v>122</v>
      </c>
      <c r="I156">
        <v>3</v>
      </c>
      <c r="J156">
        <f t="shared" si="2"/>
        <v>65.071160000000006</v>
      </c>
    </row>
    <row r="157" spans="1:10" ht="18" x14ac:dyDescent="0.2">
      <c r="A157" s="6" t="s">
        <v>78</v>
      </c>
      <c r="B157" s="7">
        <v>9.7430000000000003</v>
      </c>
      <c r="F157" t="s">
        <v>118</v>
      </c>
      <c r="G157" t="s">
        <v>118</v>
      </c>
      <c r="H157" t="s">
        <v>122</v>
      </c>
      <c r="I157">
        <v>3</v>
      </c>
      <c r="J157">
        <f t="shared" si="2"/>
        <v>55.632530000000003</v>
      </c>
    </row>
    <row r="158" spans="1:10" ht="18" x14ac:dyDescent="0.2">
      <c r="A158" s="6" t="s">
        <v>46</v>
      </c>
      <c r="B158" s="7">
        <v>15.961</v>
      </c>
      <c r="F158" t="s">
        <v>118</v>
      </c>
      <c r="G158" t="s">
        <v>118</v>
      </c>
      <c r="H158" t="s">
        <v>122</v>
      </c>
      <c r="I158">
        <v>6</v>
      </c>
      <c r="J158">
        <f t="shared" si="2"/>
        <v>91.137309999999999</v>
      </c>
    </row>
    <row r="159" spans="1:10" ht="18" x14ac:dyDescent="0.2">
      <c r="A159" s="6" t="s">
        <v>46</v>
      </c>
      <c r="B159" s="7">
        <v>16.399999999999999</v>
      </c>
      <c r="F159" t="s">
        <v>118</v>
      </c>
      <c r="G159" t="s">
        <v>118</v>
      </c>
      <c r="H159" t="s">
        <v>122</v>
      </c>
      <c r="I159">
        <v>6</v>
      </c>
      <c r="J159">
        <f t="shared" si="2"/>
        <v>93.643999999999991</v>
      </c>
    </row>
    <row r="160" spans="1:10" ht="18" x14ac:dyDescent="0.2">
      <c r="A160" s="6" t="s">
        <v>79</v>
      </c>
      <c r="B160" s="7">
        <v>17.763000000000002</v>
      </c>
      <c r="C160" s="2">
        <v>14.103</v>
      </c>
      <c r="F160" t="s">
        <v>118</v>
      </c>
      <c r="G160" t="s">
        <v>118</v>
      </c>
      <c r="H160" t="s">
        <v>122</v>
      </c>
      <c r="I160">
        <v>9</v>
      </c>
      <c r="J160">
        <f t="shared" si="2"/>
        <v>101.42673000000001</v>
      </c>
    </row>
    <row r="161" spans="1:10" ht="18" x14ac:dyDescent="0.2">
      <c r="A161" s="6" t="s">
        <v>79</v>
      </c>
      <c r="B161" s="7">
        <v>18.376999999999999</v>
      </c>
      <c r="C161" s="2" t="s">
        <v>42</v>
      </c>
      <c r="F161" t="s">
        <v>118</v>
      </c>
      <c r="G161" t="s">
        <v>118</v>
      </c>
      <c r="H161" t="s">
        <v>122</v>
      </c>
      <c r="I161">
        <v>9</v>
      </c>
      <c r="J161">
        <f t="shared" si="2"/>
        <v>104.93266999999999</v>
      </c>
    </row>
    <row r="162" spans="1:10" ht="18" x14ac:dyDescent="0.2">
      <c r="A162" s="6" t="s">
        <v>63</v>
      </c>
      <c r="B162" s="7">
        <v>21.978999999999999</v>
      </c>
      <c r="C162" s="2" t="s">
        <v>42</v>
      </c>
      <c r="F162" t="s">
        <v>118</v>
      </c>
      <c r="G162" t="s">
        <v>118</v>
      </c>
      <c r="H162" t="s">
        <v>122</v>
      </c>
      <c r="I162">
        <v>12</v>
      </c>
      <c r="J162">
        <f t="shared" si="2"/>
        <v>125.50009</v>
      </c>
    </row>
    <row r="163" spans="1:10" ht="18" x14ac:dyDescent="0.2">
      <c r="A163" s="6" t="s">
        <v>63</v>
      </c>
      <c r="B163" s="7">
        <v>21.815000000000001</v>
      </c>
      <c r="C163" s="2">
        <v>20.067</v>
      </c>
      <c r="F163" t="s">
        <v>118</v>
      </c>
      <c r="G163" t="s">
        <v>118</v>
      </c>
      <c r="H163" t="s">
        <v>122</v>
      </c>
      <c r="I163">
        <v>12</v>
      </c>
      <c r="J163">
        <f t="shared" si="2"/>
        <v>124.56365000000001</v>
      </c>
    </row>
    <row r="164" spans="1:10" ht="18" x14ac:dyDescent="0.2">
      <c r="A164" s="6" t="s">
        <v>84</v>
      </c>
      <c r="B164" s="7">
        <v>7.9130000000000003</v>
      </c>
      <c r="F164" t="s">
        <v>124</v>
      </c>
      <c r="G164" t="s">
        <v>123</v>
      </c>
      <c r="H164" t="s">
        <v>124</v>
      </c>
      <c r="J164">
        <f>B164*(40/3.5)</f>
        <v>90.434285714285721</v>
      </c>
    </row>
    <row r="165" spans="1:10" ht="18" x14ac:dyDescent="0.2">
      <c r="A165" s="6" t="s">
        <v>85</v>
      </c>
      <c r="B165" s="7">
        <v>7.3390000000000004</v>
      </c>
      <c r="F165" t="s">
        <v>118</v>
      </c>
      <c r="G165" t="s">
        <v>123</v>
      </c>
      <c r="H165" t="s">
        <v>124</v>
      </c>
      <c r="J165">
        <f>B165*(40/2.3)</f>
        <v>127.63478260869567</v>
      </c>
    </row>
    <row r="166" spans="1:10" ht="18" x14ac:dyDescent="0.2">
      <c r="A166" s="6" t="s">
        <v>85</v>
      </c>
      <c r="B166" s="7">
        <v>7.9130000000000003</v>
      </c>
      <c r="F166" t="s">
        <v>118</v>
      </c>
      <c r="G166" t="s">
        <v>123</v>
      </c>
      <c r="H166" t="s">
        <v>124</v>
      </c>
      <c r="J166">
        <f>B166*(40/2.3)</f>
        <v>137.61739130434785</v>
      </c>
    </row>
    <row r="167" spans="1:10" ht="18" x14ac:dyDescent="0.2">
      <c r="A167" s="6" t="s">
        <v>83</v>
      </c>
      <c r="B167" s="7">
        <v>1.274</v>
      </c>
      <c r="F167" t="s">
        <v>124</v>
      </c>
      <c r="G167" t="s">
        <v>125</v>
      </c>
      <c r="H167" t="s">
        <v>126</v>
      </c>
      <c r="J167">
        <f t="shared" si="2"/>
        <v>7.27454</v>
      </c>
    </row>
    <row r="168" spans="1:10" ht="18" x14ac:dyDescent="0.2">
      <c r="A168" s="6" t="s">
        <v>83</v>
      </c>
      <c r="B168" s="7">
        <v>1.194</v>
      </c>
      <c r="F168" t="s">
        <v>124</v>
      </c>
      <c r="G168" t="s">
        <v>125</v>
      </c>
      <c r="H168" t="s">
        <v>126</v>
      </c>
      <c r="J168">
        <f t="shared" si="2"/>
        <v>6.8177399999999997</v>
      </c>
    </row>
    <row r="169" spans="1:10" ht="18" x14ac:dyDescent="0.2">
      <c r="A169" s="6" t="s">
        <v>86</v>
      </c>
      <c r="B169" s="7">
        <v>1.3680000000000001</v>
      </c>
      <c r="F169" t="s">
        <v>118</v>
      </c>
      <c r="G169" t="s">
        <v>125</v>
      </c>
      <c r="H169" t="s">
        <v>126</v>
      </c>
      <c r="J169">
        <f t="shared" si="2"/>
        <v>7.8112800000000009</v>
      </c>
    </row>
    <row r="170" spans="1:10" ht="18" x14ac:dyDescent="0.2">
      <c r="A170" s="6"/>
      <c r="B170" s="7"/>
    </row>
    <row r="171" spans="1:10" ht="18" x14ac:dyDescent="0.2">
      <c r="A171" s="6"/>
      <c r="B171" s="7"/>
    </row>
    <row r="173" spans="1:10" x14ac:dyDescent="0.25">
      <c r="A173" s="5" t="s">
        <v>112</v>
      </c>
    </row>
    <row r="179" spans="1:2" ht="18" x14ac:dyDescent="0.2">
      <c r="A179" s="6"/>
      <c r="B179" s="7"/>
    </row>
    <row r="180" spans="1:2" ht="18" x14ac:dyDescent="0.2">
      <c r="A180" s="6"/>
      <c r="B180" s="7"/>
    </row>
    <row r="181" spans="1:2" ht="18" x14ac:dyDescent="0.2">
      <c r="A181" s="6"/>
      <c r="B181" s="7"/>
    </row>
    <row r="182" spans="1:2" ht="18" x14ac:dyDescent="0.2">
      <c r="A182" s="6"/>
      <c r="B182" s="7"/>
    </row>
    <row r="183" spans="1:2" ht="18" x14ac:dyDescent="0.2">
      <c r="A183" s="6"/>
      <c r="B183" s="7"/>
    </row>
    <row r="184" spans="1:2" ht="18" x14ac:dyDescent="0.2">
      <c r="A184" s="6"/>
      <c r="B184" s="7"/>
    </row>
    <row r="185" spans="1:2" ht="18" x14ac:dyDescent="0.2">
      <c r="A185" s="6"/>
      <c r="B185" s="7"/>
    </row>
    <row r="186" spans="1:2" ht="18" x14ac:dyDescent="0.2">
      <c r="A186" s="6"/>
      <c r="B186" s="7"/>
    </row>
    <row r="187" spans="1:2" ht="18" x14ac:dyDescent="0.2">
      <c r="A187" s="6"/>
      <c r="B187" s="7"/>
    </row>
    <row r="197" spans="1:2" ht="18" x14ac:dyDescent="0.2">
      <c r="A197" s="6"/>
      <c r="B197" s="7"/>
    </row>
    <row r="198" spans="1:2" ht="18" x14ac:dyDescent="0.2">
      <c r="A198" s="6"/>
      <c r="B198" s="7"/>
    </row>
    <row r="199" spans="1:2" ht="18" x14ac:dyDescent="0.2">
      <c r="A199" s="6"/>
      <c r="B199" s="7"/>
    </row>
    <row r="200" spans="1:2" ht="18" x14ac:dyDescent="0.2">
      <c r="A200" s="6"/>
      <c r="B200" s="7"/>
    </row>
    <row r="201" spans="1:2" ht="18" x14ac:dyDescent="0.2">
      <c r="A201" s="6"/>
      <c r="B201" s="7"/>
    </row>
    <row r="202" spans="1:2" ht="18" x14ac:dyDescent="0.2">
      <c r="A202" s="6"/>
      <c r="B202" s="7"/>
    </row>
    <row r="203" spans="1:2" ht="18" x14ac:dyDescent="0.2">
      <c r="A203" s="6"/>
      <c r="B203" s="7"/>
    </row>
    <row r="204" spans="1:2" ht="18" x14ac:dyDescent="0.2">
      <c r="A204" s="6"/>
      <c r="B204" s="7"/>
    </row>
    <row r="205" spans="1:2" ht="18" x14ac:dyDescent="0.2">
      <c r="A205" s="6"/>
      <c r="B205" s="7"/>
    </row>
    <row r="206" spans="1:2" ht="18" x14ac:dyDescent="0.2">
      <c r="A206" s="6"/>
      <c r="B206" s="7"/>
    </row>
    <row r="207" spans="1:2" ht="18" x14ac:dyDescent="0.2">
      <c r="A207" s="6"/>
      <c r="B207" s="7"/>
    </row>
    <row r="208" spans="1:2" ht="18" x14ac:dyDescent="0.2">
      <c r="A208" s="6"/>
      <c r="B208" s="7"/>
    </row>
    <row r="214" spans="1:2" ht="18" x14ac:dyDescent="0.2">
      <c r="A214" s="6"/>
      <c r="B214" s="7"/>
    </row>
    <row r="215" spans="1:2" ht="18" x14ac:dyDescent="0.2">
      <c r="A215" s="6"/>
      <c r="B215" s="7"/>
    </row>
    <row r="216" spans="1:2" ht="18" x14ac:dyDescent="0.2">
      <c r="A216" s="6"/>
      <c r="B216" s="7"/>
    </row>
    <row r="217" spans="1:2" ht="18" x14ac:dyDescent="0.2">
      <c r="A217" s="6"/>
      <c r="B217" s="7"/>
    </row>
    <row r="218" spans="1:2" ht="18" x14ac:dyDescent="0.2">
      <c r="A218" s="6"/>
      <c r="B218" s="7"/>
    </row>
    <row r="219" spans="1:2" ht="18" x14ac:dyDescent="0.2">
      <c r="A219" s="6"/>
      <c r="B219" s="7"/>
    </row>
    <row r="220" spans="1:2" ht="18" x14ac:dyDescent="0.2">
      <c r="A220" s="6"/>
      <c r="B220" s="7"/>
    </row>
    <row r="221" spans="1:2" ht="18" x14ac:dyDescent="0.2">
      <c r="A221" s="6"/>
      <c r="B221" s="7"/>
    </row>
    <row r="222" spans="1:2" ht="18" x14ac:dyDescent="0.2">
      <c r="A222" s="6"/>
      <c r="B222" s="7"/>
    </row>
    <row r="223" spans="1:2" ht="18" x14ac:dyDescent="0.2">
      <c r="A223" s="6"/>
      <c r="B223" s="7"/>
    </row>
    <row r="224" spans="1:2" ht="18" x14ac:dyDescent="0.2">
      <c r="A224" s="6"/>
      <c r="B224" s="7"/>
    </row>
    <row r="225" spans="1:2" ht="18" x14ac:dyDescent="0.2">
      <c r="A225" s="6"/>
      <c r="B225" s="7"/>
    </row>
    <row r="226" spans="1:2" ht="18" x14ac:dyDescent="0.2">
      <c r="A226" s="6"/>
      <c r="B226" s="7"/>
    </row>
    <row r="227" spans="1:2" ht="18" x14ac:dyDescent="0.2">
      <c r="A227" s="6"/>
      <c r="B227" s="7"/>
    </row>
    <row r="228" spans="1:2" ht="18" x14ac:dyDescent="0.2">
      <c r="A228" s="6"/>
      <c r="B228" s="7"/>
    </row>
    <row r="229" spans="1:2" ht="18" x14ac:dyDescent="0.2">
      <c r="A229" s="6"/>
      <c r="B229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LABELS</vt:lpstr>
      <vt:lpstr>ALL FINAL no Man or Soil</vt:lpstr>
      <vt:lpstr>ALL FINAL clean labels</vt:lpstr>
      <vt:lpstr>ALL FINAL</vt:lpstr>
      <vt:lpstr>pH</vt:lpstr>
      <vt:lpstr>Final raw data - All</vt:lpstr>
      <vt:lpstr>NH4 pivot</vt:lpstr>
      <vt:lpstr>Raw data NH4</vt:lpstr>
      <vt:lpstr>NH4 process</vt:lpstr>
      <vt:lpstr>NH4 pre-lim1</vt:lpstr>
      <vt:lpstr>NH4 pre-lim2</vt:lpstr>
      <vt:lpstr>NH4 pre-lim3</vt:lpstr>
      <vt:lpstr>NO3 discrete</vt:lpstr>
      <vt:lpstr>NO3 pivot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2018-03-22T13:33:32Z</dcterms:created>
  <dcterms:modified xsi:type="dcterms:W3CDTF">2020-02-20T16:21:19Z</dcterms:modified>
</cp:coreProperties>
</file>