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Nach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<sst xmlns="http://schemas.openxmlformats.org/spreadsheetml/2006/main" count="27" uniqueCount="20">
  <si>
    <t>Costes</t>
  </si>
  <si>
    <t>Directivos</t>
  </si>
  <si>
    <t>Hotel Boca de Huergano</t>
  </si>
  <si>
    <t>Número</t>
  </si>
  <si>
    <t>% a pagar</t>
  </si>
  <si>
    <t>Hotel Posada de Valdeón</t>
  </si>
  <si>
    <t>Refugio</t>
  </si>
  <si>
    <t>Gastos fijos</t>
  </si>
  <si>
    <t>Bus</t>
  </si>
  <si>
    <t>Alojamiento Chofer</t>
  </si>
  <si>
    <t>Propina e imprevistos</t>
  </si>
  <si>
    <t>Hotel</t>
  </si>
  <si>
    <t>Directivos Hotel</t>
  </si>
  <si>
    <t>Directivos Refugio</t>
  </si>
  <si>
    <t>Alojamientos</t>
  </si>
  <si>
    <t>Precio 1</t>
  </si>
  <si>
    <t>Ingresos</t>
  </si>
  <si>
    <t>Resultado</t>
  </si>
  <si>
    <t>Precio 2</t>
  </si>
  <si>
    <t>Precio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</si>
</sst>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/>
  <cols>
    <col collapsed="false" hidden="false" max="1" min="1" style="0" width="15.4234693877551"/>
    <col collapsed="false" hidden="false" max="2" min="2" style="0" width="7.70408163265306"/>
    <col collapsed="false" hidden="false" max="3" min="3" style="0" width="9.14285714285714"/>
    <col collapsed="false" hidden="false" max="4" min="4" style="0" width="2.6530612244898"/>
    <col collapsed="false" hidden="false" max="5" min="5" style="0" width="12.5714285714286"/>
    <col collapsed="false" hidden="false" max="6" min="6" style="0" width="11.4183673469388"/>
    <col collapsed="false" hidden="false" max="250" min="7" style="0" width="9.14285714285714"/>
    <col collapsed="false" hidden="false" max="1025" min="251" style="0" width="10.7295918367347"/>
  </cols>
  <sheetData>
    <row r="1" customFormat="false" ht="12.8" hidden="false" customHeight="false" outlineLevel="0" collapsed="false">
      <c r="A1" s="1" t="s">
        <v>0</v>
      </c>
      <c r="D1" s="1"/>
      <c r="E1" s="2" t="s">
        <v>1</v>
      </c>
      <c r="F1" s="2"/>
      <c r="G1" s="3"/>
      <c r="H1" s="3"/>
      <c r="I1" s="3"/>
    </row>
    <row r="2" customFormat="false" ht="12.8" hidden="false" customHeight="false" outlineLevel="0" collapsed="false">
      <c r="A2" s="1" t="s">
        <v>2</v>
      </c>
      <c r="C2" s="4" t="n">
        <v>22</v>
      </c>
      <c r="D2" s="1"/>
      <c r="E2" s="5" t="s">
        <v>3</v>
      </c>
      <c r="F2" s="5" t="s">
        <v>4</v>
      </c>
      <c r="G2" s="6"/>
      <c r="H2" s="6"/>
      <c r="I2" s="6"/>
    </row>
    <row r="3" customFormat="false" ht="12.8" hidden="false" customHeight="false" outlineLevel="0" collapsed="false">
      <c r="A3" s="1" t="s">
        <v>5</v>
      </c>
      <c r="C3" s="4" t="n">
        <v>37</v>
      </c>
      <c r="E3" s="7" t="n">
        <v>1</v>
      </c>
      <c r="F3" s="7" t="n">
        <v>10</v>
      </c>
      <c r="G3" s="8"/>
      <c r="H3" s="8"/>
      <c r="I3" s="8"/>
    </row>
    <row r="4" customFormat="false" ht="12.8" hidden="false" customHeight="false" outlineLevel="0" collapsed="false">
      <c r="A4" s="1" t="s">
        <v>6</v>
      </c>
      <c r="C4" s="4" t="n">
        <f aca="false">8+5+15</f>
        <v>28</v>
      </c>
      <c r="E4" s="7" t="n">
        <v>2</v>
      </c>
      <c r="F4" s="7" t="n">
        <v>20</v>
      </c>
      <c r="G4" s="8"/>
      <c r="H4" s="8"/>
      <c r="I4" s="8"/>
    </row>
    <row r="5" customFormat="false" ht="12.8" hidden="false" customHeight="false" outlineLevel="0" collapsed="false">
      <c r="A5" s="1"/>
      <c r="C5" s="4"/>
      <c r="E5" s="7" t="n">
        <v>3</v>
      </c>
      <c r="F5" s="7" t="n">
        <v>30</v>
      </c>
      <c r="G5" s="8"/>
      <c r="H5" s="8"/>
      <c r="I5" s="8"/>
    </row>
    <row r="6" customFormat="false" ht="12.8" hidden="false" customHeight="false" outlineLevel="0" collapsed="false">
      <c r="A6" s="9" t="s">
        <v>7</v>
      </c>
      <c r="C6" s="10" t="n">
        <f aca="false">SUM(C7:C9)</f>
        <v>2079.7</v>
      </c>
      <c r="E6" s="7" t="n">
        <v>4</v>
      </c>
      <c r="F6" s="7" t="n">
        <v>40</v>
      </c>
      <c r="G6" s="8"/>
      <c r="H6" s="8"/>
      <c r="I6" s="8"/>
    </row>
    <row r="7" customFormat="false" ht="12.8" hidden="false" customHeight="false" outlineLevel="0" collapsed="false">
      <c r="A7" s="1" t="s">
        <v>8</v>
      </c>
      <c r="C7" s="4" t="n">
        <v>1905.7</v>
      </c>
      <c r="E7" s="7" t="n">
        <v>5</v>
      </c>
      <c r="F7" s="7" t="n">
        <v>50</v>
      </c>
      <c r="G7" s="8"/>
      <c r="H7" s="8"/>
      <c r="I7" s="8"/>
    </row>
    <row r="8" customFormat="false" ht="12.8" hidden="false" customHeight="false" outlineLevel="0" collapsed="false">
      <c r="A8" s="1" t="s">
        <v>9</v>
      </c>
      <c r="C8" s="4" t="n">
        <f aca="false">2*C3</f>
        <v>74</v>
      </c>
      <c r="E8" s="7" t="n">
        <v>6</v>
      </c>
      <c r="F8" s="7" t="n">
        <v>50</v>
      </c>
      <c r="G8" s="8"/>
      <c r="H8" s="8"/>
      <c r="I8" s="8"/>
    </row>
    <row r="9" customFormat="false" ht="12.8" hidden="false" customHeight="false" outlineLevel="0" collapsed="false">
      <c r="A9" s="1" t="s">
        <v>10</v>
      </c>
      <c r="C9" s="4" t="n">
        <v>100</v>
      </c>
    </row>
    <row r="11" customFormat="false" ht="12.8" hidden="false" customHeight="false" outlineLevel="0" collapsed="false">
      <c r="E11" s="11" t="s">
        <v>11</v>
      </c>
      <c r="F11" s="12" t="n">
        <v>15</v>
      </c>
      <c r="G11" s="12"/>
      <c r="H11" s="12"/>
      <c r="I11" s="12" t="n">
        <v>20</v>
      </c>
      <c r="J11" s="12"/>
      <c r="K11" s="12"/>
      <c r="L11" s="12" t="n">
        <v>22</v>
      </c>
      <c r="M11" s="12"/>
      <c r="N11" s="12"/>
    </row>
    <row r="12" customFormat="false" ht="12.8" hidden="false" customHeight="false" outlineLevel="0" collapsed="false">
      <c r="E12" s="11" t="s">
        <v>6</v>
      </c>
      <c r="F12" s="12" t="n">
        <v>15</v>
      </c>
      <c r="G12" s="12"/>
      <c r="H12" s="12"/>
      <c r="I12" s="12" t="n">
        <v>20</v>
      </c>
      <c r="J12" s="12"/>
      <c r="K12" s="12"/>
      <c r="L12" s="12" t="n">
        <v>23</v>
      </c>
      <c r="M12" s="12"/>
      <c r="N12" s="12"/>
    </row>
    <row r="13" customFormat="false" ht="12.8" hidden="false" customHeight="false" outlineLevel="0" collapsed="false">
      <c r="E13" s="0" t="s">
        <v>12</v>
      </c>
      <c r="F13" s="13" t="n">
        <v>2</v>
      </c>
      <c r="G13" s="14" t="n">
        <v>2</v>
      </c>
      <c r="H13" s="15" t="n">
        <v>3</v>
      </c>
      <c r="I13" s="13" t="n">
        <v>2</v>
      </c>
      <c r="J13" s="14" t="n">
        <v>2</v>
      </c>
      <c r="K13" s="15" t="n">
        <v>3</v>
      </c>
      <c r="L13" s="13" t="n">
        <v>2</v>
      </c>
      <c r="M13" s="14" t="n">
        <v>2</v>
      </c>
      <c r="N13" s="15" t="n">
        <v>3</v>
      </c>
    </row>
    <row r="14" customFormat="false" ht="12.8" hidden="false" customHeight="false" outlineLevel="0" collapsed="false">
      <c r="E14" s="11" t="s">
        <v>13</v>
      </c>
      <c r="F14" s="16" t="n">
        <v>2</v>
      </c>
      <c r="G14" s="17" t="n">
        <v>3</v>
      </c>
      <c r="H14" s="18" t="n">
        <v>3</v>
      </c>
      <c r="I14" s="16" t="n">
        <v>2</v>
      </c>
      <c r="J14" s="17" t="n">
        <v>3</v>
      </c>
      <c r="K14" s="18" t="n">
        <v>3</v>
      </c>
      <c r="L14" s="16" t="n">
        <v>2</v>
      </c>
      <c r="M14" s="17" t="n">
        <v>3</v>
      </c>
      <c r="N14" s="18" t="n">
        <v>3</v>
      </c>
    </row>
    <row r="15" customFormat="false" ht="12.8" hidden="false" customHeight="false" outlineLevel="0" collapsed="false">
      <c r="A15" s="19"/>
      <c r="B15" s="20" t="s">
        <v>11</v>
      </c>
      <c r="C15" s="20" t="s">
        <v>6</v>
      </c>
      <c r="E15" s="21" t="s">
        <v>14</v>
      </c>
      <c r="F15" s="22" t="n">
        <f aca="false">-($F11+$F12)*$C2-$F11*$C3*2-$F12*$C4*2</f>
        <v>-2610</v>
      </c>
      <c r="G15" s="22" t="n">
        <f aca="false">-($F11+$F12)*$C2-$F11*$C3*2-$F12*$C4*2</f>
        <v>-2610</v>
      </c>
      <c r="H15" s="22" t="n">
        <f aca="false">-($F11+$F12)*$C2-$F11*$C3*2-$F12*$C4*2</f>
        <v>-2610</v>
      </c>
      <c r="I15" s="22" t="n">
        <f aca="false">-($I11+$I12)*$C2-$I11*$C3*2-$I12*$C4*2</f>
        <v>-3480</v>
      </c>
      <c r="J15" s="22" t="n">
        <f aca="false">-($I11+$I12)*$C2-$I11*$C3*2-$I12*$C4*2</f>
        <v>-3480</v>
      </c>
      <c r="K15" s="22" t="n">
        <f aca="false">-($I11+$I12)*$C2-$I11*$C3*2-$I12*$C4*2</f>
        <v>-3480</v>
      </c>
      <c r="L15" s="22" t="n">
        <f aca="false">-($L11+$L12)*$C2-$L11*$C3*2-$L12*$C4*2</f>
        <v>-3906</v>
      </c>
      <c r="M15" s="22" t="n">
        <f aca="false">-($L11+$L12)*$C2-$L11*$C3*2-$L12*$C4*2</f>
        <v>-3906</v>
      </c>
      <c r="N15" s="22" t="n">
        <f aca="false">-($L11+$L12)*$C2-$L11*$C3*2-$L12*$C4*2</f>
        <v>-3906</v>
      </c>
    </row>
    <row r="16" customFormat="false" ht="12.8" hidden="false" customHeight="false" outlineLevel="0" collapsed="false">
      <c r="A16" s="19" t="s">
        <v>15</v>
      </c>
      <c r="B16" s="23" t="n">
        <v>160</v>
      </c>
      <c r="C16" s="23" t="n">
        <v>140</v>
      </c>
      <c r="E16" s="24" t="s">
        <v>16</v>
      </c>
      <c r="F16" s="25" t="n">
        <f aca="false">($F$11-F$13)*$B16+($F$12-F$14)*$C16+(F$13*$B16+F$14*$C16)*VLOOKUP(F$13+F$14,$E$3:$F$8,2)/100</f>
        <v>4140</v>
      </c>
      <c r="G16" s="25" t="n">
        <f aca="false">($F$11-G$13)*$B16+($F$12-G$14)*$C16+(G$13*$B16+G$14*$C16)*VLOOKUP(G$13+G$14,$E$3:$F$8,2)/100</f>
        <v>4130</v>
      </c>
      <c r="H16" s="25" t="n">
        <f aca="false">($F$11-H$13)*$B16+($F$12-H$14)*$C16+(H$13*$B16+H$14*$C16)*VLOOKUP(H$13+H$14,$E$3:$F$8,2)/100</f>
        <v>4050</v>
      </c>
      <c r="I16" s="25" t="n">
        <f aca="false">($I$11-I$13)*$B16+($I$12-I$14)*$C16+(I$13*$B16+I$14*$C16)*VLOOKUP(I$13+I$14,$E$3:$F$8,2)/100</f>
        <v>5640</v>
      </c>
      <c r="J16" s="25" t="n">
        <f aca="false">($I$11-J$13)*$B16+($I$12-J$14)*$C16+(J$13*$B16+J$14*$C16)*VLOOKUP(J$13+J$14,$E$3:$F$8,2)/100</f>
        <v>5630</v>
      </c>
      <c r="K16" s="25" t="n">
        <f aca="false">($I$11-K$13)*$B16+($I$12-K$14)*$C16+(K$13*$B16+K$14*$C16)*VLOOKUP(K$13+K$14,$E$3:$F$8,2)/100</f>
        <v>5550</v>
      </c>
      <c r="L16" s="25" t="n">
        <f aca="false">($L$11-L$13)*$B16+($L$12-L$14)*$C16+(L$13*$B16+L$14*$C16)*VLOOKUP(L$13+L$14,$E$3:$F$8,2)/100</f>
        <v>6380</v>
      </c>
      <c r="M16" s="25" t="n">
        <f aca="false">($L$11-M$13)*$B16+($L$12-M$14)*$C16+(M$13*$B16+M$14*$C16)*VLOOKUP(M$13+M$14,$E$3:$F$8,2)/100</f>
        <v>6370</v>
      </c>
      <c r="N16" s="25" t="n">
        <f aca="false">($L$11-N$13)*$B16+($L$12-N$14)*$C16+(N$13*$B16+N$14*$C16)*VLOOKUP(N$13+N$14,$E$3:$F$8,2)/100</f>
        <v>6290</v>
      </c>
    </row>
    <row r="17" customFormat="false" ht="12.8" hidden="false" customHeight="false" outlineLevel="0" collapsed="false">
      <c r="A17" s="19"/>
      <c r="B17" s="23"/>
      <c r="C17" s="23"/>
      <c r="E17" s="26" t="s">
        <v>17</v>
      </c>
      <c r="F17" s="27" t="n">
        <f aca="false">F16+F$15-$C$6</f>
        <v>-549.7</v>
      </c>
      <c r="G17" s="27" t="n">
        <f aca="false">G16+G$15-$C$6</f>
        <v>-559.7</v>
      </c>
      <c r="H17" s="27" t="n">
        <f aca="false">H16+H$15-$C$6</f>
        <v>-639.7</v>
      </c>
      <c r="I17" s="27" t="n">
        <f aca="false">I16+I$15-$C$6</f>
        <v>80.3000000000002</v>
      </c>
      <c r="J17" s="27" t="n">
        <f aca="false">J16+J$15-$C$6</f>
        <v>70.3000000000002</v>
      </c>
      <c r="K17" s="27" t="n">
        <f aca="false">K16+K$15-$C$6</f>
        <v>-9.69999999999982</v>
      </c>
      <c r="L17" s="27" t="n">
        <f aca="false">L16+L$15-$C$6</f>
        <v>394.3</v>
      </c>
      <c r="M17" s="27" t="n">
        <f aca="false">M16+M$15-$C$6</f>
        <v>384.3</v>
      </c>
      <c r="N17" s="27" t="n">
        <f aca="false">N16+N$15-$C$6</f>
        <v>304.3</v>
      </c>
    </row>
    <row r="18" customFormat="false" ht="12.8" hidden="false" customHeight="false" outlineLevel="0" collapsed="false">
      <c r="A18" s="19" t="s">
        <v>18</v>
      </c>
      <c r="B18" s="28" t="n">
        <v>165</v>
      </c>
      <c r="C18" s="28" t="n">
        <v>145</v>
      </c>
      <c r="E18" s="24" t="s">
        <v>16</v>
      </c>
      <c r="F18" s="25" t="n">
        <f aca="false">($F$11-F$13)*$B18+($F$12-F$14)*$C18+(F$13*$B18+F$14*$C18)*VLOOKUP(F$13+F$14,$E$3:$F$8,2)/100</f>
        <v>4278</v>
      </c>
      <c r="G18" s="25" t="n">
        <f aca="false">($F$11-G$13)*$B18+($F$12-G$14)*$C18+(G$13*$B18+G$14*$C18)*VLOOKUP(G$13+G$14,$E$3:$F$8,2)/100</f>
        <v>4267.5</v>
      </c>
      <c r="H18" s="25" t="n">
        <f aca="false">($F$11-H$13)*$B18+($F$12-H$14)*$C18+(H$13*$B18+H$14*$C18)*VLOOKUP(H$13+H$14,$E$3:$F$8,2)/100</f>
        <v>4185</v>
      </c>
      <c r="I18" s="25" t="n">
        <f aca="false">($I$11-I$13)*$B18+($I$12-I$14)*$C18+(I$13*$B18+I$14*$C18)*VLOOKUP(I$13+I$14,$E$3:$F$8,2)/100</f>
        <v>5828</v>
      </c>
      <c r="J18" s="25" t="n">
        <f aca="false">($I$11-J$13)*$B18+($I$12-J$14)*$C18+(J$13*$B18+J$14*$C18)*VLOOKUP(J$13+J$14,$E$3:$F$8,2)/100</f>
        <v>5817.5</v>
      </c>
      <c r="K18" s="25" t="n">
        <f aca="false">($I$11-K$13)*$B18+($I$12-K$14)*$C18+(K$13*$B18+K$14*$C18)*VLOOKUP(K$13+K$14,$E$3:$F$8,2)/100</f>
        <v>5735</v>
      </c>
      <c r="L18" s="25" t="n">
        <f aca="false">($L$11-L$13)*$B18+($L$12-L$14)*$C18+(L$13*$B18+L$14*$C18)*VLOOKUP(L$13+L$14,$E$3:$F$8,2)/100</f>
        <v>6593</v>
      </c>
      <c r="M18" s="25" t="n">
        <f aca="false">($L$11-M$13)*$B18+($L$12-M$14)*$C18+(M$13*$B18+M$14*$C18)*VLOOKUP(M$13+M$14,$E$3:$F$8,2)/100</f>
        <v>6582.5</v>
      </c>
      <c r="N18" s="25" t="n">
        <f aca="false">($L$11-N$13)*$B18+($L$12-N$14)*$C18+(N$13*$B18+N$14*$C18)*VLOOKUP(N$13+N$14,$E$3:$F$8,2)/100</f>
        <v>6500</v>
      </c>
    </row>
    <row r="19" customFormat="false" ht="12.8" hidden="false" customHeight="false" outlineLevel="0" collapsed="false">
      <c r="A19" s="19"/>
      <c r="B19" s="28"/>
      <c r="C19" s="28"/>
      <c r="E19" s="26" t="s">
        <v>17</v>
      </c>
      <c r="F19" s="27" t="n">
        <f aca="false">F18+F$15-$C$6</f>
        <v>-411.7</v>
      </c>
      <c r="G19" s="27" t="n">
        <f aca="false">G18+G$15-$C$6</f>
        <v>-422.2</v>
      </c>
      <c r="H19" s="27" t="n">
        <f aca="false">H18+H$15-$C$6</f>
        <v>-504.7</v>
      </c>
      <c r="I19" s="29" t="n">
        <f aca="false">I18+I$15-$C$6</f>
        <v>268.3</v>
      </c>
      <c r="J19" s="29" t="n">
        <f aca="false">J18+J$15-$C$6</f>
        <v>257.8</v>
      </c>
      <c r="K19" s="29" t="n">
        <f aca="false">K18+K$15-$C$6</f>
        <v>175.3</v>
      </c>
      <c r="L19" s="27" t="n">
        <f aca="false">L18+L$15-$C$6</f>
        <v>607.3</v>
      </c>
      <c r="M19" s="27" t="n">
        <f aca="false">M18+M$15-$C$6</f>
        <v>596.8</v>
      </c>
      <c r="N19" s="27" t="n">
        <f aca="false">N18+N$15-$C$6</f>
        <v>514.3</v>
      </c>
    </row>
    <row r="20" customFormat="false" ht="12.8" hidden="false" customHeight="false" outlineLevel="0" collapsed="false">
      <c r="A20" s="19" t="s">
        <v>19</v>
      </c>
      <c r="B20" s="23" t="n">
        <v>180</v>
      </c>
      <c r="C20" s="23" t="n">
        <v>160</v>
      </c>
      <c r="E20" s="24" t="s">
        <v>16</v>
      </c>
      <c r="F20" s="25" t="n">
        <f aca="false">($F$11-F$13)*$B20+($F$12-F$14)*$C20+(F$13*$B20+F$14*$C20)*VLOOKUP(F$13+F$14,$E$3:$F$8,2)/100</f>
        <v>4692</v>
      </c>
      <c r="G20" s="25" t="n">
        <f aca="false">($F$11-G$13)*$B20+($F$12-G$14)*$C20+(G$13*$B20+G$14*$C20)*VLOOKUP(G$13+G$14,$E$3:$F$8,2)/100</f>
        <v>4680</v>
      </c>
      <c r="H20" s="25" t="n">
        <f aca="false">($F$11-H$13)*$B20+($F$12-H$14)*$C20+(H$13*$B20+H$14*$C20)*VLOOKUP(H$13+H$14,$E$3:$F$8,2)/100</f>
        <v>4590</v>
      </c>
      <c r="I20" s="25" t="n">
        <f aca="false">($I$11-I$13)*$B20+($I$12-I$14)*$C20+(I$13*$B20+I$14*$C20)*VLOOKUP(I$13+I$14,$E$3:$F$8,2)/100</f>
        <v>6392</v>
      </c>
      <c r="J20" s="25" t="n">
        <f aca="false">($I$11-J$13)*$B20+($I$12-J$14)*$C20+(J$13*$B20+J$14*$C20)*VLOOKUP(J$13+J$14,$E$3:$F$8,2)/100</f>
        <v>6380</v>
      </c>
      <c r="K20" s="25" t="n">
        <f aca="false">($I$11-K$13)*$B20+($I$12-K$14)*$C20+(K$13*$B20+K$14*$C20)*VLOOKUP(K$13+K$14,$E$3:$F$8,2)/100</f>
        <v>6290</v>
      </c>
      <c r="L20" s="25" t="n">
        <f aca="false">($L$11-L$13)*$B20+($L$12-L$14)*$C20+(L$13*$B20+L$14*$C20)*VLOOKUP(L$13+L$14,$E$3:$F$8,2)/100</f>
        <v>7232</v>
      </c>
      <c r="M20" s="25" t="n">
        <f aca="false">($L$11-M$13)*$B20+($L$12-M$14)*$C20+(M$13*$B20+M$14*$C20)*VLOOKUP(M$13+M$14,$E$3:$F$8,2)/100</f>
        <v>7220</v>
      </c>
      <c r="N20" s="25" t="n">
        <f aca="false">($L$11-N$13)*$B20+($L$12-N$14)*$C20+(N$13*$B20+N$14*$C20)*VLOOKUP(N$13+N$14,$E$3:$F$8,2)/100</f>
        <v>7130</v>
      </c>
    </row>
    <row r="21" customFormat="false" ht="12.8" hidden="false" customHeight="false" outlineLevel="0" collapsed="false">
      <c r="A21" s="19"/>
      <c r="B21" s="23"/>
      <c r="C21" s="23"/>
      <c r="E21" s="26" t="s">
        <v>17</v>
      </c>
      <c r="F21" s="27" t="n">
        <f aca="false">F20+F$15-$C$6</f>
        <v>2.30000000000018</v>
      </c>
      <c r="G21" s="27" t="n">
        <f aca="false">G20+G$15-$C$6</f>
        <v>-9.69999999999982</v>
      </c>
      <c r="H21" s="27" t="n">
        <f aca="false">H20+H$15-$C$6</f>
        <v>-99.6999999999998</v>
      </c>
      <c r="I21" s="27" t="n">
        <f aca="false">I20+I$15-$C$6</f>
        <v>832.3</v>
      </c>
      <c r="J21" s="27" t="n">
        <f aca="false">J20+J$15-$C$6</f>
        <v>820.3</v>
      </c>
      <c r="K21" s="27" t="n">
        <f aca="false">K20+K$15-$C$6</f>
        <v>730.3</v>
      </c>
      <c r="L21" s="27" t="n">
        <f aca="false">L20+L$15-$C$6</f>
        <v>1246.3</v>
      </c>
      <c r="M21" s="27" t="n">
        <f aca="false">M20+M$15-$C$6</f>
        <v>1234.3</v>
      </c>
      <c r="N21" s="27" t="n">
        <f aca="false">N20+N$15-$C$6</f>
        <v>1144.3</v>
      </c>
    </row>
    <row r="23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E1:F1"/>
    <mergeCell ref="F11:H11"/>
    <mergeCell ref="I11:K11"/>
    <mergeCell ref="L11:N11"/>
    <mergeCell ref="F12:H12"/>
    <mergeCell ref="I12:K12"/>
    <mergeCell ref="L12:N12"/>
    <mergeCell ref="F15:H15"/>
    <mergeCell ref="I15:K15"/>
    <mergeCell ref="L15:N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646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2007-12-18T08:00:01Z</dcterms:created>
  <dc:creator>bguzman</dc:creator>
  <dc:language>es-ES</dc:language>
  <cp:lastPrinted>2014-05-06T15:04:09Z</cp:lastPrinted>
  <dcterms:modified xsi:type="dcterms:W3CDTF">2015-09-02T08:39:39Z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