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o\Google Drive\CEU\Tercer año\Segundo cuatrimestre\p2\Proyecto\documents-images\"/>
    </mc:Choice>
  </mc:AlternateContent>
  <xr:revisionPtr revIDLastSave="0" documentId="13_ncr:1_{B3A07C04-EEC7-4AD1-AD65-D4D850084F10}" xr6:coauthVersionLast="33" xr6:coauthVersionMax="33" xr10:uidLastSave="{00000000-0000-0000-0000-000000000000}"/>
  <bookViews>
    <workbookView xWindow="0" yWindow="0" windowWidth="20490" windowHeight="7545" xr2:uid="{B2D1DA9E-911A-439B-AC0F-FD03D5FC49F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U10" i="1" l="1"/>
  <c r="V10" i="1"/>
  <c r="Y10" i="1" s="1"/>
  <c r="Y12" i="1" s="1"/>
  <c r="W10" i="1"/>
  <c r="X10" i="1"/>
  <c r="Y15" i="1" s="1"/>
  <c r="U11" i="1"/>
  <c r="V11" i="1" s="1"/>
  <c r="W11" i="1"/>
  <c r="X11" i="1" s="1"/>
  <c r="U12" i="1"/>
  <c r="V12" i="1"/>
  <c r="W12" i="1"/>
  <c r="X12" i="1" s="1"/>
  <c r="U13" i="1"/>
  <c r="V13" i="1"/>
  <c r="W13" i="1"/>
  <c r="X13" i="1"/>
  <c r="U14" i="1"/>
  <c r="V14" i="1"/>
  <c r="W14" i="1"/>
  <c r="X14" i="1"/>
  <c r="U15" i="1"/>
  <c r="V15" i="1"/>
  <c r="W15" i="1"/>
  <c r="X15" i="1"/>
  <c r="AC2" i="1" l="1"/>
  <c r="AB7" i="1"/>
  <c r="AB3" i="1"/>
  <c r="AB4" i="1"/>
  <c r="AB5" i="1"/>
  <c r="AB6" i="1"/>
  <c r="Y20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Y17" i="1"/>
  <c r="W41" i="1"/>
  <c r="W42" i="1"/>
  <c r="W43" i="1"/>
  <c r="W44" i="1"/>
  <c r="W45" i="1"/>
  <c r="W40" i="1"/>
  <c r="W35" i="1"/>
  <c r="W36" i="1"/>
  <c r="W37" i="1"/>
  <c r="W38" i="1"/>
  <c r="W39" i="1"/>
  <c r="W34" i="1"/>
  <c r="W29" i="1"/>
  <c r="W30" i="1"/>
  <c r="W31" i="1"/>
  <c r="W32" i="1"/>
  <c r="W33" i="1"/>
  <c r="W28" i="1"/>
  <c r="W23" i="1"/>
  <c r="W24" i="1"/>
  <c r="W25" i="1"/>
  <c r="W26" i="1"/>
  <c r="W27" i="1"/>
  <c r="W22" i="1"/>
  <c r="W17" i="1"/>
  <c r="W18" i="1"/>
  <c r="W19" i="1"/>
  <c r="W20" i="1"/>
  <c r="W21" i="1"/>
  <c r="W16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U41" i="1"/>
  <c r="U42" i="1"/>
  <c r="U43" i="1"/>
  <c r="U44" i="1"/>
  <c r="U45" i="1"/>
  <c r="U40" i="1"/>
  <c r="U35" i="1"/>
  <c r="U36" i="1"/>
  <c r="U37" i="1"/>
  <c r="U38" i="1"/>
  <c r="U39" i="1"/>
  <c r="U34" i="1"/>
  <c r="U29" i="1"/>
  <c r="U30" i="1"/>
  <c r="U31" i="1"/>
  <c r="U32" i="1"/>
  <c r="U33" i="1"/>
  <c r="U28" i="1"/>
  <c r="U23" i="1"/>
  <c r="U24" i="1"/>
  <c r="U25" i="1"/>
  <c r="U26" i="1"/>
  <c r="U27" i="1"/>
  <c r="U22" i="1"/>
  <c r="U17" i="1"/>
  <c r="U18" i="1"/>
  <c r="U19" i="1"/>
  <c r="U20" i="1"/>
  <c r="U21" i="1"/>
  <c r="U16" i="1"/>
  <c r="F30" i="1" l="1"/>
</calcChain>
</file>

<file path=xl/sharedStrings.xml><?xml version="1.0" encoding="utf-8"?>
<sst xmlns="http://schemas.openxmlformats.org/spreadsheetml/2006/main" count="32" uniqueCount="27">
  <si>
    <t>Medida</t>
  </si>
  <si>
    <t>Arroz (gr)</t>
  </si>
  <si>
    <t>Factor de corrección</t>
  </si>
  <si>
    <t>Masa</t>
  </si>
  <si>
    <t>Medida (T ambiente)</t>
  </si>
  <si>
    <t>Medida (41.6ºC)</t>
  </si>
  <si>
    <t>Xm</t>
  </si>
  <si>
    <t>Ymp</t>
  </si>
  <si>
    <t>Ymn</t>
  </si>
  <si>
    <t>Hysteresis%</t>
  </si>
  <si>
    <t>Medida 1</t>
  </si>
  <si>
    <t>Medida 2</t>
  </si>
  <si>
    <t>Medida 3</t>
  </si>
  <si>
    <t>Medida 4</t>
  </si>
  <si>
    <t>Medida 5</t>
  </si>
  <si>
    <t>Medida 6</t>
  </si>
  <si>
    <t>Error</t>
  </si>
  <si>
    <t>Error^2</t>
  </si>
  <si>
    <t>E(Error^2)</t>
  </si>
  <si>
    <t>MSE</t>
  </si>
  <si>
    <t>Rows</t>
  </si>
  <si>
    <t>Rows^2</t>
  </si>
  <si>
    <t>E(Rows^2)</t>
  </si>
  <si>
    <t>MSR</t>
  </si>
  <si>
    <t>ICC</t>
  </si>
  <si>
    <t>DesvEstRel</t>
  </si>
  <si>
    <t>DesvEstRelProm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</si>
</sst>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Medida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Hoja1!$A$2:$A$26</c:f>
              <c:numCache>
                <c:formatCode>General</c:formatCode>
                <c:ptCount val="25"/>
                <c:pt idx="0">
                  <c:v>124</c:v>
                </c:pt>
                <c:pt idx="1">
                  <c:v>150</c:v>
                </c:pt>
                <c:pt idx="2">
                  <c:v>180</c:v>
                </c:pt>
                <c:pt idx="3">
                  <c:v>201</c:v>
                </c:pt>
                <c:pt idx="4">
                  <c:v>220</c:v>
                </c:pt>
                <c:pt idx="5">
                  <c:v>241</c:v>
                </c:pt>
                <c:pt idx="6">
                  <c:v>260</c:v>
                </c:pt>
                <c:pt idx="7">
                  <c:v>280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752</c:v>
                </c:pt>
                <c:pt idx="18">
                  <c:v>800</c:v>
                </c:pt>
                <c:pt idx="19">
                  <c:v>850</c:v>
                </c:pt>
                <c:pt idx="20">
                  <c:v>903</c:v>
                </c:pt>
                <c:pt idx="21">
                  <c:v>950</c:v>
                </c:pt>
                <c:pt idx="22">
                  <c:v>1000</c:v>
                </c:pt>
                <c:pt idx="23">
                  <c:v>2067</c:v>
                </c:pt>
                <c:pt idx="24">
                  <c:v>2387</c:v>
                </c:pt>
              </c:numCache>
            </c:numRef>
          </c:xVal>
          <c:yVal>
            <c:numRef>
              <c:f>Hoja1!$B$2:$B$26</c:f>
              <c:numCache>
                <c:formatCode>General</c:formatCode>
                <c:ptCount val="25"/>
                <c:pt idx="0">
                  <c:v>124</c:v>
                </c:pt>
                <c:pt idx="1">
                  <c:v>153</c:v>
                </c:pt>
                <c:pt idx="2">
                  <c:v>189</c:v>
                </c:pt>
                <c:pt idx="3">
                  <c:v>212</c:v>
                </c:pt>
                <c:pt idx="4">
                  <c:v>235</c:v>
                </c:pt>
                <c:pt idx="5">
                  <c:v>258</c:v>
                </c:pt>
                <c:pt idx="6">
                  <c:v>281</c:v>
                </c:pt>
                <c:pt idx="7">
                  <c:v>304</c:v>
                </c:pt>
                <c:pt idx="8">
                  <c:v>324</c:v>
                </c:pt>
                <c:pt idx="9">
                  <c:v>379</c:v>
                </c:pt>
                <c:pt idx="10">
                  <c:v>439</c:v>
                </c:pt>
                <c:pt idx="11">
                  <c:v>494</c:v>
                </c:pt>
                <c:pt idx="12">
                  <c:v>552</c:v>
                </c:pt>
                <c:pt idx="13">
                  <c:v>607</c:v>
                </c:pt>
                <c:pt idx="14">
                  <c:v>669</c:v>
                </c:pt>
                <c:pt idx="15">
                  <c:v>722</c:v>
                </c:pt>
                <c:pt idx="16">
                  <c:v>777</c:v>
                </c:pt>
                <c:pt idx="17">
                  <c:v>837</c:v>
                </c:pt>
                <c:pt idx="18">
                  <c:v>891</c:v>
                </c:pt>
                <c:pt idx="19">
                  <c:v>948</c:v>
                </c:pt>
                <c:pt idx="20">
                  <c:v>1010</c:v>
                </c:pt>
                <c:pt idx="21">
                  <c:v>1060</c:v>
                </c:pt>
                <c:pt idx="22">
                  <c:v>1017</c:v>
                </c:pt>
                <c:pt idx="23">
                  <c:v>2327</c:v>
                </c:pt>
                <c:pt idx="24">
                  <c:v>2685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5-4996-8ADD-A74D69437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05760"/>
        <c:axId val="514896904"/>
      </c:scatterChart>
      <c:valAx>
        <c:axId val="51490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896904"/>
        <c:crosses val="autoZero"/>
        <c:crossBetween val="midCat"/>
      </c:valAx>
      <c:valAx>
        <c:axId val="51489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9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7948618903616"/>
          <c:y val="9.4880040409245386E-2"/>
          <c:w val="0.83590192575962274"/>
          <c:h val="0.77537435732346605"/>
        </c:manualLayout>
      </c:layout>
      <c:scatterChart>
        <c:scatterStyle val="lineMarker"/>
        <c:varyColors val="0"/>
        <c:ser>
          <c:idx val="0"/>
          <c:order val="0"/>
          <c:tx>
            <c:v>Tempera: ambiente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Hoja1!$F$2:$F$24</c:f>
              <c:numCache>
                <c:formatCode>General</c:formatCode>
                <c:ptCount val="23"/>
                <c:pt idx="0">
                  <c:v>110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1135</c:v>
                </c:pt>
                <c:pt idx="11">
                  <c:v>1780</c:v>
                </c:pt>
                <c:pt idx="12">
                  <c:v>2100</c:v>
                </c:pt>
                <c:pt idx="13">
                  <c:v>2610</c:v>
                </c:pt>
                <c:pt idx="14">
                  <c:v>3140</c:v>
                </c:pt>
                <c:pt idx="15">
                  <c:v>4210</c:v>
                </c:pt>
                <c:pt idx="16">
                  <c:v>4720</c:v>
                </c:pt>
                <c:pt idx="17">
                  <c:v>5250</c:v>
                </c:pt>
                <c:pt idx="18">
                  <c:v>6350</c:v>
                </c:pt>
                <c:pt idx="19">
                  <c:v>7420</c:v>
                </c:pt>
                <c:pt idx="20">
                  <c:v>8490</c:v>
                </c:pt>
                <c:pt idx="21">
                  <c:v>9560</c:v>
                </c:pt>
                <c:pt idx="22">
                  <c:v>10620</c:v>
                </c:pt>
              </c:numCache>
            </c:numRef>
          </c:xVal>
          <c:yVal>
            <c:numRef>
              <c:f>Hoja1!$G$2:$G$24</c:f>
              <c:numCache>
                <c:formatCode>General</c:formatCode>
                <c:ptCount val="23"/>
                <c:pt idx="0">
                  <c:v>110</c:v>
                </c:pt>
                <c:pt idx="1">
                  <c:v>190</c:v>
                </c:pt>
                <c:pt idx="2">
                  <c:v>285</c:v>
                </c:pt>
                <c:pt idx="3">
                  <c:v>387</c:v>
                </c:pt>
                <c:pt idx="4">
                  <c:v>485</c:v>
                </c:pt>
                <c:pt idx="5">
                  <c:v>581</c:v>
                </c:pt>
                <c:pt idx="6">
                  <c:v>664</c:v>
                </c:pt>
                <c:pt idx="7">
                  <c:v>760</c:v>
                </c:pt>
                <c:pt idx="8">
                  <c:v>858</c:v>
                </c:pt>
                <c:pt idx="9">
                  <c:v>954</c:v>
                </c:pt>
                <c:pt idx="10">
                  <c:v>1069</c:v>
                </c:pt>
                <c:pt idx="11">
                  <c:v>1690</c:v>
                </c:pt>
                <c:pt idx="12">
                  <c:v>2000</c:v>
                </c:pt>
                <c:pt idx="13">
                  <c:v>2487</c:v>
                </c:pt>
                <c:pt idx="14">
                  <c:v>2993</c:v>
                </c:pt>
                <c:pt idx="15">
                  <c:v>4017</c:v>
                </c:pt>
                <c:pt idx="16">
                  <c:v>4502</c:v>
                </c:pt>
                <c:pt idx="17">
                  <c:v>5008</c:v>
                </c:pt>
                <c:pt idx="18">
                  <c:v>6045</c:v>
                </c:pt>
                <c:pt idx="19">
                  <c:v>7061</c:v>
                </c:pt>
                <c:pt idx="20">
                  <c:v>8075</c:v>
                </c:pt>
                <c:pt idx="21">
                  <c:v>9088</c:v>
                </c:pt>
                <c:pt idx="22">
                  <c:v>10100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48-4030-9562-EA23D6AEE211}"/>
            </c:ext>
          </c:extLst>
        </c:ser>
        <c:ser>
          <c:idx val="1"/>
          <c:order val="1"/>
          <c:tx>
            <c:v>Temperatura: 41.6ºC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Hoja1!$F$2:$F$24</c:f>
              <c:numCache>
                <c:formatCode>General</c:formatCode>
                <c:ptCount val="23"/>
                <c:pt idx="0">
                  <c:v>110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1135</c:v>
                </c:pt>
                <c:pt idx="11">
                  <c:v>1780</c:v>
                </c:pt>
                <c:pt idx="12">
                  <c:v>2100</c:v>
                </c:pt>
                <c:pt idx="13">
                  <c:v>2610</c:v>
                </c:pt>
                <c:pt idx="14">
                  <c:v>3140</c:v>
                </c:pt>
                <c:pt idx="15">
                  <c:v>4210</c:v>
                </c:pt>
                <c:pt idx="16">
                  <c:v>4720</c:v>
                </c:pt>
                <c:pt idx="17">
                  <c:v>5250</c:v>
                </c:pt>
                <c:pt idx="18">
                  <c:v>6350</c:v>
                </c:pt>
                <c:pt idx="19">
                  <c:v>7420</c:v>
                </c:pt>
                <c:pt idx="20">
                  <c:v>8490</c:v>
                </c:pt>
                <c:pt idx="21">
                  <c:v>9560</c:v>
                </c:pt>
                <c:pt idx="22">
                  <c:v>10620</c:v>
                </c:pt>
              </c:numCache>
            </c:numRef>
          </c:xVal>
          <c:yVal>
            <c:numRef>
              <c:f>Hoja1!$H$2:$H$24</c:f>
              <c:numCache>
                <c:formatCode>General</c:formatCode>
                <c:ptCount val="23"/>
                <c:pt idx="0">
                  <c:v>47</c:v>
                </c:pt>
                <c:pt idx="1">
                  <c:v>133</c:v>
                </c:pt>
                <c:pt idx="2">
                  <c:v>235</c:v>
                </c:pt>
                <c:pt idx="3">
                  <c:v>328</c:v>
                </c:pt>
                <c:pt idx="4">
                  <c:v>414</c:v>
                </c:pt>
                <c:pt idx="5">
                  <c:v>505</c:v>
                </c:pt>
                <c:pt idx="6">
                  <c:v>608</c:v>
                </c:pt>
                <c:pt idx="7">
                  <c:v>702</c:v>
                </c:pt>
                <c:pt idx="8">
                  <c:v>802</c:v>
                </c:pt>
                <c:pt idx="9">
                  <c:v>891</c:v>
                </c:pt>
                <c:pt idx="10">
                  <c:v>1024</c:v>
                </c:pt>
                <c:pt idx="11">
                  <c:v>1631</c:v>
                </c:pt>
                <c:pt idx="12">
                  <c:v>1959</c:v>
                </c:pt>
                <c:pt idx="13">
                  <c:v>2446</c:v>
                </c:pt>
                <c:pt idx="14">
                  <c:v>2954</c:v>
                </c:pt>
                <c:pt idx="15">
                  <c:v>3970</c:v>
                </c:pt>
                <c:pt idx="16">
                  <c:v>4458</c:v>
                </c:pt>
                <c:pt idx="17">
                  <c:v>4965</c:v>
                </c:pt>
                <c:pt idx="18">
                  <c:v>6012</c:v>
                </c:pt>
                <c:pt idx="19">
                  <c:v>7033</c:v>
                </c:pt>
                <c:pt idx="20">
                  <c:v>8049</c:v>
                </c:pt>
                <c:pt idx="21">
                  <c:v>9067</c:v>
                </c:pt>
                <c:pt idx="22">
                  <c:v>10086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48-4030-9562-EA23D6AE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05760"/>
        <c:axId val="514896904"/>
      </c:scatterChart>
      <c:valAx>
        <c:axId val="51490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Medida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896904"/>
        <c:crosses val="autoZero"/>
        <c:crossBetween val="midCat"/>
      </c:valAx>
      <c:valAx>
        <c:axId val="51489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Masa (gramos)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90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495301</xdr:colOff>
      <xdr:row>17</xdr:row>
      <xdr:rowOff>38099</xdr:rowOff>
    </xdr:from>
    <xdr:to>
      <xdr:col>15</xdr:col>
      <xdr:colOff>238125</xdr:colOff>
      <xdr:row>32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F92FAB-1E93-433D-AB39-77B8ED6F0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504826</xdr:colOff>
      <xdr:row>1</xdr:row>
      <xdr:rowOff>28575</xdr:rowOff>
    </xdr:from>
    <xdr:to>
      <xdr:col>16</xdr:col>
      <xdr:colOff>31750</xdr:colOff>
      <xdr:row>20</xdr:row>
      <xdr:rowOff>142874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28F9E1-1A98-4645-8C80-9F7C765F0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71A1-2FFF-47EC-8F47-05B1969FE152}">
  <dimension ref="A1:AC45"/>
  <sheetViews>
    <sheetView tabSelected="1" topLeftCell="I2" zoomScale="110" zoomScaleNormal="110" workbookViewId="0">
      <selection activeCell="Q19" sqref="Q19"/>
    </sheetView>
  </sheetViews>
  <sheetFormatPr baseColWidth="10" defaultRowHeight="15" x14ac:dyDescent="0.25"/>
  <cols>
    <col min="21" max="21" width="8" customWidth="1"/>
    <col min="23" max="23" width="12.7109375" bestFit="1" customWidth="1"/>
    <col min="26" max="26" width="11.85546875" bestFit="1" customWidth="1"/>
    <col min="29" max="29" width="11.85546875" bestFit="1" customWidth="1"/>
  </cols>
  <sheetData>
    <row r="1" spans="1:29" x14ac:dyDescent="0.25">
      <c r="A1" t="s">
        <v>1</v>
      </c>
      <c r="B1" t="s">
        <v>0</v>
      </c>
      <c r="C1" t="s">
        <v>2</v>
      </c>
      <c r="E1" t="s">
        <v>2</v>
      </c>
      <c r="F1" t="s">
        <v>3</v>
      </c>
      <c r="G1" t="s">
        <v>4</v>
      </c>
      <c r="H1" t="s">
        <v>5</v>
      </c>
      <c r="U1" t="s">
        <v>3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25</v>
      </c>
      <c r="AC1" t="s">
        <v>26</v>
      </c>
    </row>
    <row r="2" spans="1:29" x14ac:dyDescent="0.25">
      <c r="A2">
        <v>124</v>
      </c>
      <c r="B2">
        <v>124</v>
      </c>
      <c r="C2">
        <v>-81</v>
      </c>
      <c r="E2">
        <v>-96</v>
      </c>
      <c r="F2">
        <v>110</v>
      </c>
      <c r="G2">
        <v>110</v>
      </c>
      <c r="H2">
        <v>47</v>
      </c>
      <c r="U2">
        <v>2100</v>
      </c>
      <c r="V2">
        <v>2103</v>
      </c>
      <c r="W2">
        <v>2100</v>
      </c>
      <c r="X2">
        <v>2097</v>
      </c>
      <c r="Y2">
        <v>2097</v>
      </c>
      <c r="Z2">
        <v>2102</v>
      </c>
      <c r="AA2">
        <v>2099</v>
      </c>
      <c r="AB2">
        <f>_xlfn.STDEV.P(V2:AA2)/(SUM(V2:AA2)/6)</f>
        <v>1.0883719003653032E-3</v>
      </c>
      <c r="AC2">
        <f>SUM(AB2:AB7)/6</f>
        <v>4.5279007820768561E-4</v>
      </c>
    </row>
    <row r="3" spans="1:29" x14ac:dyDescent="0.25">
      <c r="A3">
        <v>150</v>
      </c>
      <c r="B3">
        <v>153</v>
      </c>
      <c r="F3">
        <v>200</v>
      </c>
      <c r="G3">
        <v>190</v>
      </c>
      <c r="H3">
        <v>133</v>
      </c>
      <c r="U3">
        <v>4200</v>
      </c>
      <c r="V3">
        <v>4204</v>
      </c>
      <c r="W3">
        <v>4202</v>
      </c>
      <c r="X3">
        <v>4199</v>
      </c>
      <c r="Y3">
        <v>4201</v>
      </c>
      <c r="Z3">
        <v>4203</v>
      </c>
      <c r="AA3">
        <v>4202</v>
      </c>
      <c r="AB3">
        <f t="shared" ref="AB3:AB6" si="0">_xlfn.STDEV.P(V3:AA3)/(SUM(V3:AA3)/6)</f>
        <v>3.7420098893564728E-4</v>
      </c>
    </row>
    <row r="4" spans="1:29" x14ac:dyDescent="0.25">
      <c r="A4">
        <v>180</v>
      </c>
      <c r="B4">
        <v>189</v>
      </c>
      <c r="F4">
        <v>300</v>
      </c>
      <c r="G4">
        <v>285</v>
      </c>
      <c r="H4">
        <v>235</v>
      </c>
      <c r="U4">
        <v>5260</v>
      </c>
      <c r="V4">
        <v>5265</v>
      </c>
      <c r="W4">
        <v>5263</v>
      </c>
      <c r="X4">
        <v>5261</v>
      </c>
      <c r="Y4">
        <v>5261</v>
      </c>
      <c r="Z4">
        <v>5264</v>
      </c>
      <c r="AA4">
        <v>5263</v>
      </c>
      <c r="AB4">
        <f t="shared" si="0"/>
        <v>2.7789100887963146E-4</v>
      </c>
    </row>
    <row r="5" spans="1:29" x14ac:dyDescent="0.25">
      <c r="A5">
        <v>201</v>
      </c>
      <c r="B5">
        <v>212</v>
      </c>
      <c r="F5">
        <v>400</v>
      </c>
      <c r="G5">
        <v>387</v>
      </c>
      <c r="H5">
        <v>328</v>
      </c>
      <c r="U5">
        <v>6320</v>
      </c>
      <c r="V5">
        <v>6323</v>
      </c>
      <c r="W5">
        <v>6321</v>
      </c>
      <c r="X5">
        <v>6318</v>
      </c>
      <c r="Y5">
        <v>6318</v>
      </c>
      <c r="Z5">
        <v>6323</v>
      </c>
      <c r="AA5">
        <v>6320</v>
      </c>
      <c r="AB5">
        <f t="shared" si="0"/>
        <v>3.2616926078772726E-4</v>
      </c>
    </row>
    <row r="6" spans="1:29" x14ac:dyDescent="0.25">
      <c r="A6">
        <v>220</v>
      </c>
      <c r="B6">
        <v>235</v>
      </c>
      <c r="F6">
        <v>500</v>
      </c>
      <c r="G6">
        <v>485</v>
      </c>
      <c r="H6">
        <v>414</v>
      </c>
      <c r="U6">
        <v>7380</v>
      </c>
      <c r="V6">
        <v>7383</v>
      </c>
      <c r="W6">
        <v>7380</v>
      </c>
      <c r="X6">
        <v>7377</v>
      </c>
      <c r="Y6">
        <v>7377</v>
      </c>
      <c r="Z6">
        <v>7381</v>
      </c>
      <c r="AA6">
        <v>7379</v>
      </c>
      <c r="AB6">
        <f t="shared" si="0"/>
        <v>2.9011072517706998E-4</v>
      </c>
    </row>
    <row r="7" spans="1:29" x14ac:dyDescent="0.25">
      <c r="A7">
        <v>241</v>
      </c>
      <c r="B7">
        <v>258</v>
      </c>
      <c r="F7">
        <v>600</v>
      </c>
      <c r="G7">
        <v>581</v>
      </c>
      <c r="H7">
        <v>505</v>
      </c>
      <c r="U7">
        <v>8440</v>
      </c>
      <c r="V7">
        <v>8438</v>
      </c>
      <c r="W7">
        <v>8439</v>
      </c>
      <c r="X7">
        <v>8433</v>
      </c>
      <c r="Y7">
        <v>8433</v>
      </c>
      <c r="Z7">
        <v>8439</v>
      </c>
      <c r="AA7">
        <v>8432</v>
      </c>
      <c r="AB7">
        <f>_xlfn.STDEV.P(V7:AA7)/(SUM(V7:AA7)/6)</f>
        <v>3.5999658510073491E-4</v>
      </c>
    </row>
    <row r="8" spans="1:29" x14ac:dyDescent="0.25">
      <c r="A8">
        <v>260</v>
      </c>
      <c r="B8">
        <v>281</v>
      </c>
      <c r="F8">
        <v>700</v>
      </c>
      <c r="G8">
        <v>664</v>
      </c>
      <c r="H8">
        <v>608</v>
      </c>
    </row>
    <row r="9" spans="1:29" x14ac:dyDescent="0.25">
      <c r="A9">
        <v>280</v>
      </c>
      <c r="B9">
        <v>304</v>
      </c>
      <c r="F9">
        <v>800</v>
      </c>
      <c r="G9">
        <v>760</v>
      </c>
      <c r="H9">
        <v>702</v>
      </c>
      <c r="R9" t="s">
        <v>2</v>
      </c>
      <c r="S9" t="s">
        <v>3</v>
      </c>
      <c r="T9" t="s">
        <v>0</v>
      </c>
      <c r="U9" t="s">
        <v>16</v>
      </c>
      <c r="V9" t="s">
        <v>17</v>
      </c>
      <c r="W9" t="s">
        <v>20</v>
      </c>
      <c r="X9" t="s">
        <v>21</v>
      </c>
      <c r="Y9" t="s">
        <v>18</v>
      </c>
    </row>
    <row r="10" spans="1:29" x14ac:dyDescent="0.25">
      <c r="A10">
        <v>300</v>
      </c>
      <c r="B10">
        <v>324</v>
      </c>
      <c r="F10">
        <v>900</v>
      </c>
      <c r="G10">
        <v>858</v>
      </c>
      <c r="H10">
        <v>802</v>
      </c>
      <c r="R10">
        <v>-92</v>
      </c>
      <c r="S10">
        <v>2100</v>
      </c>
      <c r="T10">
        <v>2103</v>
      </c>
      <c r="U10">
        <f t="shared" ref="U10:U15" si="1">U2-V2</f>
        <v>-3</v>
      </c>
      <c r="V10">
        <f>U10^2</f>
        <v>9</v>
      </c>
      <c r="W10">
        <f t="shared" ref="W10:W15" si="2">V2</f>
        <v>2103</v>
      </c>
      <c r="X10">
        <f>W10^2</f>
        <v>4422609</v>
      </c>
      <c r="Y10">
        <f>SUM(V10:V45)</f>
        <v>352</v>
      </c>
    </row>
    <row r="11" spans="1:29" x14ac:dyDescent="0.25">
      <c r="A11">
        <v>350</v>
      </c>
      <c r="B11">
        <v>379</v>
      </c>
      <c r="F11">
        <v>1000</v>
      </c>
      <c r="G11">
        <v>954</v>
      </c>
      <c r="H11">
        <v>891</v>
      </c>
      <c r="S11">
        <v>4200</v>
      </c>
      <c r="T11">
        <v>4204</v>
      </c>
      <c r="U11">
        <f t="shared" si="1"/>
        <v>-4</v>
      </c>
      <c r="V11">
        <f t="shared" ref="V11:V45" si="3">U11^2</f>
        <v>16</v>
      </c>
      <c r="W11">
        <f t="shared" si="2"/>
        <v>4204</v>
      </c>
      <c r="X11">
        <f t="shared" ref="X11:X45" si="4">W11^2</f>
        <v>17673616</v>
      </c>
      <c r="Y11" t="s">
        <v>19</v>
      </c>
    </row>
    <row r="12" spans="1:29" x14ac:dyDescent="0.25">
      <c r="A12">
        <v>400</v>
      </c>
      <c r="B12">
        <v>439</v>
      </c>
      <c r="F12">
        <v>1135</v>
      </c>
      <c r="G12">
        <v>1069</v>
      </c>
      <c r="H12">
        <v>1024</v>
      </c>
      <c r="S12">
        <v>5260</v>
      </c>
      <c r="T12">
        <v>5265</v>
      </c>
      <c r="U12">
        <f t="shared" si="1"/>
        <v>-5</v>
      </c>
      <c r="V12">
        <f t="shared" si="3"/>
        <v>25</v>
      </c>
      <c r="W12">
        <f t="shared" si="2"/>
        <v>5265</v>
      </c>
      <c r="X12">
        <f t="shared" si="4"/>
        <v>27720225</v>
      </c>
      <c r="Y12">
        <f>Y10/36</f>
        <v>9.7777777777777786</v>
      </c>
    </row>
    <row r="13" spans="1:29" x14ac:dyDescent="0.25">
      <c r="A13">
        <v>450</v>
      </c>
      <c r="B13">
        <v>494</v>
      </c>
      <c r="F13">
        <v>1780</v>
      </c>
      <c r="G13">
        <v>1690</v>
      </c>
      <c r="H13">
        <v>1631</v>
      </c>
      <c r="S13">
        <v>6320</v>
      </c>
      <c r="T13">
        <v>6323</v>
      </c>
      <c r="U13">
        <f t="shared" si="1"/>
        <v>-3</v>
      </c>
      <c r="V13">
        <f t="shared" si="3"/>
        <v>9</v>
      </c>
      <c r="W13">
        <f t="shared" si="2"/>
        <v>6323</v>
      </c>
      <c r="X13">
        <f t="shared" si="4"/>
        <v>39980329</v>
      </c>
    </row>
    <row r="14" spans="1:29" x14ac:dyDescent="0.25">
      <c r="A14">
        <v>500</v>
      </c>
      <c r="B14">
        <v>552</v>
      </c>
      <c r="F14">
        <v>2100</v>
      </c>
      <c r="G14">
        <v>2000</v>
      </c>
      <c r="H14">
        <v>1959</v>
      </c>
      <c r="S14">
        <v>7380</v>
      </c>
      <c r="T14">
        <v>7383</v>
      </c>
      <c r="U14">
        <f t="shared" si="1"/>
        <v>-3</v>
      </c>
      <c r="V14">
        <f t="shared" si="3"/>
        <v>9</v>
      </c>
      <c r="W14">
        <f t="shared" si="2"/>
        <v>7383</v>
      </c>
      <c r="X14">
        <f t="shared" si="4"/>
        <v>54508689</v>
      </c>
      <c r="Y14" t="s">
        <v>22</v>
      </c>
    </row>
    <row r="15" spans="1:29" x14ac:dyDescent="0.25">
      <c r="A15">
        <v>550</v>
      </c>
      <c r="B15">
        <v>607</v>
      </c>
      <c r="F15">
        <v>2610</v>
      </c>
      <c r="G15">
        <v>2487</v>
      </c>
      <c r="H15">
        <v>2446</v>
      </c>
      <c r="S15">
        <v>8440</v>
      </c>
      <c r="T15">
        <v>8438</v>
      </c>
      <c r="U15">
        <f t="shared" si="1"/>
        <v>2</v>
      </c>
      <c r="V15">
        <f t="shared" si="3"/>
        <v>4</v>
      </c>
      <c r="W15">
        <f t="shared" si="2"/>
        <v>8438</v>
      </c>
      <c r="X15">
        <f t="shared" si="4"/>
        <v>71199844</v>
      </c>
      <c r="Y15">
        <f>SUM(X10:X45)</f>
        <v>1291965952</v>
      </c>
    </row>
    <row r="16" spans="1:29" x14ac:dyDescent="0.25">
      <c r="A16">
        <v>600</v>
      </c>
      <c r="B16">
        <v>669</v>
      </c>
      <c r="F16">
        <v>3140</v>
      </c>
      <c r="G16">
        <v>2993</v>
      </c>
      <c r="H16">
        <v>2954</v>
      </c>
      <c r="S16">
        <v>2100</v>
      </c>
      <c r="T16">
        <v>2100</v>
      </c>
      <c r="U16">
        <f t="shared" ref="U16:U21" si="5">U2-W2</f>
        <v>0</v>
      </c>
      <c r="V16">
        <f t="shared" si="3"/>
        <v>0</v>
      </c>
      <c r="W16">
        <f t="shared" ref="W16:W21" si="6">W2</f>
        <v>2100</v>
      </c>
      <c r="X16">
        <f t="shared" si="4"/>
        <v>4410000</v>
      </c>
      <c r="Y16" t="s">
        <v>23</v>
      </c>
    </row>
    <row r="17" spans="1:25" x14ac:dyDescent="0.25">
      <c r="A17">
        <v>650</v>
      </c>
      <c r="B17">
        <v>722</v>
      </c>
      <c r="F17">
        <v>4210</v>
      </c>
      <c r="G17">
        <v>4017</v>
      </c>
      <c r="H17">
        <v>3970</v>
      </c>
      <c r="S17">
        <v>4200</v>
      </c>
      <c r="T17">
        <v>4202</v>
      </c>
      <c r="U17">
        <f t="shared" si="5"/>
        <v>-2</v>
      </c>
      <c r="V17">
        <f t="shared" si="3"/>
        <v>4</v>
      </c>
      <c r="W17">
        <f t="shared" si="6"/>
        <v>4202</v>
      </c>
      <c r="X17">
        <f t="shared" si="4"/>
        <v>17656804</v>
      </c>
      <c r="Y17">
        <f>Y15/36</f>
        <v>35887943.111111112</v>
      </c>
    </row>
    <row r="18" spans="1:25" x14ac:dyDescent="0.25">
      <c r="A18">
        <v>700</v>
      </c>
      <c r="B18">
        <v>777</v>
      </c>
      <c r="F18">
        <v>4720</v>
      </c>
      <c r="G18">
        <v>4502</v>
      </c>
      <c r="H18">
        <v>4458</v>
      </c>
      <c r="S18">
        <v>5260</v>
      </c>
      <c r="T18">
        <v>5263</v>
      </c>
      <c r="U18">
        <f t="shared" si="5"/>
        <v>-3</v>
      </c>
      <c r="V18">
        <f t="shared" si="3"/>
        <v>9</v>
      </c>
      <c r="W18">
        <f t="shared" si="6"/>
        <v>5263</v>
      </c>
      <c r="X18">
        <f t="shared" si="4"/>
        <v>27699169</v>
      </c>
    </row>
    <row r="19" spans="1:25" x14ac:dyDescent="0.25">
      <c r="A19">
        <v>752</v>
      </c>
      <c r="B19">
        <v>837</v>
      </c>
      <c r="F19">
        <v>5250</v>
      </c>
      <c r="G19">
        <v>5008</v>
      </c>
      <c r="H19">
        <v>4965</v>
      </c>
      <c r="S19">
        <v>6320</v>
      </c>
      <c r="T19">
        <v>6321</v>
      </c>
      <c r="U19">
        <f t="shared" si="5"/>
        <v>-1</v>
      </c>
      <c r="V19">
        <f t="shared" si="3"/>
        <v>1</v>
      </c>
      <c r="W19">
        <f t="shared" si="6"/>
        <v>6321</v>
      </c>
      <c r="X19">
        <f t="shared" si="4"/>
        <v>39955041</v>
      </c>
      <c r="Y19" t="s">
        <v>24</v>
      </c>
    </row>
    <row r="20" spans="1:25" x14ac:dyDescent="0.25">
      <c r="A20">
        <v>800</v>
      </c>
      <c r="B20">
        <v>891</v>
      </c>
      <c r="F20">
        <v>6350</v>
      </c>
      <c r="G20">
        <v>6045</v>
      </c>
      <c r="H20">
        <v>6012</v>
      </c>
      <c r="S20">
        <v>7380</v>
      </c>
      <c r="T20">
        <v>7380</v>
      </c>
      <c r="U20">
        <f t="shared" si="5"/>
        <v>0</v>
      </c>
      <c r="V20">
        <f t="shared" si="3"/>
        <v>0</v>
      </c>
      <c r="W20">
        <f t="shared" si="6"/>
        <v>7380</v>
      </c>
      <c r="X20">
        <f t="shared" si="4"/>
        <v>54464400</v>
      </c>
      <c r="Y20">
        <f>(Y17-Y12)/Y17</f>
        <v>0.99999972754699973</v>
      </c>
    </row>
    <row r="21" spans="1:25" x14ac:dyDescent="0.25">
      <c r="A21">
        <v>850</v>
      </c>
      <c r="B21">
        <v>948</v>
      </c>
      <c r="F21">
        <v>7420</v>
      </c>
      <c r="G21">
        <v>7061</v>
      </c>
      <c r="H21">
        <v>7033</v>
      </c>
      <c r="S21">
        <v>8440</v>
      </c>
      <c r="T21">
        <v>8439</v>
      </c>
      <c r="U21">
        <f t="shared" si="5"/>
        <v>1</v>
      </c>
      <c r="V21">
        <f t="shared" si="3"/>
        <v>1</v>
      </c>
      <c r="W21">
        <f t="shared" si="6"/>
        <v>8439</v>
      </c>
      <c r="X21">
        <f t="shared" si="4"/>
        <v>71216721</v>
      </c>
    </row>
    <row r="22" spans="1:25" x14ac:dyDescent="0.25">
      <c r="A22">
        <v>903</v>
      </c>
      <c r="B22">
        <v>1010</v>
      </c>
      <c r="F22">
        <v>8490</v>
      </c>
      <c r="G22">
        <v>8075</v>
      </c>
      <c r="H22">
        <v>8049</v>
      </c>
      <c r="S22">
        <v>2100</v>
      </c>
      <c r="T22">
        <v>2097</v>
      </c>
      <c r="U22">
        <f>U2-X2</f>
        <v>3</v>
      </c>
      <c r="V22">
        <f t="shared" si="3"/>
        <v>9</v>
      </c>
      <c r="W22">
        <f t="shared" ref="W22:W27" si="7">X2</f>
        <v>2097</v>
      </c>
      <c r="X22">
        <f t="shared" si="4"/>
        <v>4397409</v>
      </c>
    </row>
    <row r="23" spans="1:25" x14ac:dyDescent="0.25">
      <c r="A23">
        <v>950</v>
      </c>
      <c r="B23">
        <v>1060</v>
      </c>
      <c r="F23">
        <v>9560</v>
      </c>
      <c r="G23">
        <v>9088</v>
      </c>
      <c r="H23">
        <v>9067</v>
      </c>
      <c r="S23">
        <v>4200</v>
      </c>
      <c r="T23">
        <v>4199</v>
      </c>
      <c r="U23">
        <f t="shared" ref="U23:U27" si="8">U3-X3</f>
        <v>1</v>
      </c>
      <c r="V23">
        <f t="shared" si="3"/>
        <v>1</v>
      </c>
      <c r="W23">
        <f t="shared" si="7"/>
        <v>4199</v>
      </c>
      <c r="X23">
        <f t="shared" si="4"/>
        <v>17631601</v>
      </c>
    </row>
    <row r="24" spans="1:25" x14ac:dyDescent="0.25">
      <c r="A24">
        <v>1000</v>
      </c>
      <c r="B24">
        <v>1017</v>
      </c>
      <c r="F24">
        <v>10620</v>
      </c>
      <c r="G24">
        <v>10100</v>
      </c>
      <c r="H24">
        <v>10086</v>
      </c>
      <c r="S24">
        <v>5260</v>
      </c>
      <c r="T24">
        <v>5261</v>
      </c>
      <c r="U24">
        <f t="shared" si="8"/>
        <v>-1</v>
      </c>
      <c r="V24">
        <f t="shared" si="3"/>
        <v>1</v>
      </c>
      <c r="W24">
        <f t="shared" si="7"/>
        <v>5261</v>
      </c>
      <c r="X24">
        <f t="shared" si="4"/>
        <v>27678121</v>
      </c>
    </row>
    <row r="25" spans="1:25" x14ac:dyDescent="0.25">
      <c r="A25">
        <v>2067</v>
      </c>
      <c r="B25">
        <v>2327</v>
      </c>
      <c r="S25">
        <v>6320</v>
      </c>
      <c r="T25">
        <v>6318</v>
      </c>
      <c r="U25">
        <f t="shared" si="8"/>
        <v>2</v>
      </c>
      <c r="V25">
        <f t="shared" si="3"/>
        <v>4</v>
      </c>
      <c r="W25">
        <f t="shared" si="7"/>
        <v>6318</v>
      </c>
      <c r="X25">
        <f t="shared" si="4"/>
        <v>39917124</v>
      </c>
    </row>
    <row r="26" spans="1:25" x14ac:dyDescent="0.25">
      <c r="A26">
        <v>2387</v>
      </c>
      <c r="B26">
        <v>2685</v>
      </c>
      <c r="S26">
        <v>7380</v>
      </c>
      <c r="T26">
        <v>7377</v>
      </c>
      <c r="U26">
        <f t="shared" si="8"/>
        <v>3</v>
      </c>
      <c r="V26">
        <f t="shared" si="3"/>
        <v>9</v>
      </c>
      <c r="W26">
        <f t="shared" si="7"/>
        <v>7377</v>
      </c>
      <c r="X26">
        <f t="shared" si="4"/>
        <v>54420129</v>
      </c>
    </row>
    <row r="27" spans="1:25" x14ac:dyDescent="0.25">
      <c r="S27">
        <v>8440</v>
      </c>
      <c r="T27">
        <v>8433</v>
      </c>
      <c r="U27">
        <f t="shared" si="8"/>
        <v>7</v>
      </c>
      <c r="V27">
        <f t="shared" si="3"/>
        <v>49</v>
      </c>
      <c r="W27">
        <f t="shared" si="7"/>
        <v>8433</v>
      </c>
      <c r="X27">
        <f t="shared" si="4"/>
        <v>71115489</v>
      </c>
    </row>
    <row r="28" spans="1:25" x14ac:dyDescent="0.25">
      <c r="S28">
        <v>2100</v>
      </c>
      <c r="T28">
        <v>2097</v>
      </c>
      <c r="U28">
        <f>U2-Y2</f>
        <v>3</v>
      </c>
      <c r="V28">
        <f t="shared" si="3"/>
        <v>9</v>
      </c>
      <c r="W28">
        <f t="shared" ref="W28:W33" si="9">Y2</f>
        <v>2097</v>
      </c>
      <c r="X28">
        <f t="shared" si="4"/>
        <v>4397409</v>
      </c>
    </row>
    <row r="29" spans="1:25" x14ac:dyDescent="0.25">
      <c r="F29" t="s">
        <v>6</v>
      </c>
      <c r="G29" t="s">
        <v>7</v>
      </c>
      <c r="H29" t="s">
        <v>8</v>
      </c>
      <c r="S29">
        <v>4200</v>
      </c>
      <c r="T29">
        <v>4201</v>
      </c>
      <c r="U29">
        <f t="shared" ref="U29:U33" si="10">U3-Y3</f>
        <v>-1</v>
      </c>
      <c r="V29">
        <f t="shared" si="3"/>
        <v>1</v>
      </c>
      <c r="W29">
        <f t="shared" si="9"/>
        <v>4201</v>
      </c>
      <c r="X29">
        <f t="shared" si="4"/>
        <v>17648401</v>
      </c>
    </row>
    <row r="30" spans="1:25" x14ac:dyDescent="0.25">
      <c r="F30">
        <f>(110+10620)/2+110</f>
        <v>5475</v>
      </c>
      <c r="G30">
        <v>5210.7516999999998</v>
      </c>
      <c r="H30">
        <v>5173.2</v>
      </c>
      <c r="S30">
        <v>5260</v>
      </c>
      <c r="T30">
        <v>5261</v>
      </c>
      <c r="U30">
        <f t="shared" si="10"/>
        <v>-1</v>
      </c>
      <c r="V30">
        <f t="shared" si="3"/>
        <v>1</v>
      </c>
      <c r="W30">
        <f t="shared" si="9"/>
        <v>5261</v>
      </c>
      <c r="X30">
        <f t="shared" si="4"/>
        <v>27678121</v>
      </c>
    </row>
    <row r="31" spans="1:25" x14ac:dyDescent="0.25">
      <c r="S31">
        <v>6320</v>
      </c>
      <c r="T31">
        <v>6318</v>
      </c>
      <c r="U31">
        <f t="shared" si="10"/>
        <v>2</v>
      </c>
      <c r="V31">
        <f t="shared" si="3"/>
        <v>4</v>
      </c>
      <c r="W31">
        <f t="shared" si="9"/>
        <v>6318</v>
      </c>
      <c r="X31">
        <f t="shared" si="4"/>
        <v>39917124</v>
      </c>
    </row>
    <row r="32" spans="1:25" x14ac:dyDescent="0.25">
      <c r="F32" t="s">
        <v>9</v>
      </c>
      <c r="S32">
        <v>7380</v>
      </c>
      <c r="T32">
        <v>7377</v>
      </c>
      <c r="U32">
        <f t="shared" si="10"/>
        <v>3</v>
      </c>
      <c r="V32">
        <f t="shared" si="3"/>
        <v>9</v>
      </c>
      <c r="W32">
        <f t="shared" si="9"/>
        <v>7377</v>
      </c>
      <c r="X32">
        <f t="shared" si="4"/>
        <v>54420129</v>
      </c>
    </row>
    <row r="33" spans="6:24" x14ac:dyDescent="0.25">
      <c r="F33">
        <v>0.374973</v>
      </c>
      <c r="S33">
        <v>8440</v>
      </c>
      <c r="T33">
        <v>8433</v>
      </c>
      <c r="U33">
        <f t="shared" si="10"/>
        <v>7</v>
      </c>
      <c r="V33">
        <f t="shared" si="3"/>
        <v>49</v>
      </c>
      <c r="W33">
        <f t="shared" si="9"/>
        <v>8433</v>
      </c>
      <c r="X33">
        <f t="shared" si="4"/>
        <v>71115489</v>
      </c>
    </row>
    <row r="34" spans="6:24" x14ac:dyDescent="0.25">
      <c r="S34">
        <v>2100</v>
      </c>
      <c r="T34">
        <v>2102</v>
      </c>
      <c r="U34">
        <f>U2-Z2</f>
        <v>-2</v>
      </c>
      <c r="V34">
        <f t="shared" si="3"/>
        <v>4</v>
      </c>
      <c r="W34">
        <f t="shared" ref="W34:W39" si="11">Z2</f>
        <v>2102</v>
      </c>
      <c r="X34">
        <f t="shared" si="4"/>
        <v>4418404</v>
      </c>
    </row>
    <row r="35" spans="6:24" x14ac:dyDescent="0.25">
      <c r="S35">
        <v>4200</v>
      </c>
      <c r="T35">
        <v>4203</v>
      </c>
      <c r="U35">
        <f t="shared" ref="U35:U39" si="12">U3-Z3</f>
        <v>-3</v>
      </c>
      <c r="V35">
        <f t="shared" si="3"/>
        <v>9</v>
      </c>
      <c r="W35">
        <f t="shared" si="11"/>
        <v>4203</v>
      </c>
      <c r="X35">
        <f t="shared" si="4"/>
        <v>17665209</v>
      </c>
    </row>
    <row r="36" spans="6:24" x14ac:dyDescent="0.25">
      <c r="S36">
        <v>5260</v>
      </c>
      <c r="T36">
        <v>5264</v>
      </c>
      <c r="U36">
        <f t="shared" si="12"/>
        <v>-4</v>
      </c>
      <c r="V36">
        <f t="shared" si="3"/>
        <v>16</v>
      </c>
      <c r="W36">
        <f t="shared" si="11"/>
        <v>5264</v>
      </c>
      <c r="X36">
        <f t="shared" si="4"/>
        <v>27709696</v>
      </c>
    </row>
    <row r="37" spans="6:24" x14ac:dyDescent="0.25">
      <c r="S37">
        <v>6320</v>
      </c>
      <c r="T37">
        <v>6323</v>
      </c>
      <c r="U37">
        <f t="shared" si="12"/>
        <v>-3</v>
      </c>
      <c r="V37">
        <f t="shared" si="3"/>
        <v>9</v>
      </c>
      <c r="W37">
        <f t="shared" si="11"/>
        <v>6323</v>
      </c>
      <c r="X37">
        <f t="shared" si="4"/>
        <v>39980329</v>
      </c>
    </row>
    <row r="38" spans="6:24" x14ac:dyDescent="0.25">
      <c r="S38">
        <v>7380</v>
      </c>
      <c r="T38">
        <v>7381</v>
      </c>
      <c r="U38">
        <f t="shared" si="12"/>
        <v>-1</v>
      </c>
      <c r="V38">
        <f t="shared" si="3"/>
        <v>1</v>
      </c>
      <c r="W38">
        <f t="shared" si="11"/>
        <v>7381</v>
      </c>
      <c r="X38">
        <f t="shared" si="4"/>
        <v>54479161</v>
      </c>
    </row>
    <row r="39" spans="6:24" x14ac:dyDescent="0.25">
      <c r="S39">
        <v>8440</v>
      </c>
      <c r="T39">
        <v>8439</v>
      </c>
      <c r="U39">
        <f t="shared" si="12"/>
        <v>1</v>
      </c>
      <c r="V39">
        <f t="shared" si="3"/>
        <v>1</v>
      </c>
      <c r="W39">
        <f t="shared" si="11"/>
        <v>8439</v>
      </c>
      <c r="X39">
        <f t="shared" si="4"/>
        <v>71216721</v>
      </c>
    </row>
    <row r="40" spans="6:24" x14ac:dyDescent="0.25">
      <c r="S40">
        <v>2100</v>
      </c>
      <c r="T40">
        <v>2099</v>
      </c>
      <c r="U40">
        <f>U2-AA2</f>
        <v>1</v>
      </c>
      <c r="V40">
        <f t="shared" si="3"/>
        <v>1</v>
      </c>
      <c r="W40">
        <f t="shared" ref="W40:W45" si="13">AA2</f>
        <v>2099</v>
      </c>
      <c r="X40">
        <f t="shared" si="4"/>
        <v>4405801</v>
      </c>
    </row>
    <row r="41" spans="6:24" x14ac:dyDescent="0.25">
      <c r="S41">
        <v>4200</v>
      </c>
      <c r="T41">
        <v>4202</v>
      </c>
      <c r="U41">
        <f t="shared" ref="U41:U45" si="14">U3-AA3</f>
        <v>-2</v>
      </c>
      <c r="V41">
        <f t="shared" si="3"/>
        <v>4</v>
      </c>
      <c r="W41">
        <f t="shared" si="13"/>
        <v>4202</v>
      </c>
      <c r="X41">
        <f t="shared" si="4"/>
        <v>17656804</v>
      </c>
    </row>
    <row r="42" spans="6:24" x14ac:dyDescent="0.25">
      <c r="S42">
        <v>5260</v>
      </c>
      <c r="T42">
        <v>5263</v>
      </c>
      <c r="U42">
        <f t="shared" si="14"/>
        <v>-3</v>
      </c>
      <c r="V42">
        <f t="shared" si="3"/>
        <v>9</v>
      </c>
      <c r="W42">
        <f t="shared" si="13"/>
        <v>5263</v>
      </c>
      <c r="X42">
        <f t="shared" si="4"/>
        <v>27699169</v>
      </c>
    </row>
    <row r="43" spans="6:24" x14ac:dyDescent="0.25">
      <c r="S43">
        <v>6320</v>
      </c>
      <c r="T43">
        <v>6320</v>
      </c>
      <c r="U43">
        <f t="shared" si="14"/>
        <v>0</v>
      </c>
      <c r="V43">
        <f t="shared" si="3"/>
        <v>0</v>
      </c>
      <c r="W43">
        <f t="shared" si="13"/>
        <v>6320</v>
      </c>
      <c r="X43">
        <f t="shared" si="4"/>
        <v>39942400</v>
      </c>
    </row>
    <row r="44" spans="6:24" x14ac:dyDescent="0.25">
      <c r="S44">
        <v>7380</v>
      </c>
      <c r="T44">
        <v>7379</v>
      </c>
      <c r="U44">
        <f t="shared" si="14"/>
        <v>1</v>
      </c>
      <c r="V44">
        <f t="shared" si="3"/>
        <v>1</v>
      </c>
      <c r="W44">
        <f t="shared" si="13"/>
        <v>7379</v>
      </c>
      <c r="X44">
        <f t="shared" si="4"/>
        <v>54449641</v>
      </c>
    </row>
    <row r="45" spans="6:24" x14ac:dyDescent="0.25">
      <c r="S45">
        <v>8440</v>
      </c>
      <c r="T45">
        <v>8432</v>
      </c>
      <c r="U45">
        <f t="shared" si="14"/>
        <v>8</v>
      </c>
      <c r="V45">
        <f t="shared" si="3"/>
        <v>64</v>
      </c>
      <c r="W45">
        <f t="shared" si="13"/>
        <v>8432</v>
      </c>
      <c r="X45">
        <f t="shared" si="4"/>
        <v>71098624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Nacho</cp:lastModifiedBy>
  <dcterms:created xsi:type="dcterms:W3CDTF">2018-05-05T18:26:32Z</dcterms:created>
  <dcterms:modified xsi:type="dcterms:W3CDTF">2018-06-19T22:13:25Z</dcterms:modified>
</cp:coreProperties>
</file>