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Sheet22" sheetId="7" r:id="rId10"/>
    <sheet state="visible" name="Copy of Modelos actuales" sheetId="8" r:id="rId11"/>
    <sheet state="visible" name="Calculate m_to_use" sheetId="9" r:id="rId12"/>
    <sheet state="hidden" name="Cuando reentrenar modelos" sheetId="10" r:id="rId13"/>
    <sheet state="hidden" name="Analisis Doble oportunidad" sheetId="11" r:id="rId14"/>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7"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Tal como lo use en la semana 22</t>
      </text>
    </comment>
    <comment authorId="0" ref="C5">
      <text>
        <t xml:space="preserve">Tal como lo use en la semana 22</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<sst xmlns="http://schemas.openxmlformats.org/spreadsheetml/2006/main" count="821" uniqueCount="480">
  <si>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</si>
  <si>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</si>
  <si>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</si>
  <si>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</si>
  <si>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</si>
  <si>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</si>
  <si>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</si>
  <si>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</si>
  <si>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</si>
  <si>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</si>
  <si>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</si>
  <si>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</si>
  <si>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</si>
  <si>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</si>
  <si>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</si>
  <si>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</si>
  <si>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</si>
  <si>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</si>
  <si>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</si>
  <si>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</si>
  <si>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</si>
  <si>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</si>
  <si>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</si>
  <si>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</si>
  <si>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</si>
  <si>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</si>
  <si>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</si>
  <si>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</si>
  <si>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</si>
  <si>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</si>
  <si>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</si>
  <si>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</si>
  <si>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</si>
  <si>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</si>
  <si>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</si>
  <si>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</si>
  <si>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</si>
  <si>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</si>
  <si>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</si>
  <si>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</si>
  <si>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</si>
  <si>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</si>
  <si>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</si>
  <si>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</si>
  <si>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</si>
  <si>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</si>
  <si>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</si>
  <si>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</si>
  <si>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</si>
  <si>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</si>
  <si>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</si>
  <si>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</si>
  <si>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</si>
  <si>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</si>
  <si>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</si>
  <si>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</si>
  <si>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</si>
  <si>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</si>
  <si>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</si>
  <si>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</si>
  <si>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</si>
  <si>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</si>
  <si>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</si>
  <si>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</si>
  <si>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</si>
  <si>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</si>
  <si>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</si>
  <si>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</si>
  <si>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</si>
  <si>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</si>
  <si>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</si>
  <si>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</si>
  <si>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</si>
  <si>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</si>
  <si>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</si>
  <si>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</si>
  <si>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</si>
  <si>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</si>
  <si>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</si>
  <si>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</si>
  <si>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</si>
  <si>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</si>
  <si>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</si>
  <si>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</si>
  <si>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</si>
  <si>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</si>
  <si>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</si>
  <si>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</si>
  <si>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</si>
  <si>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</si>
  <si>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</si>
  <si>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</si>
  <si>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</si>
  <si>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</si>
  <si>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</si>
  <si>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</si>
  <si>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</si>
  <si>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</si>
  <si>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</si>
  <si>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</si>
  <si>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</si>
  <si>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</si>
  <si>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</si>
  <si>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</si>
  <si>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</si>
  <si>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</si>
  <si>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</si>
  <si>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</si>
  <si>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</si>
  <si>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</si>
  <si>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</si>
  <si>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</si>
  <si>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</si>
  <si>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</si>
  <si>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</si>
  <si>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</si>
  <si>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</si>
  <si>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</si>
  <si>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</si>
  <si>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</si>
  <si>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</si>
  <si>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</si>
  <si>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</si>
  <si>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</si>
  <si>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</si>
  <si>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</si>
  <si>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</si>
  <si>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</si>
  <si>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</si>
  <si>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</si>
  <si>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</si>
  <si>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</si>
  <si>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</si>
  <si>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</si>
  <si>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</si>
  <si>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</si>
  <si>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</si>
  <si>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</si>
  <si>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</si>
  <si>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</si>
  <si>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</si>
  <si>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</si>
  <si>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</si>
  <si>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</si>
  <si>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</si>
  <si>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</si>
  <si>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</si>
  <si>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</si>
  <si>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</si>
  <si>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</si>
  <si>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</si>
  <si>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</si>
  <si>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</si>
  <si>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</si>
  <si>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</si>
  <si>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</si>
  <si>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</si>
  <si>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</si>
  <si>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</si>
  <si>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</si>
  <si>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</si>
  <si>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</si>
  <si>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</si>
  <si>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</si>
  <si>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</si>
  <si>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</si>
  <si>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</si>
  <si>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</si>
  <si>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</si>
  <si>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</si>
  <si>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</si>
  <si>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</si>
  <si>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</si>
  <si>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</si>
  <si>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</si>
  <si>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</si>
  <si>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</si>
  <si>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</si>
  <si>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</si>
  <si>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</si>
  <si>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</si>
  <si>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</si>
  <si>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</si>
  <si>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</si>
  <si>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</si>
  <si>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</si>
  <si>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</si>
  <si>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</si>
  <si>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</si>
  <si>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</si>
  <si>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</si>
  <si>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</si>
  <si>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</si>
  <si>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</si>
  <si>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</si>
  <si>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</si>
  <si>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</si>
  <si>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</si>
  <si>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</si>
  <si>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</si>
  <si>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</si>
  <si>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</si>
  <si>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</si>
  <si>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</si>
  <si>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</si>
  <si>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</si>
  <si>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</si>
  <si>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</si>
  <si>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</si>
  <si>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</si>
  <si>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</si>
  <si>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</si>
  <si>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</si>
  <si>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</si>
  <si>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</si>
  <si>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</si>
  <si>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</si>
  <si>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</si>
  <si>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</si>
  <si>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</si>
  <si>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</si>
  <si>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</si>
  <si>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</si>
  <si>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</si>
  <si>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</si>
  <si>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</si>
  <si>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</si>
  <si>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</si>
  <si>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</si>
  <si>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</si>
  <si>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3.56</t>
  </si>
  <si>
    <t>ITA</t>
  </si>
  <si>
    <t>0</t>
  </si>
  <si>
    <t>SPA</t>
  </si>
  <si>
    <t>1.66</t>
  </si>
  <si>
    <t>1.19</t>
  </si>
  <si>
    <t>4.09</t>
  </si>
  <si>
    <t>Country</t>
  </si>
  <si>
    <t>Correl ROI y Expected ROI</t>
  </si>
  <si>
    <t>6.40</t>
  </si>
  <si>
    <t>6.04</t>
  </si>
  <si>
    <t>mean</t>
  </si>
  <si>
    <t>5.53</t>
  </si>
  <si>
    <t>median</t>
  </si>
  <si>
    <t>7.57</t>
  </si>
  <si>
    <t>p25</t>
  </si>
  <si>
    <t>p75</t>
  </si>
  <si>
    <t>4.51</t>
  </si>
  <si>
    <t>Gracias a las nuevas métricas de G/P sin bank en test, me di cuenta de que:</t>
  </si>
  <si>
    <t>3.84</t>
  </si>
  <si>
    <t>La rentabilidad en ITA está en el visitante y no en el empate como creía.</t>
  </si>
  <si>
    <t>1.39</t>
  </si>
  <si>
    <t>La rentabilidad en ENG y GER está en el empate tal como creía.</t>
  </si>
  <si>
    <t>4.39</t>
  </si>
  <si>
    <t>En SPA esta repartido aunque Empate saca una ventaja.</t>
  </si>
  <si>
    <t>3.11</t>
  </si>
  <si>
    <t>En FRA, depende el modelo. A veces local, a veces, empate.</t>
  </si>
  <si>
    <t>Si en FRA empate no rinde, no tiene sentido exigirle una buena distrib en empate… → Tiene sentido pero al parecer si importa el empate puesto que el modelo que gana se basa en empate.</t>
  </si>
  <si>
    <t>0.77</t>
  </si>
  <si>
    <t>5.11</t>
  </si>
  <si>
    <t>1.73</t>
  </si>
  <si>
    <t>1.91</t>
  </si>
  <si>
    <t>2.11</t>
  </si>
  <si>
    <t>1.80</t>
  </si>
  <si>
    <t>1.75</t>
  </si>
  <si>
    <t>1.93</t>
  </si>
  <si>
    <t>1.81</t>
  </si>
  <si>
    <t>2.78</t>
  </si>
  <si>
    <t>2.03</t>
  </si>
  <si>
    <t>2.42</t>
  </si>
  <si>
    <t>1.71</t>
  </si>
  <si>
    <t>2.75</t>
  </si>
  <si>
    <t>2.97</t>
  </si>
  <si>
    <t>2.27</t>
  </si>
  <si>
    <t>2.40</t>
  </si>
  <si>
    <t>2.35</t>
  </si>
  <si>
    <t>2.48</t>
  </si>
  <si>
    <t>2.26</t>
  </si>
  <si>
    <t>6.61</t>
  </si>
  <si>
    <t>5.75</t>
  </si>
  <si>
    <t>7.56</t>
  </si>
  <si>
    <t>5.64</t>
  </si>
  <si>
    <t>7.60</t>
  </si>
  <si>
    <t>4.33</t>
  </si>
  <si>
    <t>4.04</t>
  </si>
  <si>
    <t>4.42</t>
  </si>
  <si>
    <t>4.29</t>
  </si>
  <si>
    <t>4.49</t>
  </si>
  <si>
    <t>6.05</t>
  </si>
  <si>
    <t>4.90</t>
  </si>
  <si>
    <t>4.81</t>
  </si>
  <si>
    <t>5.31</t>
  </si>
  <si>
    <t>6.94</t>
  </si>
  <si>
    <t>5.86</t>
  </si>
  <si>
    <t>5.78</t>
  </si>
  <si>
    <t>3.52</t>
  </si>
  <si>
    <t>7.25</t>
  </si>
  <si>
    <t>7.53</t>
  </si>
  <si>
    <t>12.29</t>
  </si>
  <si>
    <t>9.41</t>
  </si>
  <si>
    <t>6.09</t>
  </si>
  <si>
    <t>8.27</t>
  </si>
  <si>
    <t>6.20</t>
  </si>
  <si>
    <t>12.80</t>
  </si>
  <si>
    <t>10.72</t>
  </si>
  <si>
    <t>7.87</t>
  </si>
  <si>
    <t>6.44</t>
  </si>
  <si>
    <t>6.88</t>
  </si>
  <si>
    <t>6.24</t>
  </si>
  <si>
    <t>7.71</t>
  </si>
  <si>
    <t>9.96</t>
  </si>
  <si>
    <t>8.87</t>
  </si>
  <si>
    <t>10.01</t>
  </si>
  <si>
    <t>6.38</t>
  </si>
  <si>
    <t>11.06</t>
  </si>
  <si>
    <t>8.98</t>
  </si>
  <si>
    <t>10.16</t>
  </si>
  <si>
    <t>10.08</t>
  </si>
  <si>
    <t>9.11</t>
  </si>
  <si>
    <t>3.61</t>
  </si>
  <si>
    <t>2.22</t>
  </si>
  <si>
    <t>2.61</t>
  </si>
  <si>
    <t>2.38</t>
  </si>
  <si>
    <t>1.85</t>
  </si>
  <si>
    <t>1.83</t>
  </si>
  <si>
    <t>4.50</t>
  </si>
  <si>
    <t>4.03</t>
  </si>
  <si>
    <t>4.20</t>
  </si>
  <si>
    <t>4.46</t>
  </si>
  <si>
    <t>3.32</t>
  </si>
  <si>
    <t>4.32</t>
  </si>
  <si>
    <t>0.20</t>
  </si>
  <si>
    <t>7.21</t>
  </si>
  <si>
    <t>6.89</t>
  </si>
  <si>
    <t>3.73</t>
  </si>
  <si>
    <t>4.59</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</si>
  <si>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</si>
  <si>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</si>
  <si>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</si>
  <si>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</si>
  <si>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</si>
  <si>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</si>
  <si>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</si>
  <si>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</si>
  <si>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</si>
  <si>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</si>
  <si>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</si>
  <si>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</si>
  <si>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</si>
  <si>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</si>
  <si>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</si>
  <si>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</si>
  <si>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</si>
  <si>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</si>
  <si>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</si>
  <si>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</si>
  <si>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</si>
  <si>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</si>
  <si>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</si>
  <si>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</si>
  <si>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</si>
  <si>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</si>
  <si>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</si>
  <si>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</si>
  <si>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</si>
  <si>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</si>
  <si>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</si>
  <si>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</si>
  <si>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</si>
  <si>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</si>
  <si>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</si>
  <si>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ROI sin ea</t>
  </si>
  <si>
    <t>n_part</t>
  </si>
  <si>
    <t>ROIpp sin ea</t>
  </si>
  <si>
    <t>% G/P home</t>
  </si>
  <si>
    <t>% G/P draw</t>
  </si>
  <si>
    <t>% G/P away</t>
  </si>
  <si>
    <t>ROI home con ea</t>
  </si>
  <si>
    <t>ROI draw con ea</t>
  </si>
  <si>
    <t>ROI away con ea</t>
  </si>
  <si>
    <t>ROI con ea</t>
  </si>
  <si>
    <t>% G/P home 
con ea</t>
  </si>
  <si>
    <t>% G/P draw 
con ea</t>
  </si>
  <si>
    <t>% G/P away 
con ea</t>
  </si>
  <si>
    <t xml:space="preserve">% dif G/P home </t>
  </si>
  <si>
    <t>% dif G/P draw</t>
  </si>
  <si>
    <t>% dif G/P away</t>
  </si>
  <si>
    <t>ROIpp con ea</t>
  </si>
  <si>
    <t>Multiplicador ea</t>
  </si>
  <si>
    <t>Overfitting en ea de Local?</t>
  </si>
  <si>
    <t>Overfitting en ea de Local? semana 22</t>
  </si>
  <si>
    <t>Overfitting en Emp? semana 22</t>
  </si>
  <si>
    <t>semana 23</t>
  </si>
  <si>
    <t>En ITA obvio que el multiplicador va a ser mayor que el resto porque nos va bien y conviene usar un m mas alto y demas.</t>
  </si>
  <si>
    <t>semana 22. Ganaba mas por away pero no para que haya esa dif con draw...</t>
  </si>
  <si>
    <t>semana 22</t>
  </si>
  <si>
    <t>Como fue el multiplicador de ea que use en los modelos de la semana 22? Pudo haber detectado overfittin en la estrategia si el mult es alto?</t>
  </si>
  <si>
    <t>Conclusion: Creo que hay overfittin en la estrategia por usar una estrategia ≠ tan especifica por resultado...</t>
  </si>
  <si>
    <t>Plan de accion:</t>
  </si>
  <si>
    <t>Si uso un m para todos los rdos y despues juego con las cuotas tal vez evito el overfitting por resultado.</t>
  </si>
  <si>
    <t>Como joraca determino el m para todos los resultados pero luego vario las cuotas ≠ para cada uno?</t>
  </si>
  <si>
    <t>1: define_model_betting_strategy_general para definir m y despues filtro el d_params de define_model_betting_strategy_by_result solo con el m deseado.</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</si>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</sst>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1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6" fontId="3" numFmtId="0" xfId="0" applyAlignment="1" applyBorder="1" applyFont="1">
      <alignment horizontal="center" readingOrder="0" vertical="center"/>
    </xf>
    <xf borderId="3" fillId="6" fontId="3" numFmtId="0" xfId="0" applyAlignment="1" applyBorder="1" applyFont="1">
      <alignment horizontal="center" readingOrder="0"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6" fillId="0" fontId="6" numFmtId="0" xfId="0" applyAlignment="1" applyBorder="1" applyFont="1">
      <alignment horizontal="center" readingOrder="0" shrinkToFit="0" vertical="center" wrapText="1"/>
    </xf>
    <xf borderId="0" fillId="0" fontId="3" numFmtId="170" xfId="0" applyAlignment="1" applyFont="1" applyNumberFormat="1">
      <alignment horizontal="center" readingOrder="0" vertical="center"/>
    </xf>
    <xf borderId="5" fillId="0" fontId="3" numFmtId="0" xfId="0" applyAlignment="1" applyBorder="1" applyFont="1">
      <alignment horizontal="center" readingOrder="0" vertical="center"/>
    </xf>
    <xf borderId="6" fillId="0" fontId="3" numFmtId="9" xfId="0" applyAlignment="1" applyBorder="1" applyFont="1" applyNumberFormat="1">
      <alignment horizontal="center" readingOrder="0" vertical="center"/>
    </xf>
    <xf borderId="6" fillId="0" fontId="3" numFmtId="165" xfId="0" applyAlignment="1" applyBorder="1" applyFont="1" applyNumberFormat="1">
      <alignment horizontal="center" vertical="center"/>
    </xf>
    <xf borderId="0" fillId="6" fontId="3" numFmtId="1" xfId="0" applyAlignment="1" applyFont="1" applyNumberFormat="1">
      <alignment horizontal="center" vertical="center"/>
    </xf>
    <xf borderId="0" fillId="0" fontId="10" numFmtId="0" xfId="0" applyAlignment="1" applyFont="1">
      <alignment horizontal="center" readingOrder="0" vertical="center"/>
    </xf>
    <xf borderId="0" fillId="5" fontId="3" numFmtId="170" xfId="0" applyAlignment="1" applyFont="1" applyNumberFormat="1">
      <alignment horizontal="center" readingOrder="0" vertical="center"/>
    </xf>
    <xf borderId="0" fillId="15" fontId="3" numFmtId="1" xfId="0" applyAlignment="1" applyFont="1" applyNumberFormat="1">
      <alignment horizontal="center" vertical="center"/>
    </xf>
    <xf borderId="0" fillId="0" fontId="3" numFmtId="0" xfId="0" applyAlignment="1" applyFont="1">
      <alignment horizontal="left"/>
    </xf>
    <xf borderId="0" fillId="0" fontId="3" numFmtId="4" xfId="0" applyAlignment="1" applyFont="1" applyNumberFormat="1">
      <alignment readingOrder="0"/>
    </xf>
    <xf borderId="0" fillId="0" fontId="10" numFmtId="0" xfId="0" applyAlignment="1" applyFont="1">
      <alignment horizontal="left" readingOrder="0" vertical="center"/>
    </xf>
    <xf borderId="5" fillId="0" fontId="3" numFmtId="0" xfId="0" applyBorder="1" applyFont="1"/>
    <xf borderId="6" fillId="0" fontId="3" numFmtId="0" xfId="0" applyBorder="1" applyFont="1"/>
    <xf borderId="0" fillId="0" fontId="10" numFmtId="0" xfId="0" applyAlignment="1" applyFont="1">
      <alignment readingOrder="0"/>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245.0</v>
      </c>
      <c r="E4" s="16" t="s">
        <v>8</v>
      </c>
      <c r="F4" s="17"/>
    </row>
    <row r="5">
      <c r="A5" s="10">
        <v>55.0</v>
      </c>
      <c r="B5" s="15" t="s">
        <v>9</v>
      </c>
      <c r="C5" s="11">
        <v>45665.0</v>
      </c>
      <c r="D5" s="16">
        <v>828.0</v>
      </c>
      <c r="E5" s="16" t="s">
        <v>8</v>
      </c>
      <c r="F5" s="4"/>
    </row>
    <row r="6">
      <c r="A6" s="10">
        <v>59.0</v>
      </c>
      <c r="B6" s="10" t="s">
        <v>10</v>
      </c>
      <c r="C6" s="11">
        <v>45665.0</v>
      </c>
      <c r="D6" s="16">
        <v>1447.0</v>
      </c>
      <c r="E6" s="16" t="s">
        <v>8</v>
      </c>
    </row>
    <row r="7">
      <c r="A7" s="10">
        <v>77.0</v>
      </c>
      <c r="B7" s="10" t="s">
        <v>11</v>
      </c>
      <c r="C7" s="11">
        <v>45663.0</v>
      </c>
      <c r="D7" s="16">
        <v>1339.0</v>
      </c>
      <c r="E7" s="16" t="s">
        <v>8</v>
      </c>
    </row>
    <row r="8">
      <c r="A8" s="10">
        <v>148.0</v>
      </c>
      <c r="B8" s="10" t="s">
        <v>12</v>
      </c>
      <c r="C8" s="11">
        <v>45664.0</v>
      </c>
      <c r="D8" s="16">
        <v>75.0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4.756039604</v>
      </c>
      <c r="G34" s="19" t="s">
        <v>228</v>
      </c>
      <c r="H34" s="192">
        <v>7.555294117647058</v>
      </c>
      <c r="P34" s="181">
        <v>0.0</v>
      </c>
    </row>
    <row r="35">
      <c r="G35" s="19" t="s">
        <v>229</v>
      </c>
      <c r="H35" s="194">
        <v>2.21</v>
      </c>
      <c r="P35" s="181">
        <v>2.0</v>
      </c>
    </row>
    <row r="36">
      <c r="C36" s="195" t="s">
        <v>230</v>
      </c>
      <c r="D36" s="184">
        <f t="shared" ref="D36:D218" si="15">IF(COUNTA(C36)=1,C36/1,"")</f>
        <v>3.56</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1.66</v>
      </c>
      <c r="P38" s="181">
        <v>1.0</v>
      </c>
    </row>
    <row r="39">
      <c r="C39" s="196" t="s">
        <v>235</v>
      </c>
      <c r="D39" s="184">
        <f t="shared" si="15"/>
        <v>1.19</v>
      </c>
      <c r="P39" s="181">
        <v>1.0</v>
      </c>
    </row>
    <row r="40">
      <c r="C40" s="196" t="s">
        <v>236</v>
      </c>
      <c r="D40" s="184">
        <f t="shared" si="15"/>
        <v>4.09</v>
      </c>
      <c r="P40" s="181"/>
    </row>
    <row r="41">
      <c r="C41" s="196" t="s">
        <v>232</v>
      </c>
      <c r="D41" s="184">
        <f t="shared" si="15"/>
        <v>0</v>
      </c>
      <c r="P41" s="181"/>
    </row>
    <row r="42">
      <c r="C42" s="196"/>
      <c r="D42" s="184" t="str">
        <f t="shared" si="15"/>
        <v/>
      </c>
      <c r="P42" s="181"/>
    </row>
    <row r="43">
      <c r="C43" s="196"/>
      <c r="D43" s="184" t="str">
        <f t="shared" si="15"/>
        <v/>
      </c>
      <c r="G43" s="54" t="s">
        <v>237</v>
      </c>
      <c r="H43" s="54" t="s">
        <v>238</v>
      </c>
      <c r="P43" s="181"/>
    </row>
    <row r="44">
      <c r="C44" s="196" t="s">
        <v>239</v>
      </c>
      <c r="D44" s="184">
        <f t="shared" si="15"/>
        <v>6.4</v>
      </c>
      <c r="G44" s="78" t="s">
        <v>227</v>
      </c>
      <c r="H44" s="197">
        <v>0.376453591155815</v>
      </c>
      <c r="P44" s="181"/>
    </row>
    <row r="45">
      <c r="C45" s="196" t="s">
        <v>240</v>
      </c>
      <c r="D45" s="184">
        <f t="shared" si="15"/>
        <v>6.04</v>
      </c>
      <c r="G45" s="78" t="s">
        <v>228</v>
      </c>
      <c r="H45" s="197">
        <v>0.36678739680281</v>
      </c>
      <c r="J45" s="24" t="s">
        <v>241</v>
      </c>
      <c r="K45" s="182">
        <f>AVERAGE(H44:H48)</f>
        <v>0.326199044</v>
      </c>
      <c r="P45" s="181"/>
    </row>
    <row r="46">
      <c r="C46" s="196" t="s">
        <v>242</v>
      </c>
      <c r="D46" s="184">
        <f t="shared" si="15"/>
        <v>5.53</v>
      </c>
      <c r="G46" s="78" t="s">
        <v>229</v>
      </c>
      <c r="H46" s="197">
        <v>0.142870351877935</v>
      </c>
      <c r="J46" s="24" t="s">
        <v>243</v>
      </c>
      <c r="K46" s="182">
        <f>MEDIAN(H44:H48)</f>
        <v>0.3667873968</v>
      </c>
      <c r="P46" s="181"/>
    </row>
    <row r="47">
      <c r="C47" s="196" t="s">
        <v>244</v>
      </c>
      <c r="D47" s="184">
        <f t="shared" si="15"/>
        <v>7.57</v>
      </c>
      <c r="G47" s="78" t="s">
        <v>231</v>
      </c>
      <c r="H47" s="197">
        <v>0.497437843674554</v>
      </c>
      <c r="J47" s="24" t="s">
        <v>245</v>
      </c>
      <c r="K47" s="182">
        <f>PERCENTILE(H44:H48,0.25)</f>
        <v>0.2474460363</v>
      </c>
      <c r="P47" s="181"/>
    </row>
    <row r="48">
      <c r="C48" s="196" t="s">
        <v>223</v>
      </c>
      <c r="D48" s="184">
        <f t="shared" si="15"/>
        <v>4.54</v>
      </c>
      <c r="G48" s="78" t="s">
        <v>233</v>
      </c>
      <c r="H48" s="197">
        <v>0.247446036291655</v>
      </c>
      <c r="J48" s="24" t="s">
        <v>246</v>
      </c>
      <c r="K48" s="182">
        <f>PERCENTILE(H44:H48,0.75)</f>
        <v>0.3764535912</v>
      </c>
      <c r="P48" s="181"/>
    </row>
    <row r="49">
      <c r="C49" s="196" t="s">
        <v>247</v>
      </c>
      <c r="D49" s="184">
        <f t="shared" si="15"/>
        <v>4.51</v>
      </c>
      <c r="P49" s="181"/>
    </row>
    <row r="50">
      <c r="C50" s="196"/>
      <c r="D50" s="184" t="str">
        <f t="shared" si="15"/>
        <v/>
      </c>
      <c r="P50" s="181"/>
    </row>
    <row r="51">
      <c r="C51" s="196"/>
      <c r="D51" s="184" t="str">
        <f t="shared" si="15"/>
        <v/>
      </c>
      <c r="P51" s="181"/>
    </row>
    <row r="52">
      <c r="C52" s="196"/>
      <c r="D52" s="184" t="str">
        <f t="shared" si="15"/>
        <v/>
      </c>
      <c r="P52" s="181"/>
    </row>
    <row r="53">
      <c r="C53" s="196"/>
      <c r="D53" s="184" t="str">
        <f t="shared" si="15"/>
        <v/>
      </c>
      <c r="P53" s="181"/>
    </row>
    <row r="54">
      <c r="C54" s="196"/>
      <c r="D54" s="184" t="str">
        <f t="shared" si="15"/>
        <v/>
      </c>
      <c r="P54" s="181"/>
    </row>
    <row r="55">
      <c r="C55" s="196"/>
      <c r="D55" s="184" t="str">
        <f t="shared" si="15"/>
        <v/>
      </c>
      <c r="G55" s="198" t="s">
        <v>248</v>
      </c>
      <c r="H55" s="30"/>
      <c r="P55" s="181"/>
    </row>
    <row r="56">
      <c r="C56" s="196" t="s">
        <v>249</v>
      </c>
      <c r="D56" s="184">
        <f t="shared" si="15"/>
        <v>3.84</v>
      </c>
      <c r="G56" s="30"/>
      <c r="H56" s="199" t="s">
        <v>250</v>
      </c>
      <c r="P56" s="181"/>
    </row>
    <row r="57">
      <c r="C57" s="196" t="s">
        <v>251</v>
      </c>
      <c r="D57" s="184">
        <f t="shared" si="15"/>
        <v>1.39</v>
      </c>
      <c r="G57" s="30"/>
      <c r="H57" s="199" t="s">
        <v>252</v>
      </c>
      <c r="P57" s="181"/>
    </row>
    <row r="58">
      <c r="C58" s="196" t="s">
        <v>253</v>
      </c>
      <c r="D58" s="184">
        <f t="shared" si="15"/>
        <v>4.39</v>
      </c>
      <c r="G58" s="30"/>
      <c r="H58" s="199" t="s">
        <v>254</v>
      </c>
      <c r="P58" s="181"/>
    </row>
    <row r="59">
      <c r="C59" s="196" t="s">
        <v>255</v>
      </c>
      <c r="D59" s="184">
        <f t="shared" si="15"/>
        <v>3.11</v>
      </c>
      <c r="G59" s="30"/>
      <c r="H59" s="199" t="s">
        <v>256</v>
      </c>
      <c r="P59" s="181"/>
    </row>
    <row r="60">
      <c r="C60" s="196" t="s">
        <v>232</v>
      </c>
      <c r="D60" s="184">
        <f t="shared" si="15"/>
        <v>0</v>
      </c>
      <c r="G60" s="30"/>
      <c r="H60" s="199" t="s">
        <v>257</v>
      </c>
      <c r="P60" s="181"/>
    </row>
    <row r="61">
      <c r="C61" s="196" t="s">
        <v>258</v>
      </c>
      <c r="D61" s="184">
        <f t="shared" si="15"/>
        <v>0.77</v>
      </c>
      <c r="P61" s="181"/>
    </row>
    <row r="62">
      <c r="C62" s="196" t="s">
        <v>259</v>
      </c>
      <c r="D62" s="184">
        <f t="shared" si="15"/>
        <v>5.11</v>
      </c>
      <c r="P62" s="181"/>
    </row>
    <row r="63">
      <c r="C63" s="196" t="s">
        <v>260</v>
      </c>
      <c r="D63" s="184">
        <f t="shared" si="15"/>
        <v>1.73</v>
      </c>
      <c r="P63" s="181"/>
    </row>
    <row r="64">
      <c r="C64" s="196"/>
      <c r="D64" s="184" t="str">
        <f t="shared" si="15"/>
        <v/>
      </c>
      <c r="P64" s="181"/>
    </row>
    <row r="65">
      <c r="C65" s="196"/>
      <c r="D65" s="184" t="str">
        <f t="shared" si="15"/>
        <v/>
      </c>
      <c r="P65" s="181"/>
    </row>
    <row r="66">
      <c r="C66" s="196" t="s">
        <v>261</v>
      </c>
      <c r="D66" s="184">
        <f t="shared" si="15"/>
        <v>1.91</v>
      </c>
      <c r="P66" s="181"/>
    </row>
    <row r="67">
      <c r="C67" s="196" t="s">
        <v>262</v>
      </c>
      <c r="D67" s="184">
        <f t="shared" si="15"/>
        <v>2.11</v>
      </c>
      <c r="P67" s="181"/>
    </row>
    <row r="68">
      <c r="C68" s="196" t="s">
        <v>263</v>
      </c>
      <c r="D68" s="184">
        <f t="shared" si="15"/>
        <v>1.8</v>
      </c>
      <c r="F68" s="38"/>
      <c r="P68" s="181"/>
    </row>
    <row r="69">
      <c r="C69" s="196" t="s">
        <v>264</v>
      </c>
      <c r="D69" s="184">
        <f t="shared" si="15"/>
        <v>1.75</v>
      </c>
      <c r="P69" s="181"/>
    </row>
    <row r="70">
      <c r="C70" s="196" t="s">
        <v>265</v>
      </c>
      <c r="D70" s="184">
        <f t="shared" si="15"/>
        <v>1.93</v>
      </c>
      <c r="P70" s="181"/>
    </row>
    <row r="71">
      <c r="C71" s="196" t="s">
        <v>266</v>
      </c>
      <c r="D71" s="184">
        <f t="shared" si="15"/>
        <v>1.81</v>
      </c>
      <c r="P71" s="181"/>
    </row>
    <row r="72">
      <c r="C72" s="196" t="s">
        <v>267</v>
      </c>
      <c r="D72" s="184">
        <f t="shared" si="15"/>
        <v>2.78</v>
      </c>
      <c r="P72" s="181"/>
    </row>
    <row r="73">
      <c r="C73" s="196" t="s">
        <v>268</v>
      </c>
      <c r="D73" s="184">
        <f t="shared" si="15"/>
        <v>2.03</v>
      </c>
      <c r="P73" s="181"/>
    </row>
    <row r="74">
      <c r="C74" s="196" t="s">
        <v>269</v>
      </c>
      <c r="D74" s="184">
        <f t="shared" si="15"/>
        <v>2.42</v>
      </c>
      <c r="P74" s="181"/>
    </row>
    <row r="75">
      <c r="C75" s="196" t="s">
        <v>270</v>
      </c>
      <c r="D75" s="184">
        <f t="shared" si="15"/>
        <v>1.71</v>
      </c>
      <c r="P75" s="200"/>
    </row>
    <row r="76">
      <c r="C76" s="196" t="s">
        <v>266</v>
      </c>
      <c r="D76" s="184">
        <f t="shared" si="15"/>
        <v>1.81</v>
      </c>
      <c r="P76" s="200"/>
    </row>
    <row r="77">
      <c r="C77" s="196" t="s">
        <v>271</v>
      </c>
      <c r="D77" s="184">
        <f t="shared" si="15"/>
        <v>2.75</v>
      </c>
      <c r="P77" s="200"/>
    </row>
    <row r="78">
      <c r="C78" s="196" t="s">
        <v>272</v>
      </c>
      <c r="D78" s="184">
        <f t="shared" si="15"/>
        <v>2.97</v>
      </c>
      <c r="P78" s="200"/>
    </row>
    <row r="79">
      <c r="C79" s="196" t="s">
        <v>273</v>
      </c>
      <c r="D79" s="184">
        <f t="shared" si="15"/>
        <v>2.27</v>
      </c>
      <c r="P79" s="200"/>
    </row>
    <row r="80">
      <c r="C80" s="196" t="s">
        <v>274</v>
      </c>
      <c r="D80" s="184">
        <f t="shared" si="15"/>
        <v>2.4</v>
      </c>
      <c r="P80" s="200"/>
    </row>
    <row r="81">
      <c r="C81" s="196" t="s">
        <v>275</v>
      </c>
      <c r="D81" s="184">
        <f t="shared" si="15"/>
        <v>2.35</v>
      </c>
      <c r="P81" s="200"/>
    </row>
    <row r="82">
      <c r="C82" s="196" t="s">
        <v>276</v>
      </c>
      <c r="D82" s="184">
        <f t="shared" si="15"/>
        <v>2.48</v>
      </c>
      <c r="P82" s="200"/>
    </row>
    <row r="83">
      <c r="C83" s="196" t="s">
        <v>277</v>
      </c>
      <c r="D83" s="184">
        <f t="shared" si="15"/>
        <v>2.26</v>
      </c>
      <c r="P83" s="200"/>
    </row>
    <row r="84">
      <c r="C84" s="196" t="s">
        <v>278</v>
      </c>
      <c r="D84" s="184">
        <f t="shared" si="15"/>
        <v>6.61</v>
      </c>
      <c r="P84" s="200"/>
    </row>
    <row r="85">
      <c r="C85" s="196" t="s">
        <v>279</v>
      </c>
      <c r="D85" s="184">
        <f t="shared" si="15"/>
        <v>5.75</v>
      </c>
      <c r="P85" s="200"/>
    </row>
    <row r="86">
      <c r="C86" s="196" t="s">
        <v>280</v>
      </c>
      <c r="D86" s="184">
        <f t="shared" si="15"/>
        <v>7.56</v>
      </c>
      <c r="P86" s="200"/>
    </row>
    <row r="87">
      <c r="C87" s="196" t="s">
        <v>281</v>
      </c>
      <c r="D87" s="184">
        <f t="shared" si="15"/>
        <v>5.64</v>
      </c>
      <c r="P87" s="200"/>
    </row>
    <row r="88">
      <c r="C88" s="196" t="s">
        <v>282</v>
      </c>
      <c r="D88" s="184">
        <f t="shared" si="15"/>
        <v>7.6</v>
      </c>
      <c r="P88" s="200"/>
    </row>
    <row r="89">
      <c r="C89" s="196" t="s">
        <v>283</v>
      </c>
      <c r="D89" s="184">
        <f t="shared" si="15"/>
        <v>4.33</v>
      </c>
      <c r="P89" s="200"/>
    </row>
    <row r="90">
      <c r="C90" s="196" t="s">
        <v>284</v>
      </c>
      <c r="D90" s="184">
        <f t="shared" si="15"/>
        <v>4.04</v>
      </c>
      <c r="P90" s="200"/>
    </row>
    <row r="91">
      <c r="C91" s="196" t="s">
        <v>285</v>
      </c>
      <c r="D91" s="184">
        <f t="shared" si="15"/>
        <v>4.42</v>
      </c>
      <c r="P91" s="200"/>
    </row>
    <row r="92">
      <c r="C92" s="196" t="s">
        <v>286</v>
      </c>
      <c r="D92" s="184">
        <f t="shared" si="15"/>
        <v>4.29</v>
      </c>
      <c r="P92" s="200"/>
    </row>
    <row r="93">
      <c r="C93" s="196"/>
      <c r="D93" s="184" t="str">
        <f t="shared" si="15"/>
        <v/>
      </c>
      <c r="P93" s="200"/>
    </row>
    <row r="94">
      <c r="C94" s="196"/>
      <c r="D94" s="184" t="str">
        <f t="shared" si="15"/>
        <v/>
      </c>
      <c r="P94" s="200"/>
    </row>
    <row r="95">
      <c r="C95" s="196" t="s">
        <v>287</v>
      </c>
      <c r="D95" s="184">
        <f t="shared" si="15"/>
        <v>4.49</v>
      </c>
      <c r="P95" s="200"/>
    </row>
    <row r="96">
      <c r="C96" s="196" t="s">
        <v>288</v>
      </c>
      <c r="D96" s="184">
        <f t="shared" si="15"/>
        <v>6.05</v>
      </c>
      <c r="P96" s="200"/>
    </row>
    <row r="97">
      <c r="C97" s="196" t="s">
        <v>289</v>
      </c>
      <c r="D97" s="184">
        <f t="shared" si="15"/>
        <v>4.9</v>
      </c>
      <c r="P97" s="200"/>
    </row>
    <row r="98">
      <c r="C98" s="196" t="s">
        <v>290</v>
      </c>
      <c r="D98" s="184">
        <f t="shared" si="15"/>
        <v>4.81</v>
      </c>
      <c r="P98" s="200"/>
    </row>
    <row r="99">
      <c r="C99" s="196" t="s">
        <v>291</v>
      </c>
      <c r="D99" s="184">
        <f t="shared" si="15"/>
        <v>5.31</v>
      </c>
      <c r="P99" s="200"/>
    </row>
    <row r="100">
      <c r="C100" s="196"/>
      <c r="D100" s="184" t="str">
        <f t="shared" si="15"/>
        <v/>
      </c>
      <c r="P100" s="200"/>
    </row>
    <row r="101">
      <c r="C101" s="196"/>
      <c r="D101" s="184" t="str">
        <f t="shared" si="15"/>
        <v/>
      </c>
      <c r="N101" s="32"/>
      <c r="P101" s="200"/>
    </row>
    <row r="102">
      <c r="C102" s="196" t="s">
        <v>292</v>
      </c>
      <c r="D102" s="184">
        <f t="shared" si="15"/>
        <v>6.94</v>
      </c>
      <c r="N102" s="4"/>
      <c r="P102" s="200"/>
    </row>
    <row r="103">
      <c r="C103" s="196" t="s">
        <v>293</v>
      </c>
      <c r="D103" s="184">
        <f t="shared" si="15"/>
        <v>5.86</v>
      </c>
      <c r="N103" s="4"/>
      <c r="P103" s="200"/>
    </row>
    <row r="104">
      <c r="C104" s="196" t="s">
        <v>294</v>
      </c>
      <c r="D104" s="184">
        <f t="shared" si="15"/>
        <v>5.78</v>
      </c>
      <c r="N104" s="4"/>
      <c r="P104" s="200"/>
    </row>
    <row r="105">
      <c r="C105" s="196" t="s">
        <v>295</v>
      </c>
      <c r="D105" s="184">
        <f t="shared" si="15"/>
        <v>3.52</v>
      </c>
      <c r="N105" s="4"/>
      <c r="P105" s="200"/>
    </row>
    <row r="106">
      <c r="C106" s="196"/>
      <c r="D106" s="184" t="str">
        <f t="shared" si="15"/>
        <v/>
      </c>
      <c r="N106" s="4"/>
      <c r="P106" s="200"/>
    </row>
    <row r="107">
      <c r="C107" s="196"/>
      <c r="D107" s="184" t="str">
        <f t="shared" si="15"/>
        <v/>
      </c>
      <c r="N107" s="4"/>
      <c r="P107" s="200"/>
    </row>
    <row r="108">
      <c r="C108" s="196"/>
      <c r="D108" s="184" t="str">
        <f t="shared" si="15"/>
        <v/>
      </c>
      <c r="N108" s="4"/>
      <c r="P108" s="200"/>
    </row>
    <row r="109">
      <c r="C109" s="196"/>
      <c r="D109" s="184" t="str">
        <f t="shared" si="15"/>
        <v/>
      </c>
      <c r="P109" s="200"/>
    </row>
    <row r="110">
      <c r="C110" s="196"/>
      <c r="D110" s="184" t="str">
        <f t="shared" si="15"/>
        <v/>
      </c>
      <c r="P110" s="200"/>
    </row>
    <row r="111">
      <c r="C111" s="196" t="s">
        <v>296</v>
      </c>
      <c r="D111" s="184">
        <f t="shared" si="15"/>
        <v>7.25</v>
      </c>
      <c r="P111" s="200"/>
    </row>
    <row r="112">
      <c r="C112" s="196" t="s">
        <v>297</v>
      </c>
      <c r="D112" s="184">
        <f t="shared" si="15"/>
        <v>7.53</v>
      </c>
      <c r="P112" s="200"/>
    </row>
    <row r="113">
      <c r="C113" s="196" t="s">
        <v>298</v>
      </c>
      <c r="D113" s="184">
        <f t="shared" si="15"/>
        <v>12.29</v>
      </c>
      <c r="P113" s="200"/>
    </row>
    <row r="114">
      <c r="C114" s="196" t="s">
        <v>299</v>
      </c>
      <c r="D114" s="184">
        <f t="shared" si="15"/>
        <v>9.41</v>
      </c>
      <c r="P114" s="200"/>
    </row>
    <row r="115">
      <c r="C115" s="196" t="s">
        <v>300</v>
      </c>
      <c r="D115" s="184">
        <f t="shared" si="15"/>
        <v>6.09</v>
      </c>
      <c r="P115" s="200"/>
    </row>
    <row r="116">
      <c r="C116" s="196" t="s">
        <v>301</v>
      </c>
      <c r="D116" s="184">
        <f t="shared" si="15"/>
        <v>8.27</v>
      </c>
      <c r="P116" s="200"/>
    </row>
    <row r="117">
      <c r="C117" s="196" t="s">
        <v>302</v>
      </c>
      <c r="D117" s="184">
        <f t="shared" si="15"/>
        <v>6.2</v>
      </c>
      <c r="P117" s="200"/>
    </row>
    <row r="118">
      <c r="C118" s="196" t="s">
        <v>303</v>
      </c>
      <c r="D118" s="184">
        <f t="shared" si="15"/>
        <v>12.8</v>
      </c>
      <c r="P118" s="200"/>
    </row>
    <row r="119">
      <c r="C119" s="196" t="s">
        <v>304</v>
      </c>
      <c r="D119" s="184">
        <f t="shared" si="15"/>
        <v>10.72</v>
      </c>
      <c r="P119" s="200"/>
    </row>
    <row r="120">
      <c r="C120" s="196" t="s">
        <v>305</v>
      </c>
      <c r="D120" s="184">
        <f t="shared" si="15"/>
        <v>7.87</v>
      </c>
      <c r="P120" s="200"/>
    </row>
    <row r="121">
      <c r="C121" s="196" t="s">
        <v>306</v>
      </c>
      <c r="D121" s="184">
        <f t="shared" si="15"/>
        <v>6.44</v>
      </c>
      <c r="P121" s="200"/>
    </row>
    <row r="122">
      <c r="C122" s="196" t="s">
        <v>307</v>
      </c>
      <c r="D122" s="184">
        <f t="shared" si="15"/>
        <v>6.88</v>
      </c>
      <c r="P122" s="200"/>
    </row>
    <row r="123">
      <c r="C123" s="196" t="s">
        <v>308</v>
      </c>
      <c r="D123" s="184">
        <f t="shared" si="15"/>
        <v>6.24</v>
      </c>
      <c r="P123" s="200"/>
    </row>
    <row r="124">
      <c r="C124" s="196" t="s">
        <v>280</v>
      </c>
      <c r="D124" s="184">
        <f t="shared" si="15"/>
        <v>7.56</v>
      </c>
      <c r="P124" s="200"/>
    </row>
    <row r="125">
      <c r="C125" s="196" t="s">
        <v>309</v>
      </c>
      <c r="D125" s="184">
        <f t="shared" si="15"/>
        <v>7.71</v>
      </c>
      <c r="P125" s="200"/>
    </row>
    <row r="126">
      <c r="C126" s="196" t="s">
        <v>310</v>
      </c>
      <c r="D126" s="184">
        <f t="shared" si="15"/>
        <v>9.96</v>
      </c>
      <c r="P126" s="200"/>
    </row>
    <row r="127">
      <c r="C127" s="196" t="s">
        <v>311</v>
      </c>
      <c r="D127" s="184">
        <f t="shared" si="15"/>
        <v>8.87</v>
      </c>
      <c r="P127" s="200"/>
    </row>
    <row r="128">
      <c r="C128" s="196" t="s">
        <v>312</v>
      </c>
      <c r="D128" s="184">
        <f t="shared" si="15"/>
        <v>10.01</v>
      </c>
      <c r="P128" s="200"/>
    </row>
    <row r="129">
      <c r="C129" s="196" t="s">
        <v>313</v>
      </c>
      <c r="D129" s="184">
        <f t="shared" si="15"/>
        <v>6.38</v>
      </c>
      <c r="P129" s="200"/>
    </row>
    <row r="130">
      <c r="C130" s="196" t="s">
        <v>314</v>
      </c>
      <c r="D130" s="184">
        <f t="shared" si="15"/>
        <v>11.06</v>
      </c>
      <c r="P130" s="200"/>
    </row>
    <row r="131">
      <c r="C131" s="196" t="s">
        <v>315</v>
      </c>
      <c r="D131" s="184">
        <f t="shared" si="15"/>
        <v>8.98</v>
      </c>
      <c r="P131" s="200"/>
    </row>
    <row r="132">
      <c r="C132" s="196" t="s">
        <v>316</v>
      </c>
      <c r="D132" s="184">
        <f t="shared" si="15"/>
        <v>10.16</v>
      </c>
      <c r="P132" s="200"/>
    </row>
    <row r="133">
      <c r="C133" s="196" t="s">
        <v>317</v>
      </c>
      <c r="D133" s="184">
        <f t="shared" si="15"/>
        <v>10.08</v>
      </c>
      <c r="P133" s="200"/>
    </row>
    <row r="134">
      <c r="C134" s="196" t="s">
        <v>318</v>
      </c>
      <c r="D134" s="184">
        <f t="shared" si="15"/>
        <v>9.11</v>
      </c>
      <c r="P134" s="200"/>
    </row>
    <row r="135">
      <c r="C135" s="196" t="s">
        <v>319</v>
      </c>
      <c r="D135" s="184">
        <f t="shared" si="15"/>
        <v>3.61</v>
      </c>
      <c r="P135" s="200"/>
    </row>
    <row r="136">
      <c r="C136" s="196" t="s">
        <v>320</v>
      </c>
      <c r="D136" s="184">
        <f t="shared" si="15"/>
        <v>2.22</v>
      </c>
      <c r="P136" s="200"/>
    </row>
    <row r="137">
      <c r="C137" s="196" t="s">
        <v>321</v>
      </c>
      <c r="D137" s="184">
        <f t="shared" si="15"/>
        <v>2.61</v>
      </c>
      <c r="H137" s="24">
        <v>49.0</v>
      </c>
      <c r="J137" s="24">
        <v>0.51</v>
      </c>
      <c r="K137" s="24">
        <v>46.0</v>
      </c>
      <c r="P137" s="200"/>
    </row>
    <row r="138">
      <c r="C138" s="196" t="s">
        <v>322</v>
      </c>
      <c r="D138" s="184">
        <f t="shared" si="15"/>
        <v>2.38</v>
      </c>
      <c r="H138" s="24">
        <v>43.0</v>
      </c>
      <c r="J138" s="24">
        <v>0.55</v>
      </c>
      <c r="K138" s="24">
        <v>43.0</v>
      </c>
      <c r="P138" s="200"/>
    </row>
    <row r="139">
      <c r="C139" s="196" t="s">
        <v>323</v>
      </c>
      <c r="D139" s="184">
        <f t="shared" si="15"/>
        <v>1.85</v>
      </c>
      <c r="H139" s="24">
        <v>42.0</v>
      </c>
      <c r="J139" s="24">
        <v>0.46</v>
      </c>
      <c r="K139" s="24">
        <v>42.0</v>
      </c>
      <c r="P139" s="200"/>
    </row>
    <row r="140">
      <c r="C140" s="196" t="s">
        <v>232</v>
      </c>
      <c r="D140" s="184">
        <f t="shared" si="15"/>
        <v>0</v>
      </c>
      <c r="H140" s="24">
        <v>45.0</v>
      </c>
      <c r="J140" s="24">
        <v>0.45</v>
      </c>
      <c r="K140" s="24">
        <v>49.0</v>
      </c>
      <c r="P140" s="200"/>
    </row>
    <row r="141">
      <c r="C141" s="196" t="s">
        <v>232</v>
      </c>
      <c r="D141" s="184">
        <f t="shared" si="15"/>
        <v>0</v>
      </c>
      <c r="H141" s="24">
        <v>44.0</v>
      </c>
      <c r="J141" s="24">
        <v>0.5</v>
      </c>
      <c r="K141" s="24">
        <v>45.0</v>
      </c>
      <c r="P141" s="200"/>
    </row>
    <row r="142">
      <c r="C142" s="196" t="s">
        <v>324</v>
      </c>
      <c r="D142" s="184">
        <f t="shared" si="15"/>
        <v>1.83</v>
      </c>
      <c r="H142" s="24">
        <v>42.0</v>
      </c>
      <c r="J142" s="24">
        <v>0.51</v>
      </c>
      <c r="K142" s="24">
        <v>43.0</v>
      </c>
      <c r="P142" s="200"/>
    </row>
    <row r="143">
      <c r="C143" s="196" t="s">
        <v>325</v>
      </c>
      <c r="D143" s="184">
        <f t="shared" si="15"/>
        <v>4.5</v>
      </c>
      <c r="H143" s="24">
        <v>46.0</v>
      </c>
      <c r="J143" s="24">
        <v>0.53</v>
      </c>
      <c r="K143" s="24">
        <v>44.0</v>
      </c>
      <c r="P143" s="200"/>
    </row>
    <row r="144">
      <c r="C144" s="196" t="s">
        <v>326</v>
      </c>
      <c r="D144" s="184">
        <f t="shared" si="15"/>
        <v>4.03</v>
      </c>
      <c r="H144" s="24">
        <v>48.0</v>
      </c>
      <c r="J144" s="24">
        <v>0.45</v>
      </c>
      <c r="K144" s="24">
        <v>51.0</v>
      </c>
      <c r="P144" s="200"/>
    </row>
    <row r="145">
      <c r="C145" s="196" t="s">
        <v>327</v>
      </c>
      <c r="D145" s="184">
        <f t="shared" si="15"/>
        <v>4.2</v>
      </c>
      <c r="H145" s="24">
        <v>47.0</v>
      </c>
      <c r="J145" s="24">
        <v>0.48</v>
      </c>
      <c r="K145" s="24">
        <v>42.0</v>
      </c>
      <c r="P145" s="200"/>
    </row>
    <row r="146">
      <c r="C146" s="196" t="s">
        <v>328</v>
      </c>
      <c r="D146" s="184">
        <f t="shared" si="15"/>
        <v>4.46</v>
      </c>
      <c r="H146" s="24">
        <v>48.0</v>
      </c>
      <c r="J146" s="24">
        <v>0.53</v>
      </c>
      <c r="K146" s="24">
        <v>47.0</v>
      </c>
      <c r="P146" s="200"/>
    </row>
    <row r="147">
      <c r="C147" s="196" t="s">
        <v>329</v>
      </c>
      <c r="D147" s="184">
        <f t="shared" si="15"/>
        <v>3.32</v>
      </c>
      <c r="H147" s="24">
        <v>47.0</v>
      </c>
      <c r="J147" s="24">
        <v>0.47</v>
      </c>
      <c r="K147" s="24">
        <v>45.0</v>
      </c>
      <c r="P147" s="200"/>
    </row>
    <row r="148">
      <c r="C148" s="196" t="s">
        <v>207</v>
      </c>
      <c r="D148" s="184">
        <f t="shared" si="15"/>
        <v>3.64</v>
      </c>
      <c r="H148" s="24">
        <v>49.0</v>
      </c>
      <c r="J148" s="24">
        <v>0.52</v>
      </c>
      <c r="K148" s="24">
        <v>47.0</v>
      </c>
      <c r="P148" s="200"/>
    </row>
    <row r="149">
      <c r="C149" s="196" t="s">
        <v>330</v>
      </c>
      <c r="D149" s="184">
        <f t="shared" si="15"/>
        <v>4.32</v>
      </c>
      <c r="H149" s="24">
        <v>42.0</v>
      </c>
      <c r="J149" s="24">
        <v>0.46</v>
      </c>
      <c r="K149" s="24">
        <v>46.0</v>
      </c>
      <c r="P149" s="200"/>
    </row>
    <row r="150">
      <c r="C150" s="196" t="s">
        <v>326</v>
      </c>
      <c r="D150" s="184">
        <f t="shared" si="15"/>
        <v>4.03</v>
      </c>
      <c r="H150" s="24">
        <v>48.0</v>
      </c>
      <c r="J150" s="24">
        <v>0.46</v>
      </c>
      <c r="K150" s="24">
        <v>47.0</v>
      </c>
      <c r="P150" s="200"/>
    </row>
    <row r="151">
      <c r="C151" s="196" t="s">
        <v>331</v>
      </c>
      <c r="D151" s="184">
        <f t="shared" si="15"/>
        <v>0.2</v>
      </c>
      <c r="H151" s="24">
        <v>48.0</v>
      </c>
      <c r="J151" s="24">
        <v>0.5</v>
      </c>
      <c r="K151" s="24">
        <v>48.0</v>
      </c>
      <c r="P151" s="200"/>
    </row>
    <row r="152">
      <c r="C152" s="196" t="s">
        <v>332</v>
      </c>
      <c r="D152" s="184">
        <f t="shared" si="15"/>
        <v>7.21</v>
      </c>
      <c r="H152" s="24">
        <v>42.0</v>
      </c>
      <c r="J152" s="24">
        <v>0.5</v>
      </c>
      <c r="K152" s="24">
        <v>48.0</v>
      </c>
      <c r="P152" s="200"/>
    </row>
    <row r="153">
      <c r="C153" s="196" t="s">
        <v>333</v>
      </c>
      <c r="D153" s="184">
        <f t="shared" si="15"/>
        <v>6.89</v>
      </c>
      <c r="H153" s="24">
        <v>46.0</v>
      </c>
      <c r="J153" s="24">
        <v>0.52</v>
      </c>
      <c r="K153" s="24">
        <v>46.0</v>
      </c>
      <c r="P153" s="200"/>
    </row>
    <row r="154">
      <c r="C154" s="196" t="s">
        <v>334</v>
      </c>
      <c r="D154" s="184">
        <f t="shared" si="15"/>
        <v>3.73</v>
      </c>
      <c r="H154" s="24">
        <v>43.0</v>
      </c>
      <c r="J154" s="24">
        <v>0.51</v>
      </c>
      <c r="K154" s="24">
        <v>49.0</v>
      </c>
      <c r="P154" s="200"/>
    </row>
    <row r="155">
      <c r="C155" s="196" t="s">
        <v>335</v>
      </c>
      <c r="D155" s="184">
        <f t="shared" si="15"/>
        <v>4.59</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336</v>
      </c>
      <c r="H2" s="52"/>
    </row>
    <row r="3">
      <c r="B3" s="54" t="s">
        <v>337</v>
      </c>
      <c r="C3" s="204" t="s">
        <v>338</v>
      </c>
      <c r="D3" s="54" t="s">
        <v>339</v>
      </c>
      <c r="E3" s="205" t="s">
        <v>340</v>
      </c>
      <c r="F3" s="54" t="s">
        <v>341</v>
      </c>
      <c r="G3" s="54" t="s">
        <v>342</v>
      </c>
      <c r="H3" s="54" t="s">
        <v>343</v>
      </c>
    </row>
    <row r="4">
      <c r="B4" s="206" t="s">
        <v>344</v>
      </c>
      <c r="C4" s="207" t="s">
        <v>345</v>
      </c>
      <c r="D4" s="78" t="s">
        <v>346</v>
      </c>
      <c r="E4" s="208" t="s">
        <v>347</v>
      </c>
      <c r="F4" s="209" t="s">
        <v>348</v>
      </c>
      <c r="G4" s="209" t="s">
        <v>349</v>
      </c>
      <c r="H4" s="78"/>
    </row>
    <row r="5">
      <c r="B5" s="206" t="s">
        <v>350</v>
      </c>
      <c r="C5" s="210" t="s">
        <v>351</v>
      </c>
      <c r="D5" s="89"/>
      <c r="E5" s="208" t="s">
        <v>347</v>
      </c>
      <c r="F5" s="211" t="s">
        <v>352</v>
      </c>
      <c r="G5" s="212" t="s">
        <v>353</v>
      </c>
      <c r="H5" s="78"/>
    </row>
    <row r="6">
      <c r="B6" s="206" t="s">
        <v>354</v>
      </c>
      <c r="C6" s="207" t="s">
        <v>345</v>
      </c>
      <c r="D6" s="78" t="s">
        <v>355</v>
      </c>
      <c r="E6" s="208" t="s">
        <v>347</v>
      </c>
      <c r="F6" s="78" t="s">
        <v>356</v>
      </c>
      <c r="G6" s="78"/>
      <c r="H6" s="78"/>
    </row>
    <row r="7">
      <c r="B7" s="78" t="s">
        <v>357</v>
      </c>
      <c r="C7" s="213" t="s">
        <v>358</v>
      </c>
      <c r="D7" s="78"/>
      <c r="E7" s="214" t="s">
        <v>359</v>
      </c>
      <c r="F7" s="207" t="s">
        <v>360</v>
      </c>
      <c r="G7" s="78"/>
      <c r="H7" s="78" t="s">
        <v>361</v>
      </c>
    </row>
    <row r="8">
      <c r="B8" s="215" t="s">
        <v>362</v>
      </c>
      <c r="C8" s="216" t="s">
        <v>363</v>
      </c>
      <c r="D8" s="217"/>
      <c r="E8" s="215" t="s">
        <v>364</v>
      </c>
      <c r="F8" s="218" t="s">
        <v>365</v>
      </c>
      <c r="G8" s="219" t="s">
        <v>366</v>
      </c>
      <c r="H8" s="217"/>
    </row>
    <row r="9">
      <c r="B9" s="10" t="s">
        <v>367</v>
      </c>
      <c r="C9" s="220" t="s">
        <v>363</v>
      </c>
      <c r="D9" s="109"/>
      <c r="E9" s="109"/>
      <c r="F9" s="165"/>
      <c r="G9" s="109"/>
      <c r="H9" s="109"/>
    </row>
    <row r="10">
      <c r="B10" s="10" t="s">
        <v>368</v>
      </c>
      <c r="C10" s="165"/>
      <c r="D10" s="109"/>
      <c r="E10" s="109"/>
      <c r="F10" s="165"/>
      <c r="G10" s="209" t="s">
        <v>349</v>
      </c>
      <c r="H10" s="109"/>
    </row>
    <row r="11">
      <c r="B11" s="10" t="s">
        <v>369</v>
      </c>
      <c r="C11" s="165"/>
      <c r="D11" s="109"/>
      <c r="E11" s="109"/>
      <c r="F11" s="165"/>
      <c r="G11" s="221" t="s">
        <v>370</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3" max="23" width="30.63"/>
  </cols>
  <sheetData>
    <row r="1">
      <c r="A1" s="50" t="s">
        <v>1</v>
      </c>
      <c r="B1" s="50" t="s">
        <v>2</v>
      </c>
      <c r="C1" s="50" t="s">
        <v>3</v>
      </c>
      <c r="D1" s="203" t="s">
        <v>371</v>
      </c>
      <c r="E1" s="50" t="s">
        <v>372</v>
      </c>
      <c r="F1" s="50" t="s">
        <v>373</v>
      </c>
      <c r="G1" s="50" t="s">
        <v>374</v>
      </c>
      <c r="H1" s="50" t="s">
        <v>375</v>
      </c>
      <c r="I1" s="222" t="s">
        <v>376</v>
      </c>
      <c r="J1" s="50" t="s">
        <v>377</v>
      </c>
      <c r="K1" s="50" t="s">
        <v>378</v>
      </c>
      <c r="L1" s="50" t="s">
        <v>379</v>
      </c>
      <c r="M1" s="50" t="s">
        <v>380</v>
      </c>
      <c r="N1" s="50" t="s">
        <v>381</v>
      </c>
      <c r="O1" s="50" t="s">
        <v>382</v>
      </c>
      <c r="P1" s="222" t="s">
        <v>383</v>
      </c>
      <c r="Q1" s="50" t="s">
        <v>384</v>
      </c>
      <c r="R1" s="50" t="s">
        <v>385</v>
      </c>
      <c r="S1" s="222" t="s">
        <v>386</v>
      </c>
      <c r="T1" s="50" t="s">
        <v>372</v>
      </c>
      <c r="U1" s="222" t="s">
        <v>387</v>
      </c>
      <c r="V1" s="50" t="s">
        <v>388</v>
      </c>
      <c r="W1" s="50" t="s">
        <v>161</v>
      </c>
      <c r="X1" s="152"/>
      <c r="Y1" s="152"/>
      <c r="Z1" s="152"/>
      <c r="AA1" s="152"/>
      <c r="AB1" s="152"/>
      <c r="AC1" s="152"/>
      <c r="AD1" s="152"/>
      <c r="AE1" s="152"/>
      <c r="AF1" s="152"/>
      <c r="AG1" s="152"/>
      <c r="AH1" s="152"/>
      <c r="AI1" s="152"/>
      <c r="AJ1" s="152"/>
      <c r="AK1" s="152"/>
      <c r="AL1" s="152"/>
      <c r="AM1" s="152"/>
      <c r="AN1" s="152"/>
    </row>
    <row r="2">
      <c r="A2" s="12" t="s">
        <v>9</v>
      </c>
      <c r="B2" s="223">
        <v>45669.0</v>
      </c>
      <c r="C2" s="12">
        <v>1192.0</v>
      </c>
      <c r="D2" s="224">
        <v>465.432811142617</v>
      </c>
      <c r="E2" s="12">
        <v>95.0</v>
      </c>
      <c r="F2" s="4">
        <f t="shared" ref="F2:F9" si="3">D2/E2</f>
        <v>4.899292749</v>
      </c>
      <c r="G2" s="45">
        <v>0.39</v>
      </c>
      <c r="H2" s="45">
        <v>0.42</v>
      </c>
      <c r="I2" s="225">
        <v>0.19</v>
      </c>
      <c r="J2" s="13">
        <v>2351.79</v>
      </c>
      <c r="K2" s="12">
        <v>303.78</v>
      </c>
      <c r="L2" s="12">
        <v>68.36</v>
      </c>
      <c r="M2" s="9">
        <f t="shared" ref="M2:M9" si="4">SUM(J2:L2)</f>
        <v>2723.93</v>
      </c>
      <c r="N2" s="45">
        <f t="shared" ref="N2:P2" si="1">J2/$M2</f>
        <v>0.8633812176</v>
      </c>
      <c r="O2" s="45">
        <f t="shared" si="1"/>
        <v>0.1115226896</v>
      </c>
      <c r="P2" s="45">
        <f t="shared" si="1"/>
        <v>0.02509609278</v>
      </c>
      <c r="Q2" s="45">
        <f t="shared" ref="Q2:S2" si="2">G2-N2</f>
        <v>-0.4733812176</v>
      </c>
      <c r="R2" s="45">
        <f t="shared" si="2"/>
        <v>0.3084773104</v>
      </c>
      <c r="S2" s="45">
        <f t="shared" si="2"/>
        <v>0.1649039072</v>
      </c>
      <c r="T2" s="12">
        <v>104.0</v>
      </c>
      <c r="U2" s="226">
        <f t="shared" ref="U2:U9" si="7">M2/T2</f>
        <v>26.19163462</v>
      </c>
      <c r="V2" s="37">
        <f t="shared" ref="V2:V9" si="8">U2/F2</f>
        <v>5.34600318</v>
      </c>
      <c r="W2" s="4"/>
      <c r="X2" s="4"/>
      <c r="Y2" s="4"/>
      <c r="Z2" s="4"/>
      <c r="AA2" s="4"/>
      <c r="AB2" s="4"/>
      <c r="AC2" s="4"/>
      <c r="AD2" s="4"/>
      <c r="AE2" s="4"/>
      <c r="AF2" s="4"/>
      <c r="AG2" s="4"/>
      <c r="AH2" s="4"/>
      <c r="AI2" s="4"/>
      <c r="AJ2" s="4"/>
      <c r="AK2" s="4"/>
      <c r="AL2" s="4"/>
      <c r="AM2" s="4"/>
      <c r="AN2" s="4"/>
    </row>
    <row r="3">
      <c r="A3" s="12" t="s">
        <v>9</v>
      </c>
      <c r="B3" s="223">
        <v>45665.0</v>
      </c>
      <c r="C3" s="12">
        <v>828.0</v>
      </c>
      <c r="D3" s="224">
        <v>203.347800825245</v>
      </c>
      <c r="E3" s="12">
        <v>100.0</v>
      </c>
      <c r="F3" s="4">
        <f t="shared" si="3"/>
        <v>2.033478008</v>
      </c>
      <c r="G3" s="45">
        <v>0.61</v>
      </c>
      <c r="H3" s="45">
        <v>0.11</v>
      </c>
      <c r="I3" s="225">
        <v>0.27</v>
      </c>
      <c r="J3" s="13">
        <v>20586.48</v>
      </c>
      <c r="K3" s="12">
        <v>29.13</v>
      </c>
      <c r="L3" s="12">
        <v>244.93</v>
      </c>
      <c r="M3" s="9">
        <f t="shared" si="4"/>
        <v>20860.54</v>
      </c>
      <c r="N3" s="45">
        <f t="shared" ref="N3:P3" si="5">J3/$M3</f>
        <v>0.9868622768</v>
      </c>
      <c r="O3" s="45">
        <f t="shared" si="5"/>
        <v>0.001396416392</v>
      </c>
      <c r="P3" s="45">
        <f t="shared" si="5"/>
        <v>0.01174130679</v>
      </c>
      <c r="Q3" s="45">
        <f t="shared" ref="Q3:S3" si="6">G3-N3</f>
        <v>-0.3768622768</v>
      </c>
      <c r="R3" s="45">
        <f t="shared" si="6"/>
        <v>0.1086035836</v>
      </c>
      <c r="S3" s="45">
        <f t="shared" si="6"/>
        <v>0.2582586932</v>
      </c>
      <c r="T3" s="12">
        <v>109.0</v>
      </c>
      <c r="U3" s="226">
        <f t="shared" si="7"/>
        <v>191.3811009</v>
      </c>
      <c r="V3" s="227">
        <f t="shared" si="8"/>
        <v>94.11515647</v>
      </c>
      <c r="W3" s="228" t="s">
        <v>389</v>
      </c>
      <c r="Z3" s="4"/>
      <c r="AA3" s="4"/>
      <c r="AB3" s="4"/>
      <c r="AC3" s="4"/>
      <c r="AD3" s="4"/>
      <c r="AE3" s="4"/>
      <c r="AF3" s="4"/>
      <c r="AG3" s="4"/>
      <c r="AH3" s="4"/>
      <c r="AI3" s="4"/>
      <c r="AJ3" s="4"/>
      <c r="AK3" s="4"/>
      <c r="AL3" s="4"/>
      <c r="AM3" s="4"/>
      <c r="AN3" s="4"/>
    </row>
    <row r="4">
      <c r="A4" s="27" t="s">
        <v>9</v>
      </c>
      <c r="B4" s="229">
        <v>45665.0</v>
      </c>
      <c r="C4" s="27">
        <v>1615.0</v>
      </c>
      <c r="D4" s="224">
        <v>229.91825536235</v>
      </c>
      <c r="E4" s="12">
        <v>100.0</v>
      </c>
      <c r="F4" s="4">
        <f t="shared" si="3"/>
        <v>2.299182554</v>
      </c>
      <c r="G4" s="45">
        <v>0.5</v>
      </c>
      <c r="H4" s="45">
        <v>0.31</v>
      </c>
      <c r="I4" s="225">
        <v>0.19</v>
      </c>
      <c r="J4" s="13">
        <v>7583.04</v>
      </c>
      <c r="K4" s="12">
        <v>117.81</v>
      </c>
      <c r="L4" s="12">
        <v>81.79</v>
      </c>
      <c r="M4" s="9">
        <f t="shared" si="4"/>
        <v>7782.64</v>
      </c>
      <c r="N4" s="45">
        <f t="shared" ref="N4:P4" si="9">J4/$M4</f>
        <v>0.9743531758</v>
      </c>
      <c r="O4" s="45">
        <f t="shared" si="9"/>
        <v>0.01513753688</v>
      </c>
      <c r="P4" s="45">
        <f t="shared" si="9"/>
        <v>0.01050928734</v>
      </c>
      <c r="Q4" s="45">
        <f t="shared" ref="Q4:S4" si="10">G4-N4</f>
        <v>-0.4743531758</v>
      </c>
      <c r="R4" s="45">
        <f t="shared" si="10"/>
        <v>0.2948624631</v>
      </c>
      <c r="S4" s="45">
        <f t="shared" si="10"/>
        <v>0.1794907127</v>
      </c>
      <c r="T4" s="12">
        <v>100.0</v>
      </c>
      <c r="U4" s="226">
        <f t="shared" si="7"/>
        <v>77.8264</v>
      </c>
      <c r="V4" s="230">
        <f t="shared" si="8"/>
        <v>33.84959575</v>
      </c>
      <c r="W4" s="228" t="s">
        <v>390</v>
      </c>
      <c r="X4" s="4"/>
      <c r="Y4" s="4"/>
      <c r="Z4" s="4"/>
      <c r="AA4" s="4"/>
      <c r="AB4" s="4"/>
      <c r="AC4" s="4"/>
      <c r="AD4" s="4"/>
      <c r="AE4" s="4"/>
      <c r="AF4" s="4"/>
      <c r="AG4" s="4"/>
      <c r="AH4" s="4"/>
      <c r="AI4" s="4"/>
      <c r="AJ4" s="4"/>
      <c r="AK4" s="4"/>
      <c r="AL4" s="4"/>
      <c r="AM4" s="4"/>
      <c r="AN4" s="4"/>
    </row>
    <row r="5">
      <c r="A5" s="27" t="s">
        <v>10</v>
      </c>
      <c r="B5" s="229">
        <v>45665.0</v>
      </c>
      <c r="C5" s="27">
        <v>1447.0</v>
      </c>
      <c r="D5" s="224">
        <v>284.088860703269</v>
      </c>
      <c r="E5" s="12">
        <v>100.0</v>
      </c>
      <c r="F5" s="4">
        <f t="shared" si="3"/>
        <v>2.840888607</v>
      </c>
      <c r="G5" s="45">
        <v>0.26</v>
      </c>
      <c r="H5" s="45">
        <v>0.44</v>
      </c>
      <c r="I5" s="225">
        <v>0.29</v>
      </c>
      <c r="J5" s="12">
        <v>165.09</v>
      </c>
      <c r="K5" s="12">
        <v>500.89</v>
      </c>
      <c r="L5" s="12">
        <v>29.78</v>
      </c>
      <c r="M5" s="4">
        <f t="shared" si="4"/>
        <v>695.76</v>
      </c>
      <c r="N5" s="45">
        <f t="shared" ref="N5:P5" si="11">J5/$M5</f>
        <v>0.2372800966</v>
      </c>
      <c r="O5" s="45">
        <f t="shared" si="11"/>
        <v>0.7199177877</v>
      </c>
      <c r="P5" s="45">
        <f t="shared" si="11"/>
        <v>0.04280211567</v>
      </c>
      <c r="Q5" s="45">
        <f t="shared" ref="Q5:S5" si="12">G5-N5</f>
        <v>0.02271990341</v>
      </c>
      <c r="R5" s="45">
        <f t="shared" si="12"/>
        <v>-0.2799177877</v>
      </c>
      <c r="S5" s="45">
        <f t="shared" si="12"/>
        <v>0.2471978843</v>
      </c>
      <c r="T5" s="12">
        <v>100.0</v>
      </c>
      <c r="U5" s="226">
        <f t="shared" si="7"/>
        <v>6.9576</v>
      </c>
      <c r="V5" s="37">
        <f t="shared" si="8"/>
        <v>2.449092859</v>
      </c>
      <c r="W5" s="228" t="s">
        <v>391</v>
      </c>
      <c r="X5" s="4"/>
      <c r="Y5" s="4"/>
      <c r="Z5" s="4"/>
      <c r="AA5" s="4"/>
      <c r="AB5" s="4"/>
      <c r="AC5" s="4"/>
      <c r="AD5" s="4"/>
      <c r="AE5" s="4"/>
      <c r="AF5" s="4"/>
      <c r="AG5" s="4"/>
      <c r="AH5" s="4"/>
      <c r="AI5" s="4"/>
      <c r="AJ5" s="4"/>
      <c r="AK5" s="4"/>
      <c r="AL5" s="4"/>
      <c r="AM5" s="4"/>
      <c r="AN5" s="4"/>
    </row>
    <row r="6">
      <c r="A6" s="12" t="s">
        <v>10</v>
      </c>
      <c r="B6" s="223">
        <v>45665.0</v>
      </c>
      <c r="C6" s="12">
        <v>1447.0</v>
      </c>
      <c r="D6" s="224">
        <v>284.088860703269</v>
      </c>
      <c r="E6" s="12">
        <v>100.0</v>
      </c>
      <c r="F6" s="4">
        <f t="shared" si="3"/>
        <v>2.840888607</v>
      </c>
      <c r="G6" s="45">
        <v>0.26</v>
      </c>
      <c r="H6" s="45">
        <v>0.44</v>
      </c>
      <c r="I6" s="225">
        <v>0.29</v>
      </c>
      <c r="J6" s="12">
        <v>240.89</v>
      </c>
      <c r="K6" s="12">
        <v>217.89</v>
      </c>
      <c r="L6" s="12">
        <v>107.42</v>
      </c>
      <c r="M6" s="4">
        <f t="shared" si="4"/>
        <v>566.2</v>
      </c>
      <c r="N6" s="45">
        <f t="shared" ref="N6:P6" si="13">J6/$M6</f>
        <v>0.4254503709</v>
      </c>
      <c r="O6" s="45">
        <f t="shared" si="13"/>
        <v>0.3848286824</v>
      </c>
      <c r="P6" s="45">
        <f t="shared" si="13"/>
        <v>0.1897209467</v>
      </c>
      <c r="Q6" s="45">
        <f t="shared" ref="Q6:S6" si="14">G6-N6</f>
        <v>-0.1654503709</v>
      </c>
      <c r="R6" s="45">
        <f t="shared" si="14"/>
        <v>0.05517131756</v>
      </c>
      <c r="S6" s="45">
        <f t="shared" si="14"/>
        <v>0.1002790533</v>
      </c>
      <c r="T6" s="12">
        <v>109.0</v>
      </c>
      <c r="U6" s="226">
        <f t="shared" si="7"/>
        <v>5.194495413</v>
      </c>
      <c r="V6" s="37">
        <f t="shared" si="8"/>
        <v>1.828475569</v>
      </c>
      <c r="W6" s="12" t="s">
        <v>392</v>
      </c>
      <c r="X6" s="4"/>
      <c r="Y6" s="4"/>
      <c r="Z6" s="4"/>
      <c r="AA6" s="20" t="s">
        <v>393</v>
      </c>
      <c r="AB6" s="4"/>
      <c r="AC6" s="4"/>
      <c r="AD6" s="4"/>
      <c r="AE6" s="4"/>
      <c r="AF6" s="4"/>
      <c r="AG6" s="4"/>
      <c r="AH6" s="4"/>
      <c r="AI6" s="4"/>
      <c r="AJ6" s="4"/>
      <c r="AK6" s="4"/>
      <c r="AL6" s="4"/>
      <c r="AM6" s="4"/>
      <c r="AN6" s="4"/>
    </row>
    <row r="7">
      <c r="A7" s="27" t="s">
        <v>11</v>
      </c>
      <c r="B7" s="229">
        <v>45663.0</v>
      </c>
      <c r="C7" s="27">
        <v>1494.0</v>
      </c>
      <c r="D7" s="224">
        <v>515.489669092752</v>
      </c>
      <c r="E7" s="12">
        <v>100.0</v>
      </c>
      <c r="F7" s="4">
        <f t="shared" si="3"/>
        <v>5.154896691</v>
      </c>
      <c r="G7" s="45">
        <v>0.01</v>
      </c>
      <c r="H7" s="45">
        <v>0.42</v>
      </c>
      <c r="I7" s="225">
        <v>0.56</v>
      </c>
      <c r="J7" s="12">
        <v>-0.55</v>
      </c>
      <c r="K7" s="13">
        <v>2123.5</v>
      </c>
      <c r="L7" s="13">
        <v>49065.09</v>
      </c>
      <c r="M7" s="4">
        <f t="shared" si="4"/>
        <v>51188.04</v>
      </c>
      <c r="N7" s="45">
        <f t="shared" ref="N7:P7" si="15">J7/$M7</f>
        <v>-0.00001074469739</v>
      </c>
      <c r="O7" s="45">
        <f t="shared" si="15"/>
        <v>0.04148429985</v>
      </c>
      <c r="P7" s="45">
        <f t="shared" si="15"/>
        <v>0.9585264448</v>
      </c>
      <c r="Q7" s="45">
        <f t="shared" ref="Q7:S7" si="16">G7-N7</f>
        <v>0.0100107447</v>
      </c>
      <c r="R7" s="45">
        <f t="shared" si="16"/>
        <v>0.3785157002</v>
      </c>
      <c r="S7" s="45">
        <f t="shared" si="16"/>
        <v>-0.3985264448</v>
      </c>
      <c r="T7" s="12">
        <v>100.0</v>
      </c>
      <c r="U7" s="226">
        <f t="shared" si="7"/>
        <v>511.8804</v>
      </c>
      <c r="V7" s="227">
        <f t="shared" si="8"/>
        <v>99.29983677</v>
      </c>
      <c r="W7" s="12" t="s">
        <v>394</v>
      </c>
      <c r="Z7" s="168"/>
      <c r="AA7" s="231"/>
    </row>
    <row r="8">
      <c r="A8" s="27" t="s">
        <v>11</v>
      </c>
      <c r="B8" s="229">
        <v>45663.0</v>
      </c>
      <c r="C8" s="27">
        <v>1339.0</v>
      </c>
      <c r="D8" s="224">
        <v>401.381149776667</v>
      </c>
      <c r="E8" s="12">
        <v>100.0</v>
      </c>
      <c r="F8" s="4">
        <f t="shared" si="3"/>
        <v>4.013811498</v>
      </c>
      <c r="G8" s="45">
        <v>0.0</v>
      </c>
      <c r="H8" s="45">
        <v>0.52</v>
      </c>
      <c r="I8" s="225">
        <v>0.5</v>
      </c>
      <c r="J8" s="24">
        <v>-3.78</v>
      </c>
      <c r="K8" s="232">
        <v>18952.6</v>
      </c>
      <c r="L8" s="232">
        <v>6137.8</v>
      </c>
      <c r="M8" s="4">
        <f t="shared" si="4"/>
        <v>25086.62</v>
      </c>
      <c r="N8" s="45">
        <f t="shared" ref="N8:P8" si="17">J8/$M8</f>
        <v>-0.0001506779311</v>
      </c>
      <c r="O8" s="45">
        <f t="shared" si="17"/>
        <v>0.7554863908</v>
      </c>
      <c r="P8" s="45">
        <f t="shared" si="17"/>
        <v>0.2446642872</v>
      </c>
      <c r="Q8" s="45">
        <f t="shared" ref="Q8:S8" si="18">G8-N8</f>
        <v>0.0001506779311</v>
      </c>
      <c r="R8" s="45">
        <f t="shared" si="18"/>
        <v>-0.2354863908</v>
      </c>
      <c r="S8" s="45">
        <f t="shared" si="18"/>
        <v>0.2553357128</v>
      </c>
      <c r="T8" s="12">
        <v>106.0</v>
      </c>
      <c r="U8" s="226">
        <f t="shared" si="7"/>
        <v>236.6662264</v>
      </c>
      <c r="V8" s="230">
        <f t="shared" si="8"/>
        <v>58.96296489</v>
      </c>
      <c r="W8" s="12" t="s">
        <v>395</v>
      </c>
      <c r="AA8" s="233" t="s">
        <v>396</v>
      </c>
    </row>
    <row r="9">
      <c r="A9" s="12" t="s">
        <v>11</v>
      </c>
      <c r="B9" s="223">
        <v>45663.0</v>
      </c>
      <c r="C9" s="12">
        <v>1339.0</v>
      </c>
      <c r="D9" s="224">
        <v>401.381149776667</v>
      </c>
      <c r="E9" s="12">
        <v>100.0</v>
      </c>
      <c r="F9" s="4">
        <f t="shared" si="3"/>
        <v>4.013811498</v>
      </c>
      <c r="G9" s="45">
        <v>0.0</v>
      </c>
      <c r="H9" s="45">
        <v>0.52</v>
      </c>
      <c r="I9" s="225">
        <v>0.5</v>
      </c>
      <c r="J9" s="232">
        <v>-2.63</v>
      </c>
      <c r="K9" s="232">
        <v>29774.01</v>
      </c>
      <c r="L9" s="232">
        <v>2679.75</v>
      </c>
      <c r="M9" s="9">
        <f t="shared" si="4"/>
        <v>32451.13</v>
      </c>
      <c r="N9" s="45">
        <f t="shared" ref="N9:P9" si="19">J9/$M9</f>
        <v>-0.00008104494358</v>
      </c>
      <c r="O9" s="45">
        <f t="shared" si="19"/>
        <v>0.9175030269</v>
      </c>
      <c r="P9" s="45">
        <f t="shared" si="19"/>
        <v>0.08257801808</v>
      </c>
      <c r="Q9" s="45">
        <f t="shared" ref="Q9:S9" si="20">G9-N9</f>
        <v>0.00008104494358</v>
      </c>
      <c r="R9" s="45">
        <f t="shared" si="20"/>
        <v>-0.3975030269</v>
      </c>
      <c r="S9" s="45">
        <f t="shared" si="20"/>
        <v>0.4174219819</v>
      </c>
      <c r="T9" s="12">
        <v>110.0</v>
      </c>
      <c r="U9" s="226">
        <f t="shared" si="7"/>
        <v>295.0102727</v>
      </c>
      <c r="V9" s="227">
        <f t="shared" si="8"/>
        <v>73.4987861</v>
      </c>
      <c r="W9" s="12" t="s">
        <v>392</v>
      </c>
    </row>
    <row r="10">
      <c r="D10" s="234"/>
      <c r="I10" s="235"/>
      <c r="U10" s="235"/>
    </row>
    <row r="11">
      <c r="D11" s="234"/>
      <c r="I11" s="235"/>
      <c r="U11" s="235"/>
    </row>
    <row r="12">
      <c r="D12" s="234"/>
      <c r="I12" s="235"/>
      <c r="K12" s="232"/>
      <c r="U12" s="235"/>
    </row>
    <row r="13">
      <c r="D13" s="234"/>
      <c r="I13" s="235"/>
      <c r="J13" s="236" t="s">
        <v>397</v>
      </c>
      <c r="K13" s="232"/>
      <c r="P13" s="232">
        <v>2644.19</v>
      </c>
      <c r="Q13" s="182">
        <f t="shared" ref="Q13:Q16" si="21">P13/$P$16</f>
        <v>0.9064447568</v>
      </c>
      <c r="U13" s="235"/>
      <c r="W13" s="24">
        <v>-0.55</v>
      </c>
    </row>
    <row r="14">
      <c r="D14" s="234"/>
      <c r="I14" s="235"/>
      <c r="J14" s="19" t="s">
        <v>398</v>
      </c>
      <c r="K14" s="232"/>
      <c r="P14" s="24">
        <v>58.99</v>
      </c>
      <c r="Q14" s="182">
        <f t="shared" si="21"/>
        <v>0.02022213843</v>
      </c>
      <c r="U14" s="235"/>
      <c r="W14" s="232">
        <v>2123.5</v>
      </c>
    </row>
    <row r="15">
      <c r="D15" s="234"/>
      <c r="I15" s="235"/>
      <c r="J15" s="24" t="s">
        <v>399</v>
      </c>
      <c r="P15" s="24">
        <v>213.92</v>
      </c>
      <c r="Q15" s="182">
        <f t="shared" si="21"/>
        <v>0.0733331048</v>
      </c>
      <c r="U15" s="235"/>
      <c r="W15" s="232">
        <v>49065.09</v>
      </c>
    </row>
    <row r="16">
      <c r="D16" s="234"/>
      <c r="I16" s="235"/>
      <c r="P16" s="184">
        <f>SUM(P13:P15)</f>
        <v>2917.1</v>
      </c>
      <c r="Q16" s="29">
        <f t="shared" si="21"/>
        <v>1</v>
      </c>
      <c r="U16" s="235"/>
    </row>
    <row r="17">
      <c r="D17" s="234"/>
      <c r="I17" s="235"/>
      <c r="U17" s="235"/>
    </row>
    <row r="18">
      <c r="D18" s="234"/>
      <c r="I18" s="235"/>
      <c r="J18" s="24" t="s">
        <v>400</v>
      </c>
      <c r="P18" s="24">
        <v>191.8</v>
      </c>
      <c r="Q18" s="182">
        <f t="shared" ref="Q18:Q20" si="22">P18/$P$21</f>
        <v>0.3705922133</v>
      </c>
      <c r="U18" s="235"/>
    </row>
    <row r="19">
      <c r="D19" s="234"/>
      <c r="I19" s="235"/>
      <c r="J19" s="19" t="s">
        <v>401</v>
      </c>
      <c r="P19" s="24">
        <v>217.89</v>
      </c>
      <c r="Q19" s="182">
        <f t="shared" si="22"/>
        <v>0.4210028017</v>
      </c>
      <c r="U19" s="235"/>
    </row>
    <row r="20">
      <c r="D20" s="234"/>
      <c r="I20" s="235"/>
      <c r="P20" s="24">
        <v>107.86</v>
      </c>
      <c r="Q20" s="182">
        <f t="shared" si="22"/>
        <v>0.208404985</v>
      </c>
      <c r="U20" s="235"/>
    </row>
    <row r="21">
      <c r="D21" s="234"/>
      <c r="I21" s="235"/>
      <c r="P21" s="29">
        <f>SUM(P18:P20)</f>
        <v>517.55</v>
      </c>
      <c r="Q21" s="29">
        <f>P21/$P$16</f>
        <v>0.1774193548</v>
      </c>
      <c r="U21" s="235"/>
    </row>
    <row r="22">
      <c r="D22" s="234"/>
      <c r="I22" s="235"/>
      <c r="U22" s="235"/>
    </row>
    <row r="23">
      <c r="D23" s="234"/>
      <c r="I23" s="235"/>
      <c r="P23" s="24">
        <v>-78.02</v>
      </c>
      <c r="Q23" s="182">
        <f t="shared" ref="Q23:Q25" si="23">P23/$P$26</f>
        <v>-0.002118521532</v>
      </c>
      <c r="U23" s="235"/>
    </row>
    <row r="24">
      <c r="D24" s="234"/>
      <c r="I24" s="235"/>
      <c r="P24" s="232">
        <v>34686.66</v>
      </c>
      <c r="Q24" s="182">
        <f t="shared" si="23"/>
        <v>0.9418666504</v>
      </c>
      <c r="U24" s="235"/>
    </row>
    <row r="25">
      <c r="D25" s="234"/>
      <c r="I25" s="235"/>
      <c r="P25" s="232">
        <v>2218.93</v>
      </c>
      <c r="Q25" s="182">
        <f t="shared" si="23"/>
        <v>0.06025187108</v>
      </c>
      <c r="U25" s="235"/>
    </row>
    <row r="26">
      <c r="D26" s="234"/>
      <c r="I26" s="235"/>
      <c r="P26" s="29">
        <f>SUM(P23:P25)</f>
        <v>36827.57</v>
      </c>
      <c r="Q26" s="29">
        <f>P26/$P$16</f>
        <v>12.62471976</v>
      </c>
      <c r="U26" s="235"/>
    </row>
    <row r="27">
      <c r="D27" s="234"/>
      <c r="I27" s="235"/>
      <c r="U27" s="235"/>
    </row>
    <row r="28">
      <c r="D28" s="234"/>
      <c r="I28" s="235"/>
      <c r="U28" s="235"/>
    </row>
    <row r="29">
      <c r="D29" s="234"/>
      <c r="I29" s="235"/>
      <c r="U29" s="235"/>
    </row>
    <row r="30">
      <c r="D30" s="234"/>
      <c r="I30" s="235"/>
      <c r="U30" s="235"/>
    </row>
    <row r="31">
      <c r="D31" s="234"/>
      <c r="I31" s="235"/>
      <c r="U31" s="235"/>
    </row>
    <row r="32">
      <c r="D32" s="234"/>
      <c r="I32" s="235"/>
      <c r="U32" s="235"/>
    </row>
    <row r="33">
      <c r="D33" s="234"/>
      <c r="I33" s="235"/>
      <c r="U33" s="235"/>
    </row>
    <row r="34">
      <c r="D34" s="234"/>
      <c r="I34" s="235"/>
      <c r="U34" s="235"/>
    </row>
    <row r="35">
      <c r="D35" s="234"/>
      <c r="I35" s="235"/>
      <c r="U35" s="235"/>
    </row>
    <row r="36">
      <c r="D36" s="234"/>
      <c r="I36" s="235"/>
      <c r="U36" s="235"/>
    </row>
    <row r="37">
      <c r="D37" s="234"/>
      <c r="I37" s="235"/>
      <c r="U37" s="235"/>
    </row>
    <row r="38">
      <c r="D38" s="234"/>
      <c r="I38" s="235"/>
      <c r="U38" s="235"/>
    </row>
    <row r="39">
      <c r="D39" s="234"/>
      <c r="I39" s="235"/>
      <c r="U39" s="235"/>
    </row>
    <row r="40">
      <c r="D40" s="234"/>
      <c r="I40" s="235"/>
      <c r="U40" s="235"/>
    </row>
    <row r="41">
      <c r="D41" s="234"/>
      <c r="I41" s="235"/>
      <c r="U41" s="235"/>
    </row>
    <row r="42">
      <c r="D42" s="234"/>
      <c r="I42" s="235"/>
      <c r="U42" s="235"/>
    </row>
    <row r="43">
      <c r="D43" s="234"/>
      <c r="I43" s="235"/>
      <c r="U43" s="235"/>
    </row>
    <row r="44">
      <c r="D44" s="234"/>
      <c r="I44" s="235"/>
      <c r="U44" s="235"/>
    </row>
    <row r="45">
      <c r="D45" s="234"/>
      <c r="I45" s="235"/>
      <c r="U45" s="235"/>
    </row>
    <row r="46">
      <c r="D46" s="234"/>
      <c r="I46" s="235"/>
      <c r="U46" s="235"/>
    </row>
    <row r="47">
      <c r="D47" s="234"/>
      <c r="I47" s="235"/>
      <c r="U47" s="235"/>
    </row>
    <row r="48">
      <c r="D48" s="234"/>
      <c r="I48" s="235"/>
      <c r="U48" s="235"/>
    </row>
    <row r="49">
      <c r="D49" s="234"/>
      <c r="I49" s="235"/>
      <c r="U49" s="235"/>
    </row>
    <row r="50">
      <c r="D50" s="234"/>
      <c r="I50" s="235"/>
      <c r="U50" s="235"/>
    </row>
    <row r="51">
      <c r="D51" s="234"/>
      <c r="I51" s="235"/>
      <c r="U51" s="235"/>
    </row>
    <row r="52">
      <c r="D52" s="234"/>
      <c r="I52" s="235"/>
      <c r="U52" s="235"/>
    </row>
    <row r="53">
      <c r="D53" s="234"/>
      <c r="I53" s="235"/>
      <c r="U53" s="235"/>
    </row>
    <row r="54">
      <c r="D54" s="234"/>
      <c r="I54" s="235"/>
      <c r="U54" s="235"/>
    </row>
    <row r="55">
      <c r="D55" s="234"/>
      <c r="I55" s="235"/>
      <c r="U55" s="235"/>
    </row>
    <row r="56">
      <c r="D56" s="234"/>
      <c r="I56" s="235"/>
      <c r="U56" s="235"/>
    </row>
    <row r="57">
      <c r="D57" s="234"/>
      <c r="I57" s="235"/>
      <c r="U57" s="235"/>
    </row>
    <row r="58">
      <c r="D58" s="234"/>
      <c r="I58" s="235"/>
      <c r="U58" s="235"/>
    </row>
    <row r="59">
      <c r="D59" s="234"/>
      <c r="I59" s="235"/>
      <c r="U59" s="235"/>
    </row>
    <row r="60">
      <c r="D60" s="234"/>
      <c r="I60" s="235"/>
      <c r="U60" s="235"/>
    </row>
    <row r="61">
      <c r="D61" s="234"/>
      <c r="I61" s="235"/>
      <c r="U61" s="235"/>
    </row>
    <row r="62">
      <c r="D62" s="234"/>
      <c r="I62" s="235"/>
      <c r="U62" s="235"/>
    </row>
    <row r="63">
      <c r="D63" s="234"/>
      <c r="I63" s="235"/>
      <c r="U63" s="235"/>
    </row>
    <row r="64">
      <c r="D64" s="234"/>
      <c r="I64" s="235"/>
      <c r="U64" s="235"/>
    </row>
    <row r="65">
      <c r="D65" s="234"/>
      <c r="I65" s="235"/>
      <c r="U65" s="235"/>
    </row>
    <row r="66">
      <c r="D66" s="234"/>
      <c r="I66" s="235"/>
      <c r="U66" s="235"/>
    </row>
    <row r="67">
      <c r="D67" s="234"/>
      <c r="I67" s="235"/>
      <c r="U67" s="235"/>
    </row>
    <row r="68">
      <c r="D68" s="234"/>
      <c r="I68" s="235"/>
      <c r="U68" s="235"/>
    </row>
    <row r="69">
      <c r="D69" s="234"/>
      <c r="I69" s="235"/>
      <c r="U69" s="235"/>
    </row>
    <row r="70">
      <c r="D70" s="234"/>
      <c r="I70" s="235"/>
      <c r="U70" s="235"/>
    </row>
    <row r="71">
      <c r="D71" s="234"/>
      <c r="I71" s="235"/>
      <c r="U71" s="235"/>
    </row>
    <row r="72">
      <c r="D72" s="234"/>
      <c r="I72" s="235"/>
      <c r="U72" s="235"/>
    </row>
    <row r="73">
      <c r="D73" s="234"/>
      <c r="I73" s="235"/>
      <c r="U73" s="235"/>
    </row>
    <row r="74">
      <c r="D74" s="234"/>
      <c r="I74" s="235"/>
      <c r="U74" s="235"/>
    </row>
    <row r="75">
      <c r="D75" s="234"/>
      <c r="I75" s="235"/>
      <c r="U75" s="235"/>
    </row>
    <row r="76">
      <c r="D76" s="234"/>
      <c r="I76" s="235"/>
      <c r="U76" s="235"/>
    </row>
    <row r="77">
      <c r="D77" s="234"/>
      <c r="I77" s="235"/>
      <c r="U77" s="235"/>
    </row>
    <row r="78">
      <c r="D78" s="234"/>
      <c r="I78" s="235"/>
      <c r="U78" s="235"/>
    </row>
    <row r="79">
      <c r="D79" s="234"/>
      <c r="I79" s="235"/>
      <c r="U79" s="235"/>
    </row>
    <row r="80">
      <c r="D80" s="234"/>
      <c r="I80" s="235"/>
      <c r="U80" s="235"/>
    </row>
    <row r="81">
      <c r="D81" s="234"/>
      <c r="I81" s="235"/>
      <c r="U81" s="235"/>
    </row>
    <row r="82">
      <c r="D82" s="234"/>
      <c r="I82" s="235"/>
      <c r="U82" s="235"/>
    </row>
    <row r="83">
      <c r="D83" s="234"/>
      <c r="I83" s="235"/>
      <c r="U83" s="235"/>
    </row>
    <row r="84">
      <c r="D84" s="234"/>
      <c r="I84" s="235"/>
      <c r="U84" s="235"/>
    </row>
    <row r="85">
      <c r="D85" s="234"/>
      <c r="I85" s="235"/>
      <c r="U85" s="235"/>
    </row>
    <row r="86">
      <c r="D86" s="234"/>
      <c r="I86" s="235"/>
      <c r="U86" s="235"/>
    </row>
    <row r="87">
      <c r="D87" s="234"/>
      <c r="I87" s="235"/>
      <c r="U87" s="235"/>
    </row>
    <row r="88">
      <c r="D88" s="234"/>
      <c r="I88" s="235"/>
      <c r="U88" s="235"/>
    </row>
    <row r="89">
      <c r="D89" s="234"/>
      <c r="I89" s="235"/>
      <c r="U89" s="235"/>
    </row>
    <row r="90">
      <c r="D90" s="234"/>
      <c r="I90" s="235"/>
      <c r="U90" s="235"/>
    </row>
    <row r="91">
      <c r="D91" s="234"/>
      <c r="I91" s="235"/>
      <c r="U91" s="235"/>
    </row>
    <row r="92">
      <c r="D92" s="234"/>
      <c r="I92" s="235"/>
      <c r="U92" s="235"/>
    </row>
    <row r="93">
      <c r="D93" s="234"/>
      <c r="I93" s="235"/>
      <c r="U93" s="235"/>
    </row>
    <row r="94">
      <c r="D94" s="234"/>
      <c r="I94" s="235"/>
      <c r="U94" s="235"/>
    </row>
    <row r="95">
      <c r="D95" s="234"/>
      <c r="I95" s="235"/>
      <c r="U95" s="235"/>
    </row>
    <row r="96">
      <c r="D96" s="234"/>
      <c r="I96" s="235"/>
      <c r="U96" s="235"/>
    </row>
    <row r="97">
      <c r="D97" s="234"/>
      <c r="I97" s="235"/>
      <c r="U97" s="235"/>
    </row>
    <row r="98">
      <c r="D98" s="234"/>
      <c r="I98" s="235"/>
      <c r="U98" s="235"/>
    </row>
    <row r="99">
      <c r="D99" s="234"/>
      <c r="I99" s="235"/>
      <c r="U99" s="235"/>
    </row>
    <row r="100">
      <c r="D100" s="234"/>
      <c r="I100" s="235"/>
      <c r="U100" s="235"/>
    </row>
    <row r="101">
      <c r="D101" s="234"/>
      <c r="I101" s="235"/>
      <c r="U101" s="235"/>
    </row>
    <row r="102">
      <c r="D102" s="234"/>
      <c r="I102" s="235"/>
      <c r="U102" s="235"/>
    </row>
    <row r="103">
      <c r="D103" s="234"/>
      <c r="I103" s="235"/>
      <c r="U103" s="235"/>
    </row>
    <row r="104">
      <c r="D104" s="234"/>
      <c r="I104" s="235"/>
      <c r="U104" s="235"/>
    </row>
    <row r="105">
      <c r="D105" s="234"/>
      <c r="I105" s="235"/>
      <c r="U105" s="235"/>
    </row>
    <row r="106">
      <c r="D106" s="234"/>
      <c r="I106" s="235"/>
      <c r="U106" s="235"/>
    </row>
    <row r="107">
      <c r="D107" s="234"/>
      <c r="I107" s="235"/>
      <c r="U107" s="235"/>
    </row>
    <row r="108">
      <c r="D108" s="234"/>
      <c r="I108" s="235"/>
      <c r="U108" s="235"/>
    </row>
    <row r="109">
      <c r="D109" s="234"/>
      <c r="I109" s="235"/>
      <c r="U109" s="235"/>
    </row>
    <row r="110">
      <c r="D110" s="234"/>
      <c r="I110" s="235"/>
      <c r="U110" s="235"/>
    </row>
    <row r="111">
      <c r="D111" s="234"/>
      <c r="I111" s="235"/>
      <c r="U111" s="235"/>
    </row>
    <row r="112">
      <c r="D112" s="234"/>
      <c r="I112" s="235"/>
      <c r="U112" s="235"/>
    </row>
    <row r="113">
      <c r="D113" s="234"/>
      <c r="I113" s="235"/>
      <c r="U113" s="235"/>
    </row>
    <row r="114">
      <c r="D114" s="234"/>
      <c r="I114" s="235"/>
      <c r="U114" s="235"/>
    </row>
    <row r="115">
      <c r="D115" s="234"/>
      <c r="I115" s="235"/>
      <c r="U115" s="235"/>
    </row>
    <row r="116">
      <c r="D116" s="234"/>
      <c r="I116" s="235"/>
      <c r="U116" s="235"/>
    </row>
    <row r="117">
      <c r="D117" s="234"/>
      <c r="I117" s="235"/>
      <c r="U117" s="235"/>
    </row>
    <row r="118">
      <c r="D118" s="234"/>
      <c r="I118" s="235"/>
      <c r="U118" s="235"/>
    </row>
    <row r="119">
      <c r="D119" s="234"/>
      <c r="I119" s="235"/>
      <c r="U119" s="235"/>
    </row>
    <row r="120">
      <c r="D120" s="234"/>
      <c r="I120" s="235"/>
      <c r="U120" s="235"/>
    </row>
    <row r="121">
      <c r="D121" s="234"/>
      <c r="I121" s="235"/>
      <c r="U121" s="235"/>
    </row>
    <row r="122">
      <c r="D122" s="234"/>
      <c r="I122" s="235"/>
      <c r="U122" s="235"/>
    </row>
    <row r="123">
      <c r="D123" s="234"/>
      <c r="I123" s="235"/>
      <c r="U123" s="235"/>
    </row>
    <row r="124">
      <c r="D124" s="234"/>
      <c r="I124" s="235"/>
      <c r="U124" s="235"/>
    </row>
    <row r="125">
      <c r="D125" s="234"/>
      <c r="I125" s="235"/>
      <c r="U125" s="235"/>
    </row>
    <row r="126">
      <c r="D126" s="234"/>
      <c r="I126" s="235"/>
      <c r="U126" s="235"/>
    </row>
    <row r="127">
      <c r="D127" s="234"/>
      <c r="I127" s="235"/>
      <c r="U127" s="235"/>
    </row>
    <row r="128">
      <c r="D128" s="234"/>
      <c r="I128" s="235"/>
      <c r="U128" s="235"/>
    </row>
    <row r="129">
      <c r="D129" s="234"/>
      <c r="I129" s="235"/>
      <c r="U129" s="235"/>
    </row>
    <row r="130">
      <c r="D130" s="234"/>
      <c r="I130" s="235"/>
      <c r="U130" s="235"/>
    </row>
    <row r="131">
      <c r="D131" s="234"/>
      <c r="I131" s="235"/>
      <c r="U131" s="235"/>
    </row>
    <row r="132">
      <c r="D132" s="234"/>
      <c r="I132" s="235"/>
      <c r="U132" s="235"/>
    </row>
    <row r="133">
      <c r="D133" s="234"/>
      <c r="I133" s="235"/>
      <c r="U133" s="235"/>
    </row>
    <row r="134">
      <c r="D134" s="234"/>
      <c r="I134" s="235"/>
      <c r="U134" s="235"/>
    </row>
    <row r="135">
      <c r="D135" s="234"/>
      <c r="I135" s="235"/>
      <c r="U135" s="235"/>
    </row>
    <row r="136">
      <c r="D136" s="234"/>
      <c r="I136" s="235"/>
      <c r="U136" s="235"/>
    </row>
    <row r="137">
      <c r="D137" s="234"/>
      <c r="I137" s="235"/>
      <c r="U137" s="235"/>
    </row>
    <row r="138">
      <c r="D138" s="234"/>
      <c r="I138" s="235"/>
      <c r="U138" s="235"/>
    </row>
    <row r="139">
      <c r="D139" s="234"/>
      <c r="I139" s="235"/>
      <c r="U139" s="235"/>
    </row>
    <row r="140">
      <c r="D140" s="234"/>
      <c r="I140" s="235"/>
      <c r="U140" s="235"/>
    </row>
    <row r="141">
      <c r="D141" s="234"/>
      <c r="I141" s="235"/>
      <c r="U141" s="235"/>
    </row>
    <row r="142">
      <c r="D142" s="234"/>
      <c r="I142" s="235"/>
      <c r="U142" s="235"/>
    </row>
    <row r="143">
      <c r="D143" s="234"/>
      <c r="I143" s="235"/>
      <c r="U143" s="235"/>
    </row>
    <row r="144">
      <c r="D144" s="234"/>
      <c r="I144" s="235"/>
      <c r="U144" s="235"/>
    </row>
    <row r="145">
      <c r="D145" s="234"/>
      <c r="I145" s="235"/>
      <c r="U145" s="235"/>
    </row>
    <row r="146">
      <c r="D146" s="234"/>
      <c r="I146" s="235"/>
      <c r="U146" s="235"/>
    </row>
    <row r="147">
      <c r="D147" s="234"/>
      <c r="I147" s="235"/>
      <c r="U147" s="235"/>
    </row>
    <row r="148">
      <c r="D148" s="234"/>
      <c r="I148" s="235"/>
      <c r="U148" s="235"/>
    </row>
    <row r="149">
      <c r="D149" s="234"/>
      <c r="I149" s="235"/>
      <c r="U149" s="235"/>
    </row>
    <row r="150">
      <c r="D150" s="234"/>
      <c r="I150" s="235"/>
      <c r="U150" s="235"/>
    </row>
    <row r="151">
      <c r="D151" s="234"/>
      <c r="I151" s="235"/>
      <c r="U151" s="235"/>
    </row>
    <row r="152">
      <c r="D152" s="234"/>
      <c r="I152" s="235"/>
      <c r="U152" s="235"/>
    </row>
    <row r="153">
      <c r="D153" s="234"/>
      <c r="I153" s="235"/>
      <c r="U153" s="235"/>
    </row>
    <row r="154">
      <c r="D154" s="234"/>
      <c r="I154" s="235"/>
      <c r="U154" s="235"/>
    </row>
    <row r="155">
      <c r="D155" s="234"/>
      <c r="I155" s="235"/>
      <c r="U155" s="235"/>
    </row>
    <row r="156">
      <c r="D156" s="234"/>
      <c r="I156" s="235"/>
      <c r="U156" s="235"/>
    </row>
    <row r="157">
      <c r="D157" s="234"/>
      <c r="I157" s="235"/>
      <c r="U157" s="235"/>
    </row>
    <row r="158">
      <c r="D158" s="234"/>
      <c r="I158" s="235"/>
      <c r="U158" s="235"/>
    </row>
    <row r="159">
      <c r="D159" s="234"/>
      <c r="I159" s="235"/>
      <c r="U159" s="235"/>
    </row>
    <row r="160">
      <c r="D160" s="234"/>
      <c r="I160" s="235"/>
      <c r="U160" s="235"/>
    </row>
    <row r="161">
      <c r="D161" s="234"/>
      <c r="I161" s="235"/>
      <c r="U161" s="235"/>
    </row>
    <row r="162">
      <c r="D162" s="234"/>
      <c r="I162" s="235"/>
      <c r="U162" s="235"/>
    </row>
    <row r="163">
      <c r="D163" s="234"/>
      <c r="I163" s="235"/>
      <c r="U163" s="235"/>
    </row>
    <row r="164">
      <c r="D164" s="234"/>
      <c r="I164" s="235"/>
      <c r="U164" s="235"/>
    </row>
    <row r="165">
      <c r="D165" s="234"/>
      <c r="I165" s="235"/>
      <c r="U165" s="235"/>
    </row>
    <row r="166">
      <c r="D166" s="234"/>
      <c r="I166" s="235"/>
      <c r="U166" s="235"/>
    </row>
    <row r="167">
      <c r="D167" s="234"/>
      <c r="I167" s="235"/>
      <c r="U167" s="235"/>
    </row>
    <row r="168">
      <c r="D168" s="234"/>
      <c r="I168" s="235"/>
      <c r="U168" s="235"/>
    </row>
    <row r="169">
      <c r="D169" s="234"/>
      <c r="I169" s="235"/>
      <c r="U169" s="235"/>
    </row>
    <row r="170">
      <c r="D170" s="234"/>
      <c r="I170" s="235"/>
      <c r="U170" s="235"/>
    </row>
    <row r="171">
      <c r="D171" s="234"/>
      <c r="I171" s="235"/>
      <c r="U171" s="235"/>
    </row>
    <row r="172">
      <c r="D172" s="234"/>
      <c r="I172" s="235"/>
      <c r="U172" s="235"/>
    </row>
    <row r="173">
      <c r="D173" s="234"/>
      <c r="I173" s="235"/>
      <c r="U173" s="235"/>
    </row>
    <row r="174">
      <c r="D174" s="234"/>
      <c r="I174" s="235"/>
      <c r="U174" s="235"/>
    </row>
    <row r="175">
      <c r="D175" s="234"/>
      <c r="I175" s="235"/>
      <c r="U175" s="235"/>
    </row>
    <row r="176">
      <c r="D176" s="234"/>
      <c r="I176" s="235"/>
      <c r="U176" s="235"/>
    </row>
    <row r="177">
      <c r="D177" s="234"/>
      <c r="I177" s="235"/>
      <c r="U177" s="235"/>
    </row>
    <row r="178">
      <c r="D178" s="234"/>
      <c r="I178" s="235"/>
      <c r="U178" s="235"/>
    </row>
    <row r="179">
      <c r="D179" s="234"/>
      <c r="I179" s="235"/>
      <c r="U179" s="235"/>
    </row>
    <row r="180">
      <c r="D180" s="234"/>
      <c r="I180" s="235"/>
      <c r="U180" s="235"/>
    </row>
    <row r="181">
      <c r="D181" s="234"/>
      <c r="I181" s="235"/>
      <c r="U181" s="235"/>
    </row>
    <row r="182">
      <c r="D182" s="234"/>
      <c r="I182" s="235"/>
      <c r="U182" s="235"/>
    </row>
    <row r="183">
      <c r="D183" s="234"/>
      <c r="I183" s="235"/>
      <c r="U183" s="235"/>
    </row>
    <row r="184">
      <c r="D184" s="234"/>
      <c r="I184" s="235"/>
      <c r="U184" s="235"/>
    </row>
    <row r="185">
      <c r="D185" s="234"/>
      <c r="I185" s="235"/>
      <c r="U185" s="235"/>
    </row>
    <row r="186">
      <c r="D186" s="234"/>
      <c r="I186" s="235"/>
      <c r="U186" s="235"/>
    </row>
    <row r="187">
      <c r="D187" s="234"/>
      <c r="I187" s="235"/>
      <c r="U187" s="235"/>
    </row>
    <row r="188">
      <c r="D188" s="234"/>
      <c r="I188" s="235"/>
      <c r="U188" s="235"/>
    </row>
    <row r="189">
      <c r="D189" s="234"/>
      <c r="I189" s="235"/>
      <c r="U189" s="235"/>
    </row>
    <row r="190">
      <c r="D190" s="234"/>
      <c r="I190" s="235"/>
      <c r="U190" s="235"/>
    </row>
    <row r="191">
      <c r="D191" s="234"/>
      <c r="I191" s="235"/>
      <c r="U191" s="235"/>
    </row>
    <row r="192">
      <c r="D192" s="234"/>
      <c r="I192" s="235"/>
      <c r="U192" s="235"/>
    </row>
    <row r="193">
      <c r="D193" s="234"/>
      <c r="I193" s="235"/>
      <c r="U193" s="235"/>
    </row>
    <row r="194">
      <c r="D194" s="234"/>
      <c r="I194" s="235"/>
      <c r="U194" s="235"/>
    </row>
    <row r="195">
      <c r="D195" s="234"/>
      <c r="I195" s="235"/>
      <c r="U195" s="235"/>
    </row>
    <row r="196">
      <c r="D196" s="234"/>
      <c r="I196" s="235"/>
      <c r="U196" s="235"/>
    </row>
    <row r="197">
      <c r="D197" s="234"/>
      <c r="I197" s="235"/>
      <c r="U197" s="235"/>
    </row>
    <row r="198">
      <c r="D198" s="234"/>
      <c r="I198" s="235"/>
      <c r="U198" s="235"/>
    </row>
    <row r="199">
      <c r="D199" s="234"/>
      <c r="I199" s="235"/>
      <c r="U199" s="235"/>
    </row>
    <row r="200">
      <c r="D200" s="234"/>
      <c r="I200" s="235"/>
      <c r="U200" s="235"/>
    </row>
    <row r="201">
      <c r="D201" s="234"/>
      <c r="I201" s="235"/>
      <c r="U201" s="235"/>
    </row>
    <row r="202">
      <c r="D202" s="234"/>
      <c r="I202" s="235"/>
      <c r="U202" s="235"/>
    </row>
    <row r="203">
      <c r="D203" s="234"/>
      <c r="I203" s="235"/>
      <c r="U203" s="235"/>
    </row>
    <row r="204">
      <c r="D204" s="234"/>
      <c r="I204" s="235"/>
      <c r="U204" s="235"/>
    </row>
    <row r="205">
      <c r="D205" s="234"/>
      <c r="I205" s="235"/>
      <c r="U205" s="235"/>
    </row>
    <row r="206">
      <c r="D206" s="234"/>
      <c r="I206" s="235"/>
      <c r="U206" s="235"/>
    </row>
    <row r="207">
      <c r="D207" s="234"/>
      <c r="I207" s="235"/>
      <c r="U207" s="235"/>
    </row>
    <row r="208">
      <c r="D208" s="234"/>
      <c r="I208" s="235"/>
      <c r="U208" s="235"/>
    </row>
    <row r="209">
      <c r="D209" s="234"/>
      <c r="I209" s="235"/>
      <c r="U209" s="235"/>
    </row>
    <row r="210">
      <c r="D210" s="234"/>
      <c r="I210" s="235"/>
      <c r="U210" s="235"/>
    </row>
    <row r="211">
      <c r="D211" s="234"/>
      <c r="I211" s="235"/>
      <c r="U211" s="235"/>
    </row>
    <row r="212">
      <c r="D212" s="234"/>
      <c r="I212" s="235"/>
      <c r="U212" s="235"/>
    </row>
    <row r="213">
      <c r="D213" s="234"/>
      <c r="I213" s="235"/>
      <c r="U213" s="235"/>
    </row>
    <row r="214">
      <c r="D214" s="234"/>
      <c r="I214" s="235"/>
      <c r="U214" s="235"/>
    </row>
    <row r="215">
      <c r="D215" s="234"/>
      <c r="I215" s="235"/>
      <c r="U215" s="235"/>
    </row>
    <row r="216">
      <c r="D216" s="234"/>
      <c r="I216" s="235"/>
      <c r="U216" s="235"/>
    </row>
    <row r="217">
      <c r="D217" s="234"/>
      <c r="I217" s="235"/>
      <c r="U217" s="235"/>
    </row>
    <row r="218">
      <c r="D218" s="234"/>
      <c r="I218" s="235"/>
      <c r="U218" s="235"/>
    </row>
    <row r="219">
      <c r="D219" s="234"/>
      <c r="I219" s="235"/>
      <c r="U219" s="235"/>
    </row>
    <row r="220">
      <c r="D220" s="234"/>
      <c r="I220" s="235"/>
      <c r="U220" s="235"/>
    </row>
    <row r="221">
      <c r="D221" s="234"/>
      <c r="I221" s="235"/>
      <c r="U221" s="235"/>
    </row>
    <row r="222">
      <c r="D222" s="234"/>
      <c r="I222" s="235"/>
      <c r="U222" s="235"/>
    </row>
    <row r="223">
      <c r="D223" s="234"/>
      <c r="I223" s="235"/>
      <c r="U223" s="235"/>
    </row>
    <row r="224">
      <c r="D224" s="234"/>
      <c r="I224" s="235"/>
      <c r="U224" s="235"/>
    </row>
    <row r="225">
      <c r="D225" s="234"/>
      <c r="I225" s="235"/>
      <c r="U225" s="235"/>
    </row>
    <row r="226">
      <c r="D226" s="234"/>
      <c r="I226" s="235"/>
      <c r="U226" s="235"/>
    </row>
    <row r="227">
      <c r="D227" s="234"/>
      <c r="I227" s="235"/>
      <c r="U227" s="235"/>
    </row>
    <row r="228">
      <c r="D228" s="234"/>
      <c r="I228" s="235"/>
      <c r="U228" s="235"/>
    </row>
    <row r="229">
      <c r="D229" s="234"/>
      <c r="I229" s="235"/>
      <c r="U229" s="235"/>
    </row>
    <row r="230">
      <c r="D230" s="234"/>
      <c r="I230" s="235"/>
      <c r="U230" s="235"/>
    </row>
    <row r="231">
      <c r="D231" s="234"/>
      <c r="I231" s="235"/>
      <c r="U231" s="235"/>
    </row>
    <row r="232">
      <c r="D232" s="234"/>
      <c r="I232" s="235"/>
      <c r="U232" s="235"/>
    </row>
    <row r="233">
      <c r="D233" s="234"/>
      <c r="I233" s="235"/>
      <c r="U233" s="235"/>
    </row>
    <row r="234">
      <c r="D234" s="234"/>
      <c r="I234" s="235"/>
      <c r="U234" s="235"/>
    </row>
    <row r="235">
      <c r="D235" s="234"/>
      <c r="I235" s="235"/>
      <c r="U235" s="235"/>
    </row>
    <row r="236">
      <c r="D236" s="234"/>
      <c r="I236" s="235"/>
      <c r="U236" s="235"/>
    </row>
    <row r="237">
      <c r="D237" s="234"/>
      <c r="I237" s="235"/>
      <c r="U237" s="235"/>
    </row>
    <row r="238">
      <c r="D238" s="234"/>
      <c r="I238" s="235"/>
      <c r="U238" s="235"/>
    </row>
    <row r="239">
      <c r="D239" s="234"/>
      <c r="I239" s="235"/>
      <c r="U239" s="235"/>
    </row>
    <row r="240">
      <c r="D240" s="234"/>
      <c r="I240" s="235"/>
      <c r="U240" s="235"/>
    </row>
    <row r="241">
      <c r="D241" s="234"/>
      <c r="I241" s="235"/>
      <c r="U241" s="235"/>
    </row>
    <row r="242">
      <c r="D242" s="234"/>
      <c r="I242" s="235"/>
      <c r="U242" s="235"/>
    </row>
    <row r="243">
      <c r="D243" s="234"/>
      <c r="I243" s="235"/>
      <c r="U243" s="235"/>
    </row>
    <row r="244">
      <c r="D244" s="234"/>
      <c r="I244" s="235"/>
      <c r="U244" s="235"/>
    </row>
    <row r="245">
      <c r="D245" s="234"/>
      <c r="I245" s="235"/>
      <c r="U245" s="235"/>
    </row>
    <row r="246">
      <c r="D246" s="234"/>
      <c r="I246" s="235"/>
      <c r="U246" s="235"/>
    </row>
    <row r="247">
      <c r="D247" s="234"/>
      <c r="I247" s="235"/>
      <c r="U247" s="235"/>
    </row>
    <row r="248">
      <c r="D248" s="234"/>
      <c r="I248" s="235"/>
      <c r="U248" s="235"/>
    </row>
    <row r="249">
      <c r="D249" s="234"/>
      <c r="I249" s="235"/>
      <c r="U249" s="235"/>
    </row>
    <row r="250">
      <c r="D250" s="234"/>
      <c r="I250" s="235"/>
      <c r="U250" s="235"/>
    </row>
    <row r="251">
      <c r="D251" s="234"/>
      <c r="I251" s="235"/>
      <c r="U251" s="235"/>
    </row>
    <row r="252">
      <c r="D252" s="234"/>
      <c r="I252" s="235"/>
      <c r="U252" s="235"/>
    </row>
    <row r="253">
      <c r="D253" s="234"/>
      <c r="I253" s="235"/>
      <c r="U253" s="235"/>
    </row>
    <row r="254">
      <c r="D254" s="234"/>
      <c r="I254" s="235"/>
      <c r="U254" s="235"/>
    </row>
    <row r="255">
      <c r="D255" s="234"/>
      <c r="I255" s="235"/>
      <c r="U255" s="235"/>
    </row>
    <row r="256">
      <c r="D256" s="234"/>
      <c r="I256" s="235"/>
      <c r="U256" s="235"/>
    </row>
    <row r="257">
      <c r="D257" s="234"/>
      <c r="I257" s="235"/>
      <c r="U257" s="235"/>
    </row>
    <row r="258">
      <c r="D258" s="234"/>
      <c r="I258" s="235"/>
      <c r="U258" s="235"/>
    </row>
    <row r="259">
      <c r="D259" s="234"/>
      <c r="I259" s="235"/>
      <c r="U259" s="235"/>
    </row>
    <row r="260">
      <c r="D260" s="234"/>
      <c r="I260" s="235"/>
      <c r="U260" s="235"/>
    </row>
    <row r="261">
      <c r="D261" s="234"/>
      <c r="I261" s="235"/>
      <c r="U261" s="235"/>
    </row>
    <row r="262">
      <c r="D262" s="234"/>
      <c r="I262" s="235"/>
      <c r="U262" s="235"/>
    </row>
    <row r="263">
      <c r="D263" s="234"/>
      <c r="I263" s="235"/>
      <c r="U263" s="235"/>
    </row>
    <row r="264">
      <c r="D264" s="234"/>
      <c r="I264" s="235"/>
      <c r="U264" s="235"/>
    </row>
    <row r="265">
      <c r="D265" s="234"/>
      <c r="I265" s="235"/>
      <c r="U265" s="235"/>
    </row>
    <row r="266">
      <c r="D266" s="234"/>
      <c r="I266" s="235"/>
      <c r="U266" s="235"/>
    </row>
    <row r="267">
      <c r="D267" s="234"/>
      <c r="I267" s="235"/>
      <c r="U267" s="235"/>
    </row>
    <row r="268">
      <c r="D268" s="234"/>
      <c r="I268" s="235"/>
      <c r="U268" s="235"/>
    </row>
    <row r="269">
      <c r="D269" s="234"/>
      <c r="I269" s="235"/>
      <c r="U269" s="235"/>
    </row>
    <row r="270">
      <c r="D270" s="234"/>
      <c r="I270" s="235"/>
      <c r="U270" s="235"/>
    </row>
    <row r="271">
      <c r="D271" s="234"/>
      <c r="I271" s="235"/>
      <c r="U271" s="235"/>
    </row>
    <row r="272">
      <c r="D272" s="234"/>
      <c r="I272" s="235"/>
      <c r="U272" s="235"/>
    </row>
    <row r="273">
      <c r="D273" s="234"/>
      <c r="I273" s="235"/>
      <c r="U273" s="235"/>
    </row>
    <row r="274">
      <c r="D274" s="234"/>
      <c r="I274" s="235"/>
      <c r="U274" s="235"/>
    </row>
    <row r="275">
      <c r="D275" s="234"/>
      <c r="I275" s="235"/>
      <c r="U275" s="235"/>
    </row>
    <row r="276">
      <c r="D276" s="234"/>
      <c r="I276" s="235"/>
      <c r="U276" s="235"/>
    </row>
    <row r="277">
      <c r="D277" s="234"/>
      <c r="I277" s="235"/>
      <c r="U277" s="235"/>
    </row>
    <row r="278">
      <c r="D278" s="234"/>
      <c r="I278" s="235"/>
      <c r="U278" s="235"/>
    </row>
    <row r="279">
      <c r="D279" s="234"/>
      <c r="I279" s="235"/>
      <c r="U279" s="235"/>
    </row>
    <row r="280">
      <c r="D280" s="234"/>
      <c r="I280" s="235"/>
      <c r="U280" s="235"/>
    </row>
    <row r="281">
      <c r="D281" s="234"/>
      <c r="I281" s="235"/>
      <c r="U281" s="235"/>
    </row>
    <row r="282">
      <c r="D282" s="234"/>
      <c r="I282" s="235"/>
      <c r="U282" s="235"/>
    </row>
    <row r="283">
      <c r="D283" s="234"/>
      <c r="I283" s="235"/>
      <c r="U283" s="235"/>
    </row>
    <row r="284">
      <c r="D284" s="234"/>
      <c r="I284" s="235"/>
      <c r="U284" s="235"/>
    </row>
    <row r="285">
      <c r="D285" s="234"/>
      <c r="I285" s="235"/>
      <c r="U285" s="235"/>
    </row>
    <row r="286">
      <c r="D286" s="234"/>
      <c r="I286" s="235"/>
      <c r="U286" s="235"/>
    </row>
    <row r="287">
      <c r="D287" s="234"/>
      <c r="I287" s="235"/>
      <c r="U287" s="235"/>
    </row>
    <row r="288">
      <c r="D288" s="234"/>
      <c r="I288" s="235"/>
      <c r="U288" s="235"/>
    </row>
    <row r="289">
      <c r="D289" s="234"/>
      <c r="I289" s="235"/>
      <c r="U289" s="235"/>
    </row>
    <row r="290">
      <c r="D290" s="234"/>
      <c r="I290" s="235"/>
      <c r="U290" s="235"/>
    </row>
    <row r="291">
      <c r="D291" s="234"/>
      <c r="I291" s="235"/>
      <c r="U291" s="235"/>
    </row>
    <row r="292">
      <c r="D292" s="234"/>
      <c r="I292" s="235"/>
      <c r="U292" s="235"/>
    </row>
    <row r="293">
      <c r="D293" s="234"/>
      <c r="I293" s="235"/>
      <c r="U293" s="235"/>
    </row>
    <row r="294">
      <c r="D294" s="234"/>
      <c r="I294" s="235"/>
      <c r="U294" s="235"/>
    </row>
    <row r="295">
      <c r="D295" s="234"/>
      <c r="I295" s="235"/>
      <c r="U295" s="235"/>
    </row>
    <row r="296">
      <c r="D296" s="234"/>
      <c r="I296" s="235"/>
      <c r="U296" s="235"/>
    </row>
    <row r="297">
      <c r="D297" s="234"/>
      <c r="I297" s="235"/>
      <c r="U297" s="235"/>
    </row>
    <row r="298">
      <c r="D298" s="234"/>
      <c r="I298" s="235"/>
      <c r="U298" s="235"/>
    </row>
    <row r="299">
      <c r="D299" s="234"/>
      <c r="I299" s="235"/>
      <c r="U299" s="235"/>
    </row>
    <row r="300">
      <c r="D300" s="234"/>
      <c r="I300" s="235"/>
      <c r="U300" s="235"/>
    </row>
    <row r="301">
      <c r="D301" s="234"/>
      <c r="I301" s="235"/>
      <c r="U301" s="235"/>
    </row>
    <row r="302">
      <c r="D302" s="234"/>
      <c r="I302" s="235"/>
      <c r="U302" s="235"/>
    </row>
    <row r="303">
      <c r="D303" s="234"/>
      <c r="I303" s="235"/>
      <c r="U303" s="235"/>
    </row>
    <row r="304">
      <c r="D304" s="234"/>
      <c r="I304" s="235"/>
      <c r="U304" s="235"/>
    </row>
    <row r="305">
      <c r="D305" s="234"/>
      <c r="I305" s="235"/>
      <c r="U305" s="235"/>
    </row>
    <row r="306">
      <c r="D306" s="234"/>
      <c r="I306" s="235"/>
      <c r="U306" s="235"/>
    </row>
    <row r="307">
      <c r="D307" s="234"/>
      <c r="I307" s="235"/>
      <c r="U307" s="235"/>
    </row>
    <row r="308">
      <c r="D308" s="234"/>
      <c r="I308" s="235"/>
      <c r="U308" s="235"/>
    </row>
    <row r="309">
      <c r="D309" s="234"/>
      <c r="I309" s="235"/>
      <c r="U309" s="235"/>
    </row>
    <row r="310">
      <c r="D310" s="234"/>
      <c r="I310" s="235"/>
      <c r="U310" s="235"/>
    </row>
    <row r="311">
      <c r="D311" s="234"/>
      <c r="I311" s="235"/>
      <c r="U311" s="235"/>
    </row>
    <row r="312">
      <c r="D312" s="234"/>
      <c r="I312" s="235"/>
      <c r="U312" s="235"/>
    </row>
    <row r="313">
      <c r="D313" s="234"/>
      <c r="I313" s="235"/>
      <c r="U313" s="235"/>
    </row>
    <row r="314">
      <c r="D314" s="234"/>
      <c r="I314" s="235"/>
      <c r="U314" s="235"/>
    </row>
    <row r="315">
      <c r="D315" s="234"/>
      <c r="I315" s="235"/>
      <c r="U315" s="235"/>
    </row>
    <row r="316">
      <c r="D316" s="234"/>
      <c r="I316" s="235"/>
      <c r="U316" s="235"/>
    </row>
    <row r="317">
      <c r="D317" s="234"/>
      <c r="I317" s="235"/>
      <c r="U317" s="235"/>
    </row>
    <row r="318">
      <c r="D318" s="234"/>
      <c r="I318" s="235"/>
      <c r="U318" s="235"/>
    </row>
    <row r="319">
      <c r="D319" s="234"/>
      <c r="I319" s="235"/>
      <c r="U319" s="235"/>
    </row>
    <row r="320">
      <c r="D320" s="234"/>
      <c r="I320" s="235"/>
      <c r="U320" s="235"/>
    </row>
    <row r="321">
      <c r="D321" s="234"/>
      <c r="I321" s="235"/>
      <c r="U321" s="235"/>
    </row>
    <row r="322">
      <c r="D322" s="234"/>
      <c r="I322" s="235"/>
      <c r="U322" s="235"/>
    </row>
    <row r="323">
      <c r="D323" s="234"/>
      <c r="I323" s="235"/>
      <c r="U323" s="235"/>
    </row>
    <row r="324">
      <c r="D324" s="234"/>
      <c r="I324" s="235"/>
      <c r="U324" s="235"/>
    </row>
    <row r="325">
      <c r="D325" s="234"/>
      <c r="I325" s="235"/>
      <c r="U325" s="235"/>
    </row>
    <row r="326">
      <c r="D326" s="234"/>
      <c r="I326" s="235"/>
      <c r="U326" s="235"/>
    </row>
    <row r="327">
      <c r="D327" s="234"/>
      <c r="I327" s="235"/>
      <c r="U327" s="235"/>
    </row>
    <row r="328">
      <c r="D328" s="234"/>
      <c r="I328" s="235"/>
      <c r="U328" s="235"/>
    </row>
    <row r="329">
      <c r="D329" s="234"/>
      <c r="I329" s="235"/>
      <c r="U329" s="235"/>
    </row>
    <row r="330">
      <c r="D330" s="234"/>
      <c r="I330" s="235"/>
      <c r="U330" s="235"/>
    </row>
    <row r="331">
      <c r="D331" s="234"/>
      <c r="I331" s="235"/>
      <c r="U331" s="235"/>
    </row>
    <row r="332">
      <c r="D332" s="234"/>
      <c r="I332" s="235"/>
      <c r="U332" s="235"/>
    </row>
    <row r="333">
      <c r="D333" s="234"/>
      <c r="I333" s="235"/>
      <c r="U333" s="235"/>
    </row>
    <row r="334">
      <c r="D334" s="234"/>
      <c r="I334" s="235"/>
      <c r="U334" s="235"/>
    </row>
    <row r="335">
      <c r="D335" s="234"/>
      <c r="I335" s="235"/>
      <c r="U335" s="235"/>
    </row>
    <row r="336">
      <c r="D336" s="234"/>
      <c r="I336" s="235"/>
      <c r="U336" s="235"/>
    </row>
    <row r="337">
      <c r="D337" s="234"/>
      <c r="I337" s="235"/>
      <c r="U337" s="235"/>
    </row>
    <row r="338">
      <c r="D338" s="234"/>
      <c r="I338" s="235"/>
      <c r="U338" s="235"/>
    </row>
    <row r="339">
      <c r="D339" s="234"/>
      <c r="I339" s="235"/>
      <c r="U339" s="235"/>
    </row>
    <row r="340">
      <c r="D340" s="234"/>
      <c r="I340" s="235"/>
      <c r="U340" s="235"/>
    </row>
    <row r="341">
      <c r="D341" s="234"/>
      <c r="I341" s="235"/>
      <c r="U341" s="235"/>
    </row>
    <row r="342">
      <c r="D342" s="234"/>
      <c r="I342" s="235"/>
      <c r="U342" s="235"/>
    </row>
    <row r="343">
      <c r="D343" s="234"/>
      <c r="I343" s="235"/>
      <c r="U343" s="235"/>
    </row>
    <row r="344">
      <c r="D344" s="234"/>
      <c r="I344" s="235"/>
      <c r="U344" s="235"/>
    </row>
    <row r="345">
      <c r="D345" s="234"/>
      <c r="I345" s="235"/>
      <c r="U345" s="235"/>
    </row>
    <row r="346">
      <c r="D346" s="234"/>
      <c r="I346" s="235"/>
      <c r="U346" s="235"/>
    </row>
    <row r="347">
      <c r="D347" s="234"/>
      <c r="I347" s="235"/>
      <c r="U347" s="235"/>
    </row>
    <row r="348">
      <c r="D348" s="234"/>
      <c r="I348" s="235"/>
      <c r="U348" s="235"/>
    </row>
    <row r="349">
      <c r="D349" s="234"/>
      <c r="I349" s="235"/>
      <c r="U349" s="235"/>
    </row>
    <row r="350">
      <c r="D350" s="234"/>
      <c r="I350" s="235"/>
      <c r="U350" s="235"/>
    </row>
    <row r="351">
      <c r="D351" s="234"/>
      <c r="I351" s="235"/>
      <c r="U351" s="235"/>
    </row>
    <row r="352">
      <c r="D352" s="234"/>
      <c r="I352" s="235"/>
      <c r="U352" s="235"/>
    </row>
    <row r="353">
      <c r="D353" s="234"/>
      <c r="I353" s="235"/>
      <c r="U353" s="235"/>
    </row>
    <row r="354">
      <c r="D354" s="234"/>
      <c r="I354" s="235"/>
      <c r="U354" s="235"/>
    </row>
    <row r="355">
      <c r="D355" s="234"/>
      <c r="I355" s="235"/>
      <c r="U355" s="235"/>
    </row>
    <row r="356">
      <c r="D356" s="234"/>
      <c r="I356" s="235"/>
      <c r="U356" s="235"/>
    </row>
    <row r="357">
      <c r="D357" s="234"/>
      <c r="I357" s="235"/>
      <c r="U357" s="235"/>
    </row>
    <row r="358">
      <c r="D358" s="234"/>
      <c r="I358" s="235"/>
      <c r="U358" s="235"/>
    </row>
    <row r="359">
      <c r="D359" s="234"/>
      <c r="I359" s="235"/>
      <c r="U359" s="235"/>
    </row>
    <row r="360">
      <c r="D360" s="234"/>
      <c r="I360" s="235"/>
      <c r="U360" s="235"/>
    </row>
    <row r="361">
      <c r="D361" s="234"/>
      <c r="I361" s="235"/>
      <c r="U361" s="235"/>
    </row>
    <row r="362">
      <c r="D362" s="234"/>
      <c r="I362" s="235"/>
      <c r="U362" s="235"/>
    </row>
    <row r="363">
      <c r="D363" s="234"/>
      <c r="I363" s="235"/>
      <c r="U363" s="235"/>
    </row>
    <row r="364">
      <c r="D364" s="234"/>
      <c r="I364" s="235"/>
      <c r="U364" s="235"/>
    </row>
    <row r="365">
      <c r="D365" s="234"/>
      <c r="I365" s="235"/>
      <c r="U365" s="235"/>
    </row>
    <row r="366">
      <c r="D366" s="234"/>
      <c r="I366" s="235"/>
      <c r="U366" s="235"/>
    </row>
    <row r="367">
      <c r="D367" s="234"/>
      <c r="I367" s="235"/>
      <c r="U367" s="235"/>
    </row>
    <row r="368">
      <c r="D368" s="234"/>
      <c r="I368" s="235"/>
      <c r="U368" s="235"/>
    </row>
    <row r="369">
      <c r="D369" s="234"/>
      <c r="I369" s="235"/>
      <c r="U369" s="235"/>
    </row>
    <row r="370">
      <c r="D370" s="234"/>
      <c r="I370" s="235"/>
      <c r="U370" s="235"/>
    </row>
    <row r="371">
      <c r="D371" s="234"/>
      <c r="I371" s="235"/>
      <c r="U371" s="235"/>
    </row>
    <row r="372">
      <c r="D372" s="234"/>
      <c r="I372" s="235"/>
      <c r="U372" s="235"/>
    </row>
    <row r="373">
      <c r="D373" s="234"/>
      <c r="I373" s="235"/>
      <c r="U373" s="235"/>
    </row>
    <row r="374">
      <c r="D374" s="234"/>
      <c r="I374" s="235"/>
      <c r="U374" s="235"/>
    </row>
    <row r="375">
      <c r="D375" s="234"/>
      <c r="I375" s="235"/>
      <c r="U375" s="235"/>
    </row>
    <row r="376">
      <c r="D376" s="234"/>
      <c r="I376" s="235"/>
      <c r="U376" s="235"/>
    </row>
    <row r="377">
      <c r="D377" s="234"/>
      <c r="I377" s="235"/>
      <c r="U377" s="235"/>
    </row>
    <row r="378">
      <c r="D378" s="234"/>
      <c r="I378" s="235"/>
      <c r="U378" s="235"/>
    </row>
    <row r="379">
      <c r="D379" s="234"/>
      <c r="I379" s="235"/>
      <c r="U379" s="235"/>
    </row>
    <row r="380">
      <c r="D380" s="234"/>
      <c r="I380" s="235"/>
      <c r="U380" s="235"/>
    </row>
    <row r="381">
      <c r="D381" s="234"/>
      <c r="I381" s="235"/>
      <c r="U381" s="235"/>
    </row>
    <row r="382">
      <c r="D382" s="234"/>
      <c r="I382" s="235"/>
      <c r="U382" s="235"/>
    </row>
    <row r="383">
      <c r="D383" s="234"/>
      <c r="I383" s="235"/>
      <c r="U383" s="235"/>
    </row>
    <row r="384">
      <c r="D384" s="234"/>
      <c r="I384" s="235"/>
      <c r="U384" s="235"/>
    </row>
    <row r="385">
      <c r="D385" s="234"/>
      <c r="I385" s="235"/>
      <c r="U385" s="235"/>
    </row>
    <row r="386">
      <c r="D386" s="234"/>
      <c r="I386" s="235"/>
      <c r="U386" s="235"/>
    </row>
    <row r="387">
      <c r="D387" s="234"/>
      <c r="I387" s="235"/>
      <c r="U387" s="235"/>
    </row>
    <row r="388">
      <c r="D388" s="234"/>
      <c r="I388" s="235"/>
      <c r="U388" s="235"/>
    </row>
    <row r="389">
      <c r="D389" s="234"/>
      <c r="I389" s="235"/>
      <c r="U389" s="235"/>
    </row>
    <row r="390">
      <c r="D390" s="234"/>
      <c r="I390" s="235"/>
      <c r="U390" s="235"/>
    </row>
    <row r="391">
      <c r="D391" s="234"/>
      <c r="I391" s="235"/>
      <c r="U391" s="235"/>
    </row>
    <row r="392">
      <c r="D392" s="234"/>
      <c r="I392" s="235"/>
      <c r="U392" s="235"/>
    </row>
    <row r="393">
      <c r="D393" s="234"/>
      <c r="I393" s="235"/>
      <c r="U393" s="235"/>
    </row>
    <row r="394">
      <c r="D394" s="234"/>
      <c r="I394" s="235"/>
      <c r="U394" s="235"/>
    </row>
    <row r="395">
      <c r="D395" s="234"/>
      <c r="I395" s="235"/>
      <c r="U395" s="235"/>
    </row>
    <row r="396">
      <c r="D396" s="234"/>
      <c r="I396" s="235"/>
      <c r="U396" s="235"/>
    </row>
    <row r="397">
      <c r="D397" s="234"/>
      <c r="I397" s="235"/>
      <c r="U397" s="235"/>
    </row>
    <row r="398">
      <c r="D398" s="234"/>
      <c r="I398" s="235"/>
      <c r="U398" s="235"/>
    </row>
    <row r="399">
      <c r="D399" s="234"/>
      <c r="I399" s="235"/>
      <c r="U399" s="235"/>
    </row>
    <row r="400">
      <c r="D400" s="234"/>
      <c r="I400" s="235"/>
      <c r="U400" s="235"/>
    </row>
    <row r="401">
      <c r="D401" s="234"/>
      <c r="I401" s="235"/>
      <c r="U401" s="235"/>
    </row>
    <row r="402">
      <c r="D402" s="234"/>
      <c r="I402" s="235"/>
      <c r="U402" s="235"/>
    </row>
    <row r="403">
      <c r="D403" s="234"/>
      <c r="I403" s="235"/>
      <c r="U403" s="235"/>
    </row>
    <row r="404">
      <c r="D404" s="234"/>
      <c r="I404" s="235"/>
      <c r="U404" s="235"/>
    </row>
    <row r="405">
      <c r="D405" s="234"/>
      <c r="I405" s="235"/>
      <c r="U405" s="235"/>
    </row>
    <row r="406">
      <c r="D406" s="234"/>
      <c r="I406" s="235"/>
      <c r="U406" s="235"/>
    </row>
    <row r="407">
      <c r="D407" s="234"/>
      <c r="I407" s="235"/>
      <c r="U407" s="235"/>
    </row>
    <row r="408">
      <c r="D408" s="234"/>
      <c r="I408" s="235"/>
      <c r="U408" s="235"/>
    </row>
    <row r="409">
      <c r="D409" s="234"/>
      <c r="I409" s="235"/>
      <c r="U409" s="235"/>
    </row>
    <row r="410">
      <c r="D410" s="234"/>
      <c r="I410" s="235"/>
      <c r="U410" s="235"/>
    </row>
    <row r="411">
      <c r="D411" s="234"/>
      <c r="I411" s="235"/>
      <c r="U411" s="235"/>
    </row>
    <row r="412">
      <c r="D412" s="234"/>
      <c r="I412" s="235"/>
      <c r="U412" s="235"/>
    </row>
    <row r="413">
      <c r="D413" s="234"/>
      <c r="I413" s="235"/>
      <c r="U413" s="235"/>
    </row>
    <row r="414">
      <c r="D414" s="234"/>
      <c r="I414" s="235"/>
      <c r="U414" s="235"/>
    </row>
    <row r="415">
      <c r="D415" s="234"/>
      <c r="I415" s="235"/>
      <c r="U415" s="235"/>
    </row>
    <row r="416">
      <c r="D416" s="234"/>
      <c r="I416" s="235"/>
      <c r="U416" s="235"/>
    </row>
    <row r="417">
      <c r="D417" s="234"/>
      <c r="I417" s="235"/>
      <c r="U417" s="235"/>
    </row>
    <row r="418">
      <c r="D418" s="234"/>
      <c r="I418" s="235"/>
      <c r="U418" s="235"/>
    </row>
    <row r="419">
      <c r="D419" s="234"/>
      <c r="I419" s="235"/>
      <c r="U419" s="235"/>
    </row>
    <row r="420">
      <c r="D420" s="234"/>
      <c r="I420" s="235"/>
      <c r="U420" s="235"/>
    </row>
    <row r="421">
      <c r="D421" s="234"/>
      <c r="I421" s="235"/>
      <c r="U421" s="235"/>
    </row>
    <row r="422">
      <c r="D422" s="234"/>
      <c r="I422" s="235"/>
      <c r="U422" s="235"/>
    </row>
    <row r="423">
      <c r="D423" s="234"/>
      <c r="I423" s="235"/>
      <c r="U423" s="235"/>
    </row>
    <row r="424">
      <c r="D424" s="234"/>
      <c r="I424" s="235"/>
      <c r="U424" s="235"/>
    </row>
    <row r="425">
      <c r="D425" s="234"/>
      <c r="I425" s="235"/>
      <c r="U425" s="235"/>
    </row>
    <row r="426">
      <c r="D426" s="234"/>
      <c r="I426" s="235"/>
      <c r="U426" s="235"/>
    </row>
    <row r="427">
      <c r="D427" s="234"/>
      <c r="I427" s="235"/>
      <c r="U427" s="235"/>
    </row>
    <row r="428">
      <c r="D428" s="234"/>
      <c r="I428" s="235"/>
      <c r="U428" s="235"/>
    </row>
    <row r="429">
      <c r="D429" s="234"/>
      <c r="I429" s="235"/>
      <c r="U429" s="235"/>
    </row>
    <row r="430">
      <c r="D430" s="234"/>
      <c r="I430" s="235"/>
      <c r="U430" s="235"/>
    </row>
    <row r="431">
      <c r="D431" s="234"/>
      <c r="I431" s="235"/>
      <c r="U431" s="235"/>
    </row>
    <row r="432">
      <c r="D432" s="234"/>
      <c r="I432" s="235"/>
      <c r="U432" s="235"/>
    </row>
    <row r="433">
      <c r="D433" s="234"/>
      <c r="I433" s="235"/>
      <c r="U433" s="235"/>
    </row>
    <row r="434">
      <c r="D434" s="234"/>
      <c r="I434" s="235"/>
      <c r="U434" s="235"/>
    </row>
    <row r="435">
      <c r="D435" s="234"/>
      <c r="I435" s="235"/>
      <c r="U435" s="235"/>
    </row>
    <row r="436">
      <c r="D436" s="234"/>
      <c r="I436" s="235"/>
      <c r="U436" s="235"/>
    </row>
    <row r="437">
      <c r="D437" s="234"/>
      <c r="I437" s="235"/>
      <c r="U437" s="235"/>
    </row>
    <row r="438">
      <c r="D438" s="234"/>
      <c r="I438" s="235"/>
      <c r="U438" s="235"/>
    </row>
    <row r="439">
      <c r="D439" s="234"/>
      <c r="I439" s="235"/>
      <c r="U439" s="235"/>
    </row>
    <row r="440">
      <c r="D440" s="234"/>
      <c r="I440" s="235"/>
      <c r="U440" s="235"/>
    </row>
    <row r="441">
      <c r="D441" s="234"/>
      <c r="I441" s="235"/>
      <c r="U441" s="235"/>
    </row>
    <row r="442">
      <c r="D442" s="234"/>
      <c r="I442" s="235"/>
      <c r="U442" s="235"/>
    </row>
    <row r="443">
      <c r="D443" s="234"/>
      <c r="I443" s="235"/>
      <c r="U443" s="235"/>
    </row>
    <row r="444">
      <c r="D444" s="234"/>
      <c r="I444" s="235"/>
      <c r="U444" s="235"/>
    </row>
    <row r="445">
      <c r="D445" s="234"/>
      <c r="I445" s="235"/>
      <c r="U445" s="235"/>
    </row>
    <row r="446">
      <c r="D446" s="234"/>
      <c r="I446" s="235"/>
      <c r="U446" s="235"/>
    </row>
    <row r="447">
      <c r="D447" s="234"/>
      <c r="I447" s="235"/>
      <c r="U447" s="235"/>
    </row>
    <row r="448">
      <c r="D448" s="234"/>
      <c r="I448" s="235"/>
      <c r="U448" s="235"/>
    </row>
    <row r="449">
      <c r="D449" s="234"/>
      <c r="I449" s="235"/>
      <c r="U449" s="235"/>
    </row>
    <row r="450">
      <c r="D450" s="234"/>
      <c r="I450" s="235"/>
      <c r="U450" s="235"/>
    </row>
    <row r="451">
      <c r="D451" s="234"/>
      <c r="I451" s="235"/>
      <c r="U451" s="235"/>
    </row>
    <row r="452">
      <c r="D452" s="234"/>
      <c r="I452" s="235"/>
      <c r="U452" s="235"/>
    </row>
    <row r="453">
      <c r="D453" s="234"/>
      <c r="I453" s="235"/>
      <c r="U453" s="235"/>
    </row>
    <row r="454">
      <c r="D454" s="234"/>
      <c r="I454" s="235"/>
      <c r="U454" s="235"/>
    </row>
    <row r="455">
      <c r="D455" s="234"/>
      <c r="I455" s="235"/>
      <c r="U455" s="235"/>
    </row>
    <row r="456">
      <c r="D456" s="234"/>
      <c r="I456" s="235"/>
      <c r="U456" s="235"/>
    </row>
    <row r="457">
      <c r="D457" s="234"/>
      <c r="I457" s="235"/>
      <c r="U457" s="235"/>
    </row>
    <row r="458">
      <c r="D458" s="234"/>
      <c r="I458" s="235"/>
      <c r="U458" s="235"/>
    </row>
    <row r="459">
      <c r="D459" s="234"/>
      <c r="I459" s="235"/>
      <c r="U459" s="235"/>
    </row>
    <row r="460">
      <c r="D460" s="234"/>
      <c r="I460" s="235"/>
      <c r="U460" s="235"/>
    </row>
    <row r="461">
      <c r="D461" s="234"/>
      <c r="I461" s="235"/>
      <c r="U461" s="235"/>
    </row>
    <row r="462">
      <c r="D462" s="234"/>
      <c r="I462" s="235"/>
      <c r="U462" s="235"/>
    </row>
    <row r="463">
      <c r="D463" s="234"/>
      <c r="I463" s="235"/>
      <c r="U463" s="235"/>
    </row>
    <row r="464">
      <c r="D464" s="234"/>
      <c r="I464" s="235"/>
      <c r="U464" s="235"/>
    </row>
    <row r="465">
      <c r="D465" s="234"/>
      <c r="I465" s="235"/>
      <c r="U465" s="235"/>
    </row>
    <row r="466">
      <c r="D466" s="234"/>
      <c r="I466" s="235"/>
      <c r="U466" s="235"/>
    </row>
    <row r="467">
      <c r="D467" s="234"/>
      <c r="I467" s="235"/>
      <c r="U467" s="235"/>
    </row>
    <row r="468">
      <c r="D468" s="234"/>
      <c r="I468" s="235"/>
      <c r="U468" s="235"/>
    </row>
    <row r="469">
      <c r="D469" s="234"/>
      <c r="I469" s="235"/>
      <c r="U469" s="235"/>
    </row>
    <row r="470">
      <c r="D470" s="234"/>
      <c r="I470" s="235"/>
      <c r="U470" s="235"/>
    </row>
    <row r="471">
      <c r="D471" s="234"/>
      <c r="I471" s="235"/>
      <c r="U471" s="235"/>
    </row>
    <row r="472">
      <c r="D472" s="234"/>
      <c r="I472" s="235"/>
      <c r="U472" s="235"/>
    </row>
    <row r="473">
      <c r="D473" s="234"/>
      <c r="I473" s="235"/>
      <c r="U473" s="235"/>
    </row>
    <row r="474">
      <c r="D474" s="234"/>
      <c r="I474" s="235"/>
      <c r="U474" s="235"/>
    </row>
    <row r="475">
      <c r="D475" s="234"/>
      <c r="I475" s="235"/>
      <c r="U475" s="235"/>
    </row>
    <row r="476">
      <c r="D476" s="234"/>
      <c r="I476" s="235"/>
      <c r="U476" s="235"/>
    </row>
    <row r="477">
      <c r="D477" s="234"/>
      <c r="I477" s="235"/>
      <c r="U477" s="235"/>
    </row>
    <row r="478">
      <c r="D478" s="234"/>
      <c r="I478" s="235"/>
      <c r="U478" s="235"/>
    </row>
    <row r="479">
      <c r="D479" s="234"/>
      <c r="I479" s="235"/>
      <c r="U479" s="235"/>
    </row>
    <row r="480">
      <c r="D480" s="234"/>
      <c r="I480" s="235"/>
      <c r="U480" s="235"/>
    </row>
    <row r="481">
      <c r="D481" s="234"/>
      <c r="I481" s="235"/>
      <c r="U481" s="235"/>
    </row>
    <row r="482">
      <c r="D482" s="234"/>
      <c r="I482" s="235"/>
      <c r="U482" s="235"/>
    </row>
    <row r="483">
      <c r="D483" s="234"/>
      <c r="I483" s="235"/>
      <c r="U483" s="235"/>
    </row>
    <row r="484">
      <c r="D484" s="234"/>
      <c r="I484" s="235"/>
      <c r="U484" s="235"/>
    </row>
    <row r="485">
      <c r="D485" s="234"/>
      <c r="I485" s="235"/>
      <c r="U485" s="235"/>
    </row>
    <row r="486">
      <c r="D486" s="234"/>
      <c r="I486" s="235"/>
      <c r="U486" s="235"/>
    </row>
    <row r="487">
      <c r="D487" s="234"/>
      <c r="I487" s="235"/>
      <c r="U487" s="235"/>
    </row>
    <row r="488">
      <c r="D488" s="234"/>
      <c r="I488" s="235"/>
      <c r="U488" s="235"/>
    </row>
    <row r="489">
      <c r="D489" s="234"/>
      <c r="I489" s="235"/>
      <c r="U489" s="235"/>
    </row>
    <row r="490">
      <c r="D490" s="234"/>
      <c r="I490" s="235"/>
      <c r="U490" s="235"/>
    </row>
    <row r="491">
      <c r="D491" s="234"/>
      <c r="I491" s="235"/>
      <c r="U491" s="235"/>
    </row>
    <row r="492">
      <c r="D492" s="234"/>
      <c r="I492" s="235"/>
      <c r="U492" s="235"/>
    </row>
    <row r="493">
      <c r="D493" s="234"/>
      <c r="I493" s="235"/>
      <c r="U493" s="235"/>
    </row>
    <row r="494">
      <c r="D494" s="234"/>
      <c r="I494" s="235"/>
      <c r="U494" s="235"/>
    </row>
    <row r="495">
      <c r="D495" s="234"/>
      <c r="I495" s="235"/>
      <c r="U495" s="235"/>
    </row>
    <row r="496">
      <c r="D496" s="234"/>
      <c r="I496" s="235"/>
      <c r="U496" s="235"/>
    </row>
    <row r="497">
      <c r="D497" s="234"/>
      <c r="I497" s="235"/>
      <c r="U497" s="235"/>
    </row>
    <row r="498">
      <c r="D498" s="234"/>
      <c r="I498" s="235"/>
      <c r="U498" s="235"/>
    </row>
    <row r="499">
      <c r="D499" s="234"/>
      <c r="I499" s="235"/>
      <c r="U499" s="235"/>
    </row>
    <row r="500">
      <c r="D500" s="234"/>
      <c r="I500" s="235"/>
      <c r="U500" s="235"/>
    </row>
    <row r="501">
      <c r="D501" s="234"/>
      <c r="I501" s="235"/>
      <c r="U501" s="235"/>
    </row>
    <row r="502">
      <c r="D502" s="234"/>
      <c r="I502" s="235"/>
      <c r="U502" s="235"/>
    </row>
    <row r="503">
      <c r="D503" s="234"/>
      <c r="I503" s="235"/>
      <c r="U503" s="235"/>
    </row>
    <row r="504">
      <c r="D504" s="234"/>
      <c r="I504" s="235"/>
      <c r="U504" s="235"/>
    </row>
    <row r="505">
      <c r="D505" s="234"/>
      <c r="I505" s="235"/>
      <c r="U505" s="235"/>
    </row>
    <row r="506">
      <c r="D506" s="234"/>
      <c r="I506" s="235"/>
      <c r="U506" s="235"/>
    </row>
    <row r="507">
      <c r="D507" s="234"/>
      <c r="I507" s="235"/>
      <c r="U507" s="235"/>
    </row>
    <row r="508">
      <c r="D508" s="234"/>
      <c r="I508" s="235"/>
      <c r="U508" s="235"/>
    </row>
    <row r="509">
      <c r="D509" s="234"/>
      <c r="I509" s="235"/>
      <c r="U509" s="235"/>
    </row>
    <row r="510">
      <c r="D510" s="234"/>
      <c r="I510" s="235"/>
      <c r="U510" s="235"/>
    </row>
    <row r="511">
      <c r="D511" s="234"/>
      <c r="I511" s="235"/>
      <c r="U511" s="235"/>
    </row>
    <row r="512">
      <c r="D512" s="234"/>
      <c r="I512" s="235"/>
      <c r="U512" s="235"/>
    </row>
    <row r="513">
      <c r="D513" s="234"/>
      <c r="I513" s="235"/>
      <c r="U513" s="235"/>
    </row>
    <row r="514">
      <c r="D514" s="234"/>
      <c r="I514" s="235"/>
      <c r="U514" s="235"/>
    </row>
    <row r="515">
      <c r="D515" s="234"/>
      <c r="I515" s="235"/>
      <c r="U515" s="235"/>
    </row>
    <row r="516">
      <c r="D516" s="234"/>
      <c r="I516" s="235"/>
      <c r="U516" s="235"/>
    </row>
    <row r="517">
      <c r="D517" s="234"/>
      <c r="I517" s="235"/>
      <c r="U517" s="235"/>
    </row>
    <row r="518">
      <c r="D518" s="234"/>
      <c r="I518" s="235"/>
      <c r="U518" s="235"/>
    </row>
    <row r="519">
      <c r="D519" s="234"/>
      <c r="I519" s="235"/>
      <c r="U519" s="235"/>
    </row>
    <row r="520">
      <c r="D520" s="234"/>
      <c r="I520" s="235"/>
      <c r="U520" s="235"/>
    </row>
    <row r="521">
      <c r="D521" s="234"/>
      <c r="I521" s="235"/>
      <c r="U521" s="235"/>
    </row>
    <row r="522">
      <c r="D522" s="234"/>
      <c r="I522" s="235"/>
      <c r="U522" s="235"/>
    </row>
    <row r="523">
      <c r="D523" s="234"/>
      <c r="I523" s="235"/>
      <c r="U523" s="235"/>
    </row>
    <row r="524">
      <c r="D524" s="234"/>
      <c r="I524" s="235"/>
      <c r="U524" s="235"/>
    </row>
    <row r="525">
      <c r="D525" s="234"/>
      <c r="I525" s="235"/>
      <c r="U525" s="235"/>
    </row>
    <row r="526">
      <c r="D526" s="234"/>
      <c r="I526" s="235"/>
      <c r="U526" s="235"/>
    </row>
    <row r="527">
      <c r="D527" s="234"/>
      <c r="I527" s="235"/>
      <c r="U527" s="235"/>
    </row>
    <row r="528">
      <c r="D528" s="234"/>
      <c r="I528" s="235"/>
      <c r="U528" s="235"/>
    </row>
    <row r="529">
      <c r="D529" s="234"/>
      <c r="I529" s="235"/>
      <c r="U529" s="235"/>
    </row>
    <row r="530">
      <c r="D530" s="234"/>
      <c r="I530" s="235"/>
      <c r="U530" s="235"/>
    </row>
    <row r="531">
      <c r="D531" s="234"/>
      <c r="I531" s="235"/>
      <c r="U531" s="235"/>
    </row>
    <row r="532">
      <c r="D532" s="234"/>
      <c r="I532" s="235"/>
      <c r="U532" s="235"/>
    </row>
    <row r="533">
      <c r="D533" s="234"/>
      <c r="I533" s="235"/>
      <c r="U533" s="235"/>
    </row>
    <row r="534">
      <c r="D534" s="234"/>
      <c r="I534" s="235"/>
      <c r="U534" s="235"/>
    </row>
    <row r="535">
      <c r="D535" s="234"/>
      <c r="I535" s="235"/>
      <c r="U535" s="235"/>
    </row>
    <row r="536">
      <c r="D536" s="234"/>
      <c r="I536" s="235"/>
      <c r="U536" s="235"/>
    </row>
    <row r="537">
      <c r="D537" s="234"/>
      <c r="I537" s="235"/>
      <c r="U537" s="235"/>
    </row>
    <row r="538">
      <c r="D538" s="234"/>
      <c r="I538" s="235"/>
      <c r="U538" s="235"/>
    </row>
    <row r="539">
      <c r="D539" s="234"/>
      <c r="I539" s="235"/>
      <c r="U539" s="235"/>
    </row>
    <row r="540">
      <c r="D540" s="234"/>
      <c r="I540" s="235"/>
      <c r="U540" s="235"/>
    </row>
    <row r="541">
      <c r="D541" s="234"/>
      <c r="I541" s="235"/>
      <c r="U541" s="235"/>
    </row>
    <row r="542">
      <c r="D542" s="234"/>
      <c r="I542" s="235"/>
      <c r="U542" s="235"/>
    </row>
    <row r="543">
      <c r="D543" s="234"/>
      <c r="I543" s="235"/>
      <c r="U543" s="235"/>
    </row>
    <row r="544">
      <c r="D544" s="234"/>
      <c r="I544" s="235"/>
      <c r="U544" s="235"/>
    </row>
    <row r="545">
      <c r="D545" s="234"/>
      <c r="I545" s="235"/>
      <c r="U545" s="235"/>
    </row>
    <row r="546">
      <c r="D546" s="234"/>
      <c r="I546" s="235"/>
      <c r="U546" s="235"/>
    </row>
    <row r="547">
      <c r="D547" s="234"/>
      <c r="I547" s="235"/>
      <c r="U547" s="235"/>
    </row>
    <row r="548">
      <c r="D548" s="234"/>
      <c r="I548" s="235"/>
      <c r="U548" s="235"/>
    </row>
    <row r="549">
      <c r="D549" s="234"/>
      <c r="I549" s="235"/>
      <c r="U549" s="235"/>
    </row>
    <row r="550">
      <c r="D550" s="234"/>
      <c r="I550" s="235"/>
      <c r="U550" s="235"/>
    </row>
    <row r="551">
      <c r="D551" s="234"/>
      <c r="I551" s="235"/>
      <c r="U551" s="235"/>
    </row>
    <row r="552">
      <c r="D552" s="234"/>
      <c r="I552" s="235"/>
      <c r="U552" s="235"/>
    </row>
    <row r="553">
      <c r="D553" s="234"/>
      <c r="I553" s="235"/>
      <c r="U553" s="235"/>
    </row>
    <row r="554">
      <c r="D554" s="234"/>
      <c r="I554" s="235"/>
      <c r="U554" s="235"/>
    </row>
    <row r="555">
      <c r="D555" s="234"/>
      <c r="I555" s="235"/>
      <c r="U555" s="235"/>
    </row>
    <row r="556">
      <c r="D556" s="234"/>
      <c r="I556" s="235"/>
      <c r="U556" s="235"/>
    </row>
    <row r="557">
      <c r="D557" s="234"/>
      <c r="I557" s="235"/>
      <c r="U557" s="235"/>
    </row>
    <row r="558">
      <c r="D558" s="234"/>
      <c r="I558" s="235"/>
      <c r="U558" s="235"/>
    </row>
    <row r="559">
      <c r="D559" s="234"/>
      <c r="I559" s="235"/>
      <c r="U559" s="235"/>
    </row>
    <row r="560">
      <c r="D560" s="234"/>
      <c r="I560" s="235"/>
      <c r="U560" s="235"/>
    </row>
    <row r="561">
      <c r="D561" s="234"/>
      <c r="I561" s="235"/>
      <c r="U561" s="235"/>
    </row>
    <row r="562">
      <c r="D562" s="234"/>
      <c r="I562" s="235"/>
      <c r="U562" s="235"/>
    </row>
    <row r="563">
      <c r="D563" s="234"/>
      <c r="I563" s="235"/>
      <c r="U563" s="235"/>
    </row>
    <row r="564">
      <c r="D564" s="234"/>
      <c r="I564" s="235"/>
      <c r="U564" s="235"/>
    </row>
    <row r="565">
      <c r="D565" s="234"/>
      <c r="I565" s="235"/>
      <c r="U565" s="235"/>
    </row>
    <row r="566">
      <c r="D566" s="234"/>
      <c r="I566" s="235"/>
      <c r="U566" s="235"/>
    </row>
    <row r="567">
      <c r="D567" s="234"/>
      <c r="I567" s="235"/>
      <c r="U567" s="235"/>
    </row>
    <row r="568">
      <c r="D568" s="234"/>
      <c r="I568" s="235"/>
      <c r="U568" s="235"/>
    </row>
    <row r="569">
      <c r="D569" s="234"/>
      <c r="I569" s="235"/>
      <c r="U569" s="235"/>
    </row>
    <row r="570">
      <c r="D570" s="234"/>
      <c r="I570" s="235"/>
      <c r="U570" s="235"/>
    </row>
    <row r="571">
      <c r="D571" s="234"/>
      <c r="I571" s="235"/>
      <c r="U571" s="235"/>
    </row>
    <row r="572">
      <c r="D572" s="234"/>
      <c r="I572" s="235"/>
      <c r="U572" s="235"/>
    </row>
    <row r="573">
      <c r="D573" s="234"/>
      <c r="I573" s="235"/>
      <c r="U573" s="235"/>
    </row>
    <row r="574">
      <c r="D574" s="234"/>
      <c r="I574" s="235"/>
      <c r="U574" s="235"/>
    </row>
    <row r="575">
      <c r="D575" s="234"/>
      <c r="I575" s="235"/>
      <c r="U575" s="235"/>
    </row>
    <row r="576">
      <c r="D576" s="234"/>
      <c r="I576" s="235"/>
      <c r="U576" s="235"/>
    </row>
    <row r="577">
      <c r="D577" s="234"/>
      <c r="I577" s="235"/>
      <c r="U577" s="235"/>
    </row>
    <row r="578">
      <c r="D578" s="234"/>
      <c r="I578" s="235"/>
      <c r="U578" s="235"/>
    </row>
    <row r="579">
      <c r="D579" s="234"/>
      <c r="I579" s="235"/>
      <c r="U579" s="235"/>
    </row>
    <row r="580">
      <c r="D580" s="234"/>
      <c r="I580" s="235"/>
      <c r="U580" s="235"/>
    </row>
    <row r="581">
      <c r="D581" s="234"/>
      <c r="I581" s="235"/>
      <c r="U581" s="235"/>
    </row>
    <row r="582">
      <c r="D582" s="234"/>
      <c r="I582" s="235"/>
      <c r="U582" s="235"/>
    </row>
    <row r="583">
      <c r="D583" s="234"/>
      <c r="I583" s="235"/>
      <c r="U583" s="235"/>
    </row>
    <row r="584">
      <c r="D584" s="234"/>
      <c r="I584" s="235"/>
      <c r="U584" s="235"/>
    </row>
    <row r="585">
      <c r="D585" s="234"/>
      <c r="I585" s="235"/>
      <c r="U585" s="235"/>
    </row>
    <row r="586">
      <c r="D586" s="234"/>
      <c r="I586" s="235"/>
      <c r="U586" s="235"/>
    </row>
    <row r="587">
      <c r="D587" s="234"/>
      <c r="I587" s="235"/>
      <c r="U587" s="235"/>
    </row>
    <row r="588">
      <c r="D588" s="234"/>
      <c r="I588" s="235"/>
      <c r="U588" s="235"/>
    </row>
    <row r="589">
      <c r="D589" s="234"/>
      <c r="I589" s="235"/>
      <c r="U589" s="235"/>
    </row>
    <row r="590">
      <c r="D590" s="234"/>
      <c r="I590" s="235"/>
      <c r="U590" s="235"/>
    </row>
    <row r="591">
      <c r="D591" s="234"/>
      <c r="I591" s="235"/>
      <c r="U591" s="235"/>
    </row>
    <row r="592">
      <c r="D592" s="234"/>
      <c r="I592" s="235"/>
      <c r="U592" s="235"/>
    </row>
    <row r="593">
      <c r="D593" s="234"/>
      <c r="I593" s="235"/>
      <c r="U593" s="235"/>
    </row>
    <row r="594">
      <c r="D594" s="234"/>
      <c r="I594" s="235"/>
      <c r="U594" s="235"/>
    </row>
    <row r="595">
      <c r="D595" s="234"/>
      <c r="I595" s="235"/>
      <c r="U595" s="235"/>
    </row>
    <row r="596">
      <c r="D596" s="234"/>
      <c r="I596" s="235"/>
      <c r="U596" s="235"/>
    </row>
    <row r="597">
      <c r="D597" s="234"/>
      <c r="I597" s="235"/>
      <c r="U597" s="235"/>
    </row>
    <row r="598">
      <c r="D598" s="234"/>
      <c r="I598" s="235"/>
      <c r="U598" s="235"/>
    </row>
    <row r="599">
      <c r="D599" s="234"/>
      <c r="I599" s="235"/>
      <c r="U599" s="235"/>
    </row>
    <row r="600">
      <c r="D600" s="234"/>
      <c r="I600" s="235"/>
      <c r="U600" s="235"/>
    </row>
    <row r="601">
      <c r="D601" s="234"/>
      <c r="I601" s="235"/>
      <c r="U601" s="235"/>
    </row>
    <row r="602">
      <c r="D602" s="234"/>
      <c r="I602" s="235"/>
      <c r="U602" s="235"/>
    </row>
    <row r="603">
      <c r="D603" s="234"/>
      <c r="I603" s="235"/>
      <c r="U603" s="235"/>
    </row>
    <row r="604">
      <c r="D604" s="234"/>
      <c r="I604" s="235"/>
      <c r="U604" s="235"/>
    </row>
    <row r="605">
      <c r="D605" s="234"/>
      <c r="I605" s="235"/>
      <c r="U605" s="235"/>
    </row>
    <row r="606">
      <c r="D606" s="234"/>
      <c r="I606" s="235"/>
      <c r="U606" s="235"/>
    </row>
    <row r="607">
      <c r="D607" s="234"/>
      <c r="I607" s="235"/>
      <c r="U607" s="235"/>
    </row>
    <row r="608">
      <c r="D608" s="234"/>
      <c r="I608" s="235"/>
      <c r="U608" s="235"/>
    </row>
    <row r="609">
      <c r="D609" s="234"/>
      <c r="I609" s="235"/>
      <c r="U609" s="235"/>
    </row>
    <row r="610">
      <c r="D610" s="234"/>
      <c r="I610" s="235"/>
      <c r="U610" s="235"/>
    </row>
    <row r="611">
      <c r="D611" s="234"/>
      <c r="I611" s="235"/>
      <c r="U611" s="235"/>
    </row>
    <row r="612">
      <c r="D612" s="234"/>
      <c r="I612" s="235"/>
      <c r="U612" s="235"/>
    </row>
    <row r="613">
      <c r="D613" s="234"/>
      <c r="I613" s="235"/>
      <c r="U613" s="235"/>
    </row>
    <row r="614">
      <c r="D614" s="234"/>
      <c r="I614" s="235"/>
      <c r="U614" s="235"/>
    </row>
    <row r="615">
      <c r="D615" s="234"/>
      <c r="I615" s="235"/>
      <c r="U615" s="235"/>
    </row>
    <row r="616">
      <c r="D616" s="234"/>
      <c r="I616" s="235"/>
      <c r="U616" s="235"/>
    </row>
    <row r="617">
      <c r="D617" s="234"/>
      <c r="I617" s="235"/>
      <c r="U617" s="235"/>
    </row>
    <row r="618">
      <c r="D618" s="234"/>
      <c r="I618" s="235"/>
      <c r="U618" s="235"/>
    </row>
    <row r="619">
      <c r="D619" s="234"/>
      <c r="I619" s="235"/>
      <c r="U619" s="235"/>
    </row>
    <row r="620">
      <c r="D620" s="234"/>
      <c r="I620" s="235"/>
      <c r="U620" s="235"/>
    </row>
    <row r="621">
      <c r="D621" s="234"/>
      <c r="I621" s="235"/>
      <c r="U621" s="235"/>
    </row>
    <row r="622">
      <c r="D622" s="234"/>
      <c r="I622" s="235"/>
      <c r="U622" s="235"/>
    </row>
    <row r="623">
      <c r="D623" s="234"/>
      <c r="I623" s="235"/>
      <c r="U623" s="235"/>
    </row>
    <row r="624">
      <c r="D624" s="234"/>
      <c r="I624" s="235"/>
      <c r="U624" s="235"/>
    </row>
    <row r="625">
      <c r="D625" s="234"/>
      <c r="I625" s="235"/>
      <c r="U625" s="235"/>
    </row>
    <row r="626">
      <c r="D626" s="234"/>
      <c r="I626" s="235"/>
      <c r="U626" s="235"/>
    </row>
    <row r="627">
      <c r="D627" s="234"/>
      <c r="I627" s="235"/>
      <c r="U627" s="235"/>
    </row>
    <row r="628">
      <c r="D628" s="234"/>
      <c r="I628" s="235"/>
      <c r="U628" s="235"/>
    </row>
    <row r="629">
      <c r="D629" s="234"/>
      <c r="I629" s="235"/>
      <c r="U629" s="235"/>
    </row>
    <row r="630">
      <c r="D630" s="234"/>
      <c r="I630" s="235"/>
      <c r="U630" s="235"/>
    </row>
    <row r="631">
      <c r="D631" s="234"/>
      <c r="I631" s="235"/>
      <c r="U631" s="235"/>
    </row>
    <row r="632">
      <c r="D632" s="234"/>
      <c r="I632" s="235"/>
      <c r="U632" s="235"/>
    </row>
    <row r="633">
      <c r="D633" s="234"/>
      <c r="I633" s="235"/>
      <c r="U633" s="235"/>
    </row>
    <row r="634">
      <c r="D634" s="234"/>
      <c r="I634" s="235"/>
      <c r="U634" s="235"/>
    </row>
    <row r="635">
      <c r="D635" s="234"/>
      <c r="I635" s="235"/>
      <c r="U635" s="235"/>
    </row>
    <row r="636">
      <c r="D636" s="234"/>
      <c r="I636" s="235"/>
      <c r="U636" s="235"/>
    </row>
    <row r="637">
      <c r="D637" s="234"/>
      <c r="I637" s="235"/>
      <c r="U637" s="235"/>
    </row>
    <row r="638">
      <c r="D638" s="234"/>
      <c r="I638" s="235"/>
      <c r="U638" s="235"/>
    </row>
    <row r="639">
      <c r="D639" s="234"/>
      <c r="I639" s="235"/>
      <c r="U639" s="235"/>
    </row>
    <row r="640">
      <c r="D640" s="234"/>
      <c r="I640" s="235"/>
      <c r="U640" s="235"/>
    </row>
    <row r="641">
      <c r="D641" s="234"/>
      <c r="I641" s="235"/>
      <c r="U641" s="235"/>
    </row>
    <row r="642">
      <c r="D642" s="234"/>
      <c r="I642" s="235"/>
      <c r="U642" s="235"/>
    </row>
    <row r="643">
      <c r="D643" s="234"/>
      <c r="I643" s="235"/>
      <c r="U643" s="235"/>
    </row>
    <row r="644">
      <c r="D644" s="234"/>
      <c r="I644" s="235"/>
      <c r="U644" s="235"/>
    </row>
    <row r="645">
      <c r="D645" s="234"/>
      <c r="I645" s="235"/>
      <c r="U645" s="235"/>
    </row>
    <row r="646">
      <c r="D646" s="234"/>
      <c r="I646" s="235"/>
      <c r="U646" s="235"/>
    </row>
    <row r="647">
      <c r="D647" s="234"/>
      <c r="I647" s="235"/>
      <c r="U647" s="235"/>
    </row>
    <row r="648">
      <c r="D648" s="234"/>
      <c r="I648" s="235"/>
      <c r="U648" s="235"/>
    </row>
    <row r="649">
      <c r="D649" s="234"/>
      <c r="I649" s="235"/>
      <c r="U649" s="235"/>
    </row>
    <row r="650">
      <c r="D650" s="234"/>
      <c r="I650" s="235"/>
      <c r="U650" s="235"/>
    </row>
    <row r="651">
      <c r="D651" s="234"/>
      <c r="I651" s="235"/>
      <c r="U651" s="235"/>
    </row>
    <row r="652">
      <c r="D652" s="234"/>
      <c r="I652" s="235"/>
      <c r="U652" s="235"/>
    </row>
    <row r="653">
      <c r="D653" s="234"/>
      <c r="I653" s="235"/>
      <c r="U653" s="235"/>
    </row>
    <row r="654">
      <c r="D654" s="234"/>
      <c r="I654" s="235"/>
      <c r="U654" s="235"/>
    </row>
    <row r="655">
      <c r="D655" s="234"/>
      <c r="I655" s="235"/>
      <c r="U655" s="235"/>
    </row>
    <row r="656">
      <c r="D656" s="234"/>
      <c r="I656" s="235"/>
      <c r="U656" s="235"/>
    </row>
    <row r="657">
      <c r="D657" s="234"/>
      <c r="I657" s="235"/>
      <c r="U657" s="235"/>
    </row>
    <row r="658">
      <c r="D658" s="234"/>
      <c r="I658" s="235"/>
      <c r="U658" s="235"/>
    </row>
    <row r="659">
      <c r="D659" s="234"/>
      <c r="I659" s="235"/>
      <c r="U659" s="235"/>
    </row>
    <row r="660">
      <c r="D660" s="234"/>
      <c r="I660" s="235"/>
      <c r="U660" s="235"/>
    </row>
    <row r="661">
      <c r="D661" s="234"/>
      <c r="I661" s="235"/>
      <c r="U661" s="235"/>
    </row>
    <row r="662">
      <c r="D662" s="234"/>
      <c r="I662" s="235"/>
      <c r="U662" s="235"/>
    </row>
    <row r="663">
      <c r="D663" s="234"/>
      <c r="I663" s="235"/>
      <c r="U663" s="235"/>
    </row>
    <row r="664">
      <c r="D664" s="234"/>
      <c r="I664" s="235"/>
      <c r="U664" s="235"/>
    </row>
    <row r="665">
      <c r="D665" s="234"/>
      <c r="I665" s="235"/>
      <c r="U665" s="235"/>
    </row>
    <row r="666">
      <c r="D666" s="234"/>
      <c r="I666" s="235"/>
      <c r="U666" s="235"/>
    </row>
    <row r="667">
      <c r="D667" s="234"/>
      <c r="I667" s="235"/>
      <c r="U667" s="235"/>
    </row>
    <row r="668">
      <c r="D668" s="234"/>
      <c r="I668" s="235"/>
      <c r="U668" s="235"/>
    </row>
    <row r="669">
      <c r="D669" s="234"/>
      <c r="I669" s="235"/>
      <c r="U669" s="235"/>
    </row>
    <row r="670">
      <c r="D670" s="234"/>
      <c r="I670" s="235"/>
      <c r="U670" s="235"/>
    </row>
    <row r="671">
      <c r="D671" s="234"/>
      <c r="I671" s="235"/>
      <c r="U671" s="235"/>
    </row>
    <row r="672">
      <c r="D672" s="234"/>
      <c r="I672" s="235"/>
      <c r="U672" s="235"/>
    </row>
    <row r="673">
      <c r="D673" s="234"/>
      <c r="I673" s="235"/>
      <c r="U673" s="235"/>
    </row>
    <row r="674">
      <c r="D674" s="234"/>
      <c r="I674" s="235"/>
      <c r="U674" s="235"/>
    </row>
    <row r="675">
      <c r="D675" s="234"/>
      <c r="I675" s="235"/>
      <c r="U675" s="235"/>
    </row>
    <row r="676">
      <c r="D676" s="234"/>
      <c r="I676" s="235"/>
      <c r="U676" s="235"/>
    </row>
    <row r="677">
      <c r="D677" s="234"/>
      <c r="I677" s="235"/>
      <c r="U677" s="235"/>
    </row>
    <row r="678">
      <c r="D678" s="234"/>
      <c r="I678" s="235"/>
      <c r="U678" s="235"/>
    </row>
    <row r="679">
      <c r="D679" s="234"/>
      <c r="I679" s="235"/>
      <c r="U679" s="235"/>
    </row>
    <row r="680">
      <c r="D680" s="234"/>
      <c r="I680" s="235"/>
      <c r="U680" s="235"/>
    </row>
    <row r="681">
      <c r="D681" s="234"/>
      <c r="I681" s="235"/>
      <c r="U681" s="235"/>
    </row>
    <row r="682">
      <c r="D682" s="234"/>
      <c r="I682" s="235"/>
      <c r="U682" s="235"/>
    </row>
    <row r="683">
      <c r="D683" s="234"/>
      <c r="I683" s="235"/>
      <c r="U683" s="235"/>
    </row>
    <row r="684">
      <c r="D684" s="234"/>
      <c r="I684" s="235"/>
      <c r="U684" s="235"/>
    </row>
    <row r="685">
      <c r="D685" s="234"/>
      <c r="I685" s="235"/>
      <c r="U685" s="235"/>
    </row>
    <row r="686">
      <c r="D686" s="234"/>
      <c r="I686" s="235"/>
      <c r="U686" s="235"/>
    </row>
    <row r="687">
      <c r="D687" s="234"/>
      <c r="I687" s="235"/>
      <c r="U687" s="235"/>
    </row>
    <row r="688">
      <c r="D688" s="234"/>
      <c r="I688" s="235"/>
      <c r="U688" s="235"/>
    </row>
    <row r="689">
      <c r="D689" s="234"/>
      <c r="I689" s="235"/>
      <c r="U689" s="235"/>
    </row>
    <row r="690">
      <c r="D690" s="234"/>
      <c r="I690" s="235"/>
      <c r="U690" s="235"/>
    </row>
    <row r="691">
      <c r="D691" s="234"/>
      <c r="I691" s="235"/>
      <c r="U691" s="235"/>
    </row>
    <row r="692">
      <c r="D692" s="234"/>
      <c r="I692" s="235"/>
      <c r="U692" s="235"/>
    </row>
    <row r="693">
      <c r="D693" s="234"/>
      <c r="I693" s="235"/>
      <c r="U693" s="235"/>
    </row>
    <row r="694">
      <c r="D694" s="234"/>
      <c r="I694" s="235"/>
      <c r="U694" s="235"/>
    </row>
    <row r="695">
      <c r="D695" s="234"/>
      <c r="I695" s="235"/>
      <c r="U695" s="235"/>
    </row>
    <row r="696">
      <c r="D696" s="234"/>
      <c r="I696" s="235"/>
      <c r="U696" s="235"/>
    </row>
    <row r="697">
      <c r="D697" s="234"/>
      <c r="I697" s="235"/>
      <c r="U697" s="235"/>
    </row>
    <row r="698">
      <c r="D698" s="234"/>
      <c r="I698" s="235"/>
      <c r="U698" s="235"/>
    </row>
    <row r="699">
      <c r="D699" s="234"/>
      <c r="I699" s="235"/>
      <c r="U699" s="235"/>
    </row>
    <row r="700">
      <c r="D700" s="234"/>
      <c r="I700" s="235"/>
      <c r="U700" s="235"/>
    </row>
    <row r="701">
      <c r="D701" s="234"/>
      <c r="I701" s="235"/>
      <c r="U701" s="235"/>
    </row>
    <row r="702">
      <c r="D702" s="234"/>
      <c r="I702" s="235"/>
      <c r="U702" s="235"/>
    </row>
    <row r="703">
      <c r="D703" s="234"/>
      <c r="I703" s="235"/>
      <c r="U703" s="235"/>
    </row>
    <row r="704">
      <c r="D704" s="234"/>
      <c r="I704" s="235"/>
      <c r="U704" s="235"/>
    </row>
    <row r="705">
      <c r="D705" s="234"/>
      <c r="I705" s="235"/>
      <c r="U705" s="235"/>
    </row>
    <row r="706">
      <c r="D706" s="234"/>
      <c r="I706" s="235"/>
      <c r="U706" s="235"/>
    </row>
    <row r="707">
      <c r="D707" s="234"/>
      <c r="I707" s="235"/>
      <c r="U707" s="235"/>
    </row>
    <row r="708">
      <c r="D708" s="234"/>
      <c r="I708" s="235"/>
      <c r="U708" s="235"/>
    </row>
    <row r="709">
      <c r="D709" s="234"/>
      <c r="I709" s="235"/>
      <c r="U709" s="235"/>
    </row>
    <row r="710">
      <c r="D710" s="234"/>
      <c r="I710" s="235"/>
      <c r="U710" s="235"/>
    </row>
    <row r="711">
      <c r="D711" s="234"/>
      <c r="I711" s="235"/>
      <c r="U711" s="235"/>
    </row>
    <row r="712">
      <c r="D712" s="234"/>
      <c r="I712" s="235"/>
      <c r="U712" s="235"/>
    </row>
    <row r="713">
      <c r="D713" s="234"/>
      <c r="I713" s="235"/>
      <c r="U713" s="235"/>
    </row>
    <row r="714">
      <c r="D714" s="234"/>
      <c r="I714" s="235"/>
      <c r="U714" s="235"/>
    </row>
    <row r="715">
      <c r="D715" s="234"/>
      <c r="I715" s="235"/>
      <c r="U715" s="235"/>
    </row>
    <row r="716">
      <c r="D716" s="234"/>
      <c r="I716" s="235"/>
      <c r="U716" s="235"/>
    </row>
    <row r="717">
      <c r="D717" s="234"/>
      <c r="I717" s="235"/>
      <c r="U717" s="235"/>
    </row>
    <row r="718">
      <c r="D718" s="234"/>
      <c r="I718" s="235"/>
      <c r="U718" s="235"/>
    </row>
    <row r="719">
      <c r="D719" s="234"/>
      <c r="I719" s="235"/>
      <c r="U719" s="235"/>
    </row>
    <row r="720">
      <c r="D720" s="234"/>
      <c r="I720" s="235"/>
      <c r="U720" s="235"/>
    </row>
    <row r="721">
      <c r="D721" s="234"/>
      <c r="I721" s="235"/>
      <c r="U721" s="235"/>
    </row>
    <row r="722">
      <c r="D722" s="234"/>
      <c r="I722" s="235"/>
      <c r="U722" s="235"/>
    </row>
    <row r="723">
      <c r="D723" s="234"/>
      <c r="I723" s="235"/>
      <c r="U723" s="235"/>
    </row>
    <row r="724">
      <c r="D724" s="234"/>
      <c r="I724" s="235"/>
      <c r="U724" s="235"/>
    </row>
    <row r="725">
      <c r="D725" s="234"/>
      <c r="I725" s="235"/>
      <c r="U725" s="235"/>
    </row>
    <row r="726">
      <c r="D726" s="234"/>
      <c r="I726" s="235"/>
      <c r="U726" s="235"/>
    </row>
    <row r="727">
      <c r="D727" s="234"/>
      <c r="I727" s="235"/>
      <c r="U727" s="235"/>
    </row>
    <row r="728">
      <c r="D728" s="234"/>
      <c r="I728" s="235"/>
      <c r="U728" s="235"/>
    </row>
    <row r="729">
      <c r="D729" s="234"/>
      <c r="I729" s="235"/>
      <c r="U729" s="235"/>
    </row>
    <row r="730">
      <c r="D730" s="234"/>
      <c r="I730" s="235"/>
      <c r="U730" s="235"/>
    </row>
    <row r="731">
      <c r="D731" s="234"/>
      <c r="I731" s="235"/>
      <c r="U731" s="235"/>
    </row>
    <row r="732">
      <c r="D732" s="234"/>
      <c r="I732" s="235"/>
      <c r="U732" s="235"/>
    </row>
    <row r="733">
      <c r="D733" s="234"/>
      <c r="I733" s="235"/>
      <c r="U733" s="235"/>
    </row>
    <row r="734">
      <c r="D734" s="234"/>
      <c r="I734" s="235"/>
      <c r="U734" s="235"/>
    </row>
    <row r="735">
      <c r="D735" s="234"/>
      <c r="I735" s="235"/>
      <c r="U735" s="235"/>
    </row>
    <row r="736">
      <c r="D736" s="234"/>
      <c r="I736" s="235"/>
      <c r="U736" s="235"/>
    </row>
    <row r="737">
      <c r="D737" s="234"/>
      <c r="I737" s="235"/>
      <c r="U737" s="235"/>
    </row>
    <row r="738">
      <c r="D738" s="234"/>
      <c r="I738" s="235"/>
      <c r="U738" s="235"/>
    </row>
    <row r="739">
      <c r="D739" s="234"/>
      <c r="I739" s="235"/>
      <c r="U739" s="235"/>
    </row>
    <row r="740">
      <c r="D740" s="234"/>
      <c r="I740" s="235"/>
      <c r="U740" s="235"/>
    </row>
    <row r="741">
      <c r="D741" s="234"/>
      <c r="I741" s="235"/>
      <c r="U741" s="235"/>
    </row>
    <row r="742">
      <c r="D742" s="234"/>
      <c r="I742" s="235"/>
      <c r="U742" s="235"/>
    </row>
    <row r="743">
      <c r="D743" s="234"/>
      <c r="I743" s="235"/>
      <c r="U743" s="235"/>
    </row>
    <row r="744">
      <c r="D744" s="234"/>
      <c r="I744" s="235"/>
      <c r="U744" s="235"/>
    </row>
    <row r="745">
      <c r="D745" s="234"/>
      <c r="I745" s="235"/>
      <c r="U745" s="235"/>
    </row>
    <row r="746">
      <c r="D746" s="234"/>
      <c r="I746" s="235"/>
      <c r="U746" s="235"/>
    </row>
    <row r="747">
      <c r="D747" s="234"/>
      <c r="I747" s="235"/>
      <c r="U747" s="235"/>
    </row>
    <row r="748">
      <c r="D748" s="234"/>
      <c r="I748" s="235"/>
      <c r="U748" s="235"/>
    </row>
    <row r="749">
      <c r="D749" s="234"/>
      <c r="I749" s="235"/>
      <c r="U749" s="235"/>
    </row>
    <row r="750">
      <c r="D750" s="234"/>
      <c r="I750" s="235"/>
      <c r="U750" s="235"/>
    </row>
    <row r="751">
      <c r="D751" s="234"/>
      <c r="I751" s="235"/>
      <c r="U751" s="235"/>
    </row>
    <row r="752">
      <c r="D752" s="234"/>
      <c r="I752" s="235"/>
      <c r="U752" s="235"/>
    </row>
    <row r="753">
      <c r="D753" s="234"/>
      <c r="I753" s="235"/>
      <c r="U753" s="235"/>
    </row>
    <row r="754">
      <c r="D754" s="234"/>
      <c r="I754" s="235"/>
      <c r="U754" s="235"/>
    </row>
    <row r="755">
      <c r="D755" s="234"/>
      <c r="I755" s="235"/>
      <c r="U755" s="235"/>
    </row>
    <row r="756">
      <c r="D756" s="234"/>
      <c r="I756" s="235"/>
      <c r="U756" s="235"/>
    </row>
    <row r="757">
      <c r="D757" s="234"/>
      <c r="I757" s="235"/>
      <c r="U757" s="235"/>
    </row>
    <row r="758">
      <c r="D758" s="234"/>
      <c r="I758" s="235"/>
      <c r="U758" s="235"/>
    </row>
    <row r="759">
      <c r="D759" s="234"/>
      <c r="I759" s="235"/>
      <c r="U759" s="235"/>
    </row>
    <row r="760">
      <c r="D760" s="234"/>
      <c r="I760" s="235"/>
      <c r="U760" s="235"/>
    </row>
    <row r="761">
      <c r="D761" s="234"/>
      <c r="I761" s="235"/>
      <c r="U761" s="235"/>
    </row>
    <row r="762">
      <c r="D762" s="234"/>
      <c r="I762" s="235"/>
      <c r="U762" s="235"/>
    </row>
    <row r="763">
      <c r="D763" s="234"/>
      <c r="I763" s="235"/>
      <c r="U763" s="235"/>
    </row>
    <row r="764">
      <c r="D764" s="234"/>
      <c r="I764" s="235"/>
      <c r="U764" s="235"/>
    </row>
    <row r="765">
      <c r="D765" s="234"/>
      <c r="I765" s="235"/>
      <c r="U765" s="235"/>
    </row>
    <row r="766">
      <c r="D766" s="234"/>
      <c r="I766" s="235"/>
      <c r="U766" s="235"/>
    </row>
    <row r="767">
      <c r="D767" s="234"/>
      <c r="I767" s="235"/>
      <c r="U767" s="235"/>
    </row>
    <row r="768">
      <c r="D768" s="234"/>
      <c r="I768" s="235"/>
      <c r="U768" s="235"/>
    </row>
    <row r="769">
      <c r="D769" s="234"/>
      <c r="I769" s="235"/>
      <c r="U769" s="235"/>
    </row>
    <row r="770">
      <c r="D770" s="234"/>
      <c r="I770" s="235"/>
      <c r="U770" s="235"/>
    </row>
    <row r="771">
      <c r="D771" s="234"/>
      <c r="I771" s="235"/>
      <c r="U771" s="235"/>
    </row>
    <row r="772">
      <c r="D772" s="234"/>
      <c r="I772" s="235"/>
      <c r="U772" s="235"/>
    </row>
    <row r="773">
      <c r="D773" s="234"/>
      <c r="I773" s="235"/>
      <c r="U773" s="235"/>
    </row>
    <row r="774">
      <c r="D774" s="234"/>
      <c r="I774" s="235"/>
      <c r="U774" s="235"/>
    </row>
    <row r="775">
      <c r="D775" s="234"/>
      <c r="I775" s="235"/>
      <c r="U775" s="235"/>
    </row>
    <row r="776">
      <c r="D776" s="234"/>
      <c r="I776" s="235"/>
      <c r="U776" s="235"/>
    </row>
    <row r="777">
      <c r="D777" s="234"/>
      <c r="I777" s="235"/>
      <c r="U777" s="235"/>
    </row>
    <row r="778">
      <c r="D778" s="234"/>
      <c r="I778" s="235"/>
      <c r="U778" s="235"/>
    </row>
    <row r="779">
      <c r="D779" s="234"/>
      <c r="I779" s="235"/>
      <c r="U779" s="235"/>
    </row>
    <row r="780">
      <c r="D780" s="234"/>
      <c r="I780" s="235"/>
      <c r="U780" s="235"/>
    </row>
    <row r="781">
      <c r="D781" s="234"/>
      <c r="I781" s="235"/>
      <c r="U781" s="235"/>
    </row>
    <row r="782">
      <c r="D782" s="234"/>
      <c r="I782" s="235"/>
      <c r="U782" s="235"/>
    </row>
    <row r="783">
      <c r="D783" s="234"/>
      <c r="I783" s="235"/>
      <c r="U783" s="235"/>
    </row>
    <row r="784">
      <c r="D784" s="234"/>
      <c r="I784" s="235"/>
      <c r="U784" s="235"/>
    </row>
    <row r="785">
      <c r="D785" s="234"/>
      <c r="I785" s="235"/>
      <c r="U785" s="235"/>
    </row>
    <row r="786">
      <c r="D786" s="234"/>
      <c r="I786" s="235"/>
      <c r="U786" s="235"/>
    </row>
    <row r="787">
      <c r="D787" s="234"/>
      <c r="I787" s="235"/>
      <c r="U787" s="235"/>
    </row>
    <row r="788">
      <c r="D788" s="234"/>
      <c r="I788" s="235"/>
      <c r="U788" s="235"/>
    </row>
    <row r="789">
      <c r="D789" s="234"/>
      <c r="I789" s="235"/>
      <c r="U789" s="235"/>
    </row>
    <row r="790">
      <c r="D790" s="234"/>
      <c r="I790" s="235"/>
      <c r="U790" s="235"/>
    </row>
    <row r="791">
      <c r="D791" s="234"/>
      <c r="I791" s="235"/>
      <c r="U791" s="235"/>
    </row>
    <row r="792">
      <c r="D792" s="234"/>
      <c r="I792" s="235"/>
      <c r="U792" s="235"/>
    </row>
    <row r="793">
      <c r="D793" s="234"/>
      <c r="I793" s="235"/>
      <c r="U793" s="235"/>
    </row>
    <row r="794">
      <c r="D794" s="234"/>
      <c r="I794" s="235"/>
      <c r="U794" s="235"/>
    </row>
    <row r="795">
      <c r="D795" s="234"/>
      <c r="I795" s="235"/>
      <c r="U795" s="235"/>
    </row>
    <row r="796">
      <c r="D796" s="234"/>
      <c r="I796" s="235"/>
      <c r="U796" s="235"/>
    </row>
    <row r="797">
      <c r="D797" s="234"/>
      <c r="I797" s="235"/>
      <c r="U797" s="235"/>
    </row>
    <row r="798">
      <c r="D798" s="234"/>
      <c r="I798" s="235"/>
      <c r="U798" s="235"/>
    </row>
    <row r="799">
      <c r="D799" s="234"/>
      <c r="I799" s="235"/>
      <c r="U799" s="235"/>
    </row>
    <row r="800">
      <c r="D800" s="234"/>
      <c r="I800" s="235"/>
      <c r="U800" s="235"/>
    </row>
    <row r="801">
      <c r="D801" s="234"/>
      <c r="I801" s="235"/>
      <c r="U801" s="235"/>
    </row>
    <row r="802">
      <c r="D802" s="234"/>
      <c r="I802" s="235"/>
      <c r="U802" s="235"/>
    </row>
    <row r="803">
      <c r="D803" s="234"/>
      <c r="I803" s="235"/>
      <c r="U803" s="235"/>
    </row>
    <row r="804">
      <c r="D804" s="234"/>
      <c r="I804" s="235"/>
      <c r="U804" s="235"/>
    </row>
    <row r="805">
      <c r="D805" s="234"/>
      <c r="I805" s="235"/>
      <c r="U805" s="235"/>
    </row>
    <row r="806">
      <c r="D806" s="234"/>
      <c r="I806" s="235"/>
      <c r="U806" s="235"/>
    </row>
    <row r="807">
      <c r="D807" s="234"/>
      <c r="I807" s="235"/>
      <c r="U807" s="235"/>
    </row>
    <row r="808">
      <c r="D808" s="234"/>
      <c r="I808" s="235"/>
      <c r="U808" s="235"/>
    </row>
    <row r="809">
      <c r="D809" s="234"/>
      <c r="I809" s="235"/>
      <c r="U809" s="235"/>
    </row>
    <row r="810">
      <c r="D810" s="234"/>
      <c r="I810" s="235"/>
      <c r="U810" s="235"/>
    </row>
    <row r="811">
      <c r="D811" s="234"/>
      <c r="I811" s="235"/>
      <c r="U811" s="235"/>
    </row>
    <row r="812">
      <c r="D812" s="234"/>
      <c r="I812" s="235"/>
      <c r="U812" s="235"/>
    </row>
    <row r="813">
      <c r="D813" s="234"/>
      <c r="I813" s="235"/>
      <c r="U813" s="235"/>
    </row>
    <row r="814">
      <c r="D814" s="234"/>
      <c r="I814" s="235"/>
      <c r="U814" s="235"/>
    </row>
    <row r="815">
      <c r="D815" s="234"/>
      <c r="I815" s="235"/>
      <c r="U815" s="235"/>
    </row>
    <row r="816">
      <c r="D816" s="234"/>
      <c r="I816" s="235"/>
      <c r="U816" s="235"/>
    </row>
    <row r="817">
      <c r="D817" s="234"/>
      <c r="I817" s="235"/>
      <c r="U817" s="235"/>
    </row>
    <row r="818">
      <c r="D818" s="234"/>
      <c r="I818" s="235"/>
      <c r="U818" s="235"/>
    </row>
    <row r="819">
      <c r="D819" s="234"/>
      <c r="I819" s="235"/>
      <c r="U819" s="235"/>
    </row>
    <row r="820">
      <c r="D820" s="234"/>
      <c r="I820" s="235"/>
      <c r="U820" s="235"/>
    </row>
    <row r="821">
      <c r="D821" s="234"/>
      <c r="I821" s="235"/>
      <c r="U821" s="235"/>
    </row>
    <row r="822">
      <c r="D822" s="234"/>
      <c r="I822" s="235"/>
      <c r="U822" s="235"/>
    </row>
    <row r="823">
      <c r="D823" s="234"/>
      <c r="I823" s="235"/>
      <c r="U823" s="235"/>
    </row>
    <row r="824">
      <c r="D824" s="234"/>
      <c r="I824" s="235"/>
      <c r="U824" s="235"/>
    </row>
    <row r="825">
      <c r="D825" s="234"/>
      <c r="I825" s="235"/>
      <c r="U825" s="235"/>
    </row>
    <row r="826">
      <c r="D826" s="234"/>
      <c r="I826" s="235"/>
      <c r="U826" s="235"/>
    </row>
    <row r="827">
      <c r="D827" s="234"/>
      <c r="I827" s="235"/>
      <c r="U827" s="235"/>
    </row>
    <row r="828">
      <c r="D828" s="234"/>
      <c r="I828" s="235"/>
      <c r="U828" s="235"/>
    </row>
    <row r="829">
      <c r="D829" s="234"/>
      <c r="I829" s="235"/>
      <c r="U829" s="235"/>
    </row>
    <row r="830">
      <c r="D830" s="234"/>
      <c r="I830" s="235"/>
      <c r="U830" s="235"/>
    </row>
    <row r="831">
      <c r="D831" s="234"/>
      <c r="I831" s="235"/>
      <c r="U831" s="235"/>
    </row>
    <row r="832">
      <c r="D832" s="234"/>
      <c r="I832" s="235"/>
      <c r="U832" s="235"/>
    </row>
    <row r="833">
      <c r="D833" s="234"/>
      <c r="I833" s="235"/>
      <c r="U833" s="235"/>
    </row>
    <row r="834">
      <c r="D834" s="234"/>
      <c r="I834" s="235"/>
      <c r="U834" s="235"/>
    </row>
    <row r="835">
      <c r="D835" s="234"/>
      <c r="I835" s="235"/>
      <c r="U835" s="235"/>
    </row>
    <row r="836">
      <c r="D836" s="234"/>
      <c r="I836" s="235"/>
      <c r="U836" s="235"/>
    </row>
    <row r="837">
      <c r="D837" s="234"/>
      <c r="I837" s="235"/>
      <c r="U837" s="235"/>
    </row>
    <row r="838">
      <c r="D838" s="234"/>
      <c r="I838" s="235"/>
      <c r="U838" s="235"/>
    </row>
    <row r="839">
      <c r="D839" s="234"/>
      <c r="I839" s="235"/>
      <c r="U839" s="235"/>
    </row>
    <row r="840">
      <c r="D840" s="234"/>
      <c r="I840" s="235"/>
      <c r="U840" s="235"/>
    </row>
    <row r="841">
      <c r="D841" s="234"/>
      <c r="I841" s="235"/>
      <c r="U841" s="235"/>
    </row>
    <row r="842">
      <c r="D842" s="234"/>
      <c r="I842" s="235"/>
      <c r="U842" s="235"/>
    </row>
    <row r="843">
      <c r="D843" s="234"/>
      <c r="I843" s="235"/>
      <c r="U843" s="235"/>
    </row>
    <row r="844">
      <c r="D844" s="234"/>
      <c r="I844" s="235"/>
      <c r="U844" s="235"/>
    </row>
    <row r="845">
      <c r="D845" s="234"/>
      <c r="I845" s="235"/>
      <c r="U845" s="235"/>
    </row>
    <row r="846">
      <c r="D846" s="234"/>
      <c r="I846" s="235"/>
      <c r="U846" s="235"/>
    </row>
    <row r="847">
      <c r="D847" s="234"/>
      <c r="I847" s="235"/>
      <c r="U847" s="235"/>
    </row>
    <row r="848">
      <c r="D848" s="234"/>
      <c r="I848" s="235"/>
      <c r="U848" s="235"/>
    </row>
    <row r="849">
      <c r="D849" s="234"/>
      <c r="I849" s="235"/>
      <c r="U849" s="235"/>
    </row>
    <row r="850">
      <c r="D850" s="234"/>
      <c r="I850" s="235"/>
      <c r="U850" s="235"/>
    </row>
    <row r="851">
      <c r="D851" s="234"/>
      <c r="I851" s="235"/>
      <c r="U851" s="235"/>
    </row>
    <row r="852">
      <c r="D852" s="234"/>
      <c r="I852" s="235"/>
      <c r="U852" s="235"/>
    </row>
    <row r="853">
      <c r="D853" s="234"/>
      <c r="I853" s="235"/>
      <c r="U853" s="235"/>
    </row>
    <row r="854">
      <c r="D854" s="234"/>
      <c r="I854" s="235"/>
      <c r="U854" s="235"/>
    </row>
    <row r="855">
      <c r="D855" s="234"/>
      <c r="I855" s="235"/>
      <c r="U855" s="235"/>
    </row>
    <row r="856">
      <c r="D856" s="234"/>
      <c r="I856" s="235"/>
      <c r="U856" s="235"/>
    </row>
    <row r="857">
      <c r="D857" s="234"/>
      <c r="I857" s="235"/>
      <c r="U857" s="235"/>
    </row>
    <row r="858">
      <c r="D858" s="234"/>
      <c r="I858" s="235"/>
      <c r="U858" s="235"/>
    </row>
    <row r="859">
      <c r="D859" s="234"/>
      <c r="I859" s="235"/>
      <c r="U859" s="235"/>
    </row>
    <row r="860">
      <c r="D860" s="234"/>
      <c r="I860" s="235"/>
      <c r="U860" s="235"/>
    </row>
    <row r="861">
      <c r="D861" s="234"/>
      <c r="I861" s="235"/>
      <c r="U861" s="235"/>
    </row>
    <row r="862">
      <c r="D862" s="234"/>
      <c r="I862" s="235"/>
      <c r="U862" s="235"/>
    </row>
    <row r="863">
      <c r="D863" s="234"/>
      <c r="I863" s="235"/>
      <c r="U863" s="235"/>
    </row>
    <row r="864">
      <c r="D864" s="234"/>
      <c r="I864" s="235"/>
      <c r="U864" s="235"/>
    </row>
    <row r="865">
      <c r="D865" s="234"/>
      <c r="I865" s="235"/>
      <c r="U865" s="235"/>
    </row>
    <row r="866">
      <c r="D866" s="234"/>
      <c r="I866" s="235"/>
      <c r="U866" s="235"/>
    </row>
    <row r="867">
      <c r="D867" s="234"/>
      <c r="I867" s="235"/>
      <c r="U867" s="235"/>
    </row>
    <row r="868">
      <c r="D868" s="234"/>
      <c r="I868" s="235"/>
      <c r="U868" s="235"/>
    </row>
    <row r="869">
      <c r="D869" s="234"/>
      <c r="I869" s="235"/>
      <c r="U869" s="235"/>
    </row>
    <row r="870">
      <c r="D870" s="234"/>
      <c r="I870" s="235"/>
      <c r="U870" s="235"/>
    </row>
    <row r="871">
      <c r="D871" s="234"/>
      <c r="I871" s="235"/>
      <c r="U871" s="235"/>
    </row>
    <row r="872">
      <c r="D872" s="234"/>
      <c r="I872" s="235"/>
      <c r="U872" s="235"/>
    </row>
    <row r="873">
      <c r="D873" s="234"/>
      <c r="I873" s="235"/>
      <c r="U873" s="235"/>
    </row>
    <row r="874">
      <c r="D874" s="234"/>
      <c r="I874" s="235"/>
      <c r="U874" s="235"/>
    </row>
    <row r="875">
      <c r="D875" s="234"/>
      <c r="I875" s="235"/>
      <c r="U875" s="235"/>
    </row>
    <row r="876">
      <c r="D876" s="234"/>
      <c r="I876" s="235"/>
      <c r="U876" s="235"/>
    </row>
    <row r="877">
      <c r="D877" s="234"/>
      <c r="I877" s="235"/>
      <c r="U877" s="235"/>
    </row>
    <row r="878">
      <c r="D878" s="234"/>
      <c r="I878" s="235"/>
      <c r="U878" s="235"/>
    </row>
    <row r="879">
      <c r="D879" s="234"/>
      <c r="I879" s="235"/>
      <c r="U879" s="235"/>
    </row>
    <row r="880">
      <c r="D880" s="234"/>
      <c r="I880" s="235"/>
      <c r="U880" s="235"/>
    </row>
    <row r="881">
      <c r="D881" s="234"/>
      <c r="I881" s="235"/>
      <c r="U881" s="235"/>
    </row>
    <row r="882">
      <c r="D882" s="234"/>
      <c r="I882" s="235"/>
      <c r="U882" s="235"/>
    </row>
    <row r="883">
      <c r="D883" s="234"/>
      <c r="I883" s="235"/>
      <c r="U883" s="235"/>
    </row>
    <row r="884">
      <c r="D884" s="234"/>
      <c r="I884" s="235"/>
      <c r="U884" s="235"/>
    </row>
    <row r="885">
      <c r="D885" s="234"/>
      <c r="I885" s="235"/>
      <c r="U885" s="235"/>
    </row>
    <row r="886">
      <c r="D886" s="234"/>
      <c r="I886" s="235"/>
      <c r="U886" s="235"/>
    </row>
    <row r="887">
      <c r="D887" s="234"/>
      <c r="I887" s="235"/>
      <c r="U887" s="235"/>
    </row>
    <row r="888">
      <c r="D888" s="234"/>
      <c r="I888" s="235"/>
      <c r="U888" s="235"/>
    </row>
    <row r="889">
      <c r="D889" s="234"/>
      <c r="I889" s="235"/>
      <c r="U889" s="235"/>
    </row>
    <row r="890">
      <c r="D890" s="234"/>
      <c r="I890" s="235"/>
      <c r="U890" s="235"/>
    </row>
    <row r="891">
      <c r="D891" s="234"/>
      <c r="I891" s="235"/>
      <c r="U891" s="235"/>
    </row>
    <row r="892">
      <c r="D892" s="234"/>
      <c r="I892" s="235"/>
      <c r="U892" s="235"/>
    </row>
    <row r="893">
      <c r="D893" s="234"/>
      <c r="I893" s="235"/>
      <c r="U893" s="235"/>
    </row>
    <row r="894">
      <c r="D894" s="234"/>
      <c r="I894" s="235"/>
      <c r="U894" s="235"/>
    </row>
    <row r="895">
      <c r="D895" s="234"/>
      <c r="I895" s="235"/>
      <c r="U895" s="235"/>
    </row>
    <row r="896">
      <c r="D896" s="234"/>
      <c r="I896" s="235"/>
      <c r="U896" s="235"/>
    </row>
    <row r="897">
      <c r="D897" s="234"/>
      <c r="I897" s="235"/>
      <c r="U897" s="235"/>
    </row>
    <row r="898">
      <c r="D898" s="234"/>
      <c r="I898" s="235"/>
      <c r="U898" s="235"/>
    </row>
    <row r="899">
      <c r="D899" s="234"/>
      <c r="I899" s="235"/>
      <c r="U899" s="235"/>
    </row>
    <row r="900">
      <c r="D900" s="234"/>
      <c r="I900" s="235"/>
      <c r="U900" s="235"/>
    </row>
    <row r="901">
      <c r="D901" s="234"/>
      <c r="I901" s="235"/>
      <c r="U901" s="235"/>
    </row>
    <row r="902">
      <c r="D902" s="234"/>
      <c r="I902" s="235"/>
      <c r="U902" s="235"/>
    </row>
    <row r="903">
      <c r="D903" s="234"/>
      <c r="I903" s="235"/>
      <c r="U903" s="235"/>
    </row>
    <row r="904">
      <c r="D904" s="234"/>
      <c r="I904" s="235"/>
      <c r="U904" s="235"/>
    </row>
    <row r="905">
      <c r="D905" s="234"/>
      <c r="I905" s="235"/>
      <c r="U905" s="235"/>
    </row>
    <row r="906">
      <c r="D906" s="234"/>
      <c r="I906" s="235"/>
      <c r="U906" s="235"/>
    </row>
    <row r="907">
      <c r="D907" s="234"/>
      <c r="I907" s="235"/>
      <c r="U907" s="235"/>
    </row>
    <row r="908">
      <c r="D908" s="234"/>
      <c r="I908" s="235"/>
      <c r="U908" s="235"/>
    </row>
    <row r="909">
      <c r="D909" s="234"/>
      <c r="I909" s="235"/>
      <c r="U909" s="235"/>
    </row>
    <row r="910">
      <c r="D910" s="234"/>
      <c r="I910" s="235"/>
      <c r="U910" s="235"/>
    </row>
    <row r="911">
      <c r="D911" s="234"/>
      <c r="I911" s="235"/>
      <c r="U911" s="235"/>
    </row>
    <row r="912">
      <c r="D912" s="234"/>
      <c r="I912" s="235"/>
      <c r="U912" s="235"/>
    </row>
    <row r="913">
      <c r="D913" s="234"/>
      <c r="I913" s="235"/>
      <c r="U913" s="235"/>
    </row>
    <row r="914">
      <c r="D914" s="234"/>
      <c r="I914" s="235"/>
      <c r="U914" s="235"/>
    </row>
    <row r="915">
      <c r="D915" s="234"/>
      <c r="I915" s="235"/>
      <c r="U915" s="235"/>
    </row>
    <row r="916">
      <c r="D916" s="234"/>
      <c r="I916" s="235"/>
      <c r="U916" s="235"/>
    </row>
    <row r="917">
      <c r="D917" s="234"/>
      <c r="I917" s="235"/>
      <c r="U917" s="235"/>
    </row>
    <row r="918">
      <c r="D918" s="234"/>
      <c r="I918" s="235"/>
      <c r="U918" s="235"/>
    </row>
    <row r="919">
      <c r="D919" s="234"/>
      <c r="I919" s="235"/>
      <c r="U919" s="235"/>
    </row>
    <row r="920">
      <c r="D920" s="234"/>
      <c r="I920" s="235"/>
      <c r="U920" s="235"/>
    </row>
    <row r="921">
      <c r="D921" s="234"/>
      <c r="I921" s="235"/>
      <c r="U921" s="235"/>
    </row>
    <row r="922">
      <c r="D922" s="234"/>
      <c r="I922" s="235"/>
      <c r="U922" s="235"/>
    </row>
    <row r="923">
      <c r="D923" s="234"/>
      <c r="I923" s="235"/>
      <c r="U923" s="235"/>
    </row>
    <row r="924">
      <c r="D924" s="234"/>
      <c r="I924" s="235"/>
      <c r="U924" s="235"/>
    </row>
    <row r="925">
      <c r="D925" s="234"/>
      <c r="I925" s="235"/>
      <c r="U925" s="235"/>
    </row>
    <row r="926">
      <c r="D926" s="234"/>
      <c r="I926" s="235"/>
      <c r="U926" s="235"/>
    </row>
    <row r="927">
      <c r="D927" s="234"/>
      <c r="I927" s="235"/>
      <c r="U927" s="235"/>
    </row>
    <row r="928">
      <c r="D928" s="234"/>
      <c r="I928" s="235"/>
      <c r="U928" s="235"/>
    </row>
    <row r="929">
      <c r="D929" s="234"/>
      <c r="I929" s="235"/>
      <c r="U929" s="235"/>
    </row>
    <row r="930">
      <c r="D930" s="234"/>
      <c r="I930" s="235"/>
      <c r="U930" s="235"/>
    </row>
    <row r="931">
      <c r="D931" s="234"/>
      <c r="I931" s="235"/>
      <c r="U931" s="235"/>
    </row>
    <row r="932">
      <c r="D932" s="234"/>
      <c r="I932" s="235"/>
      <c r="U932" s="235"/>
    </row>
    <row r="933">
      <c r="D933" s="234"/>
      <c r="I933" s="235"/>
      <c r="U933" s="235"/>
    </row>
    <row r="934">
      <c r="D934" s="234"/>
      <c r="I934" s="235"/>
      <c r="U934" s="235"/>
    </row>
    <row r="935">
      <c r="D935" s="234"/>
      <c r="I935" s="235"/>
      <c r="U935" s="235"/>
    </row>
    <row r="936">
      <c r="D936" s="234"/>
      <c r="I936" s="235"/>
      <c r="U936" s="235"/>
    </row>
    <row r="937">
      <c r="D937" s="234"/>
      <c r="I937" s="235"/>
      <c r="U937" s="235"/>
    </row>
    <row r="938">
      <c r="D938" s="234"/>
      <c r="I938" s="235"/>
      <c r="U938" s="235"/>
    </row>
    <row r="939">
      <c r="D939" s="234"/>
      <c r="I939" s="235"/>
      <c r="U939" s="235"/>
    </row>
    <row r="940">
      <c r="D940" s="234"/>
      <c r="I940" s="235"/>
      <c r="U940" s="235"/>
    </row>
    <row r="941">
      <c r="D941" s="234"/>
      <c r="I941" s="235"/>
      <c r="U941" s="235"/>
    </row>
    <row r="942">
      <c r="D942" s="234"/>
      <c r="I942" s="235"/>
      <c r="U942" s="235"/>
    </row>
    <row r="943">
      <c r="D943" s="234"/>
      <c r="I943" s="235"/>
      <c r="U943" s="235"/>
    </row>
    <row r="944">
      <c r="D944" s="234"/>
      <c r="I944" s="235"/>
      <c r="U944" s="235"/>
    </row>
    <row r="945">
      <c r="D945" s="234"/>
      <c r="I945" s="235"/>
      <c r="U945" s="235"/>
    </row>
    <row r="946">
      <c r="D946" s="234"/>
      <c r="I946" s="235"/>
      <c r="U946" s="235"/>
    </row>
    <row r="947">
      <c r="D947" s="234"/>
      <c r="I947" s="235"/>
      <c r="U947" s="235"/>
    </row>
    <row r="948">
      <c r="D948" s="234"/>
      <c r="I948" s="235"/>
      <c r="U948" s="235"/>
    </row>
    <row r="949">
      <c r="D949" s="234"/>
      <c r="I949" s="235"/>
      <c r="U949" s="235"/>
    </row>
    <row r="950">
      <c r="D950" s="234"/>
      <c r="I950" s="235"/>
      <c r="U950" s="235"/>
    </row>
    <row r="951">
      <c r="D951" s="234"/>
      <c r="I951" s="235"/>
      <c r="U951" s="235"/>
    </row>
    <row r="952">
      <c r="D952" s="234"/>
      <c r="I952" s="235"/>
      <c r="U952" s="235"/>
    </row>
    <row r="953">
      <c r="D953" s="234"/>
      <c r="I953" s="235"/>
      <c r="U953" s="235"/>
    </row>
    <row r="954">
      <c r="D954" s="234"/>
      <c r="I954" s="235"/>
      <c r="U954" s="235"/>
    </row>
    <row r="955">
      <c r="D955" s="234"/>
      <c r="I955" s="235"/>
      <c r="U955" s="235"/>
    </row>
    <row r="956">
      <c r="D956" s="234"/>
      <c r="I956" s="235"/>
      <c r="U956" s="235"/>
    </row>
    <row r="957">
      <c r="D957" s="234"/>
      <c r="I957" s="235"/>
      <c r="U957" s="235"/>
    </row>
    <row r="958">
      <c r="D958" s="234"/>
      <c r="I958" s="235"/>
      <c r="U958" s="235"/>
    </row>
    <row r="959">
      <c r="D959" s="234"/>
      <c r="I959" s="235"/>
      <c r="U959" s="235"/>
    </row>
    <row r="960">
      <c r="D960" s="234"/>
      <c r="I960" s="235"/>
      <c r="U960" s="235"/>
    </row>
    <row r="961">
      <c r="D961" s="234"/>
      <c r="I961" s="235"/>
      <c r="U961" s="235"/>
    </row>
    <row r="962">
      <c r="D962" s="234"/>
      <c r="I962" s="235"/>
      <c r="U962" s="235"/>
    </row>
    <row r="963">
      <c r="D963" s="234"/>
      <c r="I963" s="235"/>
      <c r="U963" s="235"/>
    </row>
    <row r="964">
      <c r="D964" s="234"/>
      <c r="I964" s="235"/>
      <c r="U964" s="235"/>
    </row>
    <row r="965">
      <c r="D965" s="234"/>
      <c r="I965" s="235"/>
      <c r="U965" s="235"/>
    </row>
    <row r="966">
      <c r="D966" s="234"/>
      <c r="I966" s="235"/>
      <c r="U966" s="235"/>
    </row>
    <row r="967">
      <c r="D967" s="234"/>
      <c r="I967" s="235"/>
      <c r="U967" s="235"/>
    </row>
    <row r="968">
      <c r="D968" s="234"/>
      <c r="I968" s="235"/>
      <c r="U968" s="235"/>
    </row>
    <row r="969">
      <c r="D969" s="234"/>
      <c r="I969" s="235"/>
      <c r="U969" s="235"/>
    </row>
    <row r="970">
      <c r="D970" s="234"/>
      <c r="I970" s="235"/>
      <c r="U970" s="235"/>
    </row>
    <row r="971">
      <c r="D971" s="234"/>
      <c r="I971" s="235"/>
      <c r="U971" s="235"/>
    </row>
    <row r="972">
      <c r="D972" s="234"/>
      <c r="I972" s="235"/>
      <c r="U972" s="235"/>
    </row>
    <row r="973">
      <c r="D973" s="234"/>
      <c r="I973" s="235"/>
      <c r="U973" s="235"/>
    </row>
    <row r="974">
      <c r="D974" s="234"/>
      <c r="I974" s="235"/>
      <c r="U974" s="235"/>
    </row>
    <row r="975">
      <c r="D975" s="234"/>
      <c r="I975" s="235"/>
      <c r="U975" s="235"/>
    </row>
    <row r="976">
      <c r="D976" s="234"/>
      <c r="I976" s="235"/>
      <c r="U976" s="235"/>
    </row>
    <row r="977">
      <c r="D977" s="234"/>
      <c r="I977" s="235"/>
      <c r="U977" s="235"/>
    </row>
    <row r="978">
      <c r="D978" s="234"/>
      <c r="I978" s="235"/>
      <c r="U978" s="235"/>
    </row>
    <row r="979">
      <c r="D979" s="234"/>
      <c r="I979" s="235"/>
      <c r="U979" s="235"/>
    </row>
    <row r="980">
      <c r="D980" s="234"/>
      <c r="I980" s="235"/>
      <c r="U980" s="235"/>
    </row>
    <row r="981">
      <c r="D981" s="234"/>
      <c r="I981" s="235"/>
      <c r="U981" s="235"/>
    </row>
    <row r="982">
      <c r="D982" s="234"/>
      <c r="I982" s="235"/>
      <c r="U982" s="235"/>
    </row>
    <row r="983">
      <c r="D983" s="234"/>
      <c r="I983" s="235"/>
      <c r="U983" s="235"/>
    </row>
    <row r="984">
      <c r="D984" s="234"/>
      <c r="I984" s="235"/>
      <c r="U984" s="235"/>
    </row>
    <row r="985">
      <c r="D985" s="234"/>
      <c r="I985" s="235"/>
      <c r="U985" s="235"/>
    </row>
    <row r="986">
      <c r="D986" s="234"/>
      <c r="I986" s="235"/>
      <c r="U986" s="235"/>
    </row>
    <row r="987">
      <c r="D987" s="234"/>
      <c r="I987" s="235"/>
      <c r="U987" s="235"/>
    </row>
    <row r="988">
      <c r="D988" s="234"/>
      <c r="I988" s="235"/>
      <c r="U988" s="235"/>
    </row>
    <row r="989">
      <c r="D989" s="234"/>
      <c r="I989" s="235"/>
      <c r="U989" s="235"/>
    </row>
    <row r="990">
      <c r="D990" s="234"/>
      <c r="I990" s="235"/>
      <c r="U990" s="235"/>
    </row>
    <row r="991">
      <c r="D991" s="234"/>
      <c r="I991" s="235"/>
      <c r="U991" s="235"/>
    </row>
    <row r="992">
      <c r="D992" s="234"/>
      <c r="I992" s="235"/>
      <c r="U992" s="235"/>
    </row>
    <row r="993">
      <c r="D993" s="234"/>
      <c r="I993" s="235"/>
      <c r="U993" s="235"/>
    </row>
    <row r="994">
      <c r="D994" s="234"/>
      <c r="I994" s="235"/>
      <c r="U994" s="235"/>
    </row>
    <row r="995">
      <c r="D995" s="234"/>
      <c r="I995" s="235"/>
      <c r="U995" s="235"/>
    </row>
    <row r="996">
      <c r="D996" s="234"/>
      <c r="I996" s="235"/>
      <c r="U996" s="235"/>
    </row>
    <row r="997">
      <c r="D997" s="234"/>
      <c r="I997" s="235"/>
      <c r="U997" s="235"/>
    </row>
    <row r="998">
      <c r="D998" s="234"/>
      <c r="I998" s="235"/>
      <c r="U998" s="235"/>
    </row>
    <row r="999">
      <c r="D999" s="234"/>
      <c r="I999" s="235"/>
      <c r="U999" s="235"/>
    </row>
    <row r="1000">
      <c r="D1000" s="234"/>
      <c r="I1000" s="235"/>
      <c r="U1000" s="235"/>
    </row>
  </sheetData>
  <conditionalFormatting sqref="G2:I9 N2:P9">
    <cfRule type="colorScale" priority="1">
      <colorScale>
        <cfvo type="min"/>
        <cfvo type="max"/>
        <color rgb="FFFFFFFF"/>
        <color rgb="FF57BB8A"/>
      </colorScale>
    </cfRule>
  </conditionalFormatting>
  <conditionalFormatting sqref="Q2:S9">
    <cfRule type="colorScale" priority="2">
      <colorScale>
        <cfvo type="min"/>
        <cfvo type="percentile" val="50"/>
        <cfvo type="max"/>
        <color rgb="FFE67C73"/>
        <color rgb="FFFFFFFF"/>
        <color rgb="FFE67C73"/>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37" t="s">
        <v>402</v>
      </c>
      <c r="G1" s="238" t="s">
        <v>403</v>
      </c>
      <c r="H1" s="238" t="s">
        <v>404</v>
      </c>
      <c r="I1" s="238" t="s">
        <v>405</v>
      </c>
      <c r="J1" s="238" t="s">
        <v>406</v>
      </c>
      <c r="K1" s="238" t="s">
        <v>407</v>
      </c>
      <c r="L1" s="239" t="s">
        <v>408</v>
      </c>
      <c r="M1" s="240" t="s">
        <v>409</v>
      </c>
      <c r="N1" s="240" t="s">
        <v>410</v>
      </c>
      <c r="O1" s="240" t="s">
        <v>411</v>
      </c>
      <c r="P1" s="240" t="s">
        <v>412</v>
      </c>
      <c r="Q1" s="240" t="s">
        <v>406</v>
      </c>
      <c r="R1" s="240" t="s">
        <v>413</v>
      </c>
      <c r="S1" s="240" t="s">
        <v>414</v>
      </c>
      <c r="T1" s="241" t="s">
        <v>415</v>
      </c>
      <c r="U1" s="242" t="s">
        <v>416</v>
      </c>
      <c r="V1" s="243" t="s">
        <v>417</v>
      </c>
      <c r="W1" s="244" t="s">
        <v>161</v>
      </c>
      <c r="X1" s="4"/>
      <c r="Y1" s="4"/>
      <c r="Z1" s="4"/>
      <c r="AA1" s="4"/>
      <c r="AB1" s="4"/>
      <c r="AC1" s="4"/>
    </row>
    <row r="2" ht="39.0" hidden="1" customHeight="1">
      <c r="A2" s="5">
        <v>6.0</v>
      </c>
      <c r="B2" s="6" t="s">
        <v>5</v>
      </c>
      <c r="C2" s="7"/>
      <c r="D2" s="8"/>
      <c r="E2" s="8"/>
      <c r="F2" s="245"/>
      <c r="G2" s="8"/>
      <c r="H2" s="8"/>
      <c r="I2" s="8"/>
      <c r="J2" s="8"/>
      <c r="K2" s="7"/>
      <c r="L2" s="246"/>
      <c r="M2" s="8"/>
      <c r="N2" s="8"/>
      <c r="O2" s="8"/>
      <c r="P2" s="246"/>
      <c r="Q2" s="8"/>
      <c r="R2" s="8"/>
      <c r="S2" s="8"/>
      <c r="T2" s="245"/>
      <c r="U2" s="247"/>
      <c r="V2" s="8"/>
      <c r="W2" s="248"/>
      <c r="X2" s="4"/>
      <c r="Y2" s="4"/>
      <c r="Z2" s="4"/>
      <c r="AA2" s="9"/>
      <c r="AB2" s="4"/>
      <c r="AC2" s="4"/>
    </row>
    <row r="3" hidden="1">
      <c r="A3" s="10">
        <v>167.0</v>
      </c>
      <c r="B3" s="10" t="s">
        <v>6</v>
      </c>
      <c r="C3" s="11">
        <v>45570.0</v>
      </c>
      <c r="D3" s="11"/>
      <c r="E3" s="11"/>
      <c r="F3" s="249"/>
      <c r="G3" s="250"/>
      <c r="H3" s="250"/>
      <c r="I3" s="250"/>
      <c r="J3" s="250"/>
      <c r="K3" s="11"/>
      <c r="L3" s="251"/>
      <c r="M3" s="250"/>
      <c r="N3" s="250"/>
      <c r="O3" s="250"/>
      <c r="P3" s="251"/>
      <c r="Q3" s="250"/>
      <c r="R3" s="250"/>
      <c r="S3" s="250"/>
      <c r="T3" s="249"/>
      <c r="U3" s="252"/>
      <c r="V3" s="11"/>
      <c r="W3" s="253"/>
      <c r="X3" s="4"/>
      <c r="Y3" s="12"/>
      <c r="Z3" s="4"/>
      <c r="AA3" s="13"/>
      <c r="AB3" s="4"/>
      <c r="AC3" s="4"/>
    </row>
    <row r="4" ht="64.5" customHeight="1">
      <c r="A4" s="14">
        <v>48.0</v>
      </c>
      <c r="B4" s="15" t="s">
        <v>7</v>
      </c>
      <c r="C4" s="11">
        <v>45649.0</v>
      </c>
      <c r="D4" s="16">
        <v>14.0</v>
      </c>
      <c r="E4" s="16" t="s">
        <v>8</v>
      </c>
      <c r="F4" s="254">
        <v>-0.15</v>
      </c>
      <c r="G4" s="113">
        <v>0.3</v>
      </c>
      <c r="H4" s="113">
        <v>-0.03</v>
      </c>
      <c r="I4" s="113">
        <v>0.16</v>
      </c>
      <c r="J4" s="255" t="s">
        <v>418</v>
      </c>
      <c r="K4" s="256">
        <v>5.17373659022361</v>
      </c>
      <c r="L4" s="257">
        <v>0.196798943733707</v>
      </c>
      <c r="M4" s="258">
        <v>-1.0</v>
      </c>
      <c r="N4" s="258">
        <v>20.0</v>
      </c>
      <c r="O4" s="258">
        <v>2.0</v>
      </c>
      <c r="P4" s="258">
        <v>1.0</v>
      </c>
      <c r="Q4" s="259" t="str">
        <f t="shared" ref="Q4:Q8" si="2">J4</f>
        <v>0,75</v>
      </c>
      <c r="R4" s="260">
        <v>77.6939375234049</v>
      </c>
      <c r="S4" s="259">
        <v>-0.817870526523541</v>
      </c>
      <c r="T4" s="261">
        <f t="shared" ref="T4:U4" si="1">(R4-K4)/K4</f>
        <v>14.01698747</v>
      </c>
      <c r="U4" s="262">
        <f t="shared" si="1"/>
        <v>-5.155868477</v>
      </c>
      <c r="V4" s="263">
        <f t="shared" ref="V4:V8" si="4">IFERROR((T4-U4)/U4,0)</f>
        <v>-3.718647213</v>
      </c>
      <c r="W4" s="107" t="s">
        <v>419</v>
      </c>
      <c r="X4" s="17"/>
    </row>
    <row r="5">
      <c r="A5" s="10">
        <v>55.0</v>
      </c>
      <c r="B5" s="15" t="s">
        <v>9</v>
      </c>
      <c r="C5" s="11">
        <v>45652.0</v>
      </c>
      <c r="D5" s="16">
        <v>148.0</v>
      </c>
      <c r="E5" s="16" t="s">
        <v>8</v>
      </c>
      <c r="F5" s="254">
        <v>-0.02</v>
      </c>
      <c r="G5" s="113">
        <v>0.32</v>
      </c>
      <c r="H5" s="113">
        <v>-0.25</v>
      </c>
      <c r="I5" s="113">
        <v>0.2</v>
      </c>
      <c r="J5" s="255" t="s">
        <v>418</v>
      </c>
      <c r="K5" s="256">
        <v>2.43127202479227</v>
      </c>
      <c r="L5" s="257">
        <v>0.032468258779291</v>
      </c>
      <c r="M5" s="258">
        <v>-1.0</v>
      </c>
      <c r="N5" s="258">
        <v>50.0</v>
      </c>
      <c r="O5" s="258">
        <v>0.0</v>
      </c>
      <c r="P5" s="258">
        <v>0.0</v>
      </c>
      <c r="Q5" s="259" t="str">
        <f t="shared" si="2"/>
        <v>0,75</v>
      </c>
      <c r="R5" s="260">
        <v>25.9266240228228</v>
      </c>
      <c r="S5" s="260">
        <v>-0.881395126091298</v>
      </c>
      <c r="T5" s="261">
        <f t="shared" ref="T5:U5" si="3">(R5-K5)/K5</f>
        <v>9.663810449</v>
      </c>
      <c r="U5" s="262">
        <f t="shared" si="3"/>
        <v>-28.14636261</v>
      </c>
      <c r="V5" s="263">
        <f t="shared" si="4"/>
        <v>-1.343341361</v>
      </c>
      <c r="W5" s="107"/>
      <c r="X5" s="4"/>
    </row>
    <row r="6">
      <c r="A6" s="10">
        <v>59.0</v>
      </c>
      <c r="B6" s="10" t="s">
        <v>10</v>
      </c>
      <c r="C6" s="264">
        <v>45652.0</v>
      </c>
      <c r="D6" s="16">
        <v>518.0</v>
      </c>
      <c r="E6" s="16" t="s">
        <v>8</v>
      </c>
      <c r="F6" s="254">
        <v>0.07</v>
      </c>
      <c r="G6" s="113">
        <v>-0.24</v>
      </c>
      <c r="H6" s="113">
        <v>0.1</v>
      </c>
      <c r="I6" s="113">
        <v>0.14</v>
      </c>
      <c r="J6" s="255">
        <v>1.0</v>
      </c>
      <c r="K6" s="256">
        <v>1.91300684462274</v>
      </c>
      <c r="L6" s="257">
        <v>-0.548429527722492</v>
      </c>
      <c r="M6" s="258">
        <v>-1.0</v>
      </c>
      <c r="N6" s="258">
        <v>25.0</v>
      </c>
      <c r="O6" s="258">
        <v>1.0</v>
      </c>
      <c r="P6" s="258">
        <v>1.0</v>
      </c>
      <c r="Q6" s="259">
        <f t="shared" si="2"/>
        <v>1</v>
      </c>
      <c r="R6" s="260">
        <v>7.58158639361235</v>
      </c>
      <c r="S6" s="260">
        <v>-0.978640469499814</v>
      </c>
      <c r="T6" s="261">
        <f t="shared" ref="T6:U6" si="5">(R6-K6)/K6</f>
        <v>2.963177871</v>
      </c>
      <c r="U6" s="262">
        <f t="shared" si="5"/>
        <v>0.7844416101</v>
      </c>
      <c r="V6" s="263">
        <f t="shared" si="4"/>
        <v>2.777435863</v>
      </c>
      <c r="W6" s="107"/>
    </row>
    <row r="7">
      <c r="A7" s="10">
        <v>77.0</v>
      </c>
      <c r="B7" s="10" t="s">
        <v>11</v>
      </c>
      <c r="C7" s="264">
        <v>45649.0</v>
      </c>
      <c r="D7" s="16">
        <v>314.0</v>
      </c>
      <c r="E7" s="16" t="s">
        <v>8</v>
      </c>
      <c r="F7" s="254">
        <v>0.09</v>
      </c>
      <c r="G7" s="113">
        <v>-0.36</v>
      </c>
      <c r="H7" s="113">
        <v>0.15</v>
      </c>
      <c r="I7" s="113">
        <v>0.2</v>
      </c>
      <c r="J7" s="255" t="s">
        <v>420</v>
      </c>
      <c r="K7" s="256">
        <v>5.54612135401693</v>
      </c>
      <c r="L7" s="257">
        <v>3.63638760944192</v>
      </c>
      <c r="M7" s="258">
        <v>-1.0</v>
      </c>
      <c r="N7" s="258">
        <v>80.0</v>
      </c>
      <c r="O7" s="258">
        <v>1.0</v>
      </c>
      <c r="P7" s="258">
        <v>0.0</v>
      </c>
      <c r="Q7" s="259" t="str">
        <f t="shared" si="2"/>
        <v>0,5</v>
      </c>
      <c r="R7" s="260">
        <v>2833.71856890956</v>
      </c>
      <c r="S7" s="260">
        <v>523.434700299047</v>
      </c>
      <c r="T7" s="265">
        <f t="shared" ref="T7:U7" si="6">(R7-K7)/K7</f>
        <v>509.9369933</v>
      </c>
      <c r="U7" s="262">
        <f t="shared" si="6"/>
        <v>142.9435936</v>
      </c>
      <c r="V7" s="263">
        <f t="shared" si="4"/>
        <v>2.567400122</v>
      </c>
      <c r="W7" s="107" t="s">
        <v>421</v>
      </c>
    </row>
    <row r="8">
      <c r="A8" s="10">
        <v>148.0</v>
      </c>
      <c r="B8" s="10" t="s">
        <v>12</v>
      </c>
      <c r="C8" s="11">
        <v>45651.0</v>
      </c>
      <c r="D8" s="16">
        <v>72.0</v>
      </c>
      <c r="E8" s="16" t="s">
        <v>8</v>
      </c>
      <c r="F8" s="254">
        <v>-0.2</v>
      </c>
      <c r="G8" s="113">
        <v>0.39</v>
      </c>
      <c r="H8" s="113">
        <v>0.0</v>
      </c>
      <c r="I8" s="113">
        <v>0.2</v>
      </c>
      <c r="J8" s="255" t="s">
        <v>418</v>
      </c>
      <c r="K8" s="256">
        <v>1.2717959057216</v>
      </c>
      <c r="L8" s="257">
        <v>0.514883590894127</v>
      </c>
      <c r="M8" s="258">
        <v>-1.0</v>
      </c>
      <c r="N8" s="258">
        <v>20.0</v>
      </c>
      <c r="O8" s="258">
        <v>4.0</v>
      </c>
      <c r="P8" s="258">
        <v>1.0</v>
      </c>
      <c r="Q8" s="259" t="str">
        <f t="shared" si="2"/>
        <v>0,75</v>
      </c>
      <c r="R8" s="260">
        <v>8.80440274027643</v>
      </c>
      <c r="S8" s="259">
        <v>0.664021235475292</v>
      </c>
      <c r="T8" s="261">
        <f t="shared" ref="T8:U8" si="7">(R8-K8)/K8</f>
        <v>5.922811043</v>
      </c>
      <c r="U8" s="262">
        <f t="shared" si="7"/>
        <v>0.2896531317</v>
      </c>
      <c r="V8" s="263">
        <f t="shared" si="4"/>
        <v>19.44794409</v>
      </c>
      <c r="W8" s="107"/>
      <c r="X8" s="4"/>
    </row>
    <row r="9" ht="20.25" customHeight="1">
      <c r="T9" s="266"/>
      <c r="U9" s="266"/>
      <c r="W9" s="267"/>
    </row>
    <row r="10" ht="20.25" customHeight="1">
      <c r="N10" s="4"/>
      <c r="W10" s="267"/>
    </row>
    <row r="11" ht="20.25" customHeight="1">
      <c r="A11" s="23" t="s">
        <v>422</v>
      </c>
      <c r="W11" s="267"/>
    </row>
    <row r="12" ht="20.25" customHeight="1">
      <c r="A12" s="268" t="s">
        <v>423</v>
      </c>
      <c r="Q12" s="196"/>
      <c r="R12" s="196"/>
      <c r="S12" s="196"/>
      <c r="T12" s="196"/>
      <c r="U12" s="196"/>
      <c r="V12" s="196"/>
      <c r="W12" s="267"/>
    </row>
    <row r="13">
      <c r="Q13" s="196"/>
      <c r="R13" s="196"/>
      <c r="S13" s="196"/>
      <c r="T13" s="196"/>
      <c r="U13" s="196"/>
      <c r="V13" s="196"/>
      <c r="W13" s="267"/>
    </row>
    <row r="14">
      <c r="J14" s="19"/>
      <c r="K14" s="19"/>
      <c r="L14" s="19"/>
      <c r="M14" s="19"/>
      <c r="N14" s="19"/>
      <c r="Q14" s="196"/>
      <c r="R14" s="196"/>
      <c r="S14" s="196"/>
      <c r="T14" s="196"/>
      <c r="U14" s="196"/>
      <c r="V14" s="196"/>
      <c r="W14" s="269"/>
    </row>
    <row r="15">
      <c r="Q15" s="196"/>
      <c r="R15" s="196"/>
      <c r="S15" s="196"/>
      <c r="T15" s="196"/>
      <c r="U15" s="196"/>
      <c r="V15" s="196"/>
      <c r="W15" s="269"/>
    </row>
    <row r="16">
      <c r="Q16" s="196"/>
      <c r="R16" s="196"/>
      <c r="S16" s="196"/>
      <c r="T16" s="196"/>
      <c r="U16" s="196"/>
      <c r="V16" s="196"/>
      <c r="W16" s="269"/>
    </row>
    <row r="17">
      <c r="Q17" s="196"/>
      <c r="R17" s="196"/>
      <c r="S17" s="196"/>
      <c r="T17" s="196"/>
      <c r="U17" s="196"/>
      <c r="V17" s="196"/>
      <c r="W17" s="269"/>
    </row>
    <row r="18">
      <c r="Q18" s="196"/>
      <c r="R18" s="196"/>
      <c r="S18" s="196"/>
      <c r="T18" s="196"/>
      <c r="U18" s="196"/>
      <c r="V18" s="196"/>
      <c r="W18" s="269"/>
    </row>
    <row r="19">
      <c r="Q19" s="196"/>
      <c r="R19" s="196"/>
      <c r="S19" s="196"/>
      <c r="T19" s="196"/>
      <c r="U19" s="196"/>
      <c r="V19" s="196"/>
      <c r="W19" s="269"/>
    </row>
    <row r="20">
      <c r="Q20" s="196"/>
      <c r="R20" s="196"/>
      <c r="S20" s="196"/>
      <c r="T20" s="196"/>
      <c r="U20" s="196"/>
      <c r="V20" s="196"/>
      <c r="W20" s="269"/>
    </row>
    <row r="21">
      <c r="Q21" s="196"/>
      <c r="R21" s="196"/>
      <c r="S21" s="196"/>
      <c r="T21" s="196"/>
      <c r="U21" s="196"/>
      <c r="V21" s="196"/>
      <c r="W21" s="269"/>
    </row>
    <row r="22">
      <c r="Q22" s="196"/>
      <c r="R22" s="196"/>
      <c r="S22" s="196"/>
      <c r="T22" s="196"/>
      <c r="U22" s="196"/>
      <c r="V22" s="196"/>
      <c r="W22" s="269"/>
    </row>
    <row r="23">
      <c r="Q23" s="196"/>
      <c r="R23" s="196"/>
      <c r="S23" s="196"/>
      <c r="T23" s="196"/>
      <c r="U23" s="196"/>
      <c r="V23" s="196"/>
      <c r="W23" s="269"/>
    </row>
    <row r="24">
      <c r="J24" s="270"/>
      <c r="K24" s="270"/>
      <c r="L24" s="270"/>
      <c r="M24" s="270"/>
      <c r="N24" s="270"/>
      <c r="Q24" s="196"/>
      <c r="R24" s="196"/>
      <c r="S24" s="196"/>
      <c r="T24" s="196"/>
      <c r="U24" s="196"/>
      <c r="V24" s="196"/>
      <c r="W24" s="269"/>
    </row>
    <row r="25">
      <c r="Q25" s="196"/>
      <c r="R25" s="196"/>
      <c r="S25" s="196"/>
      <c r="T25" s="196"/>
      <c r="U25" s="196"/>
      <c r="V25" s="196"/>
      <c r="W25" s="269"/>
    </row>
    <row r="26">
      <c r="Q26" s="196"/>
      <c r="R26" s="196"/>
      <c r="S26" s="196"/>
      <c r="T26" s="196"/>
      <c r="U26" s="196"/>
      <c r="V26" s="196"/>
      <c r="W26" s="269"/>
    </row>
    <row r="27">
      <c r="Q27" s="196"/>
      <c r="R27" s="196"/>
      <c r="S27" s="196"/>
      <c r="T27" s="196"/>
      <c r="U27" s="196"/>
      <c r="V27" s="196"/>
      <c r="W27" s="269"/>
    </row>
    <row r="28">
      <c r="Q28" s="196"/>
      <c r="R28" s="196"/>
      <c r="S28" s="196"/>
      <c r="T28" s="196"/>
      <c r="U28" s="196"/>
      <c r="V28" s="196"/>
      <c r="W28" s="269"/>
    </row>
    <row r="29">
      <c r="Q29" s="196"/>
      <c r="R29" s="196"/>
      <c r="S29" s="196"/>
      <c r="T29" s="196"/>
      <c r="U29" s="196"/>
      <c r="V29" s="196"/>
      <c r="W29" s="269"/>
    </row>
    <row r="30">
      <c r="Q30" s="196"/>
      <c r="R30" s="196"/>
      <c r="S30" s="196"/>
      <c r="T30" s="196"/>
      <c r="U30" s="196"/>
      <c r="V30" s="196"/>
      <c r="W30" s="269"/>
    </row>
    <row r="31">
      <c r="Q31" s="196"/>
      <c r="R31" s="196"/>
      <c r="S31" s="196"/>
      <c r="T31" s="196"/>
      <c r="U31" s="196"/>
      <c r="V31" s="196"/>
      <c r="W31" s="269"/>
    </row>
    <row r="32">
      <c r="Q32" s="196"/>
      <c r="R32" s="196"/>
      <c r="S32" s="196"/>
      <c r="T32" s="196"/>
      <c r="U32" s="196"/>
      <c r="V32" s="196"/>
      <c r="W32" s="269"/>
    </row>
    <row r="33">
      <c r="Q33" s="196"/>
      <c r="R33" s="196"/>
      <c r="S33" s="196"/>
      <c r="T33" s="196"/>
      <c r="U33" s="196"/>
      <c r="V33" s="196"/>
      <c r="W33" s="269"/>
    </row>
    <row r="34">
      <c r="Q34" s="196"/>
      <c r="R34" s="196"/>
      <c r="S34" s="196"/>
      <c r="T34" s="196"/>
      <c r="U34" s="196"/>
      <c r="V34" s="196"/>
      <c r="W34" s="269"/>
    </row>
    <row r="35">
      <c r="Q35" s="196"/>
      <c r="R35" s="196"/>
      <c r="S35" s="196"/>
      <c r="T35" s="196"/>
      <c r="U35" s="196"/>
      <c r="V35" s="196"/>
      <c r="W35" s="267"/>
    </row>
    <row r="36">
      <c r="Q36" s="196"/>
      <c r="R36" s="196"/>
      <c r="S36" s="196"/>
      <c r="T36" s="196"/>
      <c r="U36" s="196"/>
      <c r="V36" s="196"/>
      <c r="W36" s="267"/>
    </row>
    <row r="37">
      <c r="Q37" s="196"/>
      <c r="R37" s="196"/>
      <c r="S37" s="196"/>
      <c r="T37" s="196"/>
      <c r="U37" s="196"/>
      <c r="V37" s="196"/>
      <c r="W37" s="267"/>
    </row>
    <row r="38">
      <c r="Q38" s="196"/>
      <c r="R38" s="196"/>
      <c r="S38" s="196"/>
      <c r="T38" s="196"/>
      <c r="U38" s="196"/>
      <c r="V38" s="196"/>
      <c r="W38" s="267"/>
    </row>
    <row r="39">
      <c r="Q39" s="196"/>
      <c r="R39" s="196"/>
      <c r="S39" s="196"/>
      <c r="T39" s="196"/>
      <c r="U39" s="196"/>
      <c r="V39" s="196"/>
      <c r="W39" s="267"/>
    </row>
    <row r="40">
      <c r="Q40" s="196"/>
      <c r="R40" s="196"/>
      <c r="S40" s="196"/>
      <c r="T40" s="196"/>
      <c r="U40" s="196"/>
      <c r="V40" s="196"/>
      <c r="W40" s="267"/>
    </row>
    <row r="41">
      <c r="Q41" s="196"/>
      <c r="R41" s="196"/>
      <c r="S41" s="196"/>
      <c r="T41" s="196"/>
      <c r="U41" s="196"/>
      <c r="V41" s="196"/>
      <c r="W41" s="267"/>
    </row>
    <row r="42">
      <c r="Q42" s="196"/>
      <c r="R42" s="196"/>
      <c r="S42" s="196"/>
      <c r="T42" s="196"/>
      <c r="U42" s="196"/>
      <c r="V42" s="196"/>
      <c r="W42" s="267"/>
    </row>
    <row r="43">
      <c r="Q43" s="196"/>
      <c r="R43" s="196"/>
      <c r="S43" s="196"/>
      <c r="T43" s="196"/>
      <c r="U43" s="196"/>
      <c r="V43" s="196"/>
      <c r="W43" s="267"/>
    </row>
    <row r="44">
      <c r="Q44" s="196"/>
      <c r="R44" s="196"/>
      <c r="S44" s="196"/>
      <c r="T44" s="196"/>
      <c r="U44" s="196"/>
      <c r="V44" s="196"/>
      <c r="W44" s="267"/>
    </row>
    <row r="45">
      <c r="Q45" s="196"/>
      <c r="R45" s="196"/>
      <c r="S45" s="196"/>
      <c r="T45" s="196"/>
      <c r="U45" s="196"/>
      <c r="V45" s="196"/>
      <c r="W45" s="267"/>
    </row>
    <row r="46">
      <c r="Q46" s="196"/>
      <c r="R46" s="196"/>
      <c r="S46" s="196"/>
      <c r="T46" s="196"/>
      <c r="U46" s="196"/>
      <c r="V46" s="196"/>
      <c r="W46" s="267"/>
    </row>
    <row r="47">
      <c r="Q47" s="196"/>
      <c r="R47" s="196"/>
      <c r="S47" s="196"/>
      <c r="T47" s="196"/>
      <c r="U47" s="196"/>
      <c r="V47" s="196"/>
      <c r="W47" s="267"/>
    </row>
    <row r="48">
      <c r="Q48" s="196"/>
      <c r="R48" s="196"/>
      <c r="S48" s="196"/>
      <c r="T48" s="196"/>
      <c r="U48" s="196"/>
      <c r="V48" s="196"/>
      <c r="W48" s="267"/>
    </row>
    <row r="49">
      <c r="Q49" s="196"/>
      <c r="R49" s="196"/>
      <c r="S49" s="196"/>
      <c r="T49" s="196"/>
      <c r="U49" s="196"/>
      <c r="V49" s="196"/>
      <c r="W49" s="267"/>
    </row>
    <row r="50">
      <c r="Q50" s="196"/>
      <c r="R50" s="196"/>
      <c r="S50" s="196"/>
      <c r="T50" s="196"/>
      <c r="U50" s="196"/>
      <c r="V50" s="196"/>
      <c r="W50" s="267"/>
    </row>
    <row r="51">
      <c r="Q51" s="196"/>
      <c r="R51" s="196"/>
      <c r="S51" s="196"/>
      <c r="T51" s="196"/>
      <c r="U51" s="196"/>
      <c r="V51" s="196"/>
      <c r="W51" s="267"/>
    </row>
    <row r="52">
      <c r="Q52" s="196"/>
      <c r="R52" s="196"/>
      <c r="S52" s="196"/>
      <c r="T52" s="196"/>
      <c r="U52" s="196"/>
      <c r="V52" s="196"/>
      <c r="W52" s="267"/>
    </row>
    <row r="53">
      <c r="Q53" s="196"/>
      <c r="R53" s="196"/>
      <c r="S53" s="196"/>
      <c r="T53" s="196"/>
      <c r="U53" s="196"/>
      <c r="V53" s="196"/>
      <c r="W53" s="267"/>
    </row>
    <row r="54">
      <c r="Q54" s="196"/>
      <c r="R54" s="196"/>
      <c r="S54" s="196"/>
      <c r="T54" s="196"/>
      <c r="U54" s="196"/>
      <c r="V54" s="196"/>
      <c r="W54" s="267"/>
    </row>
    <row r="55">
      <c r="Q55" s="196"/>
      <c r="R55" s="196"/>
      <c r="S55" s="196"/>
      <c r="T55" s="196"/>
      <c r="U55" s="196"/>
      <c r="V55" s="196"/>
      <c r="W55" s="267"/>
    </row>
    <row r="56">
      <c r="Q56" s="196"/>
      <c r="R56" s="196"/>
      <c r="S56" s="196"/>
      <c r="T56" s="196"/>
      <c r="U56" s="196"/>
      <c r="V56" s="196"/>
      <c r="W56" s="267"/>
    </row>
    <row r="57">
      <c r="Q57" s="196"/>
      <c r="R57" s="196"/>
      <c r="S57" s="196"/>
      <c r="T57" s="196"/>
      <c r="U57" s="196"/>
      <c r="V57" s="196"/>
      <c r="W57" s="267"/>
    </row>
    <row r="58">
      <c r="Q58" s="196"/>
      <c r="R58" s="196"/>
      <c r="S58" s="196"/>
      <c r="T58" s="196"/>
      <c r="U58" s="196"/>
      <c r="V58" s="196"/>
      <c r="W58" s="267"/>
    </row>
    <row r="59">
      <c r="Q59" s="196"/>
      <c r="R59" s="196"/>
      <c r="S59" s="196"/>
      <c r="T59" s="196"/>
      <c r="U59" s="196"/>
      <c r="V59" s="196"/>
      <c r="W59" s="267"/>
    </row>
    <row r="60">
      <c r="Q60" s="196"/>
      <c r="R60" s="196"/>
      <c r="S60" s="196"/>
      <c r="T60" s="196"/>
      <c r="U60" s="196"/>
      <c r="V60" s="196"/>
      <c r="W60" s="267"/>
    </row>
    <row r="61">
      <c r="Q61" s="196"/>
      <c r="R61" s="196"/>
      <c r="S61" s="196"/>
      <c r="T61" s="196"/>
      <c r="U61" s="196"/>
      <c r="V61" s="196"/>
      <c r="W61" s="267"/>
    </row>
    <row r="62">
      <c r="Q62" s="196"/>
      <c r="R62" s="196"/>
      <c r="S62" s="196"/>
      <c r="T62" s="196"/>
      <c r="U62" s="196"/>
      <c r="V62" s="196"/>
      <c r="W62" s="267"/>
    </row>
    <row r="63">
      <c r="Q63" s="196"/>
      <c r="R63" s="196"/>
      <c r="S63" s="196"/>
      <c r="T63" s="196"/>
      <c r="U63" s="196"/>
      <c r="V63" s="196"/>
      <c r="W63" s="267"/>
    </row>
    <row r="64">
      <c r="Q64" s="196"/>
      <c r="R64" s="196"/>
      <c r="S64" s="196"/>
      <c r="T64" s="196"/>
      <c r="U64" s="196"/>
      <c r="V64" s="196"/>
      <c r="W64" s="267"/>
    </row>
    <row r="65">
      <c r="Q65" s="196"/>
      <c r="R65" s="196"/>
      <c r="S65" s="196"/>
      <c r="T65" s="196"/>
      <c r="U65" s="196"/>
      <c r="V65" s="196"/>
      <c r="W65" s="267"/>
    </row>
    <row r="66">
      <c r="Q66" s="196"/>
      <c r="R66" s="196"/>
      <c r="S66" s="196"/>
      <c r="T66" s="196"/>
      <c r="U66" s="196"/>
      <c r="V66" s="196"/>
      <c r="W66" s="267"/>
    </row>
    <row r="67">
      <c r="Q67" s="196"/>
      <c r="R67" s="196"/>
      <c r="S67" s="196"/>
      <c r="T67" s="196"/>
      <c r="U67" s="196"/>
      <c r="V67" s="196"/>
      <c r="W67" s="267"/>
    </row>
    <row r="68">
      <c r="Q68" s="196"/>
      <c r="R68" s="196"/>
      <c r="S68" s="196"/>
      <c r="T68" s="196"/>
      <c r="U68" s="196"/>
      <c r="V68" s="196"/>
      <c r="W68" s="267"/>
    </row>
    <row r="69">
      <c r="Q69" s="196"/>
      <c r="R69" s="196"/>
      <c r="S69" s="196"/>
      <c r="T69" s="196"/>
      <c r="U69" s="196"/>
      <c r="V69" s="196"/>
      <c r="W69" s="267"/>
    </row>
    <row r="70">
      <c r="Q70" s="196"/>
      <c r="R70" s="196"/>
      <c r="S70" s="196"/>
      <c r="T70" s="196"/>
      <c r="U70" s="196"/>
      <c r="V70" s="196"/>
      <c r="W70" s="267"/>
    </row>
    <row r="71">
      <c r="Q71" s="196"/>
      <c r="R71" s="196"/>
      <c r="S71" s="196"/>
      <c r="T71" s="196"/>
      <c r="U71" s="196"/>
      <c r="V71" s="196"/>
      <c r="W71" s="267"/>
    </row>
    <row r="72">
      <c r="Q72" s="196"/>
      <c r="R72" s="196"/>
      <c r="S72" s="196"/>
      <c r="T72" s="196"/>
      <c r="U72" s="196"/>
      <c r="V72" s="196"/>
      <c r="W72" s="267"/>
    </row>
    <row r="73">
      <c r="Q73" s="196"/>
      <c r="R73" s="196"/>
      <c r="S73" s="196"/>
      <c r="T73" s="196"/>
      <c r="U73" s="196"/>
      <c r="V73" s="196"/>
      <c r="W73" s="267"/>
    </row>
    <row r="74">
      <c r="Q74" s="196"/>
      <c r="R74" s="196"/>
      <c r="S74" s="196"/>
      <c r="T74" s="196"/>
      <c r="U74" s="196"/>
      <c r="V74" s="196"/>
      <c r="W74" s="267"/>
    </row>
    <row r="75">
      <c r="Q75" s="196"/>
      <c r="R75" s="196"/>
      <c r="S75" s="196"/>
      <c r="T75" s="196"/>
      <c r="U75" s="196"/>
      <c r="V75" s="196"/>
      <c r="W75" s="267"/>
    </row>
    <row r="76">
      <c r="Q76" s="196"/>
      <c r="R76" s="196"/>
      <c r="S76" s="196"/>
      <c r="T76" s="196"/>
      <c r="U76" s="196"/>
      <c r="V76" s="196"/>
      <c r="W76" s="267"/>
    </row>
    <row r="77">
      <c r="Q77" s="196"/>
      <c r="R77" s="196"/>
      <c r="S77" s="196"/>
      <c r="T77" s="196"/>
      <c r="U77" s="196"/>
      <c r="V77" s="196"/>
      <c r="W77" s="267"/>
    </row>
    <row r="78">
      <c r="Q78" s="196"/>
      <c r="R78" s="196"/>
      <c r="S78" s="196"/>
      <c r="T78" s="196"/>
      <c r="U78" s="196"/>
      <c r="V78" s="196"/>
      <c r="W78" s="267"/>
    </row>
    <row r="79">
      <c r="Q79" s="196"/>
      <c r="R79" s="196"/>
      <c r="S79" s="196"/>
      <c r="T79" s="196"/>
      <c r="U79" s="196"/>
      <c r="V79" s="196"/>
      <c r="W79" s="267"/>
    </row>
    <row r="80">
      <c r="Q80" s="196"/>
      <c r="R80" s="196"/>
      <c r="S80" s="196"/>
      <c r="T80" s="196"/>
      <c r="U80" s="196"/>
      <c r="V80" s="196"/>
      <c r="W80" s="267"/>
    </row>
    <row r="81">
      <c r="Q81" s="196"/>
      <c r="R81" s="196"/>
      <c r="S81" s="196"/>
      <c r="T81" s="196"/>
      <c r="U81" s="196"/>
      <c r="V81" s="196"/>
      <c r="W81" s="267"/>
    </row>
    <row r="82">
      <c r="Q82" s="196"/>
      <c r="R82" s="196"/>
      <c r="S82" s="196"/>
      <c r="T82" s="196"/>
      <c r="U82" s="196"/>
      <c r="V82" s="196"/>
      <c r="W82" s="267"/>
    </row>
    <row r="83">
      <c r="Q83" s="196"/>
      <c r="R83" s="196"/>
      <c r="S83" s="196"/>
      <c r="T83" s="196"/>
      <c r="U83" s="196"/>
      <c r="V83" s="196"/>
      <c r="W83" s="267"/>
    </row>
    <row r="84">
      <c r="Q84" s="196"/>
      <c r="R84" s="196"/>
      <c r="S84" s="196"/>
      <c r="T84" s="196"/>
      <c r="U84" s="196"/>
      <c r="V84" s="196"/>
      <c r="W84" s="267"/>
    </row>
    <row r="85">
      <c r="Q85" s="196"/>
      <c r="R85" s="196"/>
      <c r="S85" s="196"/>
      <c r="T85" s="196"/>
      <c r="U85" s="196"/>
      <c r="V85" s="196"/>
      <c r="W85" s="267"/>
    </row>
    <row r="86">
      <c r="Q86" s="196"/>
      <c r="R86" s="196"/>
      <c r="S86" s="196"/>
      <c r="T86" s="196"/>
      <c r="U86" s="196"/>
      <c r="V86" s="196"/>
      <c r="W86" s="267"/>
    </row>
    <row r="87">
      <c r="Q87" s="196"/>
      <c r="R87" s="196"/>
      <c r="S87" s="196"/>
      <c r="T87" s="196"/>
      <c r="U87" s="196"/>
      <c r="V87" s="196"/>
      <c r="W87" s="267"/>
    </row>
    <row r="88">
      <c r="Q88" s="196"/>
      <c r="R88" s="196"/>
      <c r="S88" s="196"/>
      <c r="T88" s="196"/>
      <c r="U88" s="196"/>
      <c r="V88" s="196"/>
      <c r="W88" s="267"/>
    </row>
    <row r="89">
      <c r="Q89" s="196"/>
      <c r="R89" s="196"/>
      <c r="S89" s="196"/>
      <c r="T89" s="196"/>
      <c r="U89" s="196"/>
      <c r="V89" s="196"/>
      <c r="W89" s="267"/>
    </row>
    <row r="90">
      <c r="Q90" s="196"/>
      <c r="R90" s="196"/>
      <c r="S90" s="196"/>
      <c r="T90" s="196"/>
      <c r="U90" s="196"/>
      <c r="V90" s="196"/>
      <c r="W90" s="267"/>
    </row>
    <row r="91">
      <c r="Q91" s="196"/>
      <c r="R91" s="196"/>
      <c r="S91" s="196"/>
      <c r="T91" s="196"/>
      <c r="U91" s="196"/>
      <c r="V91" s="196"/>
      <c r="W91" s="267"/>
    </row>
    <row r="92">
      <c r="Q92" s="196"/>
      <c r="R92" s="196"/>
      <c r="S92" s="196"/>
      <c r="T92" s="196"/>
      <c r="U92" s="196"/>
      <c r="V92" s="196"/>
      <c r="W92" s="267"/>
    </row>
    <row r="93">
      <c r="Q93" s="196"/>
      <c r="R93" s="196"/>
      <c r="S93" s="196"/>
      <c r="T93" s="196"/>
      <c r="U93" s="196"/>
      <c r="V93" s="196"/>
      <c r="W93" s="267"/>
    </row>
    <row r="94">
      <c r="Q94" s="196"/>
      <c r="R94" s="196"/>
      <c r="S94" s="196"/>
      <c r="T94" s="196"/>
      <c r="U94" s="196"/>
      <c r="V94" s="196"/>
      <c r="W94" s="267"/>
    </row>
    <row r="95">
      <c r="Q95" s="196"/>
      <c r="R95" s="196"/>
      <c r="S95" s="196"/>
      <c r="T95" s="196"/>
      <c r="U95" s="196"/>
      <c r="V95" s="196"/>
      <c r="W95" s="267"/>
    </row>
    <row r="96">
      <c r="Q96" s="196"/>
      <c r="R96" s="196"/>
      <c r="S96" s="196"/>
      <c r="T96" s="196"/>
      <c r="U96" s="196"/>
      <c r="V96" s="196"/>
      <c r="W96" s="267"/>
    </row>
    <row r="97">
      <c r="Q97" s="196"/>
      <c r="R97" s="196"/>
      <c r="S97" s="196"/>
      <c r="T97" s="196"/>
      <c r="U97" s="196"/>
      <c r="V97" s="196"/>
      <c r="W97" s="267"/>
    </row>
    <row r="98">
      <c r="Q98" s="196"/>
      <c r="R98" s="196"/>
      <c r="S98" s="196"/>
      <c r="T98" s="196"/>
      <c r="U98" s="196"/>
      <c r="V98" s="196"/>
      <c r="W98" s="267"/>
    </row>
    <row r="99">
      <c r="Q99" s="196"/>
      <c r="R99" s="196"/>
      <c r="S99" s="196"/>
      <c r="T99" s="196"/>
      <c r="U99" s="196"/>
      <c r="V99" s="196"/>
      <c r="W99" s="267"/>
    </row>
    <row r="100">
      <c r="Q100" s="196"/>
      <c r="R100" s="196"/>
      <c r="S100" s="196"/>
      <c r="T100" s="196"/>
      <c r="U100" s="196"/>
      <c r="V100" s="196"/>
      <c r="W100" s="267"/>
    </row>
    <row r="101">
      <c r="Q101" s="196"/>
      <c r="R101" s="196"/>
      <c r="S101" s="196"/>
      <c r="T101" s="196"/>
      <c r="U101" s="196"/>
      <c r="V101" s="196"/>
      <c r="W101" s="267"/>
    </row>
    <row r="102">
      <c r="Q102" s="196"/>
      <c r="R102" s="196"/>
      <c r="S102" s="196"/>
      <c r="T102" s="196"/>
      <c r="U102" s="196"/>
      <c r="V102" s="196"/>
      <c r="W102" s="267"/>
    </row>
    <row r="103">
      <c r="Q103" s="196"/>
      <c r="R103" s="196"/>
      <c r="S103" s="196"/>
      <c r="T103" s="196"/>
      <c r="U103" s="196"/>
      <c r="V103" s="196"/>
      <c r="W103" s="267"/>
    </row>
    <row r="104">
      <c r="Q104" s="196"/>
      <c r="R104" s="196"/>
      <c r="S104" s="196"/>
      <c r="T104" s="196"/>
      <c r="U104" s="196"/>
      <c r="V104" s="196"/>
      <c r="W104" s="267"/>
    </row>
    <row r="105">
      <c r="Q105" s="196"/>
      <c r="R105" s="196"/>
      <c r="S105" s="196"/>
      <c r="T105" s="196"/>
      <c r="U105" s="196"/>
      <c r="V105" s="196"/>
      <c r="W105" s="267"/>
      <c r="Y105" s="12"/>
    </row>
    <row r="106">
      <c r="Q106" s="196"/>
      <c r="R106" s="196"/>
      <c r="S106" s="196"/>
      <c r="T106" s="196"/>
      <c r="U106" s="196"/>
      <c r="V106" s="196"/>
      <c r="W106" s="267"/>
      <c r="Y106" s="12"/>
    </row>
    <row r="107">
      <c r="Q107" s="196"/>
      <c r="R107" s="196"/>
      <c r="S107" s="196"/>
      <c r="T107" s="196"/>
      <c r="U107" s="196"/>
      <c r="V107" s="196"/>
      <c r="W107" s="267"/>
      <c r="Y107" s="12"/>
    </row>
    <row r="108">
      <c r="Q108" s="196"/>
      <c r="R108" s="196"/>
      <c r="S108" s="196"/>
      <c r="T108" s="196"/>
      <c r="U108" s="196"/>
      <c r="V108" s="196"/>
      <c r="W108" s="267"/>
      <c r="Y108" s="12"/>
    </row>
    <row r="109">
      <c r="Q109" s="196"/>
      <c r="R109" s="196"/>
      <c r="S109" s="196"/>
      <c r="T109" s="196"/>
      <c r="U109" s="196"/>
      <c r="V109" s="196"/>
      <c r="W109" s="267"/>
      <c r="Y109" s="12"/>
    </row>
    <row r="110">
      <c r="Q110" s="196"/>
      <c r="R110" s="196"/>
      <c r="S110" s="196"/>
      <c r="T110" s="196"/>
      <c r="U110" s="196"/>
      <c r="V110" s="196"/>
      <c r="W110" s="267"/>
      <c r="Y110" s="12"/>
    </row>
    <row r="111">
      <c r="Q111" s="196"/>
      <c r="R111" s="196"/>
      <c r="S111" s="196"/>
      <c r="T111" s="196"/>
      <c r="U111" s="196"/>
      <c r="V111" s="196"/>
      <c r="W111" s="267"/>
      <c r="Y111" s="12"/>
    </row>
    <row r="112">
      <c r="Q112" s="196"/>
      <c r="R112" s="196"/>
      <c r="S112" s="196"/>
      <c r="T112" s="196"/>
      <c r="U112" s="196"/>
      <c r="V112" s="196"/>
      <c r="W112" s="267"/>
      <c r="Y112" s="12"/>
    </row>
    <row r="113">
      <c r="Q113" s="196"/>
      <c r="R113" s="196"/>
      <c r="S113" s="196"/>
      <c r="T113" s="196"/>
      <c r="U113" s="196"/>
      <c r="V113" s="196"/>
      <c r="W113" s="267"/>
      <c r="Y113" s="12"/>
    </row>
    <row r="114">
      <c r="Q114" s="196"/>
      <c r="R114" s="196"/>
      <c r="S114" s="196"/>
      <c r="T114" s="196"/>
      <c r="U114" s="196"/>
      <c r="V114" s="196"/>
      <c r="W114" s="267"/>
      <c r="Y114" s="12"/>
    </row>
    <row r="115">
      <c r="Q115" s="196"/>
      <c r="R115" s="196"/>
      <c r="S115" s="196"/>
      <c r="T115" s="196"/>
      <c r="U115" s="196"/>
      <c r="V115" s="196"/>
      <c r="W115" s="267"/>
      <c r="Y115" s="12"/>
    </row>
    <row r="116">
      <c r="Q116" s="196"/>
      <c r="R116" s="196"/>
      <c r="S116" s="196"/>
      <c r="T116" s="196"/>
      <c r="U116" s="196"/>
      <c r="V116" s="196"/>
      <c r="W116" s="267"/>
      <c r="Y116" s="12"/>
    </row>
    <row r="117">
      <c r="Q117" s="196"/>
      <c r="R117" s="196"/>
      <c r="S117" s="196"/>
      <c r="T117" s="196"/>
      <c r="U117" s="196"/>
      <c r="V117" s="196"/>
      <c r="W117" s="267"/>
      <c r="Y117" s="12"/>
    </row>
    <row r="118">
      <c r="Q118" s="196"/>
      <c r="R118" s="196"/>
      <c r="S118" s="196"/>
      <c r="T118" s="196"/>
      <c r="U118" s="196"/>
      <c r="V118" s="196"/>
      <c r="W118" s="267"/>
      <c r="Y118" s="12"/>
    </row>
    <row r="119">
      <c r="W119" s="267"/>
      <c r="Y119" s="12"/>
    </row>
    <row r="120">
      <c r="W120" s="267"/>
      <c r="Y120" s="12"/>
    </row>
    <row r="121">
      <c r="W121" s="267"/>
      <c r="Y121" s="12"/>
    </row>
    <row r="122">
      <c r="W122" s="267"/>
      <c r="Y122" s="12"/>
    </row>
    <row r="123">
      <c r="W123" s="267"/>
      <c r="Y123" s="12"/>
    </row>
    <row r="124">
      <c r="W124" s="267"/>
      <c r="Y124" s="12"/>
    </row>
    <row r="125">
      <c r="W125" s="267"/>
      <c r="Y125" s="12"/>
    </row>
    <row r="126">
      <c r="W126" s="267"/>
      <c r="Y126" s="12"/>
    </row>
    <row r="127">
      <c r="W127" s="267"/>
      <c r="Y127" s="12"/>
    </row>
    <row r="128">
      <c r="W128" s="267"/>
      <c r="Y128" s="12"/>
    </row>
    <row r="129">
      <c r="W129" s="267"/>
      <c r="Y129" s="12"/>
    </row>
    <row r="130">
      <c r="W130" s="267"/>
      <c r="Y130" s="12"/>
    </row>
    <row r="131">
      <c r="W131" s="267"/>
      <c r="Y131" s="12"/>
    </row>
    <row r="132">
      <c r="W132" s="267"/>
      <c r="Y132" s="12"/>
    </row>
    <row r="133">
      <c r="W133" s="267"/>
      <c r="Y133" s="12"/>
    </row>
    <row r="134">
      <c r="W134" s="267"/>
      <c r="Y134" s="12"/>
    </row>
    <row r="135">
      <c r="W135" s="267"/>
    </row>
    <row r="136">
      <c r="W136" s="267"/>
    </row>
    <row r="137">
      <c r="W137" s="267"/>
    </row>
    <row r="138">
      <c r="W138" s="267"/>
    </row>
    <row r="139">
      <c r="W139" s="267"/>
    </row>
    <row r="140">
      <c r="W140" s="267"/>
    </row>
    <row r="141">
      <c r="W141" s="267"/>
    </row>
    <row r="142">
      <c r="W142" s="267"/>
    </row>
    <row r="143">
      <c r="W143" s="267"/>
    </row>
    <row r="144">
      <c r="W144" s="267"/>
    </row>
    <row r="145">
      <c r="W145" s="267"/>
    </row>
    <row r="146">
      <c r="W146" s="267"/>
    </row>
    <row r="147">
      <c r="W147" s="267"/>
    </row>
    <row r="148">
      <c r="W148" s="267"/>
    </row>
    <row r="149">
      <c r="W149" s="267"/>
    </row>
    <row r="150">
      <c r="W150" s="267"/>
    </row>
    <row r="151">
      <c r="W151" s="267"/>
    </row>
    <row r="152">
      <c r="W152" s="267"/>
    </row>
    <row r="153">
      <c r="W153" s="267"/>
    </row>
    <row r="154">
      <c r="W154" s="267"/>
    </row>
    <row r="155">
      <c r="W155" s="267"/>
    </row>
    <row r="156">
      <c r="W156" s="267"/>
    </row>
    <row r="157">
      <c r="W157" s="267"/>
    </row>
    <row r="158">
      <c r="W158" s="267"/>
    </row>
    <row r="159">
      <c r="W159" s="267"/>
    </row>
    <row r="160">
      <c r="W160" s="267"/>
    </row>
    <row r="161">
      <c r="W161" s="267"/>
    </row>
    <row r="162">
      <c r="W162" s="267"/>
    </row>
    <row r="163">
      <c r="W163" s="267"/>
    </row>
    <row r="164">
      <c r="W164" s="267"/>
    </row>
    <row r="165">
      <c r="W165" s="267"/>
    </row>
    <row r="166">
      <c r="W166" s="267"/>
    </row>
    <row r="167">
      <c r="W167" s="267"/>
    </row>
    <row r="168">
      <c r="W168" s="267"/>
    </row>
    <row r="169">
      <c r="W169" s="267"/>
    </row>
    <row r="170">
      <c r="W170" s="267"/>
    </row>
    <row r="171">
      <c r="W171" s="267"/>
    </row>
    <row r="172">
      <c r="W172" s="267"/>
    </row>
    <row r="173">
      <c r="W173" s="267"/>
    </row>
    <row r="174">
      <c r="W174" s="267"/>
    </row>
    <row r="175">
      <c r="W175" s="267"/>
    </row>
    <row r="176">
      <c r="W176" s="267"/>
    </row>
    <row r="177">
      <c r="W177" s="267"/>
    </row>
    <row r="178">
      <c r="W178" s="267"/>
    </row>
    <row r="179">
      <c r="W179" s="267"/>
    </row>
    <row r="180">
      <c r="W180" s="267"/>
    </row>
    <row r="181">
      <c r="W181" s="267"/>
    </row>
    <row r="182">
      <c r="W182" s="267"/>
    </row>
    <row r="183">
      <c r="W183" s="267"/>
    </row>
    <row r="184">
      <c r="W184" s="267"/>
    </row>
    <row r="185">
      <c r="W185" s="267"/>
    </row>
    <row r="186">
      <c r="W186" s="267"/>
    </row>
    <row r="187">
      <c r="W187" s="267"/>
    </row>
    <row r="188">
      <c r="W188" s="267"/>
    </row>
    <row r="189">
      <c r="W189" s="267"/>
    </row>
    <row r="190">
      <c r="W190" s="267"/>
    </row>
    <row r="191">
      <c r="W191" s="267"/>
    </row>
    <row r="192">
      <c r="W192" s="267"/>
    </row>
    <row r="193">
      <c r="W193" s="267"/>
    </row>
    <row r="194">
      <c r="W194" s="267"/>
    </row>
    <row r="195">
      <c r="W195" s="267"/>
    </row>
    <row r="196">
      <c r="W196" s="267"/>
    </row>
    <row r="197">
      <c r="W197" s="267"/>
    </row>
    <row r="198">
      <c r="W198" s="267"/>
    </row>
    <row r="199">
      <c r="W199" s="267"/>
    </row>
    <row r="200">
      <c r="W200" s="267"/>
    </row>
    <row r="201">
      <c r="W201" s="267"/>
    </row>
    <row r="202">
      <c r="W202" s="267"/>
    </row>
    <row r="203">
      <c r="W203" s="267"/>
    </row>
    <row r="204">
      <c r="W204" s="267"/>
    </row>
    <row r="205">
      <c r="W205" s="267"/>
    </row>
    <row r="206">
      <c r="W206" s="267"/>
    </row>
    <row r="207">
      <c r="W207" s="267"/>
    </row>
    <row r="208">
      <c r="W208" s="267"/>
    </row>
    <row r="209">
      <c r="W209" s="267"/>
    </row>
    <row r="210">
      <c r="W210" s="267"/>
    </row>
    <row r="211">
      <c r="W211" s="267"/>
    </row>
    <row r="212">
      <c r="W212" s="267"/>
    </row>
    <row r="213">
      <c r="W213" s="267"/>
    </row>
    <row r="214">
      <c r="W214" s="267"/>
    </row>
    <row r="215">
      <c r="W215" s="267"/>
    </row>
    <row r="216">
      <c r="W216" s="267"/>
    </row>
    <row r="217">
      <c r="W217" s="267"/>
    </row>
    <row r="218">
      <c r="W218" s="267"/>
    </row>
    <row r="219">
      <c r="W219" s="267"/>
    </row>
    <row r="220">
      <c r="W220" s="267"/>
    </row>
    <row r="221">
      <c r="W221" s="267"/>
    </row>
    <row r="222">
      <c r="W222" s="267"/>
    </row>
    <row r="223">
      <c r="W223" s="267"/>
    </row>
    <row r="224">
      <c r="W224" s="267"/>
    </row>
    <row r="225">
      <c r="W225" s="267"/>
    </row>
    <row r="226">
      <c r="W226" s="267"/>
    </row>
    <row r="227">
      <c r="W227" s="267"/>
    </row>
    <row r="228">
      <c r="W228" s="267"/>
    </row>
    <row r="229">
      <c r="W229" s="267"/>
    </row>
    <row r="230">
      <c r="W230" s="267"/>
    </row>
    <row r="231">
      <c r="W231" s="267"/>
    </row>
    <row r="232">
      <c r="W232" s="267"/>
    </row>
    <row r="233">
      <c r="W233" s="267"/>
    </row>
    <row r="234">
      <c r="W234" s="267"/>
    </row>
    <row r="235">
      <c r="W235" s="267"/>
    </row>
    <row r="236">
      <c r="W236" s="267"/>
    </row>
    <row r="237">
      <c r="W237" s="267"/>
    </row>
    <row r="238">
      <c r="W238" s="267"/>
    </row>
    <row r="239">
      <c r="W239" s="267"/>
    </row>
    <row r="240">
      <c r="W240" s="267"/>
    </row>
    <row r="241">
      <c r="W241" s="267"/>
    </row>
    <row r="242">
      <c r="W242" s="267"/>
    </row>
    <row r="243">
      <c r="W243" s="267"/>
    </row>
    <row r="244">
      <c r="W244" s="267"/>
    </row>
    <row r="245">
      <c r="W245" s="267"/>
    </row>
    <row r="246">
      <c r="W246" s="267"/>
    </row>
    <row r="247">
      <c r="W247" s="267"/>
    </row>
    <row r="248">
      <c r="W248" s="267"/>
    </row>
    <row r="249">
      <c r="W249" s="267"/>
    </row>
    <row r="250">
      <c r="W250" s="267"/>
    </row>
    <row r="251">
      <c r="W251" s="267"/>
    </row>
    <row r="252">
      <c r="W252" s="267"/>
    </row>
    <row r="253">
      <c r="W253" s="267"/>
    </row>
    <row r="254">
      <c r="W254" s="267"/>
    </row>
    <row r="255">
      <c r="W255" s="267"/>
    </row>
    <row r="256">
      <c r="W256" s="267"/>
    </row>
    <row r="257">
      <c r="W257" s="267"/>
    </row>
    <row r="258">
      <c r="W258" s="267"/>
    </row>
    <row r="259">
      <c r="W259" s="267"/>
    </row>
    <row r="260">
      <c r="W260" s="267"/>
    </row>
    <row r="261">
      <c r="W261" s="267"/>
    </row>
    <row r="262">
      <c r="W262" s="267"/>
    </row>
    <row r="263">
      <c r="W263" s="267"/>
    </row>
    <row r="264">
      <c r="W264" s="267"/>
    </row>
    <row r="265">
      <c r="W265" s="267"/>
    </row>
    <row r="266">
      <c r="W266" s="267"/>
    </row>
    <row r="267">
      <c r="W267" s="267"/>
    </row>
    <row r="268">
      <c r="W268" s="267"/>
    </row>
    <row r="269">
      <c r="W269" s="267"/>
    </row>
    <row r="270">
      <c r="W270" s="267"/>
    </row>
    <row r="271">
      <c r="W271" s="267"/>
    </row>
    <row r="272">
      <c r="W272" s="267"/>
    </row>
    <row r="273">
      <c r="W273" s="267"/>
    </row>
    <row r="274">
      <c r="W274" s="267"/>
    </row>
    <row r="275">
      <c r="W275" s="267"/>
    </row>
    <row r="276">
      <c r="W276" s="267"/>
    </row>
    <row r="277">
      <c r="W277" s="267"/>
    </row>
    <row r="278">
      <c r="W278" s="267"/>
    </row>
    <row r="279">
      <c r="W279" s="267"/>
    </row>
    <row r="280">
      <c r="W280" s="267"/>
    </row>
    <row r="281">
      <c r="W281" s="267"/>
    </row>
    <row r="282">
      <c r="W282" s="267"/>
    </row>
    <row r="283">
      <c r="W283" s="267"/>
    </row>
    <row r="284">
      <c r="W284" s="267"/>
    </row>
    <row r="285">
      <c r="W285" s="267"/>
    </row>
    <row r="286">
      <c r="W286" s="267"/>
    </row>
    <row r="287">
      <c r="W287" s="267"/>
    </row>
    <row r="288">
      <c r="W288" s="267"/>
    </row>
    <row r="289">
      <c r="W289" s="267"/>
    </row>
    <row r="290">
      <c r="W290" s="267"/>
    </row>
    <row r="291">
      <c r="W291" s="267"/>
    </row>
    <row r="292">
      <c r="W292" s="267"/>
    </row>
    <row r="293">
      <c r="W293" s="267"/>
    </row>
    <row r="294">
      <c r="W294" s="267"/>
    </row>
    <row r="295">
      <c r="W295" s="267"/>
    </row>
    <row r="296">
      <c r="W296" s="267"/>
    </row>
    <row r="297">
      <c r="W297" s="267"/>
    </row>
    <row r="298">
      <c r="W298" s="267"/>
    </row>
    <row r="299">
      <c r="W299" s="267"/>
    </row>
    <row r="300">
      <c r="W300" s="267"/>
    </row>
    <row r="301">
      <c r="W301" s="267"/>
    </row>
    <row r="302">
      <c r="W302" s="267"/>
    </row>
    <row r="303">
      <c r="W303" s="267"/>
    </row>
    <row r="304">
      <c r="W304" s="267"/>
    </row>
    <row r="305">
      <c r="W305" s="267"/>
    </row>
    <row r="306">
      <c r="W306" s="267"/>
    </row>
    <row r="307">
      <c r="W307" s="267"/>
    </row>
    <row r="308">
      <c r="W308" s="267"/>
    </row>
    <row r="309">
      <c r="W309" s="267"/>
    </row>
    <row r="310">
      <c r="W310" s="267"/>
    </row>
    <row r="311">
      <c r="W311" s="267"/>
    </row>
    <row r="312">
      <c r="W312" s="267"/>
    </row>
    <row r="313">
      <c r="W313" s="267"/>
    </row>
    <row r="314">
      <c r="W314" s="267"/>
    </row>
    <row r="315">
      <c r="W315" s="267"/>
    </row>
    <row r="316">
      <c r="W316" s="267"/>
    </row>
    <row r="317">
      <c r="W317" s="267"/>
    </row>
    <row r="318">
      <c r="W318" s="267"/>
    </row>
    <row r="319">
      <c r="W319" s="267"/>
    </row>
    <row r="320">
      <c r="W320" s="267"/>
    </row>
    <row r="321">
      <c r="W321" s="267"/>
    </row>
    <row r="322">
      <c r="W322" s="267"/>
    </row>
    <row r="323">
      <c r="W323" s="267"/>
    </row>
    <row r="324">
      <c r="W324" s="267"/>
    </row>
    <row r="325">
      <c r="W325" s="267"/>
    </row>
    <row r="326">
      <c r="W326" s="267"/>
    </row>
    <row r="327">
      <c r="W327" s="267"/>
    </row>
    <row r="328">
      <c r="W328" s="267"/>
    </row>
    <row r="329">
      <c r="W329" s="267"/>
    </row>
    <row r="330">
      <c r="W330" s="267"/>
    </row>
    <row r="331">
      <c r="W331" s="267"/>
    </row>
    <row r="332">
      <c r="W332" s="267"/>
    </row>
    <row r="333">
      <c r="W333" s="267"/>
    </row>
    <row r="334">
      <c r="W334" s="267"/>
    </row>
    <row r="335">
      <c r="W335" s="267"/>
    </row>
    <row r="336">
      <c r="W336" s="267"/>
    </row>
    <row r="337">
      <c r="W337" s="267"/>
    </row>
    <row r="338">
      <c r="W338" s="267"/>
    </row>
    <row r="339">
      <c r="W339" s="267"/>
    </row>
    <row r="340">
      <c r="W340" s="267"/>
    </row>
    <row r="341">
      <c r="W341" s="267"/>
    </row>
    <row r="342">
      <c r="W342" s="267"/>
    </row>
    <row r="343">
      <c r="W343" s="267"/>
    </row>
    <row r="344">
      <c r="W344" s="267"/>
    </row>
    <row r="345">
      <c r="W345" s="267"/>
    </row>
    <row r="346">
      <c r="W346" s="267"/>
    </row>
    <row r="347">
      <c r="W347" s="267"/>
    </row>
    <row r="348">
      <c r="W348" s="267"/>
    </row>
    <row r="349">
      <c r="W349" s="267"/>
    </row>
    <row r="350">
      <c r="W350" s="267"/>
    </row>
    <row r="351">
      <c r="W351" s="267"/>
    </row>
    <row r="352">
      <c r="W352" s="267"/>
    </row>
    <row r="353">
      <c r="W353" s="267"/>
    </row>
    <row r="354">
      <c r="W354" s="267"/>
    </row>
    <row r="355">
      <c r="W355" s="267"/>
    </row>
    <row r="356">
      <c r="W356" s="267"/>
    </row>
    <row r="357">
      <c r="W357" s="267"/>
    </row>
    <row r="358">
      <c r="W358" s="267"/>
    </row>
    <row r="359">
      <c r="W359" s="267"/>
    </row>
    <row r="360">
      <c r="W360" s="267"/>
    </row>
    <row r="361">
      <c r="W361" s="267"/>
    </row>
    <row r="362">
      <c r="W362" s="267"/>
    </row>
    <row r="363">
      <c r="W363" s="267"/>
    </row>
    <row r="364">
      <c r="W364" s="267"/>
    </row>
    <row r="365">
      <c r="W365" s="267"/>
    </row>
    <row r="366">
      <c r="W366" s="267"/>
    </row>
    <row r="367">
      <c r="W367" s="267"/>
    </row>
    <row r="368">
      <c r="W368" s="267"/>
    </row>
    <row r="369">
      <c r="W369" s="267"/>
    </row>
    <row r="370">
      <c r="W370" s="267"/>
    </row>
    <row r="371">
      <c r="W371" s="267"/>
    </row>
    <row r="372">
      <c r="W372" s="267"/>
    </row>
    <row r="373">
      <c r="W373" s="267"/>
    </row>
    <row r="374">
      <c r="W374" s="267"/>
    </row>
    <row r="375">
      <c r="W375" s="267"/>
    </row>
    <row r="376">
      <c r="W376" s="267"/>
    </row>
    <row r="377">
      <c r="W377" s="267"/>
    </row>
    <row r="378">
      <c r="W378" s="267"/>
    </row>
    <row r="379">
      <c r="W379" s="267"/>
    </row>
    <row r="380">
      <c r="W380" s="267"/>
    </row>
    <row r="381">
      <c r="W381" s="267"/>
    </row>
    <row r="382">
      <c r="W382" s="267"/>
    </row>
    <row r="383">
      <c r="W383" s="267"/>
    </row>
    <row r="384">
      <c r="W384" s="267"/>
    </row>
    <row r="385">
      <c r="W385" s="267"/>
    </row>
    <row r="386">
      <c r="W386" s="267"/>
    </row>
    <row r="387">
      <c r="W387" s="267"/>
    </row>
    <row r="388">
      <c r="W388" s="267"/>
    </row>
    <row r="389">
      <c r="W389" s="267"/>
    </row>
    <row r="390">
      <c r="W390" s="267"/>
    </row>
    <row r="391">
      <c r="W391" s="267"/>
    </row>
    <row r="392">
      <c r="W392" s="267"/>
    </row>
    <row r="393">
      <c r="W393" s="267"/>
    </row>
    <row r="394">
      <c r="W394" s="267"/>
    </row>
    <row r="395">
      <c r="W395" s="267"/>
    </row>
    <row r="396">
      <c r="W396" s="267"/>
    </row>
    <row r="397">
      <c r="W397" s="267"/>
    </row>
    <row r="398">
      <c r="W398" s="267"/>
    </row>
    <row r="399">
      <c r="W399" s="267"/>
    </row>
    <row r="400">
      <c r="W400" s="267"/>
    </row>
    <row r="401">
      <c r="W401" s="267"/>
    </row>
    <row r="402">
      <c r="W402" s="267"/>
    </row>
    <row r="403">
      <c r="W403" s="267"/>
    </row>
    <row r="404">
      <c r="W404" s="267"/>
    </row>
    <row r="405">
      <c r="W405" s="267"/>
    </row>
    <row r="406">
      <c r="W406" s="267"/>
    </row>
    <row r="407">
      <c r="W407" s="267"/>
    </row>
    <row r="408">
      <c r="W408" s="267"/>
    </row>
    <row r="409">
      <c r="W409" s="267"/>
    </row>
    <row r="410">
      <c r="W410" s="267"/>
    </row>
    <row r="411">
      <c r="W411" s="267"/>
    </row>
    <row r="412">
      <c r="W412" s="267"/>
    </row>
    <row r="413">
      <c r="W413" s="267"/>
    </row>
    <row r="414">
      <c r="W414" s="267"/>
    </row>
    <row r="415">
      <c r="W415" s="267"/>
    </row>
    <row r="416">
      <c r="W416" s="267"/>
    </row>
    <row r="417">
      <c r="W417" s="267"/>
    </row>
    <row r="418">
      <c r="W418" s="267"/>
    </row>
    <row r="419">
      <c r="W419" s="267"/>
    </row>
    <row r="420">
      <c r="W420" s="267"/>
    </row>
    <row r="421">
      <c r="W421" s="267"/>
    </row>
    <row r="422">
      <c r="W422" s="267"/>
    </row>
    <row r="423">
      <c r="W423" s="267"/>
    </row>
    <row r="424">
      <c r="W424" s="267"/>
    </row>
    <row r="425">
      <c r="W425" s="267"/>
    </row>
    <row r="426">
      <c r="W426" s="267"/>
    </row>
    <row r="427">
      <c r="W427" s="267"/>
    </row>
    <row r="428">
      <c r="W428" s="267"/>
    </row>
    <row r="429">
      <c r="W429" s="267"/>
    </row>
    <row r="430">
      <c r="W430" s="267"/>
    </row>
    <row r="431">
      <c r="W431" s="267"/>
    </row>
    <row r="432">
      <c r="W432" s="267"/>
    </row>
    <row r="433">
      <c r="W433" s="267"/>
    </row>
    <row r="434">
      <c r="W434" s="267"/>
    </row>
    <row r="435">
      <c r="W435" s="267"/>
    </row>
    <row r="436">
      <c r="W436" s="267"/>
    </row>
    <row r="437">
      <c r="W437" s="267"/>
    </row>
    <row r="438">
      <c r="W438" s="267"/>
    </row>
    <row r="439">
      <c r="W439" s="267"/>
    </row>
    <row r="440">
      <c r="W440" s="267"/>
    </row>
    <row r="441">
      <c r="W441" s="267"/>
    </row>
    <row r="442">
      <c r="W442" s="267"/>
    </row>
    <row r="443">
      <c r="W443" s="267"/>
    </row>
    <row r="444">
      <c r="W444" s="267"/>
    </row>
    <row r="445">
      <c r="W445" s="267"/>
    </row>
    <row r="446">
      <c r="W446" s="267"/>
    </row>
    <row r="447">
      <c r="W447" s="267"/>
    </row>
    <row r="448">
      <c r="W448" s="267"/>
    </row>
    <row r="449">
      <c r="W449" s="267"/>
    </row>
    <row r="450">
      <c r="W450" s="267"/>
    </row>
    <row r="451">
      <c r="W451" s="267"/>
    </row>
    <row r="452">
      <c r="W452" s="267"/>
    </row>
    <row r="453">
      <c r="W453" s="267"/>
    </row>
    <row r="454">
      <c r="W454" s="267"/>
    </row>
    <row r="455">
      <c r="W455" s="267"/>
    </row>
    <row r="456">
      <c r="W456" s="267"/>
    </row>
    <row r="457">
      <c r="W457" s="267"/>
    </row>
    <row r="458">
      <c r="W458" s="267"/>
    </row>
    <row r="459">
      <c r="W459" s="267"/>
    </row>
    <row r="460">
      <c r="W460" s="267"/>
    </row>
    <row r="461">
      <c r="W461" s="267"/>
    </row>
    <row r="462">
      <c r="W462" s="267"/>
    </row>
    <row r="463">
      <c r="W463" s="267"/>
    </row>
    <row r="464">
      <c r="W464" s="267"/>
    </row>
    <row r="465">
      <c r="W465" s="267"/>
    </row>
    <row r="466">
      <c r="W466" s="267"/>
    </row>
    <row r="467">
      <c r="W467" s="267"/>
    </row>
    <row r="468">
      <c r="W468" s="267"/>
    </row>
    <row r="469">
      <c r="W469" s="267"/>
    </row>
    <row r="470">
      <c r="W470" s="267"/>
    </row>
    <row r="471">
      <c r="W471" s="267"/>
    </row>
    <row r="472">
      <c r="W472" s="267"/>
    </row>
    <row r="473">
      <c r="W473" s="267"/>
    </row>
    <row r="474">
      <c r="W474" s="267"/>
    </row>
    <row r="475">
      <c r="W475" s="267"/>
    </row>
    <row r="476">
      <c r="W476" s="267"/>
    </row>
    <row r="477">
      <c r="W477" s="267"/>
    </row>
    <row r="478">
      <c r="W478" s="267"/>
    </row>
    <row r="479">
      <c r="W479" s="267"/>
    </row>
    <row r="480">
      <c r="W480" s="267"/>
    </row>
    <row r="481">
      <c r="W481" s="267"/>
    </row>
    <row r="482">
      <c r="W482" s="267"/>
    </row>
    <row r="483">
      <c r="W483" s="267"/>
    </row>
    <row r="484">
      <c r="W484" s="267"/>
    </row>
    <row r="485">
      <c r="W485" s="267"/>
    </row>
    <row r="486">
      <c r="W486" s="267"/>
    </row>
    <row r="487">
      <c r="W487" s="267"/>
    </row>
    <row r="488">
      <c r="W488" s="267"/>
    </row>
    <row r="489">
      <c r="W489" s="267"/>
    </row>
    <row r="490">
      <c r="W490" s="267"/>
    </row>
    <row r="491">
      <c r="W491" s="267"/>
    </row>
    <row r="492">
      <c r="W492" s="267"/>
    </row>
    <row r="493">
      <c r="W493" s="267"/>
    </row>
    <row r="494">
      <c r="W494" s="267"/>
    </row>
    <row r="495">
      <c r="W495" s="267"/>
    </row>
    <row r="496">
      <c r="W496" s="267"/>
    </row>
    <row r="497">
      <c r="W497" s="267"/>
    </row>
    <row r="498">
      <c r="W498" s="267"/>
    </row>
    <row r="499">
      <c r="W499" s="267"/>
    </row>
    <row r="500">
      <c r="W500" s="267"/>
    </row>
    <row r="501">
      <c r="W501" s="267"/>
    </row>
    <row r="502">
      <c r="W502" s="267"/>
    </row>
    <row r="503">
      <c r="W503" s="267"/>
    </row>
    <row r="504">
      <c r="W504" s="267"/>
    </row>
    <row r="505">
      <c r="W505" s="267"/>
    </row>
    <row r="506">
      <c r="W506" s="267"/>
    </row>
    <row r="507">
      <c r="W507" s="267"/>
    </row>
    <row r="508">
      <c r="W508" s="267"/>
    </row>
    <row r="509">
      <c r="W509" s="267"/>
    </row>
    <row r="510">
      <c r="W510" s="267"/>
    </row>
    <row r="511">
      <c r="W511" s="267"/>
    </row>
    <row r="512">
      <c r="W512" s="267"/>
    </row>
    <row r="513">
      <c r="W513" s="267"/>
    </row>
    <row r="514">
      <c r="W514" s="267"/>
    </row>
    <row r="515">
      <c r="W515" s="267"/>
    </row>
    <row r="516">
      <c r="W516" s="267"/>
    </row>
    <row r="517">
      <c r="W517" s="267"/>
    </row>
    <row r="518">
      <c r="W518" s="267"/>
    </row>
    <row r="519">
      <c r="W519" s="267"/>
    </row>
    <row r="520">
      <c r="W520" s="267"/>
    </row>
    <row r="521">
      <c r="W521" s="267"/>
    </row>
    <row r="522">
      <c r="W522" s="267"/>
    </row>
    <row r="523">
      <c r="W523" s="267"/>
    </row>
    <row r="524">
      <c r="W524" s="267"/>
    </row>
    <row r="525">
      <c r="W525" s="267"/>
    </row>
    <row r="526">
      <c r="W526" s="267"/>
    </row>
    <row r="527">
      <c r="W527" s="267"/>
    </row>
    <row r="528">
      <c r="W528" s="267"/>
    </row>
    <row r="529">
      <c r="W529" s="267"/>
    </row>
    <row r="530">
      <c r="W530" s="267"/>
    </row>
    <row r="531">
      <c r="W531" s="267"/>
    </row>
    <row r="532">
      <c r="W532" s="267"/>
    </row>
    <row r="533">
      <c r="W533" s="267"/>
    </row>
    <row r="534">
      <c r="W534" s="267"/>
    </row>
    <row r="535">
      <c r="W535" s="267"/>
    </row>
    <row r="536">
      <c r="W536" s="267"/>
    </row>
    <row r="537">
      <c r="W537" s="267"/>
    </row>
    <row r="538">
      <c r="W538" s="267"/>
    </row>
    <row r="539">
      <c r="W539" s="267"/>
    </row>
    <row r="540">
      <c r="W540" s="267"/>
    </row>
    <row r="541">
      <c r="W541" s="267"/>
    </row>
    <row r="542">
      <c r="W542" s="267"/>
    </row>
    <row r="543">
      <c r="W543" s="267"/>
    </row>
    <row r="544">
      <c r="W544" s="267"/>
    </row>
    <row r="545">
      <c r="W545" s="267"/>
    </row>
    <row r="546">
      <c r="W546" s="267"/>
    </row>
    <row r="547">
      <c r="W547" s="267"/>
    </row>
    <row r="548">
      <c r="W548" s="267"/>
    </row>
    <row r="549">
      <c r="W549" s="267"/>
    </row>
    <row r="550">
      <c r="W550" s="267"/>
    </row>
    <row r="551">
      <c r="W551" s="267"/>
    </row>
    <row r="552">
      <c r="W552" s="267"/>
    </row>
    <row r="553">
      <c r="W553" s="267"/>
    </row>
    <row r="554">
      <c r="W554" s="267"/>
    </row>
    <row r="555">
      <c r="W555" s="267"/>
    </row>
    <row r="556">
      <c r="W556" s="267"/>
    </row>
    <row r="557">
      <c r="W557" s="267"/>
    </row>
    <row r="558">
      <c r="W558" s="267"/>
    </row>
    <row r="559">
      <c r="W559" s="267"/>
    </row>
    <row r="560">
      <c r="W560" s="267"/>
    </row>
    <row r="561">
      <c r="W561" s="267"/>
    </row>
    <row r="562">
      <c r="W562" s="267"/>
    </row>
    <row r="563">
      <c r="W563" s="267"/>
    </row>
    <row r="564">
      <c r="W564" s="267"/>
    </row>
    <row r="565">
      <c r="W565" s="267"/>
    </row>
    <row r="566">
      <c r="W566" s="267"/>
    </row>
    <row r="567">
      <c r="W567" s="267"/>
    </row>
    <row r="568">
      <c r="W568" s="267"/>
    </row>
    <row r="569">
      <c r="W569" s="267"/>
    </row>
    <row r="570">
      <c r="W570" s="267"/>
    </row>
    <row r="571">
      <c r="W571" s="267"/>
    </row>
    <row r="572">
      <c r="W572" s="267"/>
    </row>
    <row r="573">
      <c r="W573" s="267"/>
    </row>
    <row r="574">
      <c r="W574" s="267"/>
    </row>
    <row r="575">
      <c r="W575" s="267"/>
    </row>
    <row r="576">
      <c r="W576" s="267"/>
    </row>
    <row r="577">
      <c r="W577" s="267"/>
    </row>
    <row r="578">
      <c r="W578" s="267"/>
    </row>
    <row r="579">
      <c r="W579" s="267"/>
    </row>
    <row r="580">
      <c r="W580" s="267"/>
    </row>
    <row r="581">
      <c r="W581" s="267"/>
    </row>
    <row r="582">
      <c r="W582" s="267"/>
    </row>
    <row r="583">
      <c r="W583" s="267"/>
    </row>
    <row r="584">
      <c r="W584" s="267"/>
    </row>
    <row r="585">
      <c r="W585" s="267"/>
    </row>
    <row r="586">
      <c r="W586" s="267"/>
    </row>
    <row r="587">
      <c r="W587" s="267"/>
    </row>
    <row r="588">
      <c r="W588" s="267"/>
    </row>
    <row r="589">
      <c r="W589" s="267"/>
    </row>
    <row r="590">
      <c r="W590" s="267"/>
    </row>
    <row r="591">
      <c r="W591" s="267"/>
    </row>
    <row r="592">
      <c r="W592" s="267"/>
    </row>
    <row r="593">
      <c r="W593" s="267"/>
    </row>
    <row r="594">
      <c r="W594" s="267"/>
    </row>
    <row r="595">
      <c r="W595" s="267"/>
    </row>
    <row r="596">
      <c r="W596" s="267"/>
    </row>
    <row r="597">
      <c r="W597" s="267"/>
    </row>
    <row r="598">
      <c r="W598" s="267"/>
    </row>
    <row r="599">
      <c r="W599" s="267"/>
    </row>
    <row r="600">
      <c r="W600" s="267"/>
    </row>
    <row r="601">
      <c r="W601" s="267"/>
    </row>
    <row r="602">
      <c r="W602" s="267"/>
    </row>
    <row r="603">
      <c r="W603" s="267"/>
    </row>
    <row r="604">
      <c r="W604" s="267"/>
    </row>
    <row r="605">
      <c r="W605" s="267"/>
    </row>
    <row r="606">
      <c r="W606" s="267"/>
    </row>
    <row r="607">
      <c r="W607" s="267"/>
    </row>
    <row r="608">
      <c r="W608" s="267"/>
    </row>
    <row r="609">
      <c r="W609" s="267"/>
    </row>
    <row r="610">
      <c r="W610" s="267"/>
    </row>
    <row r="611">
      <c r="W611" s="267"/>
    </row>
    <row r="612">
      <c r="W612" s="267"/>
    </row>
    <row r="613">
      <c r="W613" s="267"/>
    </row>
    <row r="614">
      <c r="W614" s="267"/>
    </row>
    <row r="615">
      <c r="W615" s="267"/>
    </row>
    <row r="616">
      <c r="W616" s="267"/>
    </row>
    <row r="617">
      <c r="W617" s="267"/>
    </row>
    <row r="618">
      <c r="W618" s="267"/>
    </row>
    <row r="619">
      <c r="W619" s="267"/>
    </row>
    <row r="620">
      <c r="W620" s="267"/>
    </row>
    <row r="621">
      <c r="W621" s="267"/>
    </row>
    <row r="622">
      <c r="W622" s="267"/>
    </row>
    <row r="623">
      <c r="W623" s="267"/>
    </row>
    <row r="624">
      <c r="W624" s="267"/>
    </row>
    <row r="625">
      <c r="W625" s="267"/>
    </row>
    <row r="626">
      <c r="W626" s="267"/>
    </row>
    <row r="627">
      <c r="W627" s="267"/>
    </row>
    <row r="628">
      <c r="W628" s="267"/>
    </row>
    <row r="629">
      <c r="W629" s="267"/>
    </row>
    <row r="630">
      <c r="W630" s="267"/>
    </row>
    <row r="631">
      <c r="W631" s="267"/>
    </row>
    <row r="632">
      <c r="W632" s="267"/>
    </row>
    <row r="633">
      <c r="W633" s="267"/>
    </row>
    <row r="634">
      <c r="W634" s="267"/>
    </row>
    <row r="635">
      <c r="W635" s="267"/>
    </row>
    <row r="636">
      <c r="W636" s="267"/>
    </row>
    <row r="637">
      <c r="W637" s="267"/>
    </row>
    <row r="638">
      <c r="W638" s="267"/>
    </row>
    <row r="639">
      <c r="W639" s="267"/>
    </row>
    <row r="640">
      <c r="W640" s="267"/>
    </row>
    <row r="641">
      <c r="W641" s="267"/>
    </row>
    <row r="642">
      <c r="W642" s="267"/>
    </row>
    <row r="643">
      <c r="W643" s="267"/>
    </row>
    <row r="644">
      <c r="W644" s="267"/>
    </row>
    <row r="645">
      <c r="W645" s="267"/>
    </row>
    <row r="646">
      <c r="W646" s="267"/>
    </row>
    <row r="647">
      <c r="W647" s="267"/>
    </row>
    <row r="648">
      <c r="W648" s="267"/>
    </row>
    <row r="649">
      <c r="W649" s="267"/>
    </row>
    <row r="650">
      <c r="W650" s="267"/>
    </row>
    <row r="651">
      <c r="W651" s="267"/>
    </row>
    <row r="652">
      <c r="W652" s="267"/>
    </row>
    <row r="653">
      <c r="W653" s="267"/>
    </row>
    <row r="654">
      <c r="W654" s="267"/>
    </row>
    <row r="655">
      <c r="W655" s="267"/>
    </row>
    <row r="656">
      <c r="W656" s="267"/>
    </row>
    <row r="657">
      <c r="W657" s="267"/>
    </row>
    <row r="658">
      <c r="W658" s="267"/>
    </row>
    <row r="659">
      <c r="W659" s="267"/>
    </row>
    <row r="660">
      <c r="W660" s="267"/>
    </row>
    <row r="661">
      <c r="W661" s="267"/>
    </row>
    <row r="662">
      <c r="W662" s="267"/>
    </row>
    <row r="663">
      <c r="W663" s="267"/>
    </row>
    <row r="664">
      <c r="W664" s="267"/>
    </row>
    <row r="665">
      <c r="W665" s="267"/>
    </row>
    <row r="666">
      <c r="W666" s="267"/>
    </row>
    <row r="667">
      <c r="W667" s="267"/>
    </row>
    <row r="668">
      <c r="W668" s="267"/>
    </row>
    <row r="669">
      <c r="W669" s="267"/>
    </row>
    <row r="670">
      <c r="W670" s="267"/>
    </row>
    <row r="671">
      <c r="W671" s="267"/>
    </row>
    <row r="672">
      <c r="W672" s="267"/>
    </row>
    <row r="673">
      <c r="W673" s="267"/>
    </row>
    <row r="674">
      <c r="W674" s="267"/>
    </row>
    <row r="675">
      <c r="W675" s="267"/>
    </row>
    <row r="676">
      <c r="W676" s="267"/>
    </row>
    <row r="677">
      <c r="W677" s="267"/>
    </row>
    <row r="678">
      <c r="W678" s="267"/>
    </row>
    <row r="679">
      <c r="W679" s="267"/>
    </row>
    <row r="680">
      <c r="W680" s="267"/>
    </row>
    <row r="681">
      <c r="W681" s="267"/>
    </row>
    <row r="682">
      <c r="W682" s="267"/>
    </row>
    <row r="683">
      <c r="W683" s="267"/>
    </row>
    <row r="684">
      <c r="W684" s="267"/>
    </row>
    <row r="685">
      <c r="W685" s="267"/>
    </row>
    <row r="686">
      <c r="W686" s="267"/>
    </row>
    <row r="687">
      <c r="W687" s="267"/>
    </row>
    <row r="688">
      <c r="W688" s="267"/>
    </row>
    <row r="689">
      <c r="W689" s="267"/>
    </row>
    <row r="690">
      <c r="W690" s="267"/>
    </row>
    <row r="691">
      <c r="W691" s="267"/>
    </row>
    <row r="692">
      <c r="W692" s="267"/>
    </row>
    <row r="693">
      <c r="W693" s="267"/>
    </row>
    <row r="694">
      <c r="W694" s="267"/>
    </row>
    <row r="695">
      <c r="W695" s="267"/>
    </row>
    <row r="696">
      <c r="W696" s="267"/>
    </row>
    <row r="697">
      <c r="W697" s="267"/>
    </row>
    <row r="698">
      <c r="W698" s="267"/>
    </row>
    <row r="699">
      <c r="W699" s="267"/>
    </row>
    <row r="700">
      <c r="W700" s="267"/>
    </row>
    <row r="701">
      <c r="W701" s="267"/>
    </row>
    <row r="702">
      <c r="W702" s="267"/>
    </row>
    <row r="703">
      <c r="W703" s="267"/>
    </row>
    <row r="704">
      <c r="W704" s="267"/>
    </row>
    <row r="705">
      <c r="W705" s="267"/>
    </row>
    <row r="706">
      <c r="W706" s="267"/>
    </row>
    <row r="707">
      <c r="W707" s="267"/>
    </row>
    <row r="708">
      <c r="W708" s="267"/>
    </row>
    <row r="709">
      <c r="W709" s="267"/>
    </row>
    <row r="710">
      <c r="W710" s="267"/>
    </row>
    <row r="711">
      <c r="W711" s="267"/>
    </row>
    <row r="712">
      <c r="W712" s="267"/>
    </row>
    <row r="713">
      <c r="W713" s="267"/>
    </row>
    <row r="714">
      <c r="W714" s="267"/>
    </row>
    <row r="715">
      <c r="W715" s="267"/>
    </row>
    <row r="716">
      <c r="W716" s="267"/>
    </row>
    <row r="717">
      <c r="W717" s="267"/>
    </row>
    <row r="718">
      <c r="W718" s="267"/>
    </row>
    <row r="719">
      <c r="W719" s="267"/>
    </row>
    <row r="720">
      <c r="W720" s="267"/>
    </row>
    <row r="721">
      <c r="W721" s="267"/>
    </row>
    <row r="722">
      <c r="W722" s="267"/>
    </row>
    <row r="723">
      <c r="W723" s="267"/>
    </row>
    <row r="724">
      <c r="W724" s="267"/>
    </row>
    <row r="725">
      <c r="W725" s="267"/>
    </row>
    <row r="726">
      <c r="W726" s="267"/>
    </row>
    <row r="727">
      <c r="W727" s="267"/>
    </row>
    <row r="728">
      <c r="W728" s="267"/>
    </row>
    <row r="729">
      <c r="W729" s="267"/>
    </row>
    <row r="730">
      <c r="W730" s="267"/>
    </row>
    <row r="731">
      <c r="W731" s="267"/>
    </row>
    <row r="732">
      <c r="W732" s="267"/>
    </row>
    <row r="733">
      <c r="W733" s="267"/>
    </row>
    <row r="734">
      <c r="W734" s="267"/>
    </row>
    <row r="735">
      <c r="W735" s="267"/>
    </row>
    <row r="736">
      <c r="W736" s="267"/>
    </row>
    <row r="737">
      <c r="W737" s="267"/>
    </row>
    <row r="738">
      <c r="W738" s="267"/>
    </row>
    <row r="739">
      <c r="W739" s="267"/>
    </row>
    <row r="740">
      <c r="W740" s="267"/>
    </row>
    <row r="741">
      <c r="W741" s="267"/>
    </row>
    <row r="742">
      <c r="W742" s="267"/>
    </row>
    <row r="743">
      <c r="W743" s="267"/>
    </row>
    <row r="744">
      <c r="W744" s="267"/>
    </row>
    <row r="745">
      <c r="W745" s="267"/>
    </row>
    <row r="746">
      <c r="W746" s="267"/>
    </row>
    <row r="747">
      <c r="W747" s="267"/>
    </row>
    <row r="748">
      <c r="W748" s="267"/>
    </row>
    <row r="749">
      <c r="W749" s="267"/>
    </row>
    <row r="750">
      <c r="W750" s="267"/>
    </row>
    <row r="751">
      <c r="W751" s="267"/>
    </row>
    <row r="752">
      <c r="W752" s="267"/>
    </row>
    <row r="753">
      <c r="W753" s="267"/>
    </row>
    <row r="754">
      <c r="W754" s="267"/>
    </row>
    <row r="755">
      <c r="W755" s="267"/>
    </row>
    <row r="756">
      <c r="W756" s="267"/>
    </row>
    <row r="757">
      <c r="W757" s="267"/>
    </row>
    <row r="758">
      <c r="W758" s="267"/>
    </row>
    <row r="759">
      <c r="W759" s="267"/>
    </row>
    <row r="760">
      <c r="W760" s="267"/>
    </row>
    <row r="761">
      <c r="W761" s="267"/>
    </row>
    <row r="762">
      <c r="W762" s="267"/>
    </row>
    <row r="763">
      <c r="W763" s="267"/>
    </row>
    <row r="764">
      <c r="W764" s="267"/>
    </row>
    <row r="765">
      <c r="W765" s="267"/>
    </row>
    <row r="766">
      <c r="W766" s="267"/>
    </row>
    <row r="767">
      <c r="W767" s="267"/>
    </row>
    <row r="768">
      <c r="W768" s="267"/>
    </row>
    <row r="769">
      <c r="W769" s="267"/>
    </row>
    <row r="770">
      <c r="W770" s="267"/>
    </row>
    <row r="771">
      <c r="W771" s="267"/>
    </row>
    <row r="772">
      <c r="W772" s="267"/>
    </row>
    <row r="773">
      <c r="W773" s="267"/>
    </row>
    <row r="774">
      <c r="W774" s="267"/>
    </row>
    <row r="775">
      <c r="W775" s="267"/>
    </row>
    <row r="776">
      <c r="W776" s="267"/>
    </row>
    <row r="777">
      <c r="W777" s="267"/>
    </row>
    <row r="778">
      <c r="W778" s="267"/>
    </row>
    <row r="779">
      <c r="W779" s="267"/>
    </row>
    <row r="780">
      <c r="W780" s="267"/>
    </row>
    <row r="781">
      <c r="W781" s="267"/>
    </row>
    <row r="782">
      <c r="W782" s="267"/>
    </row>
    <row r="783">
      <c r="W783" s="267"/>
    </row>
    <row r="784">
      <c r="W784" s="267"/>
    </row>
    <row r="785">
      <c r="W785" s="267"/>
    </row>
    <row r="786">
      <c r="W786" s="267"/>
    </row>
    <row r="787">
      <c r="W787" s="267"/>
    </row>
    <row r="788">
      <c r="W788" s="267"/>
    </row>
    <row r="789">
      <c r="W789" s="267"/>
    </row>
    <row r="790">
      <c r="W790" s="267"/>
    </row>
    <row r="791">
      <c r="W791" s="267"/>
    </row>
    <row r="792">
      <c r="W792" s="267"/>
    </row>
    <row r="793">
      <c r="W793" s="267"/>
    </row>
    <row r="794">
      <c r="W794" s="267"/>
    </row>
    <row r="795">
      <c r="W795" s="267"/>
    </row>
    <row r="796">
      <c r="W796" s="267"/>
    </row>
    <row r="797">
      <c r="W797" s="267"/>
    </row>
    <row r="798">
      <c r="W798" s="267"/>
    </row>
    <row r="799">
      <c r="W799" s="267"/>
    </row>
    <row r="800">
      <c r="W800" s="267"/>
    </row>
    <row r="801">
      <c r="W801" s="267"/>
    </row>
    <row r="802">
      <c r="W802" s="267"/>
    </row>
    <row r="803">
      <c r="W803" s="267"/>
    </row>
    <row r="804">
      <c r="W804" s="267"/>
    </row>
    <row r="805">
      <c r="W805" s="267"/>
    </row>
    <row r="806">
      <c r="W806" s="267"/>
    </row>
    <row r="807">
      <c r="W807" s="267"/>
    </row>
    <row r="808">
      <c r="W808" s="267"/>
    </row>
    <row r="809">
      <c r="W809" s="267"/>
    </row>
    <row r="810">
      <c r="W810" s="267"/>
    </row>
    <row r="811">
      <c r="W811" s="267"/>
    </row>
    <row r="812">
      <c r="W812" s="267"/>
    </row>
    <row r="813">
      <c r="W813" s="267"/>
    </row>
    <row r="814">
      <c r="W814" s="267"/>
    </row>
    <row r="815">
      <c r="W815" s="267"/>
    </row>
    <row r="816">
      <c r="W816" s="267"/>
    </row>
    <row r="817">
      <c r="W817" s="267"/>
    </row>
    <row r="818">
      <c r="W818" s="267"/>
    </row>
    <row r="819">
      <c r="W819" s="267"/>
    </row>
    <row r="820">
      <c r="W820" s="267"/>
    </row>
    <row r="821">
      <c r="W821" s="267"/>
    </row>
    <row r="822">
      <c r="W822" s="267"/>
    </row>
    <row r="823">
      <c r="W823" s="267"/>
    </row>
    <row r="824">
      <c r="W824" s="267"/>
    </row>
    <row r="825">
      <c r="W825" s="267"/>
    </row>
    <row r="826">
      <c r="W826" s="267"/>
    </row>
    <row r="827">
      <c r="W827" s="267"/>
    </row>
    <row r="828">
      <c r="W828" s="267"/>
    </row>
    <row r="829">
      <c r="W829" s="267"/>
    </row>
    <row r="830">
      <c r="W830" s="267"/>
    </row>
    <row r="831">
      <c r="W831" s="267"/>
    </row>
    <row r="832">
      <c r="W832" s="267"/>
    </row>
    <row r="833">
      <c r="W833" s="267"/>
    </row>
    <row r="834">
      <c r="W834" s="267"/>
    </row>
    <row r="835">
      <c r="W835" s="267"/>
    </row>
    <row r="836">
      <c r="W836" s="267"/>
    </row>
    <row r="837">
      <c r="W837" s="267"/>
    </row>
    <row r="838">
      <c r="W838" s="267"/>
    </row>
    <row r="839">
      <c r="W839" s="267"/>
    </row>
    <row r="840">
      <c r="W840" s="267"/>
    </row>
    <row r="841">
      <c r="W841" s="267"/>
    </row>
    <row r="842">
      <c r="W842" s="267"/>
    </row>
    <row r="843">
      <c r="W843" s="267"/>
    </row>
    <row r="844">
      <c r="W844" s="267"/>
    </row>
    <row r="845">
      <c r="W845" s="267"/>
    </row>
    <row r="846">
      <c r="W846" s="267"/>
    </row>
    <row r="847">
      <c r="W847" s="267"/>
    </row>
    <row r="848">
      <c r="W848" s="267"/>
    </row>
    <row r="849">
      <c r="W849" s="267"/>
    </row>
    <row r="850">
      <c r="W850" s="267"/>
    </row>
    <row r="851">
      <c r="W851" s="267"/>
    </row>
    <row r="852">
      <c r="W852" s="267"/>
    </row>
    <row r="853">
      <c r="W853" s="267"/>
    </row>
    <row r="854">
      <c r="W854" s="267"/>
    </row>
    <row r="855">
      <c r="W855" s="267"/>
    </row>
    <row r="856">
      <c r="W856" s="267"/>
    </row>
    <row r="857">
      <c r="W857" s="267"/>
    </row>
    <row r="858">
      <c r="W858" s="267"/>
    </row>
    <row r="859">
      <c r="W859" s="267"/>
    </row>
    <row r="860">
      <c r="W860" s="267"/>
    </row>
    <row r="861">
      <c r="W861" s="267"/>
    </row>
    <row r="862">
      <c r="W862" s="267"/>
    </row>
    <row r="863">
      <c r="W863" s="267"/>
    </row>
    <row r="864">
      <c r="W864" s="267"/>
    </row>
    <row r="865">
      <c r="W865" s="267"/>
    </row>
    <row r="866">
      <c r="W866" s="267"/>
    </row>
    <row r="867">
      <c r="W867" s="267"/>
    </row>
    <row r="868">
      <c r="W868" s="267"/>
    </row>
    <row r="869">
      <c r="W869" s="267"/>
    </row>
    <row r="870">
      <c r="W870" s="267"/>
    </row>
    <row r="871">
      <c r="W871" s="267"/>
    </row>
    <row r="872">
      <c r="W872" s="267"/>
    </row>
    <row r="873">
      <c r="W873" s="267"/>
    </row>
    <row r="874">
      <c r="W874" s="267"/>
    </row>
    <row r="875">
      <c r="W875" s="267"/>
    </row>
    <row r="876">
      <c r="W876" s="267"/>
    </row>
    <row r="877">
      <c r="W877" s="267"/>
    </row>
    <row r="878">
      <c r="W878" s="267"/>
    </row>
    <row r="879">
      <c r="W879" s="267"/>
    </row>
    <row r="880">
      <c r="W880" s="267"/>
    </row>
    <row r="881">
      <c r="W881" s="267"/>
    </row>
    <row r="882">
      <c r="W882" s="267"/>
    </row>
    <row r="883">
      <c r="W883" s="267"/>
    </row>
    <row r="884">
      <c r="W884" s="267"/>
    </row>
    <row r="885">
      <c r="W885" s="267"/>
    </row>
    <row r="886">
      <c r="W886" s="267"/>
    </row>
    <row r="887">
      <c r="W887" s="267"/>
    </row>
    <row r="888">
      <c r="W888" s="267"/>
    </row>
    <row r="889">
      <c r="W889" s="267"/>
    </row>
    <row r="890">
      <c r="W890" s="267"/>
    </row>
    <row r="891">
      <c r="W891" s="267"/>
    </row>
    <row r="892">
      <c r="W892" s="267"/>
    </row>
    <row r="893">
      <c r="W893" s="267"/>
    </row>
    <row r="894">
      <c r="W894" s="267"/>
    </row>
    <row r="895">
      <c r="W895" s="267"/>
    </row>
    <row r="896">
      <c r="W896" s="267"/>
    </row>
    <row r="897">
      <c r="W897" s="267"/>
    </row>
    <row r="898">
      <c r="W898" s="267"/>
    </row>
    <row r="899">
      <c r="W899" s="267"/>
    </row>
    <row r="900">
      <c r="W900" s="267"/>
    </row>
    <row r="901">
      <c r="W901" s="267"/>
    </row>
    <row r="902">
      <c r="W902" s="267"/>
    </row>
    <row r="903">
      <c r="W903" s="267"/>
    </row>
    <row r="904">
      <c r="W904" s="267"/>
    </row>
    <row r="905">
      <c r="W905" s="267"/>
    </row>
    <row r="906">
      <c r="W906" s="267"/>
    </row>
    <row r="907">
      <c r="W907" s="267"/>
    </row>
    <row r="908">
      <c r="W908" s="267"/>
    </row>
    <row r="909">
      <c r="W909" s="267"/>
    </row>
    <row r="910">
      <c r="W910" s="267"/>
    </row>
    <row r="911">
      <c r="W911" s="267"/>
    </row>
    <row r="912">
      <c r="W912" s="267"/>
    </row>
    <row r="913">
      <c r="W913" s="267"/>
    </row>
    <row r="914">
      <c r="W914" s="267"/>
    </row>
    <row r="915">
      <c r="W915" s="267"/>
    </row>
    <row r="916">
      <c r="W916" s="267"/>
    </row>
    <row r="917">
      <c r="W917" s="267"/>
    </row>
    <row r="918">
      <c r="W918" s="267"/>
    </row>
    <row r="919">
      <c r="W919" s="267"/>
    </row>
    <row r="920">
      <c r="W920" s="267"/>
    </row>
    <row r="921">
      <c r="W921" s="267"/>
    </row>
    <row r="922">
      <c r="W922" s="267"/>
    </row>
    <row r="923">
      <c r="W923" s="267"/>
    </row>
    <row r="924">
      <c r="W924" s="267"/>
    </row>
    <row r="925">
      <c r="W925" s="267"/>
    </row>
    <row r="926">
      <c r="W926" s="267"/>
    </row>
    <row r="927">
      <c r="W927" s="267"/>
    </row>
    <row r="928">
      <c r="W928" s="267"/>
    </row>
    <row r="929">
      <c r="W929" s="267"/>
    </row>
    <row r="930">
      <c r="W930" s="267"/>
    </row>
    <row r="931">
      <c r="W931" s="267"/>
    </row>
    <row r="932">
      <c r="W932" s="267"/>
    </row>
    <row r="933">
      <c r="W933" s="267"/>
    </row>
    <row r="934">
      <c r="W934" s="267"/>
    </row>
    <row r="935">
      <c r="W935" s="267"/>
    </row>
    <row r="936">
      <c r="W936" s="267"/>
    </row>
    <row r="937">
      <c r="W937" s="267"/>
    </row>
    <row r="938">
      <c r="W938" s="267"/>
    </row>
    <row r="939">
      <c r="W939" s="267"/>
    </row>
    <row r="940">
      <c r="W940" s="267"/>
    </row>
    <row r="941">
      <c r="W941" s="267"/>
    </row>
    <row r="942">
      <c r="W942" s="267"/>
    </row>
    <row r="943">
      <c r="W943" s="267"/>
    </row>
    <row r="944">
      <c r="W944" s="267"/>
    </row>
    <row r="945">
      <c r="W945" s="267"/>
    </row>
    <row r="946">
      <c r="W946" s="267"/>
    </row>
    <row r="947">
      <c r="W947" s="267"/>
    </row>
    <row r="948">
      <c r="W948" s="267"/>
    </row>
    <row r="949">
      <c r="W949" s="267"/>
    </row>
    <row r="950">
      <c r="W950" s="267"/>
    </row>
    <row r="951">
      <c r="W951" s="267"/>
    </row>
    <row r="952">
      <c r="W952" s="267"/>
    </row>
    <row r="953">
      <c r="W953" s="267"/>
    </row>
    <row r="954">
      <c r="W954" s="267"/>
    </row>
    <row r="955">
      <c r="W955" s="267"/>
    </row>
    <row r="956">
      <c r="W956" s="267"/>
    </row>
    <row r="957">
      <c r="W957" s="267"/>
    </row>
    <row r="958">
      <c r="W958" s="267"/>
    </row>
    <row r="959">
      <c r="W959" s="267"/>
    </row>
    <row r="960">
      <c r="W960" s="267"/>
    </row>
    <row r="961">
      <c r="W961" s="267"/>
    </row>
    <row r="962">
      <c r="W962" s="267"/>
    </row>
    <row r="963">
      <c r="W963" s="267"/>
    </row>
    <row r="964">
      <c r="W964" s="267"/>
    </row>
    <row r="965">
      <c r="W965" s="267"/>
    </row>
    <row r="966">
      <c r="W966" s="267"/>
    </row>
    <row r="967">
      <c r="W967" s="267"/>
    </row>
    <row r="968">
      <c r="W968" s="267"/>
    </row>
    <row r="969">
      <c r="W969" s="267"/>
    </row>
    <row r="970">
      <c r="W970" s="267"/>
    </row>
    <row r="971">
      <c r="W971" s="267"/>
    </row>
    <row r="972">
      <c r="W972" s="267"/>
    </row>
    <row r="973">
      <c r="W973" s="267"/>
    </row>
    <row r="974">
      <c r="W974" s="267"/>
    </row>
    <row r="975">
      <c r="W975" s="267"/>
    </row>
    <row r="976">
      <c r="W976" s="267"/>
    </row>
    <row r="977">
      <c r="W977" s="267"/>
    </row>
    <row r="978">
      <c r="W978" s="267"/>
    </row>
    <row r="979">
      <c r="W979" s="267"/>
    </row>
    <row r="980">
      <c r="W980" s="267"/>
    </row>
    <row r="981">
      <c r="W981" s="267"/>
    </row>
    <row r="982">
      <c r="W982" s="267"/>
    </row>
    <row r="983">
      <c r="W983" s="267"/>
    </row>
    <row r="984">
      <c r="W984" s="267"/>
    </row>
    <row r="985">
      <c r="W985" s="267"/>
    </row>
    <row r="986">
      <c r="W986" s="267"/>
    </row>
    <row r="987">
      <c r="W987" s="267"/>
    </row>
    <row r="988">
      <c r="W988" s="267"/>
    </row>
    <row r="989">
      <c r="W989" s="267"/>
    </row>
    <row r="990">
      <c r="W990" s="267"/>
    </row>
    <row r="991">
      <c r="W991" s="267"/>
    </row>
    <row r="992">
      <c r="W992" s="267"/>
    </row>
    <row r="993">
      <c r="W993" s="267"/>
    </row>
    <row r="994">
      <c r="W994" s="267"/>
    </row>
    <row r="995">
      <c r="W995" s="267"/>
    </row>
    <row r="996">
      <c r="W996" s="267"/>
    </row>
    <row r="997">
      <c r="W997" s="267"/>
    </row>
    <row r="998">
      <c r="W998" s="267"/>
    </row>
    <row r="999">
      <c r="W999" s="267"/>
    </row>
    <row r="1000">
      <c r="W1000" s="267"/>
    </row>
    <row r="1001">
      <c r="W1001" s="267"/>
    </row>
    <row r="1002">
      <c r="W1002" s="267"/>
    </row>
    <row r="1003">
      <c r="W1003" s="267"/>
    </row>
    <row r="1004">
      <c r="W1004" s="267"/>
    </row>
    <row r="1005">
      <c r="W1005" s="267"/>
    </row>
    <row r="1006">
      <c r="W1006" s="267"/>
    </row>
    <row r="1007">
      <c r="W1007" s="267"/>
    </row>
    <row r="1008">
      <c r="W1008" s="267"/>
    </row>
    <row r="1009">
      <c r="W1009" s="267"/>
    </row>
    <row r="1010">
      <c r="W1010" s="267"/>
    </row>
    <row r="1011">
      <c r="W1011" s="267"/>
    </row>
    <row r="1012">
      <c r="W1012" s="267"/>
    </row>
    <row r="1013">
      <c r="W1013" s="267"/>
    </row>
    <row r="1014">
      <c r="W1014" s="267"/>
    </row>
    <row r="1015">
      <c r="W1015" s="267"/>
    </row>
    <row r="1016">
      <c r="W1016" s="267"/>
    </row>
    <row r="1017">
      <c r="W1017" s="267"/>
    </row>
    <row r="1018">
      <c r="W1018" s="267"/>
    </row>
    <row r="1019">
      <c r="W1019" s="267"/>
    </row>
    <row r="1020">
      <c r="W1020" s="267"/>
    </row>
    <row r="1021">
      <c r="W1021" s="267"/>
    </row>
    <row r="1022">
      <c r="W1022" s="267"/>
    </row>
    <row r="1023">
      <c r="W1023" s="267"/>
    </row>
    <row r="1024">
      <c r="W1024" s="267"/>
    </row>
    <row r="1025">
      <c r="W1025" s="267"/>
    </row>
    <row r="1026">
      <c r="W1026" s="267"/>
    </row>
    <row r="1027">
      <c r="W1027" s="267"/>
    </row>
    <row r="1028">
      <c r="W1028" s="267"/>
    </row>
    <row r="1029">
      <c r="W1029" s="267"/>
    </row>
    <row r="1030">
      <c r="W1030" s="267"/>
    </row>
    <row r="1031">
      <c r="W1031" s="267"/>
    </row>
    <row r="1032">
      <c r="W1032" s="267"/>
    </row>
    <row r="1033">
      <c r="W1033" s="267"/>
    </row>
    <row r="1034">
      <c r="W1034" s="267"/>
    </row>
    <row r="1035">
      <c r="W1035" s="267"/>
    </row>
    <row r="1036">
      <c r="W1036" s="267"/>
    </row>
    <row r="1037">
      <c r="W1037" s="267"/>
    </row>
    <row r="1038">
      <c r="W1038" s="267"/>
    </row>
    <row r="1039">
      <c r="W1039" s="267"/>
    </row>
    <row r="1040">
      <c r="W1040" s="267"/>
    </row>
    <row r="1041">
      <c r="W1041" s="267"/>
    </row>
    <row r="1042">
      <c r="W1042" s="267"/>
    </row>
    <row r="1043">
      <c r="W1043" s="267"/>
    </row>
    <row r="1044">
      <c r="W1044" s="267"/>
    </row>
    <row r="1045">
      <c r="W1045" s="267"/>
    </row>
    <row r="1046">
      <c r="W1046" s="267"/>
    </row>
    <row r="1047">
      <c r="W1047" s="267"/>
    </row>
    <row r="1048">
      <c r="W1048" s="267"/>
    </row>
    <row r="1049">
      <c r="W1049" s="267"/>
    </row>
    <row r="1050">
      <c r="W1050" s="267"/>
    </row>
    <row r="1051">
      <c r="W1051" s="267"/>
    </row>
    <row r="1052">
      <c r="W1052" s="267"/>
    </row>
    <row r="1053">
      <c r="W1053" s="267"/>
    </row>
    <row r="1054">
      <c r="W1054" s="267"/>
    </row>
    <row r="1055">
      <c r="W1055" s="267"/>
    </row>
    <row r="1056">
      <c r="W1056" s="267"/>
    </row>
    <row r="1057">
      <c r="W1057" s="267"/>
    </row>
    <row r="1058">
      <c r="W1058" s="267"/>
    </row>
    <row r="1059">
      <c r="W1059" s="267"/>
    </row>
    <row r="1060">
      <c r="W1060" s="267"/>
    </row>
    <row r="1061">
      <c r="W1061" s="267"/>
    </row>
    <row r="1062">
      <c r="W1062" s="267"/>
    </row>
    <row r="1063">
      <c r="W1063" s="267"/>
    </row>
    <row r="1064">
      <c r="W1064" s="267"/>
    </row>
    <row r="1065">
      <c r="W1065" s="267"/>
    </row>
    <row r="1066">
      <c r="W1066" s="267"/>
    </row>
    <row r="1067">
      <c r="W1067" s="267"/>
    </row>
    <row r="1068">
      <c r="W1068" s="267"/>
    </row>
    <row r="1069">
      <c r="W1069" s="267"/>
    </row>
    <row r="1070">
      <c r="W1070" s="267"/>
    </row>
    <row r="1071">
      <c r="W1071" s="267"/>
    </row>
    <row r="1072">
      <c r="W1072" s="267"/>
    </row>
    <row r="1073">
      <c r="W1073" s="267"/>
    </row>
    <row r="1074">
      <c r="W1074" s="267"/>
    </row>
    <row r="1075">
      <c r="W1075" s="267"/>
    </row>
    <row r="1076">
      <c r="W1076" s="267"/>
    </row>
    <row r="1077">
      <c r="W1077" s="267"/>
    </row>
    <row r="1078">
      <c r="W1078" s="267"/>
    </row>
    <row r="1079">
      <c r="W1079" s="267"/>
    </row>
    <row r="1080">
      <c r="W1080" s="267"/>
    </row>
    <row r="1081">
      <c r="W1081" s="267"/>
    </row>
    <row r="1082">
      <c r="W1082" s="267"/>
    </row>
    <row r="1083">
      <c r="W1083" s="267"/>
    </row>
    <row r="1084">
      <c r="W1084" s="267"/>
    </row>
    <row r="1085">
      <c r="W1085" s="267"/>
    </row>
    <row r="1086">
      <c r="W1086" s="267"/>
    </row>
    <row r="1087">
      <c r="W1087" s="267"/>
    </row>
    <row r="1088">
      <c r="W1088" s="267"/>
    </row>
    <row r="1089">
      <c r="W1089" s="267"/>
    </row>
    <row r="1090">
      <c r="W1090" s="267"/>
    </row>
    <row r="1091">
      <c r="W1091" s="267"/>
    </row>
    <row r="1092">
      <c r="W1092" s="267"/>
    </row>
    <row r="1093">
      <c r="W1093" s="267"/>
    </row>
    <row r="1094">
      <c r="W1094" s="267"/>
    </row>
    <row r="1095">
      <c r="W1095" s="267"/>
    </row>
    <row r="1096">
      <c r="W1096" s="267"/>
    </row>
    <row r="1097">
      <c r="W1097" s="267"/>
    </row>
    <row r="1098">
      <c r="W1098" s="267"/>
    </row>
    <row r="1099">
      <c r="W1099" s="267"/>
    </row>
    <row r="1100">
      <c r="W1100" s="267"/>
    </row>
    <row r="1101">
      <c r="W1101" s="267"/>
    </row>
    <row r="1102">
      <c r="W1102" s="267"/>
    </row>
    <row r="1103">
      <c r="W1103" s="267"/>
    </row>
    <row r="1104">
      <c r="W1104" s="267"/>
    </row>
    <row r="1105">
      <c r="W1105" s="267"/>
    </row>
    <row r="1106">
      <c r="W1106" s="267"/>
    </row>
    <row r="1107">
      <c r="W1107" s="267"/>
    </row>
    <row r="1108">
      <c r="W1108" s="267"/>
    </row>
    <row r="1109">
      <c r="W1109" s="267"/>
    </row>
    <row r="1110">
      <c r="W1110" s="267"/>
    </row>
    <row r="1111">
      <c r="W1111" s="267"/>
    </row>
    <row r="1112">
      <c r="W1112" s="267"/>
    </row>
    <row r="1113">
      <c r="W1113" s="267"/>
    </row>
    <row r="1114">
      <c r="W1114" s="267"/>
    </row>
    <row r="1115">
      <c r="W1115" s="267"/>
    </row>
    <row r="1116">
      <c r="W1116" s="267"/>
    </row>
    <row r="1117">
      <c r="W1117" s="267"/>
    </row>
    <row r="1118">
      <c r="W1118" s="267"/>
    </row>
    <row r="1119">
      <c r="W1119" s="267"/>
    </row>
    <row r="1120">
      <c r="W1120" s="267"/>
    </row>
    <row r="1121">
      <c r="W1121" s="267"/>
    </row>
    <row r="1122">
      <c r="W1122" s="267"/>
    </row>
    <row r="1123">
      <c r="W1123" s="267"/>
    </row>
    <row r="1124">
      <c r="W1124" s="267"/>
    </row>
    <row r="1125">
      <c r="W1125" s="267"/>
    </row>
    <row r="1126">
      <c r="W1126" s="267"/>
    </row>
    <row r="1127">
      <c r="W1127" s="267"/>
    </row>
    <row r="1128">
      <c r="W1128" s="267"/>
    </row>
    <row r="1129">
      <c r="W1129" s="267"/>
    </row>
    <row r="1130">
      <c r="W1130" s="267"/>
    </row>
    <row r="1131">
      <c r="W1131" s="267"/>
    </row>
    <row r="1132">
      <c r="W1132" s="267"/>
    </row>
    <row r="1133">
      <c r="W1133" s="267"/>
    </row>
    <row r="1134">
      <c r="W1134" s="267"/>
    </row>
    <row r="1135">
      <c r="W1135" s="267"/>
    </row>
    <row r="1136">
      <c r="W1136" s="267"/>
    </row>
    <row r="1137">
      <c r="W1137" s="267"/>
    </row>
    <row r="1138">
      <c r="W1138" s="267"/>
    </row>
    <row r="1139">
      <c r="W1139" s="267"/>
    </row>
    <row r="1140">
      <c r="W1140" s="267"/>
    </row>
    <row r="1141">
      <c r="W1141" s="267"/>
    </row>
    <row r="1142">
      <c r="W1142" s="267"/>
    </row>
    <row r="1143">
      <c r="W1143" s="267"/>
    </row>
    <row r="1144">
      <c r="W1144" s="267"/>
    </row>
    <row r="1145">
      <c r="W1145" s="267"/>
    </row>
    <row r="1146">
      <c r="W1146" s="267"/>
    </row>
    <row r="1147">
      <c r="W1147" s="267"/>
    </row>
    <row r="1148">
      <c r="W1148" s="267"/>
    </row>
    <row r="1149">
      <c r="W1149" s="267"/>
    </row>
    <row r="1150">
      <c r="W1150" s="267"/>
    </row>
    <row r="1151">
      <c r="W1151" s="267"/>
    </row>
    <row r="1152">
      <c r="W1152" s="267"/>
    </row>
    <row r="1153">
      <c r="W1153" s="267"/>
    </row>
    <row r="1154">
      <c r="W1154" s="267"/>
    </row>
    <row r="1155">
      <c r="W1155" s="267"/>
    </row>
    <row r="1156">
      <c r="W1156" s="267"/>
    </row>
    <row r="1157">
      <c r="W1157" s="267"/>
    </row>
    <row r="1158">
      <c r="W1158" s="267"/>
    </row>
    <row r="1159">
      <c r="W1159" s="267"/>
    </row>
    <row r="1160">
      <c r="W1160" s="267"/>
    </row>
    <row r="1161">
      <c r="W1161" s="267"/>
    </row>
    <row r="1162">
      <c r="W1162" s="267"/>
    </row>
    <row r="1163">
      <c r="W1163" s="267"/>
    </row>
    <row r="1164">
      <c r="W1164" s="267"/>
    </row>
    <row r="1165">
      <c r="W1165" s="267"/>
    </row>
    <row r="1166">
      <c r="W1166" s="267"/>
    </row>
    <row r="1167">
      <c r="W1167" s="267"/>
    </row>
    <row r="1168">
      <c r="W1168" s="267"/>
    </row>
    <row r="1169">
      <c r="W1169" s="267"/>
    </row>
    <row r="1170">
      <c r="W1170" s="267"/>
    </row>
    <row r="1171">
      <c r="W1171" s="267"/>
    </row>
    <row r="1172">
      <c r="W1172" s="267"/>
    </row>
    <row r="1173">
      <c r="W1173" s="267"/>
    </row>
    <row r="1174">
      <c r="W1174" s="267"/>
    </row>
    <row r="1175">
      <c r="W1175" s="267"/>
    </row>
    <row r="1176">
      <c r="W1176" s="267"/>
    </row>
    <row r="1177">
      <c r="W1177" s="267"/>
    </row>
    <row r="1178">
      <c r="W1178" s="267"/>
    </row>
    <row r="1179">
      <c r="W1179" s="267"/>
    </row>
    <row r="1180">
      <c r="W1180" s="267"/>
    </row>
    <row r="1181">
      <c r="W1181" s="267"/>
    </row>
    <row r="1182">
      <c r="W1182" s="267"/>
    </row>
    <row r="1183">
      <c r="W1183" s="267"/>
    </row>
    <row r="1184">
      <c r="W1184" s="267"/>
    </row>
    <row r="1185">
      <c r="W1185" s="267"/>
    </row>
    <row r="1186">
      <c r="W1186" s="267"/>
    </row>
    <row r="1187">
      <c r="W1187" s="267"/>
    </row>
    <row r="1188">
      <c r="W1188" s="267"/>
    </row>
    <row r="1189">
      <c r="W1189" s="267"/>
    </row>
    <row r="1190">
      <c r="W1190" s="267"/>
    </row>
    <row r="1191">
      <c r="W1191" s="267"/>
    </row>
    <row r="1192">
      <c r="W1192" s="267"/>
    </row>
    <row r="1193">
      <c r="W1193" s="267"/>
    </row>
    <row r="1194">
      <c r="W1194" s="267"/>
    </row>
    <row r="1195">
      <c r="W1195" s="267"/>
    </row>
    <row r="1196">
      <c r="W1196" s="267"/>
    </row>
    <row r="1197">
      <c r="W1197" s="267"/>
    </row>
    <row r="1198">
      <c r="W1198" s="267"/>
    </row>
    <row r="1199">
      <c r="W1199" s="267"/>
    </row>
    <row r="1200">
      <c r="W1200" s="267"/>
    </row>
    <row r="1201">
      <c r="W1201" s="267"/>
    </row>
    <row r="1202">
      <c r="W1202" s="267"/>
    </row>
    <row r="1203">
      <c r="W1203" s="267"/>
    </row>
    <row r="1204">
      <c r="W1204" s="267"/>
    </row>
    <row r="1205">
      <c r="W1205" s="267"/>
    </row>
    <row r="1206">
      <c r="W1206" s="267"/>
    </row>
    <row r="1207">
      <c r="W1207" s="267"/>
    </row>
    <row r="1208">
      <c r="W1208" s="267"/>
    </row>
    <row r="1209">
      <c r="W1209" s="267"/>
    </row>
    <row r="1210">
      <c r="W1210" s="267"/>
    </row>
    <row r="1211">
      <c r="W1211" s="267"/>
    </row>
    <row r="1212">
      <c r="W1212" s="267"/>
    </row>
    <row r="1213">
      <c r="W1213" s="267"/>
    </row>
    <row r="1214">
      <c r="W1214" s="267"/>
    </row>
    <row r="1215">
      <c r="W1215" s="267"/>
    </row>
    <row r="1216">
      <c r="W1216" s="267"/>
    </row>
    <row r="1217">
      <c r="W1217" s="267"/>
    </row>
    <row r="1218">
      <c r="W1218" s="267"/>
    </row>
    <row r="1219">
      <c r="W1219" s="267"/>
    </row>
    <row r="1220">
      <c r="W1220" s="267"/>
    </row>
    <row r="1221">
      <c r="W1221" s="267"/>
    </row>
    <row r="1222">
      <c r="W1222" s="267"/>
    </row>
    <row r="1223">
      <c r="W1223" s="267"/>
    </row>
    <row r="1224">
      <c r="W1224" s="267"/>
    </row>
    <row r="1225">
      <c r="W1225" s="267"/>
    </row>
    <row r="1226">
      <c r="W1226" s="267"/>
    </row>
    <row r="1227">
      <c r="W1227" s="267"/>
    </row>
    <row r="1228">
      <c r="W1228" s="267"/>
    </row>
    <row r="1229">
      <c r="W1229" s="267"/>
    </row>
    <row r="1230">
      <c r="W1230" s="267"/>
    </row>
    <row r="1231">
      <c r="W1231" s="267"/>
    </row>
    <row r="1232">
      <c r="W1232" s="267"/>
    </row>
    <row r="1233">
      <c r="W1233" s="267"/>
    </row>
    <row r="1234">
      <c r="W1234" s="267"/>
    </row>
    <row r="1235">
      <c r="W1235" s="267"/>
    </row>
    <row r="1236">
      <c r="W1236" s="267"/>
    </row>
    <row r="1237">
      <c r="W1237" s="267"/>
    </row>
    <row r="1238">
      <c r="W1238" s="267"/>
    </row>
    <row r="1239">
      <c r="W1239" s="267"/>
    </row>
    <row r="1240">
      <c r="W1240" s="267"/>
    </row>
    <row r="1241">
      <c r="W1241" s="267"/>
    </row>
    <row r="1242">
      <c r="W1242" s="267"/>
    </row>
    <row r="1243">
      <c r="W1243" s="267"/>
    </row>
    <row r="1244">
      <c r="W1244" s="267"/>
    </row>
    <row r="1245">
      <c r="W1245" s="267"/>
    </row>
    <row r="1246">
      <c r="W1246" s="267"/>
    </row>
    <row r="1247">
      <c r="W1247" s="267"/>
    </row>
    <row r="1248">
      <c r="W1248" s="267"/>
    </row>
    <row r="1249">
      <c r="W1249" s="267"/>
    </row>
    <row r="1250">
      <c r="W1250" s="267"/>
    </row>
    <row r="1251">
      <c r="W1251" s="267"/>
    </row>
    <row r="1252">
      <c r="W1252" s="267"/>
    </row>
    <row r="1253">
      <c r="W1253" s="267"/>
    </row>
    <row r="1254">
      <c r="W1254" s="267"/>
    </row>
    <row r="1255">
      <c r="W1255" s="267"/>
    </row>
    <row r="1256">
      <c r="W1256" s="267"/>
    </row>
    <row r="1257">
      <c r="W1257" s="267"/>
    </row>
    <row r="1258">
      <c r="W1258" s="267"/>
    </row>
    <row r="1259">
      <c r="W1259" s="267"/>
    </row>
    <row r="1260">
      <c r="W1260" s="267"/>
    </row>
    <row r="1261">
      <c r="W1261" s="267"/>
    </row>
    <row r="1262">
      <c r="W1262" s="267"/>
    </row>
    <row r="1263">
      <c r="W1263" s="267"/>
    </row>
    <row r="1264">
      <c r="W1264" s="267"/>
    </row>
    <row r="1265">
      <c r="W1265" s="267"/>
    </row>
    <row r="1266">
      <c r="W1266" s="267"/>
    </row>
    <row r="1267">
      <c r="W1267" s="267"/>
    </row>
    <row r="1268">
      <c r="W1268" s="267"/>
    </row>
    <row r="1269">
      <c r="W1269" s="267"/>
    </row>
    <row r="1270">
      <c r="W1270" s="267"/>
    </row>
    <row r="1271">
      <c r="W1271" s="267"/>
    </row>
    <row r="1272">
      <c r="W1272" s="267"/>
    </row>
    <row r="1273">
      <c r="W1273" s="267"/>
    </row>
    <row r="1274">
      <c r="W1274" s="267"/>
    </row>
    <row r="1275">
      <c r="W1275" s="267"/>
    </row>
    <row r="1276">
      <c r="W1276" s="267"/>
    </row>
    <row r="1277">
      <c r="W1277" s="267"/>
    </row>
    <row r="1278">
      <c r="W1278" s="267"/>
    </row>
    <row r="1279">
      <c r="W1279" s="267"/>
    </row>
    <row r="1280">
      <c r="W1280" s="267"/>
    </row>
    <row r="1281">
      <c r="W1281" s="267"/>
    </row>
    <row r="1282">
      <c r="W1282" s="267"/>
    </row>
    <row r="1283">
      <c r="W1283" s="267"/>
    </row>
    <row r="1284">
      <c r="W1284" s="267"/>
    </row>
    <row r="1285">
      <c r="W1285" s="267"/>
    </row>
    <row r="1286">
      <c r="W1286" s="267"/>
    </row>
    <row r="1287">
      <c r="W1287" s="267"/>
    </row>
    <row r="1288">
      <c r="W1288" s="267"/>
    </row>
    <row r="1289">
      <c r="W1289" s="267"/>
    </row>
    <row r="1290">
      <c r="W1290" s="267"/>
    </row>
    <row r="1291">
      <c r="W1291" s="267"/>
    </row>
    <row r="1292">
      <c r="W1292" s="267"/>
    </row>
    <row r="1293">
      <c r="W1293" s="267"/>
    </row>
    <row r="1294">
      <c r="W1294" s="267"/>
    </row>
    <row r="1295">
      <c r="W1295" s="267"/>
    </row>
    <row r="1296">
      <c r="W1296" s="267"/>
    </row>
    <row r="1297">
      <c r="W1297" s="267"/>
    </row>
    <row r="1298">
      <c r="W1298" s="267"/>
    </row>
    <row r="1299">
      <c r="W1299" s="267"/>
    </row>
    <row r="1300">
      <c r="W1300" s="267"/>
    </row>
    <row r="1301">
      <c r="W1301" s="267"/>
    </row>
    <row r="1302">
      <c r="W1302" s="267"/>
    </row>
    <row r="1303">
      <c r="W1303" s="267"/>
    </row>
    <row r="1304">
      <c r="W1304" s="267"/>
    </row>
    <row r="1305">
      <c r="W1305" s="267"/>
    </row>
    <row r="1306">
      <c r="W1306" s="267"/>
    </row>
    <row r="1307">
      <c r="W1307" s="267"/>
    </row>
    <row r="1308">
      <c r="W1308" s="267"/>
    </row>
    <row r="1309">
      <c r="W1309" s="267"/>
    </row>
    <row r="1310">
      <c r="W1310" s="267"/>
    </row>
    <row r="1311">
      <c r="W1311" s="267"/>
    </row>
    <row r="1312">
      <c r="W1312" s="267"/>
    </row>
    <row r="1313">
      <c r="W1313" s="267"/>
    </row>
    <row r="1314">
      <c r="W1314" s="267"/>
    </row>
    <row r="1315">
      <c r="W1315" s="267"/>
    </row>
    <row r="1316">
      <c r="W1316" s="267"/>
    </row>
    <row r="1317">
      <c r="W1317" s="267"/>
    </row>
    <row r="1318">
      <c r="W1318" s="267"/>
    </row>
    <row r="1319">
      <c r="W1319" s="267"/>
    </row>
    <row r="1320">
      <c r="W1320" s="267"/>
    </row>
    <row r="1321">
      <c r="W1321" s="267"/>
    </row>
    <row r="1322">
      <c r="W1322" s="267"/>
    </row>
    <row r="1323">
      <c r="W1323" s="267"/>
    </row>
    <row r="1324">
      <c r="W1324" s="267"/>
    </row>
    <row r="1325">
      <c r="W1325" s="267"/>
    </row>
    <row r="1326">
      <c r="W1326" s="267"/>
    </row>
    <row r="1327">
      <c r="W1327" s="267"/>
    </row>
    <row r="1328">
      <c r="W1328" s="267"/>
    </row>
    <row r="1329">
      <c r="W1329" s="267"/>
    </row>
    <row r="1330">
      <c r="W1330" s="267"/>
    </row>
    <row r="1331">
      <c r="W1331" s="267"/>
    </row>
    <row r="1332">
      <c r="W1332" s="267"/>
    </row>
    <row r="1333">
      <c r="W1333" s="267"/>
    </row>
    <row r="1334">
      <c r="W1334" s="267"/>
    </row>
    <row r="1335">
      <c r="W1335" s="267"/>
    </row>
    <row r="1336">
      <c r="W1336" s="267"/>
    </row>
    <row r="1337">
      <c r="W1337" s="267"/>
    </row>
    <row r="1338">
      <c r="W1338" s="267"/>
    </row>
    <row r="1339">
      <c r="W1339" s="267"/>
    </row>
    <row r="1340">
      <c r="W1340" s="267"/>
    </row>
    <row r="1341">
      <c r="W1341" s="267"/>
    </row>
    <row r="1342">
      <c r="W1342" s="267"/>
    </row>
    <row r="1343">
      <c r="W1343" s="267"/>
    </row>
    <row r="1344">
      <c r="W1344" s="267"/>
    </row>
    <row r="1345">
      <c r="W1345" s="267"/>
    </row>
    <row r="1346">
      <c r="W1346" s="267"/>
    </row>
    <row r="1347">
      <c r="W1347" s="267"/>
    </row>
    <row r="1348">
      <c r="W1348" s="267"/>
    </row>
    <row r="1349">
      <c r="W1349" s="267"/>
    </row>
    <row r="1350">
      <c r="W1350" s="267"/>
    </row>
    <row r="1351">
      <c r="W1351" s="267"/>
    </row>
    <row r="1352">
      <c r="W1352" s="267"/>
    </row>
    <row r="1353">
      <c r="W1353" s="267"/>
    </row>
    <row r="1354">
      <c r="W1354" s="267"/>
    </row>
    <row r="1355">
      <c r="W1355" s="267"/>
    </row>
    <row r="1356">
      <c r="W1356" s="267"/>
    </row>
    <row r="1357">
      <c r="W1357" s="267"/>
    </row>
    <row r="1358">
      <c r="W1358" s="267"/>
    </row>
    <row r="1359">
      <c r="W1359" s="267"/>
    </row>
    <row r="1360">
      <c r="W1360" s="267"/>
    </row>
    <row r="1361">
      <c r="W1361" s="267"/>
    </row>
    <row r="1362">
      <c r="W1362" s="267"/>
    </row>
    <row r="1363">
      <c r="W1363" s="267"/>
    </row>
    <row r="1364">
      <c r="W1364" s="267"/>
    </row>
    <row r="1365">
      <c r="W1365" s="267"/>
    </row>
    <row r="1366">
      <c r="W1366" s="267"/>
    </row>
    <row r="1367">
      <c r="W1367" s="267"/>
    </row>
    <row r="1368">
      <c r="W1368" s="267"/>
    </row>
    <row r="1369">
      <c r="W1369" s="267"/>
    </row>
    <row r="1370">
      <c r="W1370" s="267"/>
    </row>
    <row r="1371">
      <c r="W1371" s="267"/>
    </row>
    <row r="1372">
      <c r="W1372" s="267"/>
    </row>
    <row r="1373">
      <c r="W1373" s="267"/>
    </row>
    <row r="1374">
      <c r="W1374" s="267"/>
    </row>
    <row r="1375">
      <c r="W1375" s="267"/>
    </row>
    <row r="1376">
      <c r="W1376" s="267"/>
    </row>
    <row r="1377">
      <c r="W1377" s="267"/>
    </row>
    <row r="1378">
      <c r="W1378" s="267"/>
    </row>
    <row r="1379">
      <c r="W1379" s="267"/>
    </row>
    <row r="1380">
      <c r="W1380" s="267"/>
    </row>
    <row r="1381">
      <c r="W1381" s="267"/>
    </row>
    <row r="1382">
      <c r="W1382" s="267"/>
    </row>
    <row r="1383">
      <c r="W1383" s="267"/>
    </row>
    <row r="1384">
      <c r="W1384" s="267"/>
    </row>
    <row r="1385">
      <c r="W1385" s="267"/>
    </row>
    <row r="1386">
      <c r="W1386" s="267"/>
    </row>
    <row r="1387">
      <c r="W1387" s="267"/>
    </row>
    <row r="1388">
      <c r="W1388" s="267"/>
    </row>
    <row r="1389">
      <c r="W1389" s="267"/>
    </row>
    <row r="1390">
      <c r="W1390" s="267"/>
    </row>
    <row r="1391">
      <c r="W1391" s="267"/>
    </row>
    <row r="1392">
      <c r="W1392" s="267"/>
    </row>
    <row r="1393">
      <c r="W1393" s="267"/>
    </row>
    <row r="1394">
      <c r="W1394" s="267"/>
    </row>
    <row r="1395">
      <c r="W1395" s="267"/>
    </row>
    <row r="1396">
      <c r="W1396" s="267"/>
    </row>
    <row r="1397">
      <c r="W1397" s="267"/>
    </row>
    <row r="1398">
      <c r="W1398" s="267"/>
    </row>
    <row r="1399">
      <c r="W1399" s="267"/>
    </row>
    <row r="1400">
      <c r="W1400" s="267"/>
    </row>
    <row r="1401">
      <c r="W1401" s="267"/>
    </row>
    <row r="1402">
      <c r="W1402" s="267"/>
    </row>
    <row r="1403">
      <c r="W1403" s="267"/>
    </row>
    <row r="1404">
      <c r="W1404" s="267"/>
    </row>
    <row r="1405">
      <c r="W1405" s="267"/>
    </row>
    <row r="1406">
      <c r="W1406" s="267"/>
    </row>
    <row r="1407">
      <c r="W1407" s="267"/>
    </row>
    <row r="1408">
      <c r="W1408" s="267"/>
    </row>
    <row r="1409">
      <c r="W1409" s="267"/>
    </row>
    <row r="1410">
      <c r="W1410" s="267"/>
    </row>
    <row r="1411">
      <c r="W1411" s="267"/>
    </row>
    <row r="1412">
      <c r="W1412" s="267"/>
    </row>
    <row r="1413">
      <c r="W1413" s="267"/>
    </row>
    <row r="1414">
      <c r="W1414" s="267"/>
    </row>
    <row r="1415">
      <c r="W1415" s="267"/>
    </row>
    <row r="1416">
      <c r="W1416" s="267"/>
    </row>
    <row r="1417">
      <c r="W1417" s="267"/>
    </row>
    <row r="1418">
      <c r="W1418" s="267"/>
    </row>
    <row r="1419">
      <c r="W1419" s="267"/>
    </row>
    <row r="1420">
      <c r="W1420" s="267"/>
    </row>
    <row r="1421">
      <c r="W1421" s="267"/>
    </row>
    <row r="1422">
      <c r="W1422" s="267"/>
    </row>
    <row r="1423">
      <c r="W1423" s="267"/>
    </row>
    <row r="1424">
      <c r="W1424" s="267"/>
    </row>
    <row r="1425">
      <c r="W1425" s="267"/>
    </row>
    <row r="1426">
      <c r="W1426" s="267"/>
    </row>
    <row r="1427">
      <c r="W1427" s="267"/>
    </row>
    <row r="1428">
      <c r="W1428" s="267"/>
    </row>
    <row r="1429">
      <c r="W1429" s="267"/>
    </row>
    <row r="1430">
      <c r="W1430" s="267"/>
    </row>
    <row r="1431">
      <c r="W1431" s="267"/>
    </row>
    <row r="1432">
      <c r="W1432" s="267"/>
    </row>
    <row r="1433">
      <c r="W1433" s="267"/>
    </row>
    <row r="1434">
      <c r="W1434" s="267"/>
    </row>
    <row r="1435">
      <c r="W1435" s="267"/>
    </row>
    <row r="1436">
      <c r="W1436" s="267"/>
    </row>
    <row r="1437">
      <c r="W1437" s="267"/>
    </row>
    <row r="1438">
      <c r="W1438" s="267"/>
    </row>
    <row r="1439">
      <c r="W1439" s="267"/>
    </row>
    <row r="1440">
      <c r="W1440" s="267"/>
    </row>
    <row r="1441">
      <c r="W1441" s="267"/>
    </row>
    <row r="1442">
      <c r="W1442" s="267"/>
    </row>
    <row r="1443">
      <c r="W1443" s="267"/>
    </row>
    <row r="1444">
      <c r="W1444" s="267"/>
    </row>
    <row r="1445">
      <c r="W1445" s="267"/>
    </row>
    <row r="1446">
      <c r="W1446" s="267"/>
    </row>
    <row r="1447">
      <c r="W1447" s="267"/>
    </row>
    <row r="1448">
      <c r="W1448" s="267"/>
    </row>
    <row r="1449">
      <c r="W1449" s="267"/>
    </row>
    <row r="1450">
      <c r="W1450" s="267"/>
    </row>
    <row r="1451">
      <c r="W1451" s="267"/>
    </row>
    <row r="1452">
      <c r="W1452" s="267"/>
    </row>
    <row r="1453">
      <c r="W1453" s="267"/>
    </row>
    <row r="1454">
      <c r="W1454" s="267"/>
    </row>
    <row r="1455">
      <c r="W1455" s="267"/>
    </row>
    <row r="1456">
      <c r="W1456" s="267"/>
    </row>
    <row r="1457">
      <c r="W1457" s="267"/>
    </row>
    <row r="1458">
      <c r="W1458" s="267"/>
    </row>
    <row r="1459">
      <c r="W1459" s="267"/>
    </row>
    <row r="1460">
      <c r="W1460" s="267"/>
    </row>
    <row r="1461">
      <c r="W1461" s="267"/>
    </row>
    <row r="1462">
      <c r="W1462" s="267"/>
    </row>
    <row r="1463">
      <c r="W1463" s="267"/>
    </row>
    <row r="1464">
      <c r="W1464" s="267"/>
    </row>
    <row r="1465">
      <c r="W1465" s="267"/>
    </row>
    <row r="1466">
      <c r="W1466" s="267"/>
    </row>
    <row r="1467">
      <c r="W1467" s="267"/>
    </row>
    <row r="1468">
      <c r="W1468" s="267"/>
    </row>
    <row r="1469">
      <c r="W1469" s="267"/>
    </row>
    <row r="1470">
      <c r="W1470" s="267"/>
    </row>
    <row r="1471">
      <c r="W1471" s="267"/>
    </row>
    <row r="1472">
      <c r="W1472" s="267"/>
    </row>
    <row r="1473">
      <c r="W1473" s="267"/>
    </row>
    <row r="1474">
      <c r="W1474" s="267"/>
    </row>
    <row r="1475">
      <c r="W1475" s="267"/>
    </row>
    <row r="1476">
      <c r="W1476" s="267"/>
    </row>
    <row r="1477">
      <c r="W1477" s="267"/>
    </row>
    <row r="1478">
      <c r="W1478" s="267"/>
    </row>
    <row r="1479">
      <c r="W1479" s="267"/>
    </row>
    <row r="1480">
      <c r="W1480" s="267"/>
    </row>
    <row r="1481">
      <c r="W1481" s="267"/>
    </row>
    <row r="1482">
      <c r="W1482" s="267"/>
    </row>
    <row r="1483">
      <c r="W1483" s="267"/>
    </row>
    <row r="1484">
      <c r="W1484" s="267"/>
    </row>
    <row r="1485">
      <c r="W1485" s="267"/>
    </row>
    <row r="1486">
      <c r="W1486" s="267"/>
    </row>
    <row r="1487">
      <c r="W1487" s="267"/>
    </row>
    <row r="1488">
      <c r="W1488" s="267"/>
    </row>
    <row r="1489">
      <c r="W1489" s="267"/>
    </row>
    <row r="1490">
      <c r="W1490" s="267"/>
    </row>
    <row r="1491">
      <c r="W1491" s="267"/>
    </row>
    <row r="1492">
      <c r="W1492" s="267"/>
    </row>
    <row r="1493">
      <c r="W1493" s="267"/>
    </row>
    <row r="1494">
      <c r="W1494" s="267"/>
    </row>
    <row r="1495">
      <c r="W1495" s="267"/>
    </row>
    <row r="1496">
      <c r="W1496" s="267"/>
    </row>
    <row r="1497">
      <c r="W1497" s="267"/>
    </row>
    <row r="1498">
      <c r="W1498" s="267"/>
    </row>
    <row r="1499">
      <c r="W1499" s="267"/>
    </row>
    <row r="1500">
      <c r="W1500" s="267"/>
    </row>
    <row r="1501">
      <c r="W1501" s="267"/>
    </row>
    <row r="1502">
      <c r="W1502" s="267"/>
    </row>
    <row r="1503">
      <c r="W1503" s="267"/>
    </row>
    <row r="1504">
      <c r="W1504" s="267"/>
    </row>
    <row r="1505">
      <c r="W1505" s="267"/>
    </row>
    <row r="1506">
      <c r="W1506" s="267"/>
    </row>
    <row r="1507">
      <c r="W1507" s="267"/>
    </row>
    <row r="1508">
      <c r="W1508" s="267"/>
    </row>
    <row r="1509">
      <c r="W1509" s="267"/>
    </row>
    <row r="1510">
      <c r="W1510" s="267"/>
    </row>
    <row r="1511">
      <c r="W1511" s="267"/>
    </row>
    <row r="1512">
      <c r="W1512" s="267"/>
    </row>
    <row r="1513">
      <c r="W1513" s="267"/>
    </row>
    <row r="1514">
      <c r="W1514" s="267"/>
    </row>
    <row r="1515">
      <c r="W1515" s="267"/>
    </row>
    <row r="1516">
      <c r="W1516" s="267"/>
    </row>
    <row r="1517">
      <c r="W1517" s="267"/>
    </row>
    <row r="1518">
      <c r="W1518" s="267"/>
    </row>
    <row r="1519">
      <c r="W1519" s="267"/>
    </row>
    <row r="1520">
      <c r="W1520" s="267"/>
    </row>
    <row r="1521">
      <c r="W1521" s="267"/>
    </row>
    <row r="1522">
      <c r="W1522" s="267"/>
    </row>
    <row r="1523">
      <c r="W1523" s="267"/>
    </row>
    <row r="1524">
      <c r="W1524" s="267"/>
    </row>
    <row r="1525">
      <c r="W1525" s="267"/>
    </row>
    <row r="1526">
      <c r="W1526" s="267"/>
    </row>
    <row r="1527">
      <c r="W1527" s="267"/>
    </row>
    <row r="1528">
      <c r="W1528" s="267"/>
    </row>
    <row r="1529">
      <c r="W1529" s="267"/>
    </row>
    <row r="1530">
      <c r="W1530" s="267"/>
    </row>
    <row r="1531">
      <c r="W1531" s="267"/>
    </row>
    <row r="1532">
      <c r="W1532" s="267"/>
    </row>
    <row r="1533">
      <c r="W1533" s="267"/>
    </row>
    <row r="1534">
      <c r="W1534" s="267"/>
    </row>
    <row r="1535">
      <c r="W1535" s="267"/>
    </row>
    <row r="1536">
      <c r="W1536" s="267"/>
    </row>
    <row r="1537">
      <c r="W1537" s="267"/>
    </row>
    <row r="1538">
      <c r="W1538" s="267"/>
    </row>
    <row r="1539">
      <c r="W1539" s="267"/>
    </row>
    <row r="1540">
      <c r="W1540" s="267"/>
    </row>
    <row r="1541">
      <c r="W1541" s="267"/>
    </row>
    <row r="1542">
      <c r="W1542" s="267"/>
    </row>
    <row r="1543">
      <c r="W1543" s="267"/>
    </row>
    <row r="1544">
      <c r="W1544" s="267"/>
    </row>
    <row r="1545">
      <c r="W1545" s="267"/>
    </row>
    <row r="1546">
      <c r="W1546" s="267"/>
    </row>
    <row r="1547">
      <c r="W1547" s="267"/>
    </row>
    <row r="1548">
      <c r="W1548" s="267"/>
    </row>
    <row r="1549">
      <c r="W1549" s="267"/>
    </row>
    <row r="1550">
      <c r="W1550" s="267"/>
    </row>
    <row r="1551">
      <c r="W1551" s="267"/>
    </row>
    <row r="1552">
      <c r="W1552" s="267"/>
    </row>
    <row r="1553">
      <c r="W1553" s="267"/>
    </row>
    <row r="1554">
      <c r="W1554" s="267"/>
    </row>
    <row r="1555">
      <c r="W1555" s="267"/>
    </row>
    <row r="1556">
      <c r="W1556" s="267"/>
    </row>
    <row r="1557">
      <c r="W1557" s="267"/>
    </row>
    <row r="1558">
      <c r="W1558" s="267"/>
    </row>
    <row r="1559">
      <c r="W1559" s="267"/>
    </row>
    <row r="1560">
      <c r="W1560" s="267"/>
    </row>
    <row r="1561">
      <c r="W1561" s="267"/>
    </row>
    <row r="1562">
      <c r="W1562" s="267"/>
    </row>
    <row r="1563">
      <c r="W1563" s="267"/>
    </row>
    <row r="1564">
      <c r="W1564" s="267"/>
    </row>
    <row r="1565">
      <c r="W1565" s="267"/>
    </row>
    <row r="1566">
      <c r="W1566" s="267"/>
    </row>
    <row r="1567">
      <c r="W1567" s="267"/>
    </row>
    <row r="1568">
      <c r="W1568" s="267"/>
    </row>
    <row r="1569">
      <c r="W1569" s="267"/>
    </row>
    <row r="1570">
      <c r="W1570" s="267"/>
    </row>
    <row r="1571">
      <c r="W1571" s="267"/>
    </row>
    <row r="1572">
      <c r="W1572" s="267"/>
    </row>
    <row r="1573">
      <c r="W1573" s="267"/>
    </row>
    <row r="1574">
      <c r="W1574" s="267"/>
    </row>
    <row r="1575">
      <c r="W1575" s="267"/>
    </row>
    <row r="1576">
      <c r="W1576" s="267"/>
    </row>
    <row r="1577">
      <c r="W1577" s="267"/>
    </row>
    <row r="1578">
      <c r="W1578" s="267"/>
    </row>
    <row r="1579">
      <c r="W1579" s="267"/>
    </row>
    <row r="1580">
      <c r="W1580" s="267"/>
    </row>
    <row r="1581">
      <c r="W1581" s="267"/>
    </row>
    <row r="1582">
      <c r="W1582" s="267"/>
    </row>
    <row r="1583">
      <c r="W1583" s="267"/>
    </row>
    <row r="1584">
      <c r="W1584" s="267"/>
    </row>
    <row r="1585">
      <c r="W1585" s="267"/>
    </row>
    <row r="1586">
      <c r="W1586" s="267"/>
    </row>
    <row r="1587">
      <c r="W1587" s="267"/>
    </row>
    <row r="1588">
      <c r="W1588" s="267"/>
    </row>
    <row r="1589">
      <c r="W1589" s="267"/>
    </row>
    <row r="1590">
      <c r="W1590" s="267"/>
    </row>
    <row r="1591">
      <c r="W1591" s="267"/>
    </row>
    <row r="1592">
      <c r="W1592" s="267"/>
    </row>
    <row r="1593">
      <c r="W1593" s="267"/>
    </row>
    <row r="1594">
      <c r="W1594" s="267"/>
    </row>
    <row r="1595">
      <c r="W1595" s="267"/>
    </row>
    <row r="1596">
      <c r="W1596" s="267"/>
    </row>
    <row r="1597">
      <c r="W1597" s="267"/>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71" t="s">
        <v>424</v>
      </c>
      <c r="H3" s="24"/>
    </row>
    <row r="4">
      <c r="H4" s="24"/>
    </row>
    <row r="5">
      <c r="B5" s="272" t="s">
        <v>425</v>
      </c>
      <c r="C5" s="273">
        <v>2.0</v>
      </c>
    </row>
    <row r="6">
      <c r="B6" s="272" t="s">
        <v>426</v>
      </c>
      <c r="C6" s="273">
        <v>10.0</v>
      </c>
    </row>
    <row r="7">
      <c r="B7" s="274"/>
      <c r="D7" s="50" t="s">
        <v>427</v>
      </c>
      <c r="E7" s="50" t="s">
        <v>428</v>
      </c>
      <c r="G7" s="19" t="s">
        <v>429</v>
      </c>
    </row>
    <row r="8">
      <c r="B8" s="63"/>
      <c r="C8" s="275" t="s">
        <v>430</v>
      </c>
      <c r="D8" s="275" t="s">
        <v>431</v>
      </c>
      <c r="E8" s="275" t="s">
        <v>431</v>
      </c>
      <c r="G8" s="276" t="s">
        <v>432</v>
      </c>
      <c r="H8" s="277" t="str">
        <f>min(MIN(C9:C13))</f>
        <v>#REF!</v>
      </c>
      <c r="I8" s="30"/>
      <c r="J8" s="30" t="s">
        <v>410</v>
      </c>
      <c r="K8" s="31" t="str">
        <f>(H11-H9)/(H10-H8)</f>
        <v>#REF!</v>
      </c>
    </row>
    <row r="9">
      <c r="B9" s="278" t="s">
        <v>7</v>
      </c>
      <c r="C9" s="279" t="str">
        <f>VLOOKUP(B9,'Modelos actuales'!$B$2:$E$8,MATCH(#REF!,'Modelos actuales'!$B$1:$E$1,0),0)</f>
        <v>#REF!</v>
      </c>
      <c r="D9" s="280" t="str">
        <f t="shared" ref="D9:D13" si="1">C9*$D$14/$C$14</f>
        <v>#REF!</v>
      </c>
      <c r="E9" s="281" t="str">
        <f t="shared" ref="E9:E14" si="2">C9*$K$8+$K$9</f>
        <v>#REF!</v>
      </c>
      <c r="G9" s="276" t="s">
        <v>433</v>
      </c>
      <c r="H9" s="282">
        <f>C5</f>
        <v>2</v>
      </c>
      <c r="I9" s="30"/>
      <c r="J9" s="30" t="s">
        <v>434</v>
      </c>
      <c r="K9" s="31" t="str">
        <f>H11-K8*H10</f>
        <v>#REF!</v>
      </c>
      <c r="M9" s="266"/>
      <c r="N9" s="266"/>
    </row>
    <row r="10">
      <c r="B10" s="283" t="s">
        <v>9</v>
      </c>
      <c r="C10" s="279" t="str">
        <f>VLOOKUP(B10,'Modelos actuales'!$B$2:$E$8,MATCH(#REF!,'Modelos actuales'!$B$1:$E$1,0),0)</f>
        <v>#REF!</v>
      </c>
      <c r="D10" s="280" t="str">
        <f t="shared" si="1"/>
        <v>#REF!</v>
      </c>
      <c r="E10" s="280" t="str">
        <f t="shared" si="2"/>
        <v>#REF!</v>
      </c>
      <c r="G10" s="276" t="s">
        <v>435</v>
      </c>
      <c r="H10" s="284" t="str">
        <f>MAX(C9:C13)</f>
        <v>#REF!</v>
      </c>
      <c r="I10" s="30"/>
      <c r="J10" s="30"/>
      <c r="K10" s="30"/>
      <c r="L10" s="266"/>
      <c r="M10" s="266"/>
      <c r="N10" s="266"/>
    </row>
    <row r="11">
      <c r="B11" s="283" t="s">
        <v>12</v>
      </c>
      <c r="C11" s="279" t="str">
        <f>VLOOKUP(B11,'Modelos actuales'!$B$2:$E$8,MATCH(#REF!,'Modelos actuales'!$B$1:$E$1,0),0)</f>
        <v>#REF!</v>
      </c>
      <c r="D11" s="280" t="str">
        <f t="shared" si="1"/>
        <v>#REF!</v>
      </c>
      <c r="E11" s="280" t="str">
        <f t="shared" si="2"/>
        <v>#REF!</v>
      </c>
      <c r="G11" s="276" t="s">
        <v>436</v>
      </c>
      <c r="H11" s="282">
        <v>26.3</v>
      </c>
      <c r="I11" s="30"/>
      <c r="J11" s="30"/>
      <c r="K11" s="30"/>
      <c r="L11" s="266"/>
      <c r="M11" s="266"/>
      <c r="N11" s="266"/>
    </row>
    <row r="12">
      <c r="B12" s="283" t="s">
        <v>10</v>
      </c>
      <c r="C12" s="279" t="str">
        <f>VLOOKUP(B12,'Modelos actuales'!$B$2:$E$8,MATCH(#REF!,'Modelos actuales'!$B$1:$E$1,0),0)</f>
        <v>#REF!</v>
      </c>
      <c r="D12" s="280" t="str">
        <f t="shared" si="1"/>
        <v>#REF!</v>
      </c>
      <c r="E12" s="280" t="str">
        <f t="shared" si="2"/>
        <v>#REF!</v>
      </c>
      <c r="L12" s="266"/>
    </row>
    <row r="13">
      <c r="B13" s="283" t="s">
        <v>11</v>
      </c>
      <c r="C13" s="279" t="str">
        <f>VLOOKUP(B13,'Modelos actuales'!$B$2:$E$8,MATCH(#REF!,'Modelos actuales'!$B$1:$E$1,0),0)</f>
        <v>#REF!</v>
      </c>
      <c r="D13" s="280" t="str">
        <f t="shared" si="1"/>
        <v>#REF!</v>
      </c>
      <c r="E13" s="280" t="str">
        <f t="shared" si="2"/>
        <v>#REF!</v>
      </c>
    </row>
    <row r="14">
      <c r="B14" s="32" t="s">
        <v>35</v>
      </c>
      <c r="C14" s="285"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437</v>
      </c>
    </row>
    <row r="18">
      <c r="C18" s="19" t="s">
        <v>438</v>
      </c>
    </row>
    <row r="19">
      <c r="C19" s="24" t="s">
        <v>439</v>
      </c>
    </row>
    <row r="21">
      <c r="C21" s="236" t="s">
        <v>440</v>
      </c>
    </row>
    <row r="26">
      <c r="B26" s="19" t="s">
        <v>441</v>
      </c>
    </row>
    <row r="27">
      <c r="C27" s="24" t="s">
        <v>442</v>
      </c>
    </row>
    <row r="28">
      <c r="C28" s="24" t="s">
        <v>443</v>
      </c>
    </row>
    <row r="38">
      <c r="Q38" s="267"/>
      <c r="R38" s="267"/>
      <c r="S38" s="267"/>
      <c r="T38" s="267"/>
      <c r="U38" s="267"/>
      <c r="V38" s="267"/>
      <c r="W38" s="267"/>
      <c r="X38" s="267"/>
      <c r="Y38" s="267"/>
      <c r="Z38" s="26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71" t="s">
        <v>444</v>
      </c>
    </row>
    <row r="2">
      <c r="A2" s="24" t="s">
        <v>445</v>
      </c>
    </row>
    <row r="3">
      <c r="A3" s="24" t="s">
        <v>446</v>
      </c>
    </row>
    <row r="5">
      <c r="A5" s="24" t="s">
        <v>447</v>
      </c>
    </row>
    <row r="6">
      <c r="B6" s="286" t="s">
        <v>448</v>
      </c>
      <c r="E6" s="287" t="s">
        <v>227</v>
      </c>
      <c r="I6" s="52"/>
      <c r="J6" s="32" t="s">
        <v>228</v>
      </c>
      <c r="O6" s="32" t="s">
        <v>229</v>
      </c>
      <c r="T6" s="287" t="s">
        <v>231</v>
      </c>
      <c r="X6" s="52"/>
      <c r="Y6" s="287" t="s">
        <v>233</v>
      </c>
      <c r="AC6" s="52"/>
      <c r="AD6" s="24" t="s">
        <v>161</v>
      </c>
    </row>
    <row r="7">
      <c r="A7" s="54" t="s">
        <v>43</v>
      </c>
      <c r="B7" s="156" t="s">
        <v>449</v>
      </c>
      <c r="C7" s="156" t="s">
        <v>450</v>
      </c>
      <c r="D7" s="288" t="s">
        <v>451</v>
      </c>
      <c r="E7" s="289" t="s">
        <v>452</v>
      </c>
      <c r="F7" s="155" t="s">
        <v>453</v>
      </c>
      <c r="G7" s="155" t="s">
        <v>454</v>
      </c>
      <c r="H7" s="155" t="s">
        <v>455</v>
      </c>
      <c r="I7" s="290" t="s">
        <v>456</v>
      </c>
      <c r="J7" s="155" t="s">
        <v>452</v>
      </c>
      <c r="K7" s="155" t="s">
        <v>453</v>
      </c>
      <c r="L7" s="155" t="s">
        <v>454</v>
      </c>
      <c r="M7" s="155" t="s">
        <v>455</v>
      </c>
      <c r="N7" s="155" t="s">
        <v>456</v>
      </c>
      <c r="O7" s="155" t="s">
        <v>452</v>
      </c>
      <c r="P7" s="155" t="s">
        <v>453</v>
      </c>
      <c r="Q7" s="155" t="s">
        <v>454</v>
      </c>
      <c r="R7" s="291" t="s">
        <v>455</v>
      </c>
      <c r="S7" s="155" t="s">
        <v>456</v>
      </c>
      <c r="T7" s="289" t="s">
        <v>452</v>
      </c>
      <c r="U7" s="155" t="s">
        <v>453</v>
      </c>
      <c r="V7" s="155" t="s">
        <v>454</v>
      </c>
      <c r="W7" s="291" t="s">
        <v>455</v>
      </c>
      <c r="X7" s="290" t="s">
        <v>456</v>
      </c>
      <c r="Y7" s="289" t="s">
        <v>452</v>
      </c>
      <c r="Z7" s="155" t="s">
        <v>453</v>
      </c>
      <c r="AA7" s="155" t="s">
        <v>454</v>
      </c>
      <c r="AB7" s="291" t="s">
        <v>455</v>
      </c>
      <c r="AC7" s="290" t="s">
        <v>456</v>
      </c>
      <c r="AD7" s="152"/>
      <c r="AE7" s="152"/>
      <c r="AF7" s="152"/>
      <c r="AG7" s="152"/>
      <c r="AH7" s="152"/>
      <c r="AI7" s="152"/>
      <c r="AJ7" s="152"/>
      <c r="AK7" s="152"/>
      <c r="AL7" s="152"/>
      <c r="AM7" s="152"/>
      <c r="AN7" s="152"/>
      <c r="AO7" s="152"/>
      <c r="AP7" s="152"/>
      <c r="AQ7" s="152"/>
    </row>
    <row r="8">
      <c r="A8" s="292">
        <v>45579.0</v>
      </c>
      <c r="B8" s="215" t="s">
        <v>457</v>
      </c>
      <c r="C8" s="215" t="s">
        <v>457</v>
      </c>
      <c r="D8" s="293">
        <f t="shared" ref="D8:D9" si="1">AVERAGE(F8,K8,Z8,P8,U8)</f>
        <v>29.7</v>
      </c>
      <c r="E8" s="294">
        <v>45567.0</v>
      </c>
      <c r="F8" s="143">
        <v>31.5</v>
      </c>
      <c r="G8" s="135">
        <v>90.0</v>
      </c>
      <c r="H8" s="295">
        <v>1147.0</v>
      </c>
      <c r="I8" s="296">
        <f t="shared" ref="I8:I9" si="2">G8/H8</f>
        <v>0.07846556234</v>
      </c>
      <c r="J8" s="294">
        <v>45568.0</v>
      </c>
      <c r="K8" s="135">
        <v>45.0</v>
      </c>
      <c r="L8" s="135">
        <v>32.0</v>
      </c>
      <c r="M8" s="295">
        <v>943.0</v>
      </c>
      <c r="N8" s="296">
        <f t="shared" ref="N8:N9" si="3">L8/M8</f>
        <v>0.03393425239</v>
      </c>
      <c r="O8" s="294">
        <v>45578.0</v>
      </c>
      <c r="P8" s="143">
        <v>15.5</v>
      </c>
      <c r="Q8" s="135">
        <v>83.0</v>
      </c>
      <c r="R8" s="295">
        <v>1707.0</v>
      </c>
      <c r="S8" s="296">
        <f t="shared" ref="S8:S9" si="4">Q8/R8</f>
        <v>0.04862331576</v>
      </c>
      <c r="T8" s="294">
        <v>45577.0</v>
      </c>
      <c r="U8" s="143">
        <v>22.0</v>
      </c>
      <c r="V8" s="12">
        <v>65.0</v>
      </c>
      <c r="W8" s="12">
        <v>1263.0</v>
      </c>
      <c r="X8" s="296">
        <f t="shared" ref="X8:X9" si="5">V8/W8</f>
        <v>0.05146476643</v>
      </c>
      <c r="Y8" s="294">
        <v>45578.0</v>
      </c>
      <c r="Z8" s="143">
        <v>34.5</v>
      </c>
      <c r="AA8" s="135">
        <v>175.0</v>
      </c>
      <c r="AB8" s="295">
        <v>1884.0</v>
      </c>
      <c r="AC8" s="296">
        <f t="shared" ref="AC8:AC9" si="6">AA8/AB8</f>
        <v>0.09288747346</v>
      </c>
    </row>
    <row r="9">
      <c r="A9" s="297">
        <v>45586.0</v>
      </c>
      <c r="B9" s="10" t="s">
        <v>457</v>
      </c>
      <c r="C9" s="10" t="s">
        <v>458</v>
      </c>
      <c r="D9" s="293">
        <f t="shared" si="1"/>
        <v>32.2</v>
      </c>
      <c r="E9" s="294">
        <v>45567.0</v>
      </c>
      <c r="F9" s="298">
        <v>30.0</v>
      </c>
      <c r="G9" s="295">
        <v>48.0</v>
      </c>
      <c r="H9" s="295">
        <v>1147.0</v>
      </c>
      <c r="I9" s="296">
        <f t="shared" si="2"/>
        <v>0.04184829991</v>
      </c>
      <c r="J9" s="294">
        <v>45568.0</v>
      </c>
      <c r="K9" s="298">
        <v>44.0</v>
      </c>
      <c r="L9" s="295">
        <v>35.0</v>
      </c>
      <c r="M9" s="295">
        <v>943.0</v>
      </c>
      <c r="N9" s="296">
        <f t="shared" si="3"/>
        <v>0.03711558855</v>
      </c>
      <c r="O9" s="294">
        <v>45578.0</v>
      </c>
      <c r="P9" s="298">
        <v>28.0</v>
      </c>
      <c r="Q9" s="295">
        <v>39.0</v>
      </c>
      <c r="R9" s="295">
        <v>1707.0</v>
      </c>
      <c r="S9" s="296">
        <f t="shared" si="4"/>
        <v>0.02284710018</v>
      </c>
      <c r="T9" s="294">
        <v>45580.0</v>
      </c>
      <c r="U9" s="298">
        <v>25.0</v>
      </c>
      <c r="V9" s="12">
        <v>2.0</v>
      </c>
      <c r="W9" s="12">
        <v>527.0</v>
      </c>
      <c r="X9" s="296">
        <f t="shared" si="5"/>
        <v>0.003795066414</v>
      </c>
      <c r="Y9" s="294">
        <v>45578.0</v>
      </c>
      <c r="Z9" s="298">
        <v>34.0</v>
      </c>
      <c r="AA9" s="295">
        <v>66.0</v>
      </c>
      <c r="AB9" s="295">
        <v>1884.0</v>
      </c>
      <c r="AC9" s="296">
        <f t="shared" si="6"/>
        <v>0.03503184713</v>
      </c>
    </row>
    <row r="10">
      <c r="D10" s="293"/>
      <c r="E10" s="234"/>
      <c r="I10" s="235"/>
    </row>
    <row r="20">
      <c r="C20" s="54" t="s">
        <v>459</v>
      </c>
      <c r="D20" s="54" t="s">
        <v>460</v>
      </c>
      <c r="E20" s="54" t="s">
        <v>461</v>
      </c>
      <c r="F20" s="54" t="s">
        <v>462</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463</v>
      </c>
    </row>
    <row r="8">
      <c r="B8" s="24" t="s">
        <v>464</v>
      </c>
    </row>
    <row r="9">
      <c r="B9" s="299" t="s">
        <v>465</v>
      </c>
    </row>
    <row r="10">
      <c r="B10" s="300" t="s">
        <v>466</v>
      </c>
      <c r="F10" s="24" t="s">
        <v>467</v>
      </c>
      <c r="G10" s="24" t="s">
        <v>164</v>
      </c>
      <c r="H10" s="24" t="s">
        <v>468</v>
      </c>
    </row>
    <row r="11">
      <c r="C11" s="24" t="s">
        <v>469</v>
      </c>
      <c r="D11" s="24">
        <v>-0.15</v>
      </c>
      <c r="F11" s="24">
        <v>0.0</v>
      </c>
      <c r="G11" s="24">
        <v>0.0</v>
      </c>
      <c r="H11" s="182" t="str">
        <f>F11/G11</f>
        <v>#DIV/0!</v>
      </c>
      <c r="I11" s="19" t="s">
        <v>470</v>
      </c>
    </row>
    <row r="12">
      <c r="C12" s="300" t="s">
        <v>471</v>
      </c>
    </row>
    <row r="13">
      <c r="C13" s="300" t="s">
        <v>472</v>
      </c>
    </row>
    <row r="14">
      <c r="B14" s="300" t="s">
        <v>233</v>
      </c>
      <c r="F14" s="24">
        <v>2.0</v>
      </c>
      <c r="G14" s="24">
        <v>2.0</v>
      </c>
      <c r="H14" s="182">
        <f>F14/G14</f>
        <v>1</v>
      </c>
    </row>
    <row r="15">
      <c r="C15" s="24" t="s">
        <v>469</v>
      </c>
      <c r="D15" s="24">
        <v>-0.1</v>
      </c>
    </row>
    <row r="16">
      <c r="C16" s="300" t="s">
        <v>473</v>
      </c>
    </row>
    <row r="17">
      <c r="C17" s="300" t="s">
        <v>474</v>
      </c>
    </row>
    <row r="18">
      <c r="B18" s="300" t="s">
        <v>229</v>
      </c>
      <c r="F18" s="24">
        <v>0.0</v>
      </c>
      <c r="G18" s="24">
        <v>0.0</v>
      </c>
      <c r="H18" s="182" t="str">
        <f>F18/G18</f>
        <v>#DIV/0!</v>
      </c>
    </row>
    <row r="19">
      <c r="C19" s="24" t="s">
        <v>469</v>
      </c>
      <c r="D19" s="24">
        <v>-0.15</v>
      </c>
    </row>
    <row r="20">
      <c r="C20" s="300" t="s">
        <v>475</v>
      </c>
    </row>
    <row r="21">
      <c r="C21" s="300" t="s">
        <v>476</v>
      </c>
    </row>
    <row r="25">
      <c r="B25" s="301" t="s">
        <v>477</v>
      </c>
    </row>
    <row r="26">
      <c r="B26" s="1" t="s">
        <v>0</v>
      </c>
      <c r="C26" s="1" t="s">
        <v>1</v>
      </c>
      <c r="D26" s="1" t="s">
        <v>2</v>
      </c>
      <c r="E26" s="1" t="s">
        <v>478</v>
      </c>
      <c r="F26" s="302" t="s">
        <v>59</v>
      </c>
      <c r="G26" s="302" t="s">
        <v>57</v>
      </c>
      <c r="H26" s="302" t="s">
        <v>58</v>
      </c>
      <c r="I26" s="303" t="s">
        <v>479</v>
      </c>
    </row>
    <row r="27">
      <c r="B27" s="5">
        <v>55.0</v>
      </c>
      <c r="C27" s="63" t="s">
        <v>9</v>
      </c>
      <c r="D27" s="64">
        <v>45419.0</v>
      </c>
      <c r="E27" s="304">
        <v>45465.0</v>
      </c>
      <c r="F27" s="305">
        <v>341.17</v>
      </c>
      <c r="G27" s="305">
        <v>228.32</v>
      </c>
      <c r="H27" s="306">
        <f>G27*0.1</f>
        <v>22.832</v>
      </c>
      <c r="I27" s="307">
        <v>56.0</v>
      </c>
    </row>
    <row r="28">
      <c r="B28" s="5">
        <v>167.0</v>
      </c>
      <c r="C28" s="63" t="s">
        <v>6</v>
      </c>
      <c r="D28" s="64">
        <v>45467.0</v>
      </c>
      <c r="E28" s="304">
        <v>45494.0</v>
      </c>
      <c r="F28" s="305">
        <v>17.23</v>
      </c>
      <c r="G28" s="305">
        <v>3.59</v>
      </c>
      <c r="H28" s="305">
        <v>38.66</v>
      </c>
      <c r="I28" s="307">
        <v>139.0</v>
      </c>
    </row>
    <row r="29">
      <c r="B29" s="5">
        <v>148.0</v>
      </c>
      <c r="C29" s="63" t="s">
        <v>12</v>
      </c>
      <c r="D29" s="64">
        <v>45504.0</v>
      </c>
      <c r="E29" s="308">
        <v>45504.0</v>
      </c>
      <c r="F29" s="305">
        <v>19.73</v>
      </c>
      <c r="G29" s="305">
        <v>47.88</v>
      </c>
      <c r="H29" s="309">
        <v>19.73</v>
      </c>
      <c r="I29" s="307">
        <v>91.0</v>
      </c>
    </row>
    <row r="30">
      <c r="B30" s="310">
        <v>48.0</v>
      </c>
      <c r="C30" s="63" t="s">
        <v>7</v>
      </c>
      <c r="D30" s="64">
        <v>45419.0</v>
      </c>
      <c r="E30" s="304">
        <v>45465.0</v>
      </c>
      <c r="F30" s="305">
        <v>12.73</v>
      </c>
      <c r="G30" s="305">
        <v>11.21</v>
      </c>
      <c r="H30" s="305">
        <v>16.21</v>
      </c>
      <c r="I30" s="307">
        <v>119.0</v>
      </c>
    </row>
    <row r="31">
      <c r="B31" s="5">
        <v>77.0</v>
      </c>
      <c r="C31" s="63" t="s">
        <v>11</v>
      </c>
      <c r="D31" s="64">
        <v>45498.0</v>
      </c>
      <c r="E31" s="308">
        <v>45498.0</v>
      </c>
      <c r="F31" s="305">
        <v>15.41</v>
      </c>
      <c r="G31" s="305">
        <v>1.42</v>
      </c>
      <c r="H31" s="309">
        <v>15.41</v>
      </c>
      <c r="I31" s="307">
        <v>81.0</v>
      </c>
    </row>
    <row r="32">
      <c r="B32" s="5">
        <v>59.0</v>
      </c>
      <c r="C32" s="63" t="s">
        <v>10</v>
      </c>
      <c r="D32" s="64">
        <v>45498.0</v>
      </c>
      <c r="E32" s="304">
        <v>45498.0</v>
      </c>
      <c r="F32" s="83">
        <v>6.51</v>
      </c>
      <c r="G32" s="83">
        <v>21.87</v>
      </c>
      <c r="H32" s="311">
        <v>8.63</v>
      </c>
      <c r="I32" s="307">
        <v>120.0</v>
      </c>
    </row>
    <row r="33">
      <c r="B33" s="5">
        <v>6.0</v>
      </c>
      <c r="C33" s="63" t="s">
        <v>5</v>
      </c>
      <c r="D33" s="64">
        <v>45419.0</v>
      </c>
      <c r="E33" s="90">
        <v>45488.0</v>
      </c>
      <c r="F33" s="83">
        <v>8.402</v>
      </c>
      <c r="G33" s="83">
        <v>3.56</v>
      </c>
      <c r="H33" s="312">
        <v>8.4</v>
      </c>
      <c r="I33" s="307">
        <v>92.0</v>
      </c>
    </row>
  </sheetData>
  <conditionalFormatting sqref="I27:I33">
    <cfRule type="colorScale" priority="1">
      <colorScale>
        <cfvo type="min"/>
        <cfvo type="max"/>
        <color rgb="FFFFFFFF"/>
        <color rgb="FFFFD666"/>
      </colorScale>
    </cfRule>
  </conditionalFormatting>
  <drawing r:id="rId2"/>
  <legacyDrawing r:id="rId3"/>
</worksheet>
</file>