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yMiBiOME\ThaiDietData\"/>
    </mc:Choice>
  </mc:AlternateContent>
  <xr:revisionPtr revIDLastSave="0" documentId="13_ncr:1_{697D878C-3990-4414-B514-F22AFCA0E588}" xr6:coauthVersionLast="47" xr6:coauthVersionMax="47" xr10:uidLastSave="{00000000-0000-0000-0000-000000000000}"/>
  <bookViews>
    <workbookView xWindow="-120" yWindow="-120" windowWidth="29040" windowHeight="15720" tabRatio="899" xr2:uid="{38C2DB52-1C2D-415F-B4C0-ED9F03EFE462}"/>
  </bookViews>
  <sheets>
    <sheet name="FCS" sheetId="1" r:id="rId1"/>
    <sheet name="Flux compute" sheetId="8" r:id="rId2"/>
    <sheet name="Food compostion" sheetId="10" r:id="rId3"/>
    <sheet name="VMH flux" sheetId="9" r:id="rId4"/>
    <sheet name="ThaiDietflux" sheetId="13" r:id="rId5"/>
    <sheet name="5CHMflux" sheetId="12" r:id="rId6"/>
    <sheet name="placeboflux" sheetId="14" r:id="rId7"/>
    <sheet name="ขนมจีบ ก." sheetId="2" r:id="rId8"/>
    <sheet name="ลูกชิ้น ก." sheetId="3" r:id="rId9"/>
    <sheet name="จิ้งหรีด ก." sheetId="4" r:id="rId10"/>
    <sheet name="ข้าวต้มมัด ก." sheetId="5" r:id="rId11"/>
    <sheet name="น้ำปลา ก." sheetId="6" r:id="rId12"/>
    <sheet name="ผลิตภัณฑ์ซุปไก่สกัด มล." sheetId="7" r:id="rId13"/>
    <sheet name="metNames" sheetId="11" r:id="rId14"/>
  </sheets>
  <definedNames>
    <definedName name="_xlnm._FilterDatabase" localSheetId="1" hidden="1">'Flux compute'!$A$3:$J$15</definedName>
    <definedName name="_xlnm._FilterDatabase" localSheetId="3" hidden="1">'VMH flux'!$A$1:$E$88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2" i="12"/>
  <c r="H91" i="12"/>
  <c r="G89" i="12"/>
  <c r="H89" i="12" s="1"/>
  <c r="H42" i="12"/>
  <c r="H34" i="12"/>
  <c r="H35" i="12"/>
  <c r="H39" i="12"/>
  <c r="H40" i="12"/>
  <c r="H41" i="12"/>
  <c r="G90" i="12"/>
  <c r="H90" i="12" s="1"/>
  <c r="G34" i="12"/>
  <c r="G35" i="12"/>
  <c r="G36" i="12"/>
  <c r="H36" i="12" s="1"/>
  <c r="G37" i="12"/>
  <c r="H37" i="12" s="1"/>
  <c r="G38" i="12"/>
  <c r="H38" i="12" s="1"/>
  <c r="G39" i="12"/>
  <c r="G40" i="12"/>
  <c r="G41" i="12"/>
  <c r="G42" i="12"/>
  <c r="G44" i="12"/>
  <c r="H44" i="12" s="1"/>
  <c r="G46" i="12"/>
  <c r="H46" i="12" s="1"/>
  <c r="G47" i="12"/>
  <c r="H47" i="12" s="1"/>
  <c r="G48" i="12"/>
  <c r="H48" i="12" s="1"/>
  <c r="G50" i="12"/>
  <c r="H50" i="12" s="1"/>
  <c r="G51" i="12"/>
  <c r="H51" i="12" s="1"/>
  <c r="G33" i="12"/>
  <c r="H33" i="12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2" i="12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2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22" i="9"/>
  <c r="E23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6" i="9"/>
  <c r="E57" i="9"/>
  <c r="E58" i="9"/>
  <c r="E59" i="9"/>
  <c r="E60" i="9"/>
  <c r="E61" i="9"/>
  <c r="E62" i="9"/>
  <c r="E63" i="9"/>
  <c r="E64" i="9"/>
  <c r="E65" i="9"/>
  <c r="E67" i="9"/>
  <c r="E68" i="9"/>
  <c r="E69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D19" i="9"/>
  <c r="E19" i="9" s="1"/>
  <c r="D20" i="9"/>
  <c r="E20" i="9" s="1"/>
  <c r="D21" i="9"/>
  <c r="E21" i="9" s="1"/>
  <c r="D24" i="9"/>
  <c r="E24" i="9" s="1"/>
  <c r="D25" i="9"/>
  <c r="E25" i="9" s="1"/>
  <c r="D26" i="9"/>
  <c r="E26" i="9" s="1"/>
  <c r="D53" i="9"/>
  <c r="E53" i="9" s="1"/>
  <c r="D54" i="9"/>
  <c r="E54" i="9" s="1"/>
  <c r="D55" i="9"/>
  <c r="E55" i="9" s="1"/>
  <c r="D66" i="9"/>
  <c r="E66" i="9" s="1"/>
  <c r="D70" i="9"/>
  <c r="E70" i="9" s="1"/>
  <c r="K5" i="8"/>
  <c r="L5" i="8" s="1"/>
  <c r="K6" i="8"/>
  <c r="L6" i="8" s="1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K13" i="8"/>
  <c r="L13" i="8" s="1"/>
  <c r="K14" i="8"/>
  <c r="L14" i="8" s="1"/>
  <c r="K15" i="8"/>
  <c r="L15" i="8" s="1"/>
  <c r="K4" i="8"/>
  <c r="L4" i="8" s="1"/>
  <c r="J6" i="10"/>
  <c r="J7" i="10"/>
  <c r="J8" i="10"/>
  <c r="J5" i="10"/>
  <c r="D8" i="10"/>
  <c r="C8" i="10"/>
  <c r="B8" i="10"/>
  <c r="H8" i="10" s="1"/>
  <c r="E7" i="10"/>
  <c r="D7" i="10"/>
  <c r="C7" i="10"/>
  <c r="H7" i="10" s="1"/>
  <c r="B7" i="10"/>
  <c r="E6" i="10"/>
  <c r="D6" i="10"/>
  <c r="C6" i="10"/>
  <c r="B6" i="10"/>
  <c r="H6" i="10" s="1"/>
  <c r="H5" i="10"/>
  <c r="G5" i="10"/>
  <c r="F5" i="10"/>
  <c r="E5" i="10"/>
  <c r="D5" i="10"/>
  <c r="C5" i="10"/>
  <c r="B5" i="10"/>
  <c r="I18" i="7"/>
  <c r="H16" i="7"/>
  <c r="G16" i="7"/>
  <c r="F18" i="7"/>
  <c r="F19" i="7"/>
  <c r="G22" i="7" s="1"/>
  <c r="F20" i="7"/>
  <c r="G23" i="7" s="1"/>
  <c r="G17" i="7"/>
  <c r="G18" i="7"/>
  <c r="G19" i="7"/>
  <c r="G20" i="7"/>
  <c r="G21" i="7"/>
  <c r="H21" i="7" s="1"/>
  <c r="G24" i="7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1" i="6"/>
  <c r="K21" i="6" s="1"/>
  <c r="J22" i="6"/>
  <c r="K22" i="6" s="1"/>
  <c r="J23" i="6"/>
  <c r="K23" i="6" s="1"/>
  <c r="J24" i="6"/>
  <c r="K24" i="6" s="1"/>
  <c r="J25" i="6"/>
  <c r="K25" i="6" s="1"/>
  <c r="J26" i="6"/>
  <c r="K26" i="6" s="1"/>
  <c r="J20" i="6"/>
  <c r="K20" i="6" s="1"/>
  <c r="I14" i="6"/>
  <c r="I15" i="6"/>
  <c r="I16" i="6"/>
  <c r="I17" i="6"/>
  <c r="I18" i="6"/>
  <c r="I19" i="6"/>
  <c r="I21" i="6"/>
  <c r="I22" i="6"/>
  <c r="I23" i="6"/>
  <c r="I24" i="6"/>
  <c r="I25" i="6"/>
  <c r="I26" i="6"/>
  <c r="I20" i="6"/>
  <c r="H17" i="6"/>
  <c r="H18" i="6"/>
  <c r="H19" i="6"/>
  <c r="H20" i="6"/>
  <c r="H21" i="6"/>
  <c r="H22" i="6"/>
  <c r="H23" i="6"/>
  <c r="H24" i="6"/>
  <c r="H25" i="6"/>
  <c r="H26" i="6"/>
  <c r="H16" i="6"/>
  <c r="G17" i="6"/>
  <c r="G18" i="6"/>
  <c r="G19" i="6"/>
  <c r="G20" i="6"/>
  <c r="G21" i="6"/>
  <c r="G22" i="6"/>
  <c r="G23" i="6"/>
  <c r="G24" i="6"/>
  <c r="G25" i="6"/>
  <c r="G26" i="6"/>
  <c r="G16" i="6"/>
  <c r="F21" i="6"/>
  <c r="F22" i="6"/>
  <c r="F23" i="6"/>
  <c r="F24" i="6"/>
  <c r="F25" i="6"/>
  <c r="F20" i="6"/>
  <c r="J24" i="7"/>
  <c r="I24" i="7"/>
  <c r="H24" i="7"/>
  <c r="F24" i="7"/>
  <c r="J23" i="7"/>
  <c r="I23" i="7"/>
  <c r="F23" i="7"/>
  <c r="J22" i="7"/>
  <c r="I22" i="7"/>
  <c r="F22" i="7"/>
  <c r="J21" i="7"/>
  <c r="K21" i="7" s="1"/>
  <c r="I21" i="7"/>
  <c r="F21" i="7"/>
  <c r="J20" i="7"/>
  <c r="K20" i="7" s="1"/>
  <c r="I20" i="7"/>
  <c r="J19" i="7"/>
  <c r="K19" i="7" s="1"/>
  <c r="I19" i="7"/>
  <c r="J18" i="7"/>
  <c r="K18" i="7" s="1"/>
  <c r="J17" i="7"/>
  <c r="K17" i="7" s="1"/>
  <c r="I17" i="7"/>
  <c r="J16" i="7"/>
  <c r="K16" i="7" s="1"/>
  <c r="I16" i="7"/>
  <c r="J15" i="7"/>
  <c r="K15" i="7" s="1"/>
  <c r="I15" i="7"/>
  <c r="J14" i="7"/>
  <c r="I14" i="7"/>
  <c r="H17" i="5"/>
  <c r="H18" i="5"/>
  <c r="H19" i="5"/>
  <c r="H20" i="5"/>
  <c r="H21" i="5"/>
  <c r="H22" i="5"/>
  <c r="H16" i="5"/>
  <c r="G17" i="5"/>
  <c r="G18" i="5"/>
  <c r="G19" i="5"/>
  <c r="G20" i="5"/>
  <c r="G21" i="5"/>
  <c r="G22" i="5"/>
  <c r="G16" i="5"/>
  <c r="F20" i="5"/>
  <c r="J22" i="5"/>
  <c r="I22" i="5"/>
  <c r="J21" i="5"/>
  <c r="I21" i="5"/>
  <c r="F21" i="5"/>
  <c r="J20" i="5"/>
  <c r="K20" i="5" s="1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15" i="4"/>
  <c r="J16" i="4"/>
  <c r="J17" i="4"/>
  <c r="J18" i="4"/>
  <c r="J19" i="4"/>
  <c r="J20" i="4"/>
  <c r="J21" i="4"/>
  <c r="K21" i="4" s="1"/>
  <c r="J22" i="4"/>
  <c r="J23" i="4"/>
  <c r="J24" i="4"/>
  <c r="J25" i="4"/>
  <c r="J26" i="4"/>
  <c r="K26" i="4" s="1"/>
  <c r="J27" i="4"/>
  <c r="K27" i="4" s="1"/>
  <c r="J14" i="4"/>
  <c r="I14" i="4"/>
  <c r="I28" i="4"/>
  <c r="I29" i="4"/>
  <c r="I30" i="4"/>
  <c r="I31" i="4"/>
  <c r="I32" i="4"/>
  <c r="I33" i="4"/>
  <c r="I3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16" i="4"/>
  <c r="F34" i="4"/>
  <c r="F22" i="4"/>
  <c r="F23" i="4"/>
  <c r="F24" i="4"/>
  <c r="F25" i="4"/>
  <c r="F26" i="4"/>
  <c r="F27" i="4"/>
  <c r="F28" i="4"/>
  <c r="F21" i="4"/>
  <c r="I29" i="3"/>
  <c r="J29" i="3" s="1"/>
  <c r="I16" i="3"/>
  <c r="I17" i="3"/>
  <c r="I18" i="3"/>
  <c r="I19" i="3"/>
  <c r="I20" i="3"/>
  <c r="I21" i="3"/>
  <c r="J21" i="3" s="1"/>
  <c r="I22" i="3"/>
  <c r="I23" i="3"/>
  <c r="I24" i="3"/>
  <c r="I25" i="3"/>
  <c r="J25" i="3" s="1"/>
  <c r="I26" i="3"/>
  <c r="J26" i="3" s="1"/>
  <c r="I27" i="3"/>
  <c r="J27" i="3" s="1"/>
  <c r="I28" i="3"/>
  <c r="J28" i="3" s="1"/>
  <c r="I15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G29" i="3"/>
  <c r="G18" i="3"/>
  <c r="G19" i="3"/>
  <c r="G20" i="3"/>
  <c r="G21" i="3"/>
  <c r="G22" i="3"/>
  <c r="G23" i="3"/>
  <c r="G24" i="3"/>
  <c r="G25" i="3"/>
  <c r="G26" i="3"/>
  <c r="G27" i="3"/>
  <c r="G28" i="3"/>
  <c r="G17" i="3"/>
  <c r="K17" i="1"/>
  <c r="K18" i="1"/>
  <c r="K19" i="1"/>
  <c r="F18" i="3"/>
  <c r="F19" i="3"/>
  <c r="F20" i="3"/>
  <c r="F21" i="3"/>
  <c r="F22" i="3"/>
  <c r="F23" i="3"/>
  <c r="F24" i="3"/>
  <c r="F25" i="3"/>
  <c r="F26" i="3"/>
  <c r="F27" i="3"/>
  <c r="F28" i="3"/>
  <c r="F29" i="3"/>
  <c r="F17" i="3"/>
  <c r="E29" i="3"/>
  <c r="E22" i="3"/>
  <c r="E23" i="3"/>
  <c r="E24" i="3"/>
  <c r="E25" i="3"/>
  <c r="E21" i="3"/>
  <c r="I21" i="2"/>
  <c r="J21" i="2" s="1"/>
  <c r="G17" i="2"/>
  <c r="G18" i="2"/>
  <c r="G19" i="2"/>
  <c r="G20" i="2"/>
  <c r="G21" i="2"/>
  <c r="G22" i="2"/>
  <c r="G23" i="2"/>
  <c r="G24" i="2"/>
  <c r="G25" i="2"/>
  <c r="G26" i="2"/>
  <c r="G27" i="2"/>
  <c r="G16" i="2"/>
  <c r="F17" i="2"/>
  <c r="F18" i="2"/>
  <c r="F19" i="2"/>
  <c r="F20" i="2"/>
  <c r="F21" i="2"/>
  <c r="F22" i="2"/>
  <c r="F23" i="2"/>
  <c r="F24" i="2"/>
  <c r="F25" i="2"/>
  <c r="F26" i="2"/>
  <c r="F27" i="2"/>
  <c r="F16" i="2"/>
  <c r="E22" i="2"/>
  <c r="E23" i="2"/>
  <c r="E24" i="2"/>
  <c r="E25" i="2"/>
  <c r="E26" i="2"/>
  <c r="E27" i="2"/>
  <c r="E21" i="2"/>
  <c r="I15" i="2"/>
  <c r="I16" i="2"/>
  <c r="I17" i="2"/>
  <c r="I18" i="2"/>
  <c r="I19" i="2"/>
  <c r="I20" i="2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14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K6" i="1"/>
  <c r="K7" i="1"/>
  <c r="K8" i="1"/>
  <c r="K9" i="1"/>
  <c r="K10" i="1"/>
  <c r="K11" i="1"/>
  <c r="K12" i="1"/>
  <c r="K13" i="1"/>
  <c r="K14" i="1"/>
  <c r="K15" i="1"/>
  <c r="K16" i="1"/>
  <c r="K20" i="1"/>
  <c r="K21" i="1"/>
  <c r="K22" i="1"/>
  <c r="K23" i="1"/>
  <c r="K24" i="1"/>
  <c r="K25" i="1"/>
  <c r="K26" i="1"/>
  <c r="K27" i="1"/>
  <c r="K28" i="1"/>
  <c r="K29" i="1"/>
  <c r="K30" i="1"/>
  <c r="K5" i="1"/>
  <c r="K24" i="7" l="1"/>
  <c r="D7" i="8"/>
  <c r="J7" i="8" s="1"/>
  <c r="D6" i="8"/>
  <c r="D8" i="8"/>
  <c r="J8" i="8" s="1"/>
  <c r="E6" i="8"/>
  <c r="G5" i="8"/>
  <c r="E13" i="8"/>
  <c r="I5" i="8"/>
  <c r="I4" i="8"/>
  <c r="F10" i="8"/>
  <c r="D5" i="8"/>
  <c r="D10" i="8"/>
  <c r="D9" i="8"/>
  <c r="D4" i="8"/>
  <c r="E4" i="8"/>
  <c r="F9" i="8"/>
  <c r="F4" i="8"/>
  <c r="I11" i="8"/>
  <c r="I12" i="8"/>
  <c r="F14" i="8"/>
  <c r="I14" i="8"/>
  <c r="F13" i="8"/>
  <c r="H23" i="7"/>
  <c r="K23" i="7" s="1"/>
  <c r="I10" i="8" s="1"/>
  <c r="H6" i="8"/>
  <c r="H15" i="8"/>
  <c r="H5" i="8"/>
  <c r="H22" i="7"/>
  <c r="K22" i="7" s="1"/>
  <c r="I6" i="8" s="1"/>
  <c r="H17" i="7"/>
  <c r="H19" i="7"/>
  <c r="H18" i="7"/>
  <c r="H20" i="7"/>
  <c r="H11" i="8"/>
  <c r="H4" i="8"/>
  <c r="H9" i="8"/>
  <c r="H10" i="8"/>
  <c r="K22" i="5"/>
  <c r="G15" i="8" s="1"/>
  <c r="K21" i="5"/>
  <c r="G12" i="8" s="1"/>
  <c r="K25" i="4"/>
  <c r="F6" i="8" s="1"/>
  <c r="K23" i="4"/>
  <c r="F5" i="8" s="1"/>
  <c r="K24" i="4"/>
  <c r="F12" i="8" s="1"/>
  <c r="K22" i="4"/>
  <c r="F11" i="8" s="1"/>
  <c r="J24" i="3"/>
  <c r="E12" i="8" s="1"/>
  <c r="J23" i="3"/>
  <c r="E5" i="8" s="1"/>
  <c r="J22" i="3"/>
  <c r="E11" i="8" s="1"/>
  <c r="J14" i="8" l="1"/>
  <c r="J10" i="8"/>
  <c r="J13" i="8"/>
  <c r="J9" i="8"/>
  <c r="J11" i="8"/>
  <c r="J5" i="8"/>
  <c r="J6" i="8"/>
  <c r="J15" i="8"/>
  <c r="J12" i="8"/>
  <c r="J4" i="8"/>
</calcChain>
</file>

<file path=xl/sharedStrings.xml><?xml version="1.0" encoding="utf-8"?>
<sst xmlns="http://schemas.openxmlformats.org/spreadsheetml/2006/main" count="4962" uniqueCount="3666">
  <si>
    <t>Food/product type</t>
  </si>
  <si>
    <t>Most consumed food item</t>
  </si>
  <si>
    <t>กลุ่มธัญพืช</t>
  </si>
  <si>
    <t>กลุ่มเบเกอรี่ และอาหารว่าง</t>
  </si>
  <si>
    <t>กลุ่มฟ้าสต์ฟู้ดแบบตะวันตก</t>
  </si>
  <si>
    <t>กลุ่มพืชหัวและผลิตภัณฑ์</t>
  </si>
  <si>
    <t>กลุ่มถั่วเมล็ดแห้ง เมล็ดพืช และผลิตภัณฑ์</t>
  </si>
  <si>
    <t>3-5.9</t>
  </si>
  <si>
    <t>6.12.9</t>
  </si>
  <si>
    <t>13-17.9</t>
  </si>
  <si>
    <t>18-34.9</t>
  </si>
  <si>
    <t>35-64.9</t>
  </si>
  <si>
    <t>65+</t>
  </si>
  <si>
    <t>VHM matched food item</t>
  </si>
  <si>
    <t>Rice, white, long-grain, regular, enriched, cooked</t>
  </si>
  <si>
    <t>Fast foods, grilled chicken, bacon and tomato club sandwich, with cheese, lettuce, and mayonnaise</t>
  </si>
  <si>
    <t>Sweet potato, cooked, boiled, without skin</t>
  </si>
  <si>
    <t>Peanuts, all types, cooked, boiled, with salt</t>
  </si>
  <si>
    <t>กลุ่มผัก</t>
  </si>
  <si>
    <t>Cowpeas, young pods with seeds, raw</t>
  </si>
  <si>
    <t>Mushrooms, straw, canned, drained solids</t>
  </si>
  <si>
    <t>กลุ่มเห็ด</t>
  </si>
  <si>
    <t>กลุ่มผักแปรรูป</t>
  </si>
  <si>
    <t>Cabbage, japanese style, fresh, pickled</t>
  </si>
  <si>
    <t>กลุ่มผลไม้</t>
  </si>
  <si>
    <t>Watermelon, raw</t>
  </si>
  <si>
    <t>กลุ่มผลไม้แปรรูป</t>
  </si>
  <si>
    <t>Snacks, banana chips</t>
  </si>
  <si>
    <t>กลุ่มไข่ และผลิตภัณฑ์</t>
  </si>
  <si>
    <t>Egg, whole, cooked, fried</t>
  </si>
  <si>
    <t>กลุ่มเนื้อสัตว์</t>
  </si>
  <si>
    <t>Pork, fresh, enhanced, composite of separable fat, cooked</t>
  </si>
  <si>
    <t>กลุ่มผลิตภัณฑ์จากเนื้อสัตว์</t>
  </si>
  <si>
    <t>กลุ่มสัตว์น้ำจืดและผลิตภัณฑ์</t>
  </si>
  <si>
    <t>Fish, tilapia, cooked, dry heat</t>
  </si>
  <si>
    <t>กลุ่มสัตว์ทะเลและผลิตภัณฑ์</t>
  </si>
  <si>
    <t>Fish, mackerel, king, cooked, dry heat</t>
  </si>
  <si>
    <t>กลุ่มแมลง</t>
  </si>
  <si>
    <t>กลุ่มนม และผลิตภัณฑ์</t>
  </si>
  <si>
    <t>Milk, fluid, nonfat, calcium fortified (fat free or skim)</t>
  </si>
  <si>
    <t>กลุ่มไอศกรีม</t>
  </si>
  <si>
    <t>กลุ่มเครื่องดื่มแอลกอฮอล์</t>
  </si>
  <si>
    <t>กลุ่มเครื่องดื่ม</t>
  </si>
  <si>
    <t>กลุ่มขนมขบเคี้ยว</t>
  </si>
  <si>
    <t>กลุ่มขนมไทย</t>
  </si>
  <si>
    <t>กลุ่มน้ำตาล</t>
  </si>
  <si>
    <t>กลุ่มไขมัน</t>
  </si>
  <si>
    <t>กลุ่มเครื่องปรุงรส</t>
  </si>
  <si>
    <t>กลุ่มผลิตภัณฑ์อาหารเสริม</t>
  </si>
  <si>
    <t>น้ำปลา ก.</t>
  </si>
  <si>
    <t>น้ำมันปาล์มโอเลอิน ก.</t>
  </si>
  <si>
    <t>น้ำตาลทราย ก.</t>
  </si>
  <si>
    <t>ข้าวต้มมัด ก.</t>
  </si>
  <si>
    <t>ขนมขบเคี้ยวทำจากมันฝรั่ง ก.</t>
  </si>
  <si>
    <t>น้ำเปล่า มล.</t>
  </si>
  <si>
    <t>เบียร์ มล.</t>
  </si>
  <si>
    <t>ไอศกรีมผสมนม ก.</t>
  </si>
  <si>
    <t>นมสดรสจืด มล.</t>
  </si>
  <si>
    <t>จิ้งหรีด ก.</t>
  </si>
  <si>
    <t>ปลาทู/ปลาตาโต/ปลาหางแข็ง ก.</t>
  </si>
  <si>
    <t>เนื้อหมู ก.</t>
  </si>
  <si>
    <t>ไข่ไก่ ก.</t>
  </si>
  <si>
    <t>กล้วย ทอด/อบกรอบ/ฉาบ รสต่างๆ ก.</t>
  </si>
  <si>
    <t>แตงโม ก.</t>
  </si>
  <si>
    <t>ผักกาดดอง ก.</t>
  </si>
  <si>
    <t>เห็ดฟาง ก.</t>
  </si>
  <si>
    <t>ถั่วฝักยาว ก.</t>
  </si>
  <si>
    <t>ถั่วลิสงต้ม ก.</t>
  </si>
  <si>
    <t>มันเทศ/มันต่อเผือก/มันมือเสือ/มันขี้หนู ก.</t>
  </si>
  <si>
    <t>แซนด์วิช ก.</t>
  </si>
  <si>
    <t>ข้าวเจ้าขัดขาวนึ่ง ก.</t>
  </si>
  <si>
    <t>ปลาน้ำจืดลำตัวแบนมีเกล็ด ก.</t>
  </si>
  <si>
    <t>https://inmu2.mahidol.ac.th/thaifcd/search_food_by_name_result.php?food_id=1672&amp;rk=</t>
  </si>
  <si>
    <t>https://inmu2.mahidol.ac.th/thaifcd/search_food_by_name_result.php?food_id=1762&amp;rk=</t>
  </si>
  <si>
    <t>Density (g/cm3)</t>
  </si>
  <si>
    <t>Mean  (g/person/day)</t>
  </si>
  <si>
    <t>https://kg-m3.com/material/milk-cow-whole</t>
  </si>
  <si>
    <t>Ice creams, regular, low carbohydrate, vanilla</t>
  </si>
  <si>
    <t>Alcoholic beverage, beer, regular, all</t>
  </si>
  <si>
    <t>Water, bottled, generic</t>
  </si>
  <si>
    <t>Snacks, potato chips, plain, salted</t>
  </si>
  <si>
    <t>Sugars, brown</t>
  </si>
  <si>
    <t>Oil, palm</t>
  </si>
  <si>
    <t>https://inmu2.mahidol.ac.th/thaifcd/search_food_by_name_result.php?food_id=291&amp;rk=</t>
  </si>
  <si>
    <t>https://inmu2.mahidol.ac.th/thaifcd/search_food_by_name_result.php?food_id=1764&amp;rk=</t>
  </si>
  <si>
    <t>FCD</t>
  </si>
  <si>
    <t xml:space="preserve"> - </t>
  </si>
  <si>
    <t>Average food consumption (eater only) in each age group (g or ml/person/day)</t>
  </si>
  <si>
    <t>ขนมจีบ ก.</t>
  </si>
  <si>
    <t>ลูกชิ้น ก.</t>
  </si>
  <si>
    <t>-</t>
  </si>
  <si>
    <t>https://inmu2.mahidol.ac.th/thaifcd/search_food_by_name_result.php?food_id=1664&amp;rk=</t>
  </si>
  <si>
    <t>https://inmu2.mahidol.ac.th/thaifcd/search_food_by_name_result.php?food_id=1004&amp;rk=</t>
  </si>
  <si>
    <t>Institute of Nutrition, Mahidol University, Thailand</t>
  </si>
  <si>
    <r>
      <t>Please cite as:</t>
    </r>
    <r>
      <rPr>
        <sz val="10"/>
        <color theme="1"/>
        <rFont val="Calibri"/>
        <family val="2"/>
        <charset val="128"/>
        <scheme val="minor"/>
      </rPr>
      <t xml:space="preserve"> Kunchit Judprasong, Prapasri Puwastien, Nipa Rojroongwasinkul, Anadi Nitithamyong, Piyanut Sridonpai, Amnat Somjai.</t>
    </r>
  </si>
  <si>
    <t>Institute of Nutrition, Mahidol University (2015). Thai Food Composition Database, Online version 2, September 2018, Thailand.</t>
  </si>
  <si>
    <t>Web site: http://www.inmu.mahidol.ac.th/thaifcd</t>
  </si>
  <si>
    <r>
      <t xml:space="preserve">Food Code: </t>
    </r>
    <r>
      <rPr>
        <b/>
        <sz val="10"/>
        <color theme="1"/>
        <rFont val="Calibri"/>
        <family val="2"/>
        <charset val="128"/>
        <scheme val="minor"/>
      </rPr>
      <t>T243</t>
    </r>
  </si>
  <si>
    <r>
      <t xml:space="preserve">Thai name: </t>
    </r>
    <r>
      <rPr>
        <b/>
        <sz val="10"/>
        <color theme="1"/>
        <rFont val="Calibri"/>
        <family val="2"/>
        <charset val="128"/>
        <scheme val="minor"/>
      </rPr>
      <t>hպ, ˁيѺ</t>
    </r>
  </si>
  <si>
    <r>
      <t xml:space="preserve">English name: </t>
    </r>
    <r>
      <rPr>
        <b/>
        <sz val="10"/>
        <color theme="1"/>
        <rFont val="Calibri"/>
        <family val="2"/>
        <charset val="128"/>
        <scheme val="minor"/>
      </rPr>
      <t>Ka-nom-jeep-moo-sub (Chinese steamed minced pork dumplings)</t>
    </r>
  </si>
  <si>
    <r>
      <t xml:space="preserve">Scientific name: </t>
    </r>
    <r>
      <rPr>
        <b/>
        <sz val="10"/>
        <color theme="1"/>
        <rFont val="Calibri"/>
        <family val="2"/>
        <charset val="128"/>
        <scheme val="minor"/>
      </rPr>
      <t>-</t>
    </r>
  </si>
  <si>
    <t>Nutrients</t>
  </si>
  <si>
    <t>Detail</t>
  </si>
  <si>
    <t>Unit</t>
  </si>
  <si>
    <t>Content per 100 g edible portion</t>
  </si>
  <si>
    <t>(ʒÍҋ҃)</t>
  </si>
  <si>
    <t>(ÒР͕´)</t>
  </si>
  <si>
    <t>(˹臂)</t>
  </si>
  <si>
    <t>(ÔR荠100 Ñ`ʨǹըԹ䴩)</t>
  </si>
  <si>
    <t>Energy, by calculation</t>
  </si>
  <si>
    <t>Calculated by (4 x g protein) + (9 x g fat) + (4 x g CHOAVLDF) + (2 x g dietary fibre) (not include alcohol)</t>
  </si>
  <si>
    <t>kcal</t>
  </si>
  <si>
    <t>Moisture</t>
  </si>
  <si>
    <t>All methods</t>
  </si>
  <si>
    <t>g</t>
  </si>
  <si>
    <t>Protein, total</t>
  </si>
  <si>
    <t>Kjeldahl method</t>
  </si>
  <si>
    <t>Fat, total</t>
  </si>
  <si>
    <t>All methods, choose higher values based on values obtained from method with acid digestion</t>
  </si>
  <si>
    <t>Carbohydrate, available</t>
  </si>
  <si>
    <t>Calculated by difference: CHOAVLDF = 100 (weight in grams [water + protein + fat + dietary fibre + ash] in 100 g food)</t>
  </si>
  <si>
    <t>Dietary fibre</t>
  </si>
  <si>
    <t>Enzymatic gravimetric method</t>
  </si>
  <si>
    <t>Ash</t>
  </si>
  <si>
    <t>Calcium</t>
  </si>
  <si>
    <t>AOAC method</t>
  </si>
  <si>
    <t>mg</t>
  </si>
  <si>
    <t>Sodium</t>
  </si>
  <si>
    <t>Iron</t>
  </si>
  <si>
    <t>Retinol</t>
  </si>
  <si>
    <t>AOAC - HPLC method</t>
  </si>
  <si>
    <t>mcg</t>
  </si>
  <si>
    <t>Vitamin A; retinol activity equivalent</t>
  </si>
  <si>
    <t>Calculated by mcg retinol + 1/12 mcg b-carotene</t>
  </si>
  <si>
    <t>Thiamin</t>
  </si>
  <si>
    <t>Riboflavin</t>
  </si>
  <si>
    <r>
      <t>Please cite as:</t>
    </r>
    <r>
      <rPr>
        <sz val="10"/>
        <color theme="1"/>
        <rFont val="Aptos Narrow"/>
        <family val="2"/>
      </rPr>
      <t xml:space="preserve"> Kunchit Judprasong, Prapasri Puwastien, Nipa Rojroongwasinkul, Anadi Nitithamyong, Piyanut Sridonpai, Amnat Somjai.</t>
    </r>
  </si>
  <si>
    <r>
      <t xml:space="preserve">Food Code: </t>
    </r>
    <r>
      <rPr>
        <b/>
        <sz val="10"/>
        <color theme="1"/>
        <rFont val="Aptos Narrow"/>
        <family val="2"/>
      </rPr>
      <t>F156</t>
    </r>
  </si>
  <si>
    <r>
      <t xml:space="preserve">Thai name: </t>
    </r>
    <r>
      <rPr>
        <b/>
        <sz val="10"/>
        <color theme="1"/>
        <rFont val="Aptos Narrow"/>
        <family val="2"/>
      </rPr>
      <t>řԩ, ˁ٬ Ň</t>
    </r>
  </si>
  <si>
    <r>
      <t xml:space="preserve">English name: </t>
    </r>
    <r>
      <rPr>
        <b/>
        <sz val="10"/>
        <color theme="1"/>
        <rFont val="Aptos Narrow"/>
        <family val="2"/>
      </rPr>
      <t>Meat ball, pork, blanched</t>
    </r>
  </si>
  <si>
    <r>
      <t xml:space="preserve">Scientific name: </t>
    </r>
    <r>
      <rPr>
        <b/>
        <sz val="10"/>
        <color theme="1"/>
        <rFont val="Aptos Narrow"/>
        <family val="2"/>
      </rPr>
      <t>Sus scrofa domestica</t>
    </r>
  </si>
  <si>
    <t>(Ò</t>
  </si>
  <si>
    <t>Р͕´)</t>
  </si>
  <si>
    <t>Phosphorus</t>
  </si>
  <si>
    <t>Potassium</t>
  </si>
  <si>
    <t>Fatty acids, total saturated</t>
  </si>
  <si>
    <t>AOAC - GLC method</t>
  </si>
  <si>
    <t>Fatty acids, total monounsaturated</t>
  </si>
  <si>
    <t>Fatty acids, total polyunsaturated</t>
  </si>
  <si>
    <t>Cholesterol</t>
  </si>
  <si>
    <r>
      <t>Please cite as:</t>
    </r>
    <r>
      <rPr>
        <sz val="10"/>
        <color rgb="FF000000"/>
        <rFont val="Aptos Narrow"/>
        <family val="2"/>
        <charset val="128"/>
      </rPr>
      <t xml:space="preserve"> Kunchit Judprasong, Prapasri Puwastien, Nipa Rojroongwasinkul, Anadi Nitithamyong, Piyanut Sridonpai, Amnat Somjai.</t>
    </r>
  </si>
  <si>
    <r>
      <t xml:space="preserve">Food Code: </t>
    </r>
    <r>
      <rPr>
        <b/>
        <sz val="10"/>
        <color rgb="FF000000"/>
        <rFont val="Aptos Narrow"/>
        <family val="2"/>
        <charset val="128"/>
      </rPr>
      <t>U3</t>
    </r>
  </si>
  <si>
    <r>
      <t xml:space="preserve">Thai name: </t>
    </r>
    <r>
      <rPr>
        <b/>
        <sz val="10"/>
        <color rgb="FF000000"/>
        <rFont val="Aptos Narrow"/>
        <family val="2"/>
        <charset val="128"/>
      </rPr>
      <t>ԩ˃մ</t>
    </r>
  </si>
  <si>
    <r>
      <t xml:space="preserve">English name: </t>
    </r>
    <r>
      <rPr>
        <b/>
        <sz val="10"/>
        <color rgb="FF000000"/>
        <rFont val="Aptos Narrow"/>
        <family val="2"/>
        <charset val="128"/>
      </rPr>
      <t>Cricket</t>
    </r>
  </si>
  <si>
    <r>
      <t xml:space="preserve">Scientific name: </t>
    </r>
    <r>
      <rPr>
        <b/>
        <sz val="10"/>
        <color rgb="FF000000"/>
        <rFont val="Aptos Narrow"/>
        <family val="2"/>
        <charset val="128"/>
      </rPr>
      <t>Gryllus bimarculatus, Degeer</t>
    </r>
  </si>
  <si>
    <t>Niacin</t>
  </si>
  <si>
    <t>Fatty acids, total omega-3 polyunsaturated</t>
  </si>
  <si>
    <t>Fatty acids, total omega-6 polyunsaturated</t>
  </si>
  <si>
    <r>
      <t xml:space="preserve">Food Code: </t>
    </r>
    <r>
      <rPr>
        <b/>
        <sz val="10"/>
        <color theme="1"/>
        <rFont val="Calibri"/>
        <family val="2"/>
        <charset val="128"/>
        <scheme val="minor"/>
      </rPr>
      <t>T255</t>
    </r>
  </si>
  <si>
    <r>
      <t xml:space="preserve">Thai name: </t>
    </r>
    <r>
      <rPr>
        <b/>
        <sz val="10"/>
        <color theme="1"/>
        <rFont val="Calibri"/>
        <family val="2"/>
        <charset val="128"/>
        <scheme val="minor"/>
      </rPr>
      <t>钇遁Ѵ</t>
    </r>
  </si>
  <si>
    <r>
      <t xml:space="preserve">English name: </t>
    </r>
    <r>
      <rPr>
        <b/>
        <sz val="10"/>
        <color theme="1"/>
        <rFont val="Calibri"/>
        <family val="2"/>
        <charset val="128"/>
        <scheme val="minor"/>
      </rPr>
      <t>Kao-tom-mud (steamed glutinous rice with black bean and banana filling)</t>
    </r>
  </si>
  <si>
    <t>Total energy - by calculation</t>
  </si>
  <si>
    <t>If CHOAVLDF was not available, CHOCDF was used. Energy value was calculated as follows and put in parenthesis. Calculated by (4 x g protein)+(9 x g fat)+ (4 x g CHOCDF)</t>
  </si>
  <si>
    <t>Carbohydrate, total</t>
  </si>
  <si>
    <t>CHOCDF = 100 g (weight in grams [water + protein + fat + ash] in 100 g food) (use this calculation when FIBTG data was not available)</t>
  </si>
  <si>
    <t>Sugars, total</t>
  </si>
  <si>
    <r>
      <t xml:space="preserve">Food Code: </t>
    </r>
    <r>
      <rPr>
        <b/>
        <sz val="10"/>
        <color theme="1"/>
        <rFont val="Calibri"/>
        <family val="2"/>
        <charset val="128"/>
        <scheme val="minor"/>
      </rPr>
      <t>N71</t>
    </r>
  </si>
  <si>
    <r>
      <t xml:space="preserve">Thai name: </t>
    </r>
    <r>
      <rPr>
        <b/>
        <sz val="10"/>
        <color theme="1"/>
        <rFont val="Calibri"/>
        <family val="2"/>
        <charset val="128"/>
        <scheme val="minor"/>
      </rPr>
      <t>铻Œᷩ, 荠100 E.</t>
    </r>
  </si>
  <si>
    <r>
      <t xml:space="preserve">English name: </t>
    </r>
    <r>
      <rPr>
        <b/>
        <sz val="10"/>
        <color theme="1"/>
        <rFont val="Calibri"/>
        <family val="2"/>
        <charset val="128"/>
        <scheme val="minor"/>
      </rPr>
      <t>Sauce, fish, per 100 ml</t>
    </r>
  </si>
  <si>
    <t>True protein</t>
  </si>
  <si>
    <t>ผลิตภัณฑ์ซุปไก่สกัด มล.</t>
  </si>
  <si>
    <r>
      <t xml:space="preserve">Food Code: </t>
    </r>
    <r>
      <rPr>
        <b/>
        <sz val="10"/>
        <color theme="1"/>
        <rFont val="Calibri"/>
        <family val="2"/>
        <charset val="128"/>
        <scheme val="minor"/>
      </rPr>
      <t>U22</t>
    </r>
  </si>
  <si>
    <r>
      <t xml:space="preserve">Thai name: </t>
    </r>
    <r>
      <rPr>
        <b/>
        <sz val="10"/>
        <color theme="1"/>
        <rFont val="Calibri"/>
        <family val="2"/>
        <charset val="128"/>
        <scheme val="minor"/>
      </rPr>
      <t>ػ䡨ʡѴ</t>
    </r>
  </si>
  <si>
    <r>
      <t xml:space="preserve">English name: </t>
    </r>
    <r>
      <rPr>
        <b/>
        <sz val="10"/>
        <color theme="1"/>
        <rFont val="Calibri"/>
        <family val="2"/>
        <charset val="128"/>
        <scheme val="minor"/>
      </rPr>
      <t>Chicken essence, ready to drink</t>
    </r>
  </si>
  <si>
    <t>METLIST</t>
  </si>
  <si>
    <t>MW (g/mol)</t>
  </si>
  <si>
    <t>RXNS</t>
  </si>
  <si>
    <t>mmol/day</t>
  </si>
  <si>
    <t>g/day</t>
  </si>
  <si>
    <t>Adjusted moiture</t>
  </si>
  <si>
    <t>convert to g</t>
  </si>
  <si>
    <t>Flux need to combine with VHM flux</t>
  </si>
  <si>
    <t>Calories (kcal/day)</t>
  </si>
  <si>
    <t>Protein (g/day)</t>
  </si>
  <si>
    <t>Lipid (g/day)</t>
  </si>
  <si>
    <t>Carbohydrates (g/day)</t>
  </si>
  <si>
    <t>Food composition need to combine with VHM result</t>
  </si>
  <si>
    <t xml:space="preserve"> VHM result</t>
  </si>
  <si>
    <t>EX_but(e)</t>
  </si>
  <si>
    <t>EX_octa(e)</t>
  </si>
  <si>
    <t>EX_dca(e)</t>
  </si>
  <si>
    <t>EX_ddca(e)</t>
  </si>
  <si>
    <t>EX_ttdca(e)</t>
  </si>
  <si>
    <t>EX_hdca(e)</t>
  </si>
  <si>
    <t>EX_ocdca(e)</t>
  </si>
  <si>
    <t>EX_hdcea(e)</t>
  </si>
  <si>
    <t>EX_ocdcea(e)</t>
  </si>
  <si>
    <t>EX_CE2510(e)</t>
  </si>
  <si>
    <t>EX_doco13ac(e)</t>
  </si>
  <si>
    <t>EX_lnlc(e)</t>
  </si>
  <si>
    <t>EX_strdnc(e)</t>
  </si>
  <si>
    <t>EX_arachd(e)</t>
  </si>
  <si>
    <t>EX_tmndnc[e]</t>
  </si>
  <si>
    <t>EX_clpnd(e)</t>
  </si>
  <si>
    <t>EX_crvnc(e)</t>
  </si>
  <si>
    <t>EX_chsterol(e)</t>
  </si>
  <si>
    <t>EX_ca2(e)</t>
  </si>
  <si>
    <t>EX_fe2(e)</t>
  </si>
  <si>
    <t>EX_fe3(e)</t>
  </si>
  <si>
    <t>EX_mg2(e)</t>
  </si>
  <si>
    <t>EX_pi(e)</t>
  </si>
  <si>
    <t>EX_k(e)</t>
  </si>
  <si>
    <t>EX_na1(e)</t>
  </si>
  <si>
    <t>EX_zn2(e)</t>
  </si>
  <si>
    <t>EX_cu2(e)</t>
  </si>
  <si>
    <t>EX_mn2(e)</t>
  </si>
  <si>
    <t>EX_h2o(e)</t>
  </si>
  <si>
    <t>EX_etoh(e)</t>
  </si>
  <si>
    <t>EX_trp_L(e)</t>
  </si>
  <si>
    <t>EX_thr_L(e)</t>
  </si>
  <si>
    <t>EX_ile_L(e)</t>
  </si>
  <si>
    <t>EX_leu_L(e)</t>
  </si>
  <si>
    <t>EX_lys_L(e)</t>
  </si>
  <si>
    <t>EX_met_L(e)</t>
  </si>
  <si>
    <t>EX_phe_L(e)</t>
  </si>
  <si>
    <t>EX_tyr_L(e)</t>
  </si>
  <si>
    <t>EX_val_L(e)</t>
  </si>
  <si>
    <t>EX_arg_L(e)</t>
  </si>
  <si>
    <t>EX_his_L(e)</t>
  </si>
  <si>
    <t>EX_ala_D[e]</t>
  </si>
  <si>
    <t>EX_ala_L(e)</t>
  </si>
  <si>
    <t>EX_asp_D[e]</t>
  </si>
  <si>
    <t>EX_asp_L(e)</t>
  </si>
  <si>
    <t>EX_glu_L(e)</t>
  </si>
  <si>
    <t>EX_gly(e)</t>
  </si>
  <si>
    <t>EX_pro_D[e]</t>
  </si>
  <si>
    <t>EX_pro_L(e)</t>
  </si>
  <si>
    <t>EX_ser_L(e)</t>
  </si>
  <si>
    <t>EX_ascb_L(e)</t>
  </si>
  <si>
    <t>EX_thm(e)</t>
  </si>
  <si>
    <t>EX_ribflv(e)</t>
  </si>
  <si>
    <t>EX_nac(e)</t>
  </si>
  <si>
    <t>EX_ncam(e)</t>
  </si>
  <si>
    <t>EX_pnto_R(e)</t>
  </si>
  <si>
    <t>EX_pydam(e)</t>
  </si>
  <si>
    <t>EX_pydx(e)</t>
  </si>
  <si>
    <t>EX_pydxn(e)</t>
  </si>
  <si>
    <t>EX_5mthf(e)</t>
  </si>
  <si>
    <t>EX_fol(e)</t>
  </si>
  <si>
    <t>EX_thf(e)</t>
  </si>
  <si>
    <t>EX_chol[e]</t>
  </si>
  <si>
    <t>EX_adpcbl(e)</t>
  </si>
  <si>
    <t>EX_retinol(e)</t>
  </si>
  <si>
    <t>EX_caro(e)</t>
  </si>
  <si>
    <t>EX_avite1(e)</t>
  </si>
  <si>
    <t>EX_phyQ(e)</t>
  </si>
  <si>
    <t>EX_sucr(e)</t>
  </si>
  <si>
    <t>EX_glc_D(e)</t>
  </si>
  <si>
    <t>EX_fru(e)</t>
  </si>
  <si>
    <t>EX_lcts(e)</t>
  </si>
  <si>
    <t>EX_malt(e)</t>
  </si>
  <si>
    <t>EX_gal(e)</t>
  </si>
  <si>
    <t>EX_starch1200(e)</t>
  </si>
  <si>
    <t>EX_strch1(e)</t>
  </si>
  <si>
    <t>EX_strch2[e]</t>
  </si>
  <si>
    <t>EX_ptdca(e)</t>
  </si>
  <si>
    <t>EX_hpdca(e)</t>
  </si>
  <si>
    <t>EX_arach(e)</t>
  </si>
  <si>
    <t>EX_docosac(e)</t>
  </si>
  <si>
    <t>EX_lgnc(e)</t>
  </si>
  <si>
    <t>EX_ttdcea(e)</t>
  </si>
  <si>
    <t>EX_CE4843(e)</t>
  </si>
  <si>
    <t>EX_vitd3(e)</t>
  </si>
  <si>
    <t>EX_lnlnca(e)</t>
  </si>
  <si>
    <t>EX_4hpro[e]</t>
  </si>
  <si>
    <t>Final: combined VHM + FCD</t>
  </si>
  <si>
    <t>VMH flux not combine</t>
  </si>
  <si>
    <t>Final combined</t>
  </si>
  <si>
    <t>rxns</t>
  </si>
  <si>
    <t>mmol/day (original from VMH)</t>
  </si>
  <si>
    <t>mmol/day (final combined VMH and FCD)</t>
  </si>
  <si>
    <t>additional flux from FCD not combine VMH</t>
  </si>
  <si>
    <t>r_0001</t>
  </si>
  <si>
    <t>r_0002</t>
  </si>
  <si>
    <t>r_0003</t>
  </si>
  <si>
    <t>r_0004</t>
  </si>
  <si>
    <t>r_0005</t>
  </si>
  <si>
    <t>r_0006</t>
  </si>
  <si>
    <t>r_0007</t>
  </si>
  <si>
    <t>r_0008</t>
  </si>
  <si>
    <t>r_0009</t>
  </si>
  <si>
    <t>r_0010</t>
  </si>
  <si>
    <t>r_0011</t>
  </si>
  <si>
    <t>r_0012</t>
  </si>
  <si>
    <t>r_0013</t>
  </si>
  <si>
    <t>r_0014</t>
  </si>
  <si>
    <t>r_0015</t>
  </si>
  <si>
    <t>r_0016</t>
  </si>
  <si>
    <t>r_0017</t>
  </si>
  <si>
    <t>r_0018</t>
  </si>
  <si>
    <t>r_0019</t>
  </si>
  <si>
    <t>r_0020</t>
  </si>
  <si>
    <t>r_0021</t>
  </si>
  <si>
    <t>r_0022</t>
  </si>
  <si>
    <t>r_0023</t>
  </si>
  <si>
    <t>r_0024</t>
  </si>
  <si>
    <t>r_0025</t>
  </si>
  <si>
    <t>r_0026</t>
  </si>
  <si>
    <t>r_0027</t>
  </si>
  <si>
    <t>r_0028</t>
  </si>
  <si>
    <t>r_0029</t>
  </si>
  <si>
    <t>r_0030</t>
  </si>
  <si>
    <t>r_0031</t>
  </si>
  <si>
    <t>r_0032</t>
  </si>
  <si>
    <t>r_0033</t>
  </si>
  <si>
    <t>r_0034</t>
  </si>
  <si>
    <t>r_0035</t>
  </si>
  <si>
    <t>r_0036</t>
  </si>
  <si>
    <t>r_0037</t>
  </si>
  <si>
    <t>r_0038</t>
  </si>
  <si>
    <t>r_0039</t>
  </si>
  <si>
    <t>r_0040</t>
  </si>
  <si>
    <t>r_0041</t>
  </si>
  <si>
    <t>r_0042</t>
  </si>
  <si>
    <t>r_0043</t>
  </si>
  <si>
    <t>r_0044</t>
  </si>
  <si>
    <t>r_0045</t>
  </si>
  <si>
    <t>r_0046</t>
  </si>
  <si>
    <t>r_0047</t>
  </si>
  <si>
    <t>r_0048</t>
  </si>
  <si>
    <t>r_0049</t>
  </si>
  <si>
    <t>r_0050</t>
  </si>
  <si>
    <t>r_0051</t>
  </si>
  <si>
    <t>r_0052</t>
  </si>
  <si>
    <t>r_0053</t>
  </si>
  <si>
    <t>r_0054</t>
  </si>
  <si>
    <t>r_0055</t>
  </si>
  <si>
    <t>r_0056</t>
  </si>
  <si>
    <t>r_0057</t>
  </si>
  <si>
    <t>r_0058</t>
  </si>
  <si>
    <t>r_0059</t>
  </si>
  <si>
    <t>r_0060</t>
  </si>
  <si>
    <t>r_0061</t>
  </si>
  <si>
    <t>r_0062</t>
  </si>
  <si>
    <t>r_0063</t>
  </si>
  <si>
    <t>r_0064</t>
  </si>
  <si>
    <t>r_0065</t>
  </si>
  <si>
    <t>r_0066</t>
  </si>
  <si>
    <t>r_0067</t>
  </si>
  <si>
    <t>r_0068</t>
  </si>
  <si>
    <t>r_0069</t>
  </si>
  <si>
    <t>r_0070</t>
  </si>
  <si>
    <t>r_0071</t>
  </si>
  <si>
    <t>r_0072</t>
  </si>
  <si>
    <t>r_0073</t>
  </si>
  <si>
    <t>r_0074</t>
  </si>
  <si>
    <t>r_0075</t>
  </si>
  <si>
    <t>r_0076</t>
  </si>
  <si>
    <t>r_0077</t>
  </si>
  <si>
    <t>r_0078</t>
  </si>
  <si>
    <t>r_0079</t>
  </si>
  <si>
    <t>r_0080</t>
  </si>
  <si>
    <t>r_0081</t>
  </si>
  <si>
    <t>r_0082</t>
  </si>
  <si>
    <t>r_0083</t>
  </si>
  <si>
    <t>r_0084</t>
  </si>
  <si>
    <t>r_0085</t>
  </si>
  <si>
    <t>r_0086</t>
  </si>
  <si>
    <t>r_0087</t>
  </si>
  <si>
    <t>ThaiDietflux.tsv</t>
  </si>
  <si>
    <t>10fthf[c]</t>
  </si>
  <si>
    <t>10m3hddcaACP[c]</t>
  </si>
  <si>
    <t>10m3hundecACP[c]</t>
  </si>
  <si>
    <t>10m3oddcaACP[c]</t>
  </si>
  <si>
    <t>10m3oundecACP[c]</t>
  </si>
  <si>
    <t>10mddcaACP[c]</t>
  </si>
  <si>
    <t>10mtddec2eACP[c]</t>
  </si>
  <si>
    <t>10mundecACP[c]</t>
  </si>
  <si>
    <t>11m3hddcaACP[c]</t>
  </si>
  <si>
    <t>11m3oddcaACP[c]</t>
  </si>
  <si>
    <t>11mddcaACP[c]</t>
  </si>
  <si>
    <t>11mtddec2eACP[c]</t>
  </si>
  <si>
    <t>12daihdglyc[c]</t>
  </si>
  <si>
    <t>12dgr180[c]</t>
  </si>
  <si>
    <t>12dihdglyc[c]</t>
  </si>
  <si>
    <t>12m3hmyrsACP[c]</t>
  </si>
  <si>
    <t>12m3htridecACP[c]</t>
  </si>
  <si>
    <t>12m3omyrsACP[c]</t>
  </si>
  <si>
    <t>12m3otridecACP[c]</t>
  </si>
  <si>
    <t>12mmyrsACP[c]</t>
  </si>
  <si>
    <t>12mtmrs2eACP[c]</t>
  </si>
  <si>
    <t>12mtridecACP[c]</t>
  </si>
  <si>
    <t>12ppd_S[c]</t>
  </si>
  <si>
    <t>13dpg[c]</t>
  </si>
  <si>
    <t>13m3hmyrsACP[c]</t>
  </si>
  <si>
    <t>13m3omyrsACP[c]</t>
  </si>
  <si>
    <t>13mmyrsACP[c]</t>
  </si>
  <si>
    <t>13mtmrs2eACP[c]</t>
  </si>
  <si>
    <t>14m3hpalmACP[c]</t>
  </si>
  <si>
    <t>14m3hpentdecACP[c]</t>
  </si>
  <si>
    <t>14m3opalmACP[c]</t>
  </si>
  <si>
    <t>14m3opentdecACP[c]</t>
  </si>
  <si>
    <t>14mpalmACP[c]</t>
  </si>
  <si>
    <t>14mpentdecACP[c]</t>
  </si>
  <si>
    <t>14mtpalm2eACP[c]</t>
  </si>
  <si>
    <t>15dap[c]</t>
  </si>
  <si>
    <t>15m3hpalmACP[c]</t>
  </si>
  <si>
    <t>15m3opalmACP[c]</t>
  </si>
  <si>
    <t>15mpalmACP[c]</t>
  </si>
  <si>
    <t>15mtpalm2eACP[c]</t>
  </si>
  <si>
    <t>15phytn[c]</t>
  </si>
  <si>
    <t>1agpe120[c]</t>
  </si>
  <si>
    <t>1agpe140[c]</t>
  </si>
  <si>
    <t>1agpe141[c]</t>
  </si>
  <si>
    <t>1agpe160[c]</t>
  </si>
  <si>
    <t>1agpe161[c]</t>
  </si>
  <si>
    <t>1agpe180[c]</t>
  </si>
  <si>
    <t>1agpe181[c]</t>
  </si>
  <si>
    <t>1agpg120[c]</t>
  </si>
  <si>
    <t>1agpg140[c]</t>
  </si>
  <si>
    <t>1agpg141[c]</t>
  </si>
  <si>
    <t>1agpg160[c]</t>
  </si>
  <si>
    <t>1agpg161[c]</t>
  </si>
  <si>
    <t>1agpg180[c]</t>
  </si>
  <si>
    <t>1agpg181[c]</t>
  </si>
  <si>
    <t>1aihpdecg3p[c]</t>
  </si>
  <si>
    <t>1aipdecg3p[c]</t>
  </si>
  <si>
    <t>1ddecg3p[c]</t>
  </si>
  <si>
    <t>1hdec9eg3p[c]</t>
  </si>
  <si>
    <t>1hdecg3p[c]</t>
  </si>
  <si>
    <t>1ihdecg3p[c]</t>
  </si>
  <si>
    <t>1ihpdecg3p[c]</t>
  </si>
  <si>
    <t>1ipdecg3p[c]</t>
  </si>
  <si>
    <t>1itdecg3p[c]</t>
  </si>
  <si>
    <t>1odec11eg3p[c]</t>
  </si>
  <si>
    <t>1odecg3p[c]</t>
  </si>
  <si>
    <t>1pyr5c[c]</t>
  </si>
  <si>
    <t>1tdec7eg3p[c]</t>
  </si>
  <si>
    <t>1tdecg3p[c]</t>
  </si>
  <si>
    <t>23dhdp[c]</t>
  </si>
  <si>
    <t>23dhmb[c]</t>
  </si>
  <si>
    <t>23dhmp[c]</t>
  </si>
  <si>
    <t>25aics[c]</t>
  </si>
  <si>
    <t>26dap_LL[c]</t>
  </si>
  <si>
    <t>26dap_M[c]</t>
  </si>
  <si>
    <t>2agpe120[c]</t>
  </si>
  <si>
    <t>2agpe140[c]</t>
  </si>
  <si>
    <t>2agpe141[c]</t>
  </si>
  <si>
    <t>2agpe160[c]</t>
  </si>
  <si>
    <t>2agpe161[c]</t>
  </si>
  <si>
    <t>2agpe180[c]</t>
  </si>
  <si>
    <t>2agpe181[c]</t>
  </si>
  <si>
    <t>2agpg120[c]</t>
  </si>
  <si>
    <t>2agpg140[c]</t>
  </si>
  <si>
    <t>2agpg141[c]</t>
  </si>
  <si>
    <t>2agpg160[c]</t>
  </si>
  <si>
    <t>2agpg161[c]</t>
  </si>
  <si>
    <t>2agpg180[c]</t>
  </si>
  <si>
    <t>2agpg181[c]</t>
  </si>
  <si>
    <t>2ahbut[c]</t>
  </si>
  <si>
    <t>2aobut[c]</t>
  </si>
  <si>
    <t>2dda7p[c]</t>
  </si>
  <si>
    <t>2ddecg3p[c]</t>
  </si>
  <si>
    <t>2ddg6p[c]</t>
  </si>
  <si>
    <t>2ddglcn[c]</t>
  </si>
  <si>
    <t>2dhp[c]</t>
  </si>
  <si>
    <t>2dmmq7[c]</t>
  </si>
  <si>
    <t>2dmmq8[c]</t>
  </si>
  <si>
    <t>2dmmql8[c]</t>
  </si>
  <si>
    <t>2dr1p[c]</t>
  </si>
  <si>
    <t>2dr5p[c]</t>
  </si>
  <si>
    <t>2h3oppan[c]</t>
  </si>
  <si>
    <t>2hdec9eg3p[c]</t>
  </si>
  <si>
    <t>2hdecg3p[c]</t>
  </si>
  <si>
    <t>2ippm[c]</t>
  </si>
  <si>
    <t>2maacoa[c]</t>
  </si>
  <si>
    <t>2mahmp[c]</t>
  </si>
  <si>
    <t>2mbcoa[c]</t>
  </si>
  <si>
    <t>2mbutACP[c]</t>
  </si>
  <si>
    <t>2me4p[c]</t>
  </si>
  <si>
    <t>2mecdp[c]</t>
  </si>
  <si>
    <t>2mnptl[c]</t>
  </si>
  <si>
    <t>2mop[c]</t>
  </si>
  <si>
    <t>2mpropACP[c]</t>
  </si>
  <si>
    <t>2obut[c]</t>
  </si>
  <si>
    <t>2odec11eg3p[c]</t>
  </si>
  <si>
    <t>2odecg3p[c]</t>
  </si>
  <si>
    <t>2ohph[c]</t>
  </si>
  <si>
    <t>2ombzl[c]</t>
  </si>
  <si>
    <t>2omhmbl[c]</t>
  </si>
  <si>
    <t>2ommbl[c]</t>
  </si>
  <si>
    <t>2omph[c]</t>
  </si>
  <si>
    <t>2oph[c]</t>
  </si>
  <si>
    <t>2p4c2me[c]</t>
  </si>
  <si>
    <t>2pg[c]</t>
  </si>
  <si>
    <t>2pglyc[c]</t>
  </si>
  <si>
    <t>2tdec7eg3p[c]</t>
  </si>
  <si>
    <t>2tdecg3p[c]</t>
  </si>
  <si>
    <t>33hmeoxobut[c]</t>
  </si>
  <si>
    <t>34hpp[c]</t>
  </si>
  <si>
    <t>3c2hmp[c]</t>
  </si>
  <si>
    <t>3c3hmp[c]</t>
  </si>
  <si>
    <t>3c4mop[c]</t>
  </si>
  <si>
    <t>3dhq[c]</t>
  </si>
  <si>
    <t>3dhsk[c]</t>
  </si>
  <si>
    <t>3h3mop[c]</t>
  </si>
  <si>
    <t>3haACP[c]</t>
  </si>
  <si>
    <t>3hadpcoa[c]</t>
  </si>
  <si>
    <t>3hbcoa[c]</t>
  </si>
  <si>
    <t>3hdcoa[c]</t>
  </si>
  <si>
    <t>3hddcoa[c]</t>
  </si>
  <si>
    <t>3hddecACP[c]</t>
  </si>
  <si>
    <t>3hdecACP[c]</t>
  </si>
  <si>
    <t>3hhcoa[c]</t>
  </si>
  <si>
    <t>3hhdcoa[c]</t>
  </si>
  <si>
    <t>3hhexACP[c]</t>
  </si>
  <si>
    <t>3hmbcoa[c]</t>
  </si>
  <si>
    <t>3hmp[c]</t>
  </si>
  <si>
    <t>3hmrsACP[c]</t>
  </si>
  <si>
    <t>3hocoa[c]</t>
  </si>
  <si>
    <t>3hoctACP[c]</t>
  </si>
  <si>
    <t>3hoctaACP[c]</t>
  </si>
  <si>
    <t>3hpalmACP[c]</t>
  </si>
  <si>
    <t>3htdcoa[c]</t>
  </si>
  <si>
    <t>3ig3p[c]</t>
  </si>
  <si>
    <t>3mb2coa[c]</t>
  </si>
  <si>
    <t>3mbutACP[c]</t>
  </si>
  <si>
    <t>3mgcoa[c]</t>
  </si>
  <si>
    <t>3mob[c]</t>
  </si>
  <si>
    <t>3mop[c]</t>
  </si>
  <si>
    <t>3odcoa[c]</t>
  </si>
  <si>
    <t>3oddcoa[c]</t>
  </si>
  <si>
    <t>3oddecACP[c]</t>
  </si>
  <si>
    <t>3odecACP[c]</t>
  </si>
  <si>
    <t>3ohcoa[c]</t>
  </si>
  <si>
    <t>3ohdcoa[c]</t>
  </si>
  <si>
    <t>3ohexACP[c]</t>
  </si>
  <si>
    <t>3omrsACP[c]</t>
  </si>
  <si>
    <t>3oocoa[c]</t>
  </si>
  <si>
    <t>3ooctACP[c]</t>
  </si>
  <si>
    <t>3ooctdACP[c]</t>
  </si>
  <si>
    <t>3opalmACP[c]</t>
  </si>
  <si>
    <t>3ophb[c]</t>
  </si>
  <si>
    <t>3otdcoa[c]</t>
  </si>
  <si>
    <t>3pg[c]</t>
  </si>
  <si>
    <t>3php[c]</t>
  </si>
  <si>
    <t>3psme[c]</t>
  </si>
  <si>
    <t>4abut[c]</t>
  </si>
  <si>
    <t>4abut[e]</t>
  </si>
  <si>
    <t>4abutn[c]</t>
  </si>
  <si>
    <t>4ahmmp[c]</t>
  </si>
  <si>
    <t>4ampm[c]</t>
  </si>
  <si>
    <t>4c2me[c]</t>
  </si>
  <si>
    <t>4h2oglt[c]</t>
  </si>
  <si>
    <t>4hba[c]</t>
  </si>
  <si>
    <t>4hbz[c]</t>
  </si>
  <si>
    <t>4hthr[c]</t>
  </si>
  <si>
    <t>4m3hhexACP[c]</t>
  </si>
  <si>
    <t>4m3hpentACP[c]</t>
  </si>
  <si>
    <t>4m3ohexACP[c]</t>
  </si>
  <si>
    <t>4m3opentACP[c]</t>
  </si>
  <si>
    <t>4mhetz[c]</t>
  </si>
  <si>
    <t>4mhexACP[c]</t>
  </si>
  <si>
    <t>4mop[c]</t>
  </si>
  <si>
    <t>4mpentACP[c]</t>
  </si>
  <si>
    <t>4mpetz[c]</t>
  </si>
  <si>
    <t>4mthex2eACP[c]</t>
  </si>
  <si>
    <t>4pasp[c]</t>
  </si>
  <si>
    <t>4per[c]</t>
  </si>
  <si>
    <t>4ppan[c]</t>
  </si>
  <si>
    <t>4ppcys[c]</t>
  </si>
  <si>
    <t>5aizc[c]</t>
  </si>
  <si>
    <t>5forthf[c]</t>
  </si>
  <si>
    <t>5fthf[c]</t>
  </si>
  <si>
    <t>5m3hhexACP[c]</t>
  </si>
  <si>
    <t>5m3ohexACP[c]</t>
  </si>
  <si>
    <t>5mdr1p[c]</t>
  </si>
  <si>
    <t>5mdru1p[c]</t>
  </si>
  <si>
    <t>5mhexACP[c]</t>
  </si>
  <si>
    <t>5mta[c]</t>
  </si>
  <si>
    <t>5mthex2eACP[c]</t>
  </si>
  <si>
    <t>5mthf[c]</t>
  </si>
  <si>
    <t>5mthglu[c]</t>
  </si>
  <si>
    <t>5mtr[c]</t>
  </si>
  <si>
    <t>5prdmbz[c]</t>
  </si>
  <si>
    <t>6m3hheptACP[c]</t>
  </si>
  <si>
    <t>6m3hocACP[c]</t>
  </si>
  <si>
    <t>6m3oheptACP[c]</t>
  </si>
  <si>
    <t>6m3oocACP[c]</t>
  </si>
  <si>
    <t>6mheptACP[c]</t>
  </si>
  <si>
    <t>6mocACP[c]</t>
  </si>
  <si>
    <t>6mtoct2eACP[c]</t>
  </si>
  <si>
    <t>7m3hocACP[c]</t>
  </si>
  <si>
    <t>7m3oocACP[c]</t>
  </si>
  <si>
    <t>7mocACP[c]</t>
  </si>
  <si>
    <t>7mtoct2eACP[c]</t>
  </si>
  <si>
    <t>8m3hdcaACP[c]</t>
  </si>
  <si>
    <t>8m3hnonACP[c]</t>
  </si>
  <si>
    <t>8m3odcaACP[c]</t>
  </si>
  <si>
    <t>8m3ononACP[c]</t>
  </si>
  <si>
    <t>8mdcaACP[c]</t>
  </si>
  <si>
    <t>8mnonACP[c]</t>
  </si>
  <si>
    <t>8mtdec2eACP[c]</t>
  </si>
  <si>
    <t>9m3hdcaACP[c]</t>
  </si>
  <si>
    <t>9m3odcaACP[c]</t>
  </si>
  <si>
    <t>9mdcaACP[c]</t>
  </si>
  <si>
    <t>9mtdec2eACP[c]</t>
  </si>
  <si>
    <t>ACP[c]</t>
  </si>
  <si>
    <t>HC01104[c]</t>
  </si>
  <si>
    <t>HC01434[c]</t>
  </si>
  <si>
    <t>Largn[c]</t>
  </si>
  <si>
    <t>PGP[c]</t>
  </si>
  <si>
    <t>PGPm1[c]</t>
  </si>
  <si>
    <t>aacald[c]</t>
  </si>
  <si>
    <t>aacoa[c]</t>
  </si>
  <si>
    <t>aact[c]</t>
  </si>
  <si>
    <t>ab6p3hxl[c]</t>
  </si>
  <si>
    <t>abt[c]</t>
  </si>
  <si>
    <t>acACP[c]</t>
  </si>
  <si>
    <t>ac[c]</t>
  </si>
  <si>
    <t>ac[e]</t>
  </si>
  <si>
    <t>acac[c]</t>
  </si>
  <si>
    <t>acald[c]</t>
  </si>
  <si>
    <t>acald[e]</t>
  </si>
  <si>
    <t>acbdma14gapuc[c]</t>
  </si>
  <si>
    <t>accoa[c]</t>
  </si>
  <si>
    <t>acgam1p[c]</t>
  </si>
  <si>
    <t>acgam6p[c]</t>
  </si>
  <si>
    <t>acgam[c]</t>
  </si>
  <si>
    <t>acglu[c]</t>
  </si>
  <si>
    <t>achms[c]</t>
  </si>
  <si>
    <t>acmana[c]</t>
  </si>
  <si>
    <t>acmanap[c]</t>
  </si>
  <si>
    <t>acnam[c]</t>
  </si>
  <si>
    <t>acorn[c]</t>
  </si>
  <si>
    <t>acser[c]</t>
  </si>
  <si>
    <t>actACP[c]</t>
  </si>
  <si>
    <t>actn_R[c]</t>
  </si>
  <si>
    <t>actn_S[c]</t>
  </si>
  <si>
    <t>actp[c]</t>
  </si>
  <si>
    <t>ade[c]</t>
  </si>
  <si>
    <t>adn[c]</t>
  </si>
  <si>
    <t>adocbi[c]</t>
  </si>
  <si>
    <t>adocbip[c]</t>
  </si>
  <si>
    <t>adocbl[c]</t>
  </si>
  <si>
    <t>adocbl[e]</t>
  </si>
  <si>
    <t>adp[c]</t>
  </si>
  <si>
    <t>adpglc[c]</t>
  </si>
  <si>
    <t>agdpcbi[c]</t>
  </si>
  <si>
    <t>agm[c]</t>
  </si>
  <si>
    <t>ahcys[c]</t>
  </si>
  <si>
    <t>ahdt[c]</t>
  </si>
  <si>
    <t>ai17tca1[c]</t>
  </si>
  <si>
    <t>ai17tcaacgam[c]</t>
  </si>
  <si>
    <t>ai17tcaala_D[c]</t>
  </si>
  <si>
    <t>ai17tcaglc[c]</t>
  </si>
  <si>
    <t>aicar[c]</t>
  </si>
  <si>
    <t>aihpdcoa[c]</t>
  </si>
  <si>
    <t>aipdcoa[c]</t>
  </si>
  <si>
    <t>air[c]</t>
  </si>
  <si>
    <t>akg[c]</t>
  </si>
  <si>
    <t>ala_D[c]</t>
  </si>
  <si>
    <t>ala_L[c]</t>
  </si>
  <si>
    <t>ala_L[e]</t>
  </si>
  <si>
    <t>alaala[c]</t>
  </si>
  <si>
    <t>alaasp[c]</t>
  </si>
  <si>
    <t>alaasp[e]</t>
  </si>
  <si>
    <t>alac_S[c]</t>
  </si>
  <si>
    <t>alagln[c]</t>
  </si>
  <si>
    <t>alagln[e]</t>
  </si>
  <si>
    <t>alaglu[c]</t>
  </si>
  <si>
    <t>alaglu[e]</t>
  </si>
  <si>
    <t>alagly[c]</t>
  </si>
  <si>
    <t>alagly[e]</t>
  </si>
  <si>
    <t>alahis[c]</t>
  </si>
  <si>
    <t>alahis[e]</t>
  </si>
  <si>
    <t>alaleu[c]</t>
  </si>
  <si>
    <t>alaleu[e]</t>
  </si>
  <si>
    <t>alathr[c]</t>
  </si>
  <si>
    <t>alathr[e]</t>
  </si>
  <si>
    <t>amet[c]</t>
  </si>
  <si>
    <t>ametam[c]</t>
  </si>
  <si>
    <t>amp[c]</t>
  </si>
  <si>
    <t>apoACP[c]</t>
  </si>
  <si>
    <t>apoC_Lys_btn[c]</t>
  </si>
  <si>
    <t>arab_L[c]</t>
  </si>
  <si>
    <t>arab_L[e]</t>
  </si>
  <si>
    <t>arg_L[c]</t>
  </si>
  <si>
    <t>arg_L[e]</t>
  </si>
  <si>
    <t>arsenb[c]</t>
  </si>
  <si>
    <t>arsenb[e]</t>
  </si>
  <si>
    <t>asn_L[c]</t>
  </si>
  <si>
    <t>asn_L[e]</t>
  </si>
  <si>
    <t>aso3[c]</t>
  </si>
  <si>
    <t>aso3[e]</t>
  </si>
  <si>
    <t>aso4[c]</t>
  </si>
  <si>
    <t>aso4[e]</t>
  </si>
  <si>
    <t>asp_L[c]</t>
  </si>
  <si>
    <t>asp_L[e]</t>
  </si>
  <si>
    <t>aspsa[c]</t>
  </si>
  <si>
    <t>atp[c]</t>
  </si>
  <si>
    <t>biomass[c]</t>
  </si>
  <si>
    <t>btal[c]</t>
  </si>
  <si>
    <t>btd_RR[c]</t>
  </si>
  <si>
    <t>btd_SS[c]</t>
  </si>
  <si>
    <t>btn[c]</t>
  </si>
  <si>
    <t>btn[e]</t>
  </si>
  <si>
    <t>btn_co2[c]</t>
  </si>
  <si>
    <t>btoh[c]</t>
  </si>
  <si>
    <t>butACP[c]</t>
  </si>
  <si>
    <t>ca2[c]</t>
  </si>
  <si>
    <t>ca2[e]</t>
  </si>
  <si>
    <t>camp[c]</t>
  </si>
  <si>
    <t>cbasp[c]</t>
  </si>
  <si>
    <t>cbi[c]</t>
  </si>
  <si>
    <t>cbl1[c]</t>
  </si>
  <si>
    <t>cbl1[e]</t>
  </si>
  <si>
    <t>cbl2[c]</t>
  </si>
  <si>
    <t>cbl2[e]</t>
  </si>
  <si>
    <t>cbp[c]</t>
  </si>
  <si>
    <t>cd2[c]</t>
  </si>
  <si>
    <t>cd2[e]</t>
  </si>
  <si>
    <t>cdp[c]</t>
  </si>
  <si>
    <t>cdpdaihpdecg[c]</t>
  </si>
  <si>
    <t>cdpdaipdecg[c]</t>
  </si>
  <si>
    <t>cdpdddecg[c]</t>
  </si>
  <si>
    <t>cdpdhdec9eg[c]</t>
  </si>
  <si>
    <t>cdpdhdecg[c]</t>
  </si>
  <si>
    <t>cdpdihdecg[c]</t>
  </si>
  <si>
    <t>cdpdihpdecg[c]</t>
  </si>
  <si>
    <t>cdpdipdecg[c]</t>
  </si>
  <si>
    <t>cdpditdecg[c]</t>
  </si>
  <si>
    <t>cdpdodec11eg[c]</t>
  </si>
  <si>
    <t>cdpdodecg[c]</t>
  </si>
  <si>
    <t>cdpdtdec7eg[c]</t>
  </si>
  <si>
    <t>cdpdtdecg[c]</t>
  </si>
  <si>
    <t>cdpglyc[c]</t>
  </si>
  <si>
    <t>cellb[c]</t>
  </si>
  <si>
    <t>cgly[c]</t>
  </si>
  <si>
    <t>cgly[e]</t>
  </si>
  <si>
    <t>chol[c]</t>
  </si>
  <si>
    <t>chols[c]</t>
  </si>
  <si>
    <t>chor[c]</t>
  </si>
  <si>
    <t>chtbs[c]</t>
  </si>
  <si>
    <t>cit[c]</t>
  </si>
  <si>
    <t>cit[e]</t>
  </si>
  <si>
    <t>cl[c]</t>
  </si>
  <si>
    <t>cl[e]</t>
  </si>
  <si>
    <t>clpn140[c]</t>
  </si>
  <si>
    <t>clpn160[c]</t>
  </si>
  <si>
    <t>clpn180[c]</t>
  </si>
  <si>
    <t>clpnai15[c]</t>
  </si>
  <si>
    <t>clpnai17[c]</t>
  </si>
  <si>
    <t>clpni14[c]</t>
  </si>
  <si>
    <t>clpni15[c]</t>
  </si>
  <si>
    <t>clpni16[c]</t>
  </si>
  <si>
    <t>clpni17[c]</t>
  </si>
  <si>
    <t>cmp[c]</t>
  </si>
  <si>
    <t>cmpacna[c]</t>
  </si>
  <si>
    <t>co2[c]</t>
  </si>
  <si>
    <t>co2[e]</t>
  </si>
  <si>
    <t>coa[c]</t>
  </si>
  <si>
    <t>cobalt2[c]</t>
  </si>
  <si>
    <t>cobalt2[e]</t>
  </si>
  <si>
    <t>cpppg3[c]</t>
  </si>
  <si>
    <t>ctp[c]</t>
  </si>
  <si>
    <t>cu2[c]</t>
  </si>
  <si>
    <t>cu2[e]</t>
  </si>
  <si>
    <t>cys_L[c]</t>
  </si>
  <si>
    <t>cys_L[e]</t>
  </si>
  <si>
    <t>cyst_L[c]</t>
  </si>
  <si>
    <t>cytd[c]</t>
  </si>
  <si>
    <t>dad_2[c]</t>
  </si>
  <si>
    <t>dadp[c]</t>
  </si>
  <si>
    <t>damp[c]</t>
  </si>
  <si>
    <t>datp[c]</t>
  </si>
  <si>
    <t>dcaACP[c]</t>
  </si>
  <si>
    <t>dcamp[c]</t>
  </si>
  <si>
    <t>dcdp[c]</t>
  </si>
  <si>
    <t>dcmp[c]</t>
  </si>
  <si>
    <t>dctp[c]</t>
  </si>
  <si>
    <t>dcyt[c]</t>
  </si>
  <si>
    <t>ddcaACP[c]</t>
  </si>
  <si>
    <t>ddca[c]</t>
  </si>
  <si>
    <t>dextrin[c]</t>
  </si>
  <si>
    <t>dextrin[e]</t>
  </si>
  <si>
    <t>dgdp[c]</t>
  </si>
  <si>
    <t>dgmp[c]</t>
  </si>
  <si>
    <t>dgsn[c]</t>
  </si>
  <si>
    <t>dgtp[c]</t>
  </si>
  <si>
    <t>dha[c]</t>
  </si>
  <si>
    <t>dhap[c]</t>
  </si>
  <si>
    <t>dhf[c]</t>
  </si>
  <si>
    <t>dhlam[c]</t>
  </si>
  <si>
    <t>dhna[c]</t>
  </si>
  <si>
    <t>dhnpt[c]</t>
  </si>
  <si>
    <t>dhor_S[c]</t>
  </si>
  <si>
    <t>dhptd[c]</t>
  </si>
  <si>
    <t>diglcpg180[c]</t>
  </si>
  <si>
    <t>diglcpgai17[c]</t>
  </si>
  <si>
    <t>diglcpgi17[c]</t>
  </si>
  <si>
    <t>din[c]</t>
  </si>
  <si>
    <t>dmbzid[c]</t>
  </si>
  <si>
    <t>dmpp[c]</t>
  </si>
  <si>
    <t>dnad[c]</t>
  </si>
  <si>
    <t>dnarep[c]</t>
  </si>
  <si>
    <t>dpcoa[c]</t>
  </si>
  <si>
    <t>drib[c]</t>
  </si>
  <si>
    <t>drib[e]</t>
  </si>
  <si>
    <t>dtdp4d6dg[c]</t>
  </si>
  <si>
    <t>dtdp4d6dm[c]</t>
  </si>
  <si>
    <t>dtdp[c]</t>
  </si>
  <si>
    <t>dtdpglu[c]</t>
  </si>
  <si>
    <t>dtdprmn[c]</t>
  </si>
  <si>
    <t>dtmp[c]</t>
  </si>
  <si>
    <t>dttp[c]</t>
  </si>
  <si>
    <t>dudp[c]</t>
  </si>
  <si>
    <t>dump[c]</t>
  </si>
  <si>
    <t>duri[c]</t>
  </si>
  <si>
    <t>dutp[c]</t>
  </si>
  <si>
    <t>dxyl5p[c]</t>
  </si>
  <si>
    <t>e4hglu[c]</t>
  </si>
  <si>
    <t>e4p[c]</t>
  </si>
  <si>
    <t>eig3p[c]</t>
  </si>
  <si>
    <t>etha[c]</t>
  </si>
  <si>
    <t>etoh[c]</t>
  </si>
  <si>
    <t>etoh[e]</t>
  </si>
  <si>
    <t>f1p[c]</t>
  </si>
  <si>
    <t>f6p[c]</t>
  </si>
  <si>
    <t>fa11[c]</t>
  </si>
  <si>
    <t>fa12[c]</t>
  </si>
  <si>
    <t>fa1[c]</t>
  </si>
  <si>
    <t>fa3[c]</t>
  </si>
  <si>
    <t>fa4[c]</t>
  </si>
  <si>
    <t>fa6[c]</t>
  </si>
  <si>
    <t>fad[c]</t>
  </si>
  <si>
    <t>fadh2[c]</t>
  </si>
  <si>
    <t>fc1p[c]</t>
  </si>
  <si>
    <t>fcl_L[c]</t>
  </si>
  <si>
    <t>fdp[c]</t>
  </si>
  <si>
    <t>fdxox[c]</t>
  </si>
  <si>
    <t>fdxrd[c]</t>
  </si>
  <si>
    <t>fe2[c]</t>
  </si>
  <si>
    <t>fe2[e]</t>
  </si>
  <si>
    <t>fe3[c]</t>
  </si>
  <si>
    <t>fe3[e]</t>
  </si>
  <si>
    <t>fgam[c]</t>
  </si>
  <si>
    <t>ficytC[c]</t>
  </si>
  <si>
    <t>fmn[c]</t>
  </si>
  <si>
    <t>fmnh2[c]</t>
  </si>
  <si>
    <t>focytC[c]</t>
  </si>
  <si>
    <t>fol[c]</t>
  </si>
  <si>
    <t>fol[e]</t>
  </si>
  <si>
    <t>for[c]</t>
  </si>
  <si>
    <t>for[e]</t>
  </si>
  <si>
    <t>fpram[c]</t>
  </si>
  <si>
    <t>fprica[c]</t>
  </si>
  <si>
    <t>frdp[c]</t>
  </si>
  <si>
    <t>fru[c]</t>
  </si>
  <si>
    <t>fuc_L[c]</t>
  </si>
  <si>
    <t>fum[c]</t>
  </si>
  <si>
    <t>g1p[c]</t>
  </si>
  <si>
    <t>g1p_B[c]</t>
  </si>
  <si>
    <t>g3p[c]</t>
  </si>
  <si>
    <t>g3pc[c]</t>
  </si>
  <si>
    <t>g3pe[c]</t>
  </si>
  <si>
    <t>g3pg[c]</t>
  </si>
  <si>
    <t>g6p[c]</t>
  </si>
  <si>
    <t>g6p_B[c]</t>
  </si>
  <si>
    <t>gal1p[c]</t>
  </si>
  <si>
    <t>gal[c]</t>
  </si>
  <si>
    <t>gal[e]</t>
  </si>
  <si>
    <t>gam1p[c]</t>
  </si>
  <si>
    <t>gam6p[c]</t>
  </si>
  <si>
    <t>gar[c]</t>
  </si>
  <si>
    <t>gdp[c]</t>
  </si>
  <si>
    <t>gdptp[c]</t>
  </si>
  <si>
    <t>ggdp[c]</t>
  </si>
  <si>
    <t>glc_D[c]</t>
  </si>
  <si>
    <t>glc_D[e]</t>
  </si>
  <si>
    <t>glc_bD[c]</t>
  </si>
  <si>
    <t>gln_L[c]</t>
  </si>
  <si>
    <t>gln_L[e]</t>
  </si>
  <si>
    <t>glu5p[c]</t>
  </si>
  <si>
    <t>glu5sa[c]</t>
  </si>
  <si>
    <t>glu_D[c]</t>
  </si>
  <si>
    <t>glu_L[c]</t>
  </si>
  <si>
    <t>glu_L[e]</t>
  </si>
  <si>
    <t>glutrna[c]</t>
  </si>
  <si>
    <t>glx[c]</t>
  </si>
  <si>
    <t>gly[c]</t>
  </si>
  <si>
    <t>gly[e]</t>
  </si>
  <si>
    <t>glyald[c]</t>
  </si>
  <si>
    <t>glyasn[c]</t>
  </si>
  <si>
    <t>glyasn[e]</t>
  </si>
  <si>
    <t>glyasp[c]</t>
  </si>
  <si>
    <t>glyasp[e]</t>
  </si>
  <si>
    <t>glyb[c]</t>
  </si>
  <si>
    <t>glyb[e]</t>
  </si>
  <si>
    <t>glyc3p[c]</t>
  </si>
  <si>
    <t>glyc3p[e]</t>
  </si>
  <si>
    <t>glyc45tca[c]</t>
  </si>
  <si>
    <t>glyc45tcaala_D[c]</t>
  </si>
  <si>
    <t>glyc45tcaglc[c]</t>
  </si>
  <si>
    <t>glyc[c]</t>
  </si>
  <si>
    <t>glyc_R[c]</t>
  </si>
  <si>
    <t>glyclt[c]</t>
  </si>
  <si>
    <t>glycogen[c]</t>
  </si>
  <si>
    <t>glycogenb[c]</t>
  </si>
  <si>
    <t>glycys[c]</t>
  </si>
  <si>
    <t>glycys[e]</t>
  </si>
  <si>
    <t>glygln[c]</t>
  </si>
  <si>
    <t>glygln[e]</t>
  </si>
  <si>
    <t>glyglu[c]</t>
  </si>
  <si>
    <t>glyglu[e]</t>
  </si>
  <si>
    <t>glyleu[c]</t>
  </si>
  <si>
    <t>glyleu[e]</t>
  </si>
  <si>
    <t>glymet[c]</t>
  </si>
  <si>
    <t>glymet[e]</t>
  </si>
  <si>
    <t>glyphe[c]</t>
  </si>
  <si>
    <t>glyphe[e]</t>
  </si>
  <si>
    <t>glypro[c]</t>
  </si>
  <si>
    <t>glypro[e]</t>
  </si>
  <si>
    <t>glytyr[c]</t>
  </si>
  <si>
    <t>glytyr[e]</t>
  </si>
  <si>
    <t>gmp[c]</t>
  </si>
  <si>
    <t>grdp[c]</t>
  </si>
  <si>
    <t>gsn[c]</t>
  </si>
  <si>
    <t>gthrd[c]</t>
  </si>
  <si>
    <t>gtp[c]</t>
  </si>
  <si>
    <t>gua[c]</t>
  </si>
  <si>
    <t>h2mb4p[c]</t>
  </si>
  <si>
    <t>h2o2[c]</t>
  </si>
  <si>
    <t>h2o[c]</t>
  </si>
  <si>
    <t>h2o[e]</t>
  </si>
  <si>
    <t>h2s[c]</t>
  </si>
  <si>
    <t>h[c]</t>
  </si>
  <si>
    <t>h[e]</t>
  </si>
  <si>
    <t>hco3[c]</t>
  </si>
  <si>
    <t>hcys_L[c]</t>
  </si>
  <si>
    <t>hdca[c]</t>
  </si>
  <si>
    <t>hdcea[c]</t>
  </si>
  <si>
    <t>hdcoa[c]</t>
  </si>
  <si>
    <t>hdeACP[c]</t>
  </si>
  <si>
    <t>hepdp[c]</t>
  </si>
  <si>
    <t>hethmpp[c]</t>
  </si>
  <si>
    <t>hexACP[c]</t>
  </si>
  <si>
    <t>hexdp[c]</t>
  </si>
  <si>
    <t>hg2[c]</t>
  </si>
  <si>
    <t>hg2[e]</t>
  </si>
  <si>
    <t>his_L[c]</t>
  </si>
  <si>
    <t>his_L[e]</t>
  </si>
  <si>
    <t>hisp[c]</t>
  </si>
  <si>
    <t>histd[c]</t>
  </si>
  <si>
    <t>histl_L[c]</t>
  </si>
  <si>
    <t>hom_L[c]</t>
  </si>
  <si>
    <t>hxan[c]</t>
  </si>
  <si>
    <t>hxan[e]</t>
  </si>
  <si>
    <t>i17tca1[c]</t>
  </si>
  <si>
    <t>i17tcaacgam[c]</t>
  </si>
  <si>
    <t>i17tcaala_D[c]</t>
  </si>
  <si>
    <t>i17tcaglc[c]</t>
  </si>
  <si>
    <t>iasp[c]</t>
  </si>
  <si>
    <t>ibcoa[c]</t>
  </si>
  <si>
    <t>ichor[c]</t>
  </si>
  <si>
    <t>icit[c]</t>
  </si>
  <si>
    <t>idp[c]</t>
  </si>
  <si>
    <t>ihdcoa[c]</t>
  </si>
  <si>
    <t>ihpdcoa[c]</t>
  </si>
  <si>
    <t>ile_L[c]</t>
  </si>
  <si>
    <t>ile_L[e]</t>
  </si>
  <si>
    <t>im4ac[c]</t>
  </si>
  <si>
    <t>im4act[c]</t>
  </si>
  <si>
    <t>imacp[c]</t>
  </si>
  <si>
    <t>imp[c]</t>
  </si>
  <si>
    <t>indole[c]</t>
  </si>
  <si>
    <t>indpyr[c]</t>
  </si>
  <si>
    <t>ins[c]</t>
  </si>
  <si>
    <t>ipdcoa[c]</t>
  </si>
  <si>
    <t>ipdp[c]</t>
  </si>
  <si>
    <t>isomal[c]</t>
  </si>
  <si>
    <t>itdcoa[c]</t>
  </si>
  <si>
    <t>itp[c]</t>
  </si>
  <si>
    <t>ivcoa[c]</t>
  </si>
  <si>
    <t>k[c]</t>
  </si>
  <si>
    <t>k[e]</t>
  </si>
  <si>
    <t>l2a6o[c]</t>
  </si>
  <si>
    <t>lac_D[c]</t>
  </si>
  <si>
    <t>lac_D[e]</t>
  </si>
  <si>
    <t>lac_L[c]</t>
  </si>
  <si>
    <t>lac_L[e]</t>
  </si>
  <si>
    <t>lald_L[c]</t>
  </si>
  <si>
    <t>lcts[c]</t>
  </si>
  <si>
    <t>lcts[e]</t>
  </si>
  <si>
    <t>leu_L[c]</t>
  </si>
  <si>
    <t>leu_L[e]</t>
  </si>
  <si>
    <t>lgt_S[c]</t>
  </si>
  <si>
    <t>lpam[c]</t>
  </si>
  <si>
    <t>lys_L[c]</t>
  </si>
  <si>
    <t>lys_L[e]</t>
  </si>
  <si>
    <t>m12dahglyc[c]</t>
  </si>
  <si>
    <t>m12dihglyc[c]</t>
  </si>
  <si>
    <t>m12dsglyc[c]</t>
  </si>
  <si>
    <t>madg[c]</t>
  </si>
  <si>
    <t>malACP[c]</t>
  </si>
  <si>
    <t>mal_D[c]</t>
  </si>
  <si>
    <t>mal_L[c]</t>
  </si>
  <si>
    <t>malcoa[c]</t>
  </si>
  <si>
    <t>malt[c]</t>
  </si>
  <si>
    <t>malt[e]</t>
  </si>
  <si>
    <t>malthp[c]</t>
  </si>
  <si>
    <t>malthx[c]</t>
  </si>
  <si>
    <t>malthx[e]</t>
  </si>
  <si>
    <t>maltpt[c]</t>
  </si>
  <si>
    <t>malttr[c]</t>
  </si>
  <si>
    <t>malttr[e]</t>
  </si>
  <si>
    <t>maltttr[c]</t>
  </si>
  <si>
    <t>man6p[c]</t>
  </si>
  <si>
    <t>mantr[c]</t>
  </si>
  <si>
    <t>mantr[e]</t>
  </si>
  <si>
    <t>mbdg[c]</t>
  </si>
  <si>
    <t>melib[c]</t>
  </si>
  <si>
    <t>meoh[c]</t>
  </si>
  <si>
    <t>met_D[c]</t>
  </si>
  <si>
    <t>met_D[e]</t>
  </si>
  <si>
    <t>met_L[c]</t>
  </si>
  <si>
    <t>met_L[e]</t>
  </si>
  <si>
    <t>metala[c]</t>
  </si>
  <si>
    <t>metala[e]</t>
  </si>
  <si>
    <t>methf[c]</t>
  </si>
  <si>
    <t>metsox_R_L[c]</t>
  </si>
  <si>
    <t>metsox_R_L[e]</t>
  </si>
  <si>
    <t>metsox_S_L[c]</t>
  </si>
  <si>
    <t>metsox_S_L[e]</t>
  </si>
  <si>
    <t>mg2[c]</t>
  </si>
  <si>
    <t>mg2[e]</t>
  </si>
  <si>
    <t>mlthf[c]</t>
  </si>
  <si>
    <t>mn2[c]</t>
  </si>
  <si>
    <t>mn2[e]</t>
  </si>
  <si>
    <t>mql8[c]</t>
  </si>
  <si>
    <t>mqn7[c]</t>
  </si>
  <si>
    <t>mqn7[e]</t>
  </si>
  <si>
    <t>mqn8[c]</t>
  </si>
  <si>
    <t>mthgxl[c]</t>
  </si>
  <si>
    <t>myrsACP[c]</t>
  </si>
  <si>
    <t>n6all26d[c]</t>
  </si>
  <si>
    <t>na1[c]</t>
  </si>
  <si>
    <t>na1[e]</t>
  </si>
  <si>
    <t>nac[c]</t>
  </si>
  <si>
    <t>nac[e]</t>
  </si>
  <si>
    <t>nad[c]</t>
  </si>
  <si>
    <t>nadh[c]</t>
  </si>
  <si>
    <t>nadp[c]</t>
  </si>
  <si>
    <t>nadph[c]</t>
  </si>
  <si>
    <t>ncam[c]</t>
  </si>
  <si>
    <t>ncptrc[c]</t>
  </si>
  <si>
    <t>nh4[c]</t>
  </si>
  <si>
    <t>nh4[e]</t>
  </si>
  <si>
    <t>nicrns[c]</t>
  </si>
  <si>
    <t>nicrnt[c]</t>
  </si>
  <si>
    <t>nmn[c]</t>
  </si>
  <si>
    <t>np2msucc[c]</t>
  </si>
  <si>
    <t>o2[c]</t>
  </si>
  <si>
    <t>o2[e]</t>
  </si>
  <si>
    <t>o2s[c]</t>
  </si>
  <si>
    <t>oaa[c]</t>
  </si>
  <si>
    <t>ocACP[c]</t>
  </si>
  <si>
    <t>ocdcaACP[c]</t>
  </si>
  <si>
    <t>ocdca[c]</t>
  </si>
  <si>
    <t>ocdca[e]</t>
  </si>
  <si>
    <t>ocdcea[c]</t>
  </si>
  <si>
    <t>octdp[c]</t>
  </si>
  <si>
    <t>octeACP[c]</t>
  </si>
  <si>
    <t>odecoa[c]</t>
  </si>
  <si>
    <t>ohpb[c]</t>
  </si>
  <si>
    <t>orn[c]</t>
  </si>
  <si>
    <t>orn[e]</t>
  </si>
  <si>
    <t>orot5p[c]</t>
  </si>
  <si>
    <t>orot[c]</t>
  </si>
  <si>
    <t>oxa[c]</t>
  </si>
  <si>
    <t>oxadpcoa[c]</t>
  </si>
  <si>
    <t>oxglyc[c]</t>
  </si>
  <si>
    <t>pa120[c]</t>
  </si>
  <si>
    <t>pa140[c]</t>
  </si>
  <si>
    <t>pa141[c]</t>
  </si>
  <si>
    <t>pa160[c]</t>
  </si>
  <si>
    <t>pa161[c]</t>
  </si>
  <si>
    <t>pa180[c]</t>
  </si>
  <si>
    <t>pa181[c]</t>
  </si>
  <si>
    <t>paai15[c]</t>
  </si>
  <si>
    <t>paai17[c]</t>
  </si>
  <si>
    <t>pai14[c]</t>
  </si>
  <si>
    <t>pai15[c]</t>
  </si>
  <si>
    <t>pai16[c]</t>
  </si>
  <si>
    <t>pai17[c]</t>
  </si>
  <si>
    <t>palmACP[c]</t>
  </si>
  <si>
    <t>pan4p[c]</t>
  </si>
  <si>
    <t>pant_R[c]</t>
  </si>
  <si>
    <t>pap[c]</t>
  </si>
  <si>
    <t>pb[c]</t>
  </si>
  <si>
    <t>pb[e]</t>
  </si>
  <si>
    <t>pdx5p[c]</t>
  </si>
  <si>
    <t>pe120[c]</t>
  </si>
  <si>
    <t>pe140[c]</t>
  </si>
  <si>
    <t>pe141[c]</t>
  </si>
  <si>
    <t>pe160[c]</t>
  </si>
  <si>
    <t>pe161[c]</t>
  </si>
  <si>
    <t>pe180[c]</t>
  </si>
  <si>
    <t>pe181[c]</t>
  </si>
  <si>
    <t>peai15[c]</t>
  </si>
  <si>
    <t>peai17[c]</t>
  </si>
  <si>
    <t>pei14[c]</t>
  </si>
  <si>
    <t>pei15[c]</t>
  </si>
  <si>
    <t>pei16[c]</t>
  </si>
  <si>
    <t>pei17[c]</t>
  </si>
  <si>
    <t>pendp[c]</t>
  </si>
  <si>
    <t>pep[c]</t>
  </si>
  <si>
    <t>peptmet_L[c]</t>
  </si>
  <si>
    <t>peptmetox_L[c]</t>
  </si>
  <si>
    <t>pg140[c]</t>
  </si>
  <si>
    <t>pg160[c]</t>
  </si>
  <si>
    <t>pg180[c]</t>
  </si>
  <si>
    <t>pgai15[c]</t>
  </si>
  <si>
    <t>pgai17[c]</t>
  </si>
  <si>
    <t>pgi14[c]</t>
  </si>
  <si>
    <t>pgi15[c]</t>
  </si>
  <si>
    <t>pgi16[c]</t>
  </si>
  <si>
    <t>pgi17[c]</t>
  </si>
  <si>
    <t>pgp120[c]</t>
  </si>
  <si>
    <t>pgp140[c]</t>
  </si>
  <si>
    <t>pgp141[c]</t>
  </si>
  <si>
    <t>pgp160[c]</t>
  </si>
  <si>
    <t>pgp161[c]</t>
  </si>
  <si>
    <t>pgp180[c]</t>
  </si>
  <si>
    <t>pgp181[c]</t>
  </si>
  <si>
    <t>pgpai15[c]</t>
  </si>
  <si>
    <t>pgpai17[c]</t>
  </si>
  <si>
    <t>pgpi14[c]</t>
  </si>
  <si>
    <t>pgpi15[c]</t>
  </si>
  <si>
    <t>pgpi16[c]</t>
  </si>
  <si>
    <t>pgpi17[c]</t>
  </si>
  <si>
    <t>phe_L[c]</t>
  </si>
  <si>
    <t>phe_L[e]</t>
  </si>
  <si>
    <t>pheme[c]</t>
  </si>
  <si>
    <t>pheme[e]</t>
  </si>
  <si>
    <t>phom[c]</t>
  </si>
  <si>
    <t>phpyr[c]</t>
  </si>
  <si>
    <t>phthr[c]</t>
  </si>
  <si>
    <t>phytn[c]</t>
  </si>
  <si>
    <t>pi[c]</t>
  </si>
  <si>
    <t>pi[e]</t>
  </si>
  <si>
    <t>pmtcoa[c]</t>
  </si>
  <si>
    <t>pnp[c]</t>
  </si>
  <si>
    <t>pnto_R[c]</t>
  </si>
  <si>
    <t>pnto_R[e]</t>
  </si>
  <si>
    <t>ppa[c]</t>
  </si>
  <si>
    <t>ppap[c]</t>
  </si>
  <si>
    <t>ppcoa[c]</t>
  </si>
  <si>
    <t>ppgpp[c]</t>
  </si>
  <si>
    <t>pphn[c]</t>
  </si>
  <si>
    <t>pphtd[c]</t>
  </si>
  <si>
    <t>ppi[c]</t>
  </si>
  <si>
    <t>pppg9[c]</t>
  </si>
  <si>
    <t>pppi[c]</t>
  </si>
  <si>
    <t>pram[c]</t>
  </si>
  <si>
    <t>prbamp[c]</t>
  </si>
  <si>
    <t>prbatp[c]</t>
  </si>
  <si>
    <t>prfp[c]</t>
  </si>
  <si>
    <t>prl45tca[c]</t>
  </si>
  <si>
    <t>prl45tcaala[c]</t>
  </si>
  <si>
    <t>prl45tcaglc[c]</t>
  </si>
  <si>
    <t>prlp[c]</t>
  </si>
  <si>
    <t>pro_L[c]</t>
  </si>
  <si>
    <t>pro_L[e]</t>
  </si>
  <si>
    <t>proteinsynth[c]</t>
  </si>
  <si>
    <t>prpp[c]</t>
  </si>
  <si>
    <t>ps120[c]</t>
  </si>
  <si>
    <t>ps140[c]</t>
  </si>
  <si>
    <t>ps141[c]</t>
  </si>
  <si>
    <t>ps160[c]</t>
  </si>
  <si>
    <t>ps161[c]</t>
  </si>
  <si>
    <t>ps180[c]</t>
  </si>
  <si>
    <t>ps181[c]</t>
  </si>
  <si>
    <t>psai15[c]</t>
  </si>
  <si>
    <t>psai17[c]</t>
  </si>
  <si>
    <t>psd5p[c]</t>
  </si>
  <si>
    <t>pser_L[c]</t>
  </si>
  <si>
    <t>psi14[c]</t>
  </si>
  <si>
    <t>psi15[c]</t>
  </si>
  <si>
    <t>psi16[c]</t>
  </si>
  <si>
    <t>psi17[c]</t>
  </si>
  <si>
    <t>ptrc[c]</t>
  </si>
  <si>
    <t>pullulan1200[e]</t>
  </si>
  <si>
    <t>pyam5p[c]</t>
  </si>
  <si>
    <t>pydam[c]</t>
  </si>
  <si>
    <t>pydx5p[c]</t>
  </si>
  <si>
    <t>pydx[c]</t>
  </si>
  <si>
    <t>pydx[e]</t>
  </si>
  <si>
    <t>pydxn[c]</t>
  </si>
  <si>
    <t>pyr[c]</t>
  </si>
  <si>
    <t>q8[c]</t>
  </si>
  <si>
    <t>q8h2[c]</t>
  </si>
  <si>
    <t>quln[c]</t>
  </si>
  <si>
    <t>r1p[c]</t>
  </si>
  <si>
    <t>r5p[c]</t>
  </si>
  <si>
    <t>raffin[c]</t>
  </si>
  <si>
    <t>rbl_D[c]</t>
  </si>
  <si>
    <t>rbl_L[c]</t>
  </si>
  <si>
    <t>rdmbzi[c]</t>
  </si>
  <si>
    <t>rhcys[c]</t>
  </si>
  <si>
    <t>rib_D[c]</t>
  </si>
  <si>
    <t>rib_D[e]</t>
  </si>
  <si>
    <t>ribflv[c]</t>
  </si>
  <si>
    <t>ribflv[e]</t>
  </si>
  <si>
    <t>rml1p[c]</t>
  </si>
  <si>
    <t>rml[c]</t>
  </si>
  <si>
    <t>rnam[c]</t>
  </si>
  <si>
    <t>rnatrans[c]</t>
  </si>
  <si>
    <t>ru5p_D[c]</t>
  </si>
  <si>
    <t>ru5p_L[c]</t>
  </si>
  <si>
    <t>s17bp[c]</t>
  </si>
  <si>
    <t>s7p[c]</t>
  </si>
  <si>
    <t>salc[c]</t>
  </si>
  <si>
    <t>seln[c]</t>
  </si>
  <si>
    <t>selnp[c]</t>
  </si>
  <si>
    <t>ser_L[c]</t>
  </si>
  <si>
    <t>ser_L[e]</t>
  </si>
  <si>
    <t>sheme[c]</t>
  </si>
  <si>
    <t>sheme[e]</t>
  </si>
  <si>
    <t>skm5p[c]</t>
  </si>
  <si>
    <t>skm[c]</t>
  </si>
  <si>
    <t>so3[c]</t>
  </si>
  <si>
    <t>so4[c]</t>
  </si>
  <si>
    <t>so4[e]</t>
  </si>
  <si>
    <t>spmd[c]</t>
  </si>
  <si>
    <t>spmd[e]</t>
  </si>
  <si>
    <t>stcoa[c]</t>
  </si>
  <si>
    <t>sttca1[c]</t>
  </si>
  <si>
    <t>sttcaacgam[c]</t>
  </si>
  <si>
    <t>sttcaala_D[c]</t>
  </si>
  <si>
    <t>sttcaglc[c]</t>
  </si>
  <si>
    <t>stys[c]</t>
  </si>
  <si>
    <t>stys[e]</t>
  </si>
  <si>
    <t>suc6p[c]</t>
  </si>
  <si>
    <t>succ[c]</t>
  </si>
  <si>
    <t>succ[e]</t>
  </si>
  <si>
    <t>succoa[c]</t>
  </si>
  <si>
    <t>suchms[c]</t>
  </si>
  <si>
    <t>sucr[c]</t>
  </si>
  <si>
    <t>sucr[e]</t>
  </si>
  <si>
    <t>tag6p_D[c]</t>
  </si>
  <si>
    <t>tagdp_D[c]</t>
  </si>
  <si>
    <t>tartr_L[c]</t>
  </si>
  <si>
    <t>tartr_M[c]</t>
  </si>
  <si>
    <t>taur[c]</t>
  </si>
  <si>
    <t>taur[e]</t>
  </si>
  <si>
    <t>tcam[c]</t>
  </si>
  <si>
    <t>tdcoa[c]</t>
  </si>
  <si>
    <t>tdeACP[c]</t>
  </si>
  <si>
    <t>thdp[c]</t>
  </si>
  <si>
    <t>thf[c]</t>
  </si>
  <si>
    <t>thglu[c]</t>
  </si>
  <si>
    <t>thm[c]</t>
  </si>
  <si>
    <t>thm[e]</t>
  </si>
  <si>
    <t>thmmp[c]</t>
  </si>
  <si>
    <t>thmpp[c]</t>
  </si>
  <si>
    <t>thr_L[c]</t>
  </si>
  <si>
    <t>thr_L[e]</t>
  </si>
  <si>
    <t>thymd[c]</t>
  </si>
  <si>
    <t>thymd[e]</t>
  </si>
  <si>
    <t>tma[c]</t>
  </si>
  <si>
    <t>tma[e]</t>
  </si>
  <si>
    <t>trdox[c]</t>
  </si>
  <si>
    <t>trdrd[c]</t>
  </si>
  <si>
    <t>tre[c]</t>
  </si>
  <si>
    <t>tre[e]</t>
  </si>
  <si>
    <t>trnaglu[c]</t>
  </si>
  <si>
    <t>trp_L[c]</t>
  </si>
  <si>
    <t>trp_L[e]</t>
  </si>
  <si>
    <t>tsul[c]</t>
  </si>
  <si>
    <t>ttc_ggdp[c]</t>
  </si>
  <si>
    <t>ttdca[c]</t>
  </si>
  <si>
    <t>ttdcea[c]</t>
  </si>
  <si>
    <t>tyr_L[c]</t>
  </si>
  <si>
    <t>tyr_L[e]</t>
  </si>
  <si>
    <t>uGgla[c]</t>
  </si>
  <si>
    <t>uaGgla[c]</t>
  </si>
  <si>
    <t>uaaGgla[c]</t>
  </si>
  <si>
    <t>uaagmda[c]</t>
  </si>
  <si>
    <t>uaccg[c]</t>
  </si>
  <si>
    <t>uacgam[c]</t>
  </si>
  <si>
    <t>uacmam[c]</t>
  </si>
  <si>
    <t>uagmda[c]</t>
  </si>
  <si>
    <t>uama[c]</t>
  </si>
  <si>
    <t>uamag[c]</t>
  </si>
  <si>
    <t>uamr[c]</t>
  </si>
  <si>
    <t>udcpdp[c]</t>
  </si>
  <si>
    <t>udcpp[c]</t>
  </si>
  <si>
    <t>udp[c]</t>
  </si>
  <si>
    <t>udpacgal[c]</t>
  </si>
  <si>
    <t>udpg[c]</t>
  </si>
  <si>
    <t>udpgal[c]</t>
  </si>
  <si>
    <t>udpgalfur[c]</t>
  </si>
  <si>
    <t>ugmd[c]</t>
  </si>
  <si>
    <t>ugmda[c]</t>
  </si>
  <si>
    <t>ump[c]</t>
  </si>
  <si>
    <t>unaga[c]</t>
  </si>
  <si>
    <t>up4g[c]</t>
  </si>
  <si>
    <t>ura[c]</t>
  </si>
  <si>
    <t>uri[c]</t>
  </si>
  <si>
    <t>utp[c]</t>
  </si>
  <si>
    <t>val_L[c]</t>
  </si>
  <si>
    <t>val_L[e]</t>
  </si>
  <si>
    <t>xan[c]</t>
  </si>
  <si>
    <t>xmp[c]</t>
  </si>
  <si>
    <t>xtsn[c]</t>
  </si>
  <si>
    <t>xu1p_L[c]</t>
  </si>
  <si>
    <t>xu5p_D[c]</t>
  </si>
  <si>
    <t>xu5p_L[c]</t>
  </si>
  <si>
    <t>xyl_D[c]</t>
  </si>
  <si>
    <t>xyl_D[e]</t>
  </si>
  <si>
    <t>xylu_D[c]</t>
  </si>
  <si>
    <t>xylu_L[c]</t>
  </si>
  <si>
    <t>zn2[c]</t>
  </si>
  <si>
    <t>zn2[e]</t>
  </si>
  <si>
    <t>10-Formyltetrahydrofolate</t>
  </si>
  <si>
    <t>10-methyl-3-hydroxy-dodecanoyl-ACP</t>
  </si>
  <si>
    <t>10-methyl-3-hydroxy-undecanoyl-ACP</t>
  </si>
  <si>
    <t>10-methyl-3-oxo-dodecanoyl-ACP</t>
  </si>
  <si>
    <t>10-methyl-3-oxo-undecanoyl-ACP</t>
  </si>
  <si>
    <t>10-methyl-dodecanoyl-ACP</t>
  </si>
  <si>
    <t>10-methyl-trans-dodec-2-enoyl-ACP</t>
  </si>
  <si>
    <t>10-methyl-undecanoyl-ACP</t>
  </si>
  <si>
    <t>11-methyl-3-hydroxy-dodecanoyl-ACP</t>
  </si>
  <si>
    <t>11-methyl-3-oxo-dodecanoyl-ACP</t>
  </si>
  <si>
    <t>11-methyl-dodecanoyl-ACP</t>
  </si>
  <si>
    <t>11-methyl-trans-dodec-2-enoyl-ACP</t>
  </si>
  <si>
    <t>1,2-Dianteisoheptadecanoyl-sn-glycerol</t>
  </si>
  <si>
    <t>1,2-Diacyl-sn-glycerol (dioctadecanoyl, n-C18:0)</t>
  </si>
  <si>
    <t>1,2-Diisoheptadecanoyl-sn-glycerol</t>
  </si>
  <si>
    <t>12-methyl-3-hydroxy-tetra-decanoyl-ACP</t>
  </si>
  <si>
    <t>12-methyl-3-hydroxy-tridecanoyl-ACP</t>
  </si>
  <si>
    <t>12-methyl-3-oxo-tetra-decanoyl-ACP</t>
  </si>
  <si>
    <t>12-methyl-3-oxo-tridecanoyl-ACP</t>
  </si>
  <si>
    <t>12-methyl-tetra-decanoyl-ACP</t>
  </si>
  <si>
    <t>12-methyl-trans-tetra-dec-2-enoyl-ACP</t>
  </si>
  <si>
    <t>12-methyl-tridecanoyl-ACP</t>
  </si>
  <si>
    <t>(S)-propane-1,2-diol</t>
  </si>
  <si>
    <t>3-Phospho-D-glyceroyl phosphate</t>
  </si>
  <si>
    <t>13-methyl-3-hydroxy-tetra-decanoyl-ACP</t>
  </si>
  <si>
    <t>13-methyl-3-oxo-tetra-decanoyl-ACP</t>
  </si>
  <si>
    <t>13-methyl-tetra-decanoyl-ACP</t>
  </si>
  <si>
    <t>13-methyl-trans-tetra-dec-2-enoyl-ACP</t>
  </si>
  <si>
    <t>14-methyl-3-hydroxy-hexa-decanoyl-ACP</t>
  </si>
  <si>
    <t>14-methyl-3-hydroxy-pentadecanoyl-ACP</t>
  </si>
  <si>
    <t>14-methyl-3-oxo-hexa-decanoyl-ACP</t>
  </si>
  <si>
    <t>14-methyl-3-oxo-pentadecanoyl-ACP</t>
  </si>
  <si>
    <t>14-methyl-hexa-decanoyl-ACP</t>
  </si>
  <si>
    <t>14-methyl-pentadecanoyl-ACP</t>
  </si>
  <si>
    <t>14-methyl-trans-hexa-dec-2-enoyl-ACP</t>
  </si>
  <si>
    <t>1,5-Diaminopentane</t>
  </si>
  <si>
    <t>15-methyl-3-hydroxy-hexa-decanoyl-ACP</t>
  </si>
  <si>
    <t>15-methyl-3-oxo-hexa-decanoyl-ACP</t>
  </si>
  <si>
    <t>15-methyl-hexa-decanoyl-ACP</t>
  </si>
  <si>
    <t>15-methyl-trans-hexa-dec-2-enoyl-ACP</t>
  </si>
  <si>
    <t>15-cis-Phytoene</t>
  </si>
  <si>
    <t>1-Acyl-sn-glycero-3-phosphoethanolamine (n-C12:0)</t>
  </si>
  <si>
    <t>1-Acyl-sn-glycero-3-phosphoethanolamine (n-C14:0)</t>
  </si>
  <si>
    <t>1-Acyl-sn-glycero-3-phosphoethanolamine (n-C14:1)</t>
  </si>
  <si>
    <t>1-Acyl-sn-glycero-3-phosphoethanolamine (n-C16:0)</t>
  </si>
  <si>
    <t>1-Acyl-sn-glycero-3-phosphoethanolamine (n-C16:1)</t>
  </si>
  <si>
    <t>1-Acyl-sn-glycero-3-phosphoethanolamine (n-C18:0)</t>
  </si>
  <si>
    <t>1-Acyl-sn-glycero-3-phosphoethanolamine (n-C18:1)</t>
  </si>
  <si>
    <t>1-Acyl-sn-glycero-3-phosphoglycerol (n-C12:0)</t>
  </si>
  <si>
    <t>1-Acyl-sn-glycero-3-phosphoglycerol (n-C14:0)</t>
  </si>
  <si>
    <t>1-Acyl-sn-glycero-3-phosphoglycerol (n-C14:1)</t>
  </si>
  <si>
    <t>1-Acyl-sn-glycero-3-phosphoglycerol (n-C16:0)</t>
  </si>
  <si>
    <t>1-Acyl-sn-glycero-3-phosphoglycerol (n-C16:1)</t>
  </si>
  <si>
    <t>1-Acyl-sn-glycero-3-phosphoglycerol (n-C18:0)</t>
  </si>
  <si>
    <t>1-Acyl-sn-glycero-3-phosphoglycerol (n-C18:1)</t>
  </si>
  <si>
    <t>1-anteisoheptadecanoyl-sn-glycerol 3-phosphate (14-methyl-hexadecanoyl, anteiso-C17)</t>
  </si>
  <si>
    <t>1-anteisopentadecanoyl-sn-glycerol 3-phosphate (12-methyl-tetradecanoyl, anteiso-C15)</t>
  </si>
  <si>
    <t>1-acyl-sn-glycerol 3-phosphate(2-)</t>
  </si>
  <si>
    <t>1-hexadec-9-enoyl-sn-glycerol 3-phosphate</t>
  </si>
  <si>
    <t>1-hexadecanoyl-sn-glycerol 3-phosphate</t>
  </si>
  <si>
    <t>1-isohexadecanoyl-sn-glycerol 3-phosphate (14-methyl-pentadecanoyl, iso-C16)</t>
  </si>
  <si>
    <t>1-isoheptadecanoyl-sn-glycerol 3-phosphate (15-methyl-hexadecanoyl, iso-C17)</t>
  </si>
  <si>
    <t>1-isopentadecanoyl-sn-glycerol 3-phosphate (13-methyl-tetradecanoyl, iso-C15)</t>
  </si>
  <si>
    <t>1-isotetradecanoyl-sn-glycerol 3-phosphate (12-methyl-tridecanoyl, iso-C14)</t>
  </si>
  <si>
    <t>1-octadec-11-enoyl-sn-glycerol 3-phosphate</t>
  </si>
  <si>
    <t>1-octadecanoyl-sn-glycerol 3-phosphate</t>
  </si>
  <si>
    <t>1-Pyrroline-5-carboxylate</t>
  </si>
  <si>
    <t>1-tetradec-7-enoyl-sn-glycerol 3-phosphate</t>
  </si>
  <si>
    <t>1-tetradecanoyl-sn-glycerol 3-phosphate</t>
  </si>
  <si>
    <t>2,3-Dihydrodipicolinate</t>
  </si>
  <si>
    <t>(R)-2,3-Dihydroxy-3-methylbutanoate</t>
  </si>
  <si>
    <t>(R)-2,3-Dihydroxy-3-methylpentanoate</t>
  </si>
  <si>
    <t>(S)-2-[5-Amino-1-(5-phospho-D-ribosyl)imidazole-4-carboxamido]succinate</t>
  </si>
  <si>
    <t>LL-2,6-Diaminoheptanedioate</t>
  </si>
  <si>
    <t>meso-2,6-Diaminoheptanedioate</t>
  </si>
  <si>
    <t>2-Acyl-sn-glycero-3-phosphoethanolamine (n-C12:0)</t>
  </si>
  <si>
    <t>2-Acyl-sn-glycero-3-phosphoethanolamine (n-C14:0)</t>
  </si>
  <si>
    <t>2-Acyl-sn-glycero-3-phosphoethanolamine (n-C14:1)</t>
  </si>
  <si>
    <t>2-Acyl-sn-glycero-3-phosphoethanolamine (n-C16:0)</t>
  </si>
  <si>
    <t>2-Acyl-sn-glycero-3-phosphoethanolamine (n-C16:1)</t>
  </si>
  <si>
    <t>2-Acyl-sn-glycero-3-phosphoethanolamine (n-C18:0)</t>
  </si>
  <si>
    <t>2-Acyl-sn-glycero-3-phosphoethanolamine (n-C18:1)</t>
  </si>
  <si>
    <t>2-Acyl-sn-glycero-3-phosphoglycerol (n-C12:0)</t>
  </si>
  <si>
    <t>2-Acyl-sn-glycero-3-phosphoglycerol (n-C14:0)</t>
  </si>
  <si>
    <t>2-Acyl-sn-glycero-3-phosphoglycerol (n-C14:1)</t>
  </si>
  <si>
    <t>2-Acyl-sn-glycero-3-phosphoglycerol (n-C16:0)</t>
  </si>
  <si>
    <t>2-Acyl-sn-glycero-3-phosphoglycerol (n-C16:1)</t>
  </si>
  <si>
    <t>2-Acyl-sn-glycero-3-phosphoglycerol (n-C18:0)</t>
  </si>
  <si>
    <t>2-Acyl-sn-glycero-3-phosphoglycerol (n-C18:1)</t>
  </si>
  <si>
    <t>(S)-2-Aceto-2-hydroxybutanoate</t>
  </si>
  <si>
    <t>L-2-amino-3-oxobutanoic acid</t>
  </si>
  <si>
    <t>2-Dehydro-3-deoxy-D-arabino-heptonate 7-phosphate</t>
  </si>
  <si>
    <t>2-dodecanoyl-sn-glycerol 3-phosphate</t>
  </si>
  <si>
    <t>2-Dehydro-3-deoxy-D-gluconate 6-phosphate</t>
  </si>
  <si>
    <t>2-Dehydro-3-deoxy-D-gluconate</t>
  </si>
  <si>
    <t>2-Dehydropantoate</t>
  </si>
  <si>
    <t>2-Demethylmenaquinone 7</t>
  </si>
  <si>
    <t>2-Demethylmenaquinone 8</t>
  </si>
  <si>
    <t>2-Demethylmenaquinol 8</t>
  </si>
  <si>
    <t>2-Deoxy-D-ribose 1-phosphate</t>
  </si>
  <si>
    <t>2-deoxy-D-ribose 5-phosphate(2-)</t>
  </si>
  <si>
    <t>2-Hydroxy-3-oxopropanoate</t>
  </si>
  <si>
    <t>2-hexadec-9-enoyl-sn-glycerol 3-phosphate</t>
  </si>
  <si>
    <t>2-hexadecanoyl-sn-glycerol 3-phosphate</t>
  </si>
  <si>
    <t>2-Isopropylmaleate</t>
  </si>
  <si>
    <t>2-methylacetoacetyl-CoA(4-)</t>
  </si>
  <si>
    <t>2-Methyl-4-amino-5-hydroxymethylpyrimidine diphosphate</t>
  </si>
  <si>
    <t>2-methylbutanoyl-CoA(4-)</t>
  </si>
  <si>
    <t>2-methylbutanoyl-ACP,2-methylbutyryl-ACP</t>
  </si>
  <si>
    <t>2-C-methyl-D-erythritol 4-phosphate</t>
  </si>
  <si>
    <t>2-C-methyl-D-erythritol 2,4-cyclodiphosphate</t>
  </si>
  <si>
    <t>2-Methylnaphthalene</t>
  </si>
  <si>
    <t>2-methyl-3-oxopropanoate</t>
  </si>
  <si>
    <t>2-methylpropionyl-ACP,isobutyryl-ACP</t>
  </si>
  <si>
    <t>2-Oxobutanoate</t>
  </si>
  <si>
    <t>2-octadec-11-enoyl-sn-glycerol 3-phosphate</t>
  </si>
  <si>
    <t>2-octadecanoyl-sn-glycerol 3-phosphate</t>
  </si>
  <si>
    <t>2-Octaprenyl-6-hydroxyphenol</t>
  </si>
  <si>
    <t>2-Octaprenyl-6-methoxy-1,4-benzoquinol</t>
  </si>
  <si>
    <t>2-Octaprenyl-3-methyl-5-hydroxy-6-methoxy-1,4-benzoquinol</t>
  </si>
  <si>
    <t>2-Octaprenyl-3-methyl-6-methoxy- 1,4-benzoquinol</t>
  </si>
  <si>
    <t>2-Octaprenyl-6-methoxyphenol</t>
  </si>
  <si>
    <t>2-Octaprenylphenol</t>
  </si>
  <si>
    <t>2-phospho-4-(cytidine 5-diphospho)-2-C-methyl-D-erythritol</t>
  </si>
  <si>
    <t>D-Glycerate 2-phosphate</t>
  </si>
  <si>
    <t>2-phosphonatoglycolate(3-)</t>
  </si>
  <si>
    <t>2-tetradec-7-enoyl-sn-glycerol 3-phosphate</t>
  </si>
  <si>
    <t>2-tetradecanoyl-sn-glycerol 3-phosphate</t>
  </si>
  <si>
    <t>2-Oxo-3-hydroxyisovalerate</t>
  </si>
  <si>
    <t>3-(4-hydroxyphenyl)pyruvate</t>
  </si>
  <si>
    <t>3-Carboxy-2-hydroxy-4-methylpentanoate</t>
  </si>
  <si>
    <t>3-Carboxy-3-hydroxy-4-methylpentanoate</t>
  </si>
  <si>
    <t>3-Carboxy-4-methyl-2-oxopentanoate</t>
  </si>
  <si>
    <t>3-Dehydroquinate</t>
  </si>
  <si>
    <t>3-Dehydroshikimate</t>
  </si>
  <si>
    <t>(R)-3-Hydroxy-3-methyl-2-oxopentanoate</t>
  </si>
  <si>
    <t>(3R)-3-Hydroxyacyl-[acyl-carrier protein]</t>
  </si>
  <si>
    <t>(3S)-3-Hydroxyadipyl-CoA</t>
  </si>
  <si>
    <t>(S)-3-hydroxybutanoyl-CoA(4-)</t>
  </si>
  <si>
    <t>(S)-3-Hydroxydecanoyl-CoA</t>
  </si>
  <si>
    <t>(S)-3-Hydroxydodecanoyl-CoA</t>
  </si>
  <si>
    <t>(R)-3-Hydroxydodecanoyl-[acyl-carrier protein]</t>
  </si>
  <si>
    <t>(R)-3-Hydroxydecanoyl-[acyl-carrier protein]</t>
  </si>
  <si>
    <t>(S)-3-Hydroxyhexanoyl-CoA</t>
  </si>
  <si>
    <t>(S)-3-Hydroxyhexadecanoyl-CoA</t>
  </si>
  <si>
    <t>(R)-3-Hydroxyhexanoyl-[acyl-carrier protein]</t>
  </si>
  <si>
    <t>(2S,3S)-3-hydroxy-2-methylbutanoyl-CoA(4-)</t>
  </si>
  <si>
    <t>3-hydroxy-2-methylpropanoate</t>
  </si>
  <si>
    <t>(R)-3-Hydroxytetradecanoyl-[acyl-carrier protein]</t>
  </si>
  <si>
    <t>(S)-3-Hydroxyoctanoyl-CoA</t>
  </si>
  <si>
    <t>(R)-3-Hydroxyoctanoyl-[acyl-carrier protein]</t>
  </si>
  <si>
    <t>(R)-3-Hydroxyoctadecanoyl-[acyl-carrier protein]</t>
  </si>
  <si>
    <t>R-3-hydroxypalmitoyl-[acyl-carrier protein]</t>
  </si>
  <si>
    <t>(S)-3-Hydroxytetradecanoyl-CoA</t>
  </si>
  <si>
    <t>C-(3-Indolyl)-glycerol 3-phosphate</t>
  </si>
  <si>
    <t>3-methylbut-2-enoyl-CoA(4-)</t>
  </si>
  <si>
    <t>3-methylbutanoyl-ACP,isovaleryl-ACP</t>
  </si>
  <si>
    <t>trans-3-methylglutaconyl-CoA(5-)</t>
  </si>
  <si>
    <t>3-methyl-2-oxobutanoate</t>
  </si>
  <si>
    <t>3-methyl-2-oxopentanoate</t>
  </si>
  <si>
    <t>3-Oxodecanoyl-CoA</t>
  </si>
  <si>
    <t>3-Oxododecanoyl-CoA</t>
  </si>
  <si>
    <t>3-Oxododecanoyl-[acyl-carrier protein]</t>
  </si>
  <si>
    <t>3-Oxodecanoyl-[acyl-carrier protein]</t>
  </si>
  <si>
    <t>3-Oxohexanoyl-CoA</t>
  </si>
  <si>
    <t>3-oxopalmitoyl-CoA(4-)</t>
  </si>
  <si>
    <t>3-Oxohexanoyl-[acyl-carrier protein]</t>
  </si>
  <si>
    <t>3-Oxotetradecanoyl-[acyl-carrier protein]</t>
  </si>
  <si>
    <t>3-Oxooctanoyl-CoA</t>
  </si>
  <si>
    <t>3-Oxooctanoyl-[acyl-carrier protein]</t>
  </si>
  <si>
    <t>3-Oxooctadecanoyl-[acyl-carrier protein]</t>
  </si>
  <si>
    <t>3-Oxohexadecanoyl-[acyl-carrier protein]</t>
  </si>
  <si>
    <t>3-Octaprenyl-4-hydroxybenzoate</t>
  </si>
  <si>
    <t>3-Oxotetradecanoyl-CoA</t>
  </si>
  <si>
    <t>3-Phospho-D-glycerate</t>
  </si>
  <si>
    <t>3-phosphonatooxypyruvate(3-)</t>
  </si>
  <si>
    <t>5-O-(1-Carboxyvinyl)-3-phosphoshikimate</t>
  </si>
  <si>
    <t>4-Aminobutanoate</t>
  </si>
  <si>
    <t>4-Aminobutanal</t>
  </si>
  <si>
    <t>4-Amino-5-hydroxymethyl-2-methylpyrimidine</t>
  </si>
  <si>
    <t>4-Amino-2-methyl-5-phosphomethylpyrimidine</t>
  </si>
  <si>
    <t>4-(cytidine 5-diphospho)-2-C-methyl-D-erythritol</t>
  </si>
  <si>
    <t>4-hydroxy-2-oxoglutarate(2-)</t>
  </si>
  <si>
    <t>4-Hydroxy-benzyl alcohol</t>
  </si>
  <si>
    <t>4-hydroxybenzoate</t>
  </si>
  <si>
    <t>4-Hydroxy-L-threonine</t>
  </si>
  <si>
    <t>4-methyl-3-hydroxy-hexanoyl-ACP</t>
  </si>
  <si>
    <t>4-methyl-3-hydroxy-pentanoyl-ACP</t>
  </si>
  <si>
    <t>4-methyl-3-oxo-hexanoyl-ACP</t>
  </si>
  <si>
    <t>4-methyl-3-oxo-pentanoyl-ACP</t>
  </si>
  <si>
    <t>4-Methyl-5-(2-hydroxyethyl)-thiazole</t>
  </si>
  <si>
    <t>4-methyl-hexanoyl-ACP</t>
  </si>
  <si>
    <t>4-methyl-2-oxopentanoate</t>
  </si>
  <si>
    <t>4-methyl-pentanoyl-ACP</t>
  </si>
  <si>
    <t>4-Methyl-5-(2-phosphoethyl)-thiazole</t>
  </si>
  <si>
    <t>4-methyl-trans-hex-2-enoyl-ACP</t>
  </si>
  <si>
    <t>4-Phospho-L-aspartate</t>
  </si>
  <si>
    <t>4-Phospho-D-erythronate</t>
  </si>
  <si>
    <t>D-4-Phosphopantothenate</t>
  </si>
  <si>
    <t>N-((R)-4-Phosphopantothenoyl)-L-cysteine</t>
  </si>
  <si>
    <t>5-amino-1-(5-phospho-D-ribosyl)imidazole-4-carboxylate</t>
  </si>
  <si>
    <t>5-Formiminotetrahydrofolate</t>
  </si>
  <si>
    <t>5-formyltetrahydrofolate(2-)</t>
  </si>
  <si>
    <t>5-methyl-3-hydroxy-hexanoyl-ACP</t>
  </si>
  <si>
    <t>5-methyl-3-oxo-hexanoyl-ACP</t>
  </si>
  <si>
    <t>5-Methylthio-5-deoxy-D-ribose 1-phosphate</t>
  </si>
  <si>
    <t>5-Methylthio-5-deoxy-D-ribulose 1-phosphate</t>
  </si>
  <si>
    <t>5-methyl-hexanoyl-ACP</t>
  </si>
  <si>
    <t>5-Methylthioadenosine</t>
  </si>
  <si>
    <t>5-methyl-trans-hex-2-enoyl-ACP</t>
  </si>
  <si>
    <t>5-Methyltetrahydrofolate</t>
  </si>
  <si>
    <t>5_Methyltetrahydropteroyltri_L_glutamate</t>
  </si>
  <si>
    <t>5-Methylthio-D-ribose</t>
  </si>
  <si>
    <t>N1-(5-Phospho-alpha-D-ribosyl)-5,6-dimethylbenzimidazole</t>
  </si>
  <si>
    <t>6-methyl-3-hydroxy-heptanoyl-ACP</t>
  </si>
  <si>
    <t>6-methyl-3-hydroxy-octanoyl-ACP</t>
  </si>
  <si>
    <t>6-methyl-3-oxo-heptanoyl-ACP</t>
  </si>
  <si>
    <t>6-methyl-3-oxo-octanoyl-ACP</t>
  </si>
  <si>
    <t>6-methyl-heptanoyl-ACP</t>
  </si>
  <si>
    <t>6-methyl-octanoyl-ACP</t>
  </si>
  <si>
    <t>6-methyl-trans-oct-2-enoyl-ACP</t>
  </si>
  <si>
    <t>7-methyl-3-hydroxy-octanoyl-ACP</t>
  </si>
  <si>
    <t>7-methyl-3-oxo-octanoyl-ACP</t>
  </si>
  <si>
    <t>7-methyl-octanoyl-ACP</t>
  </si>
  <si>
    <t>7-methyl-trans-oct-2-enoyl-ACP</t>
  </si>
  <si>
    <t>8-methyl-3-hydroxy-decanoyl-ACP</t>
  </si>
  <si>
    <t>8-methyl-3-hydroxy-nonanoyl-ACP</t>
  </si>
  <si>
    <t>8-methyl-3-oxo-decanoyl-ACP</t>
  </si>
  <si>
    <t>8-methyl-3-oxo-nonanoyl-ACP</t>
  </si>
  <si>
    <t>8-methyl-decanoyl-ACP</t>
  </si>
  <si>
    <t>8-methyl-nonanoyl-ACP</t>
  </si>
  <si>
    <t>8-methyl-trans-dec-2-enoyl-ACP</t>
  </si>
  <si>
    <t>9-methyl-3-hydroxy-decanoyl-ACP</t>
  </si>
  <si>
    <t>9-methyl-3-oxo-decanoyl-ACP</t>
  </si>
  <si>
    <t>9-methyl-decanoyl-ACP</t>
  </si>
  <si>
    <t>9-methyl-trans-dec-2-enoyl-ACP</t>
  </si>
  <si>
    <t>acyl carrier protein</t>
  </si>
  <si>
    <t>4-nitrophenyl phosphate(2-)</t>
  </si>
  <si>
    <t>oxalatosuccinate(3-)</t>
  </si>
  <si>
    <t>L-Arogenate</t>
  </si>
  <si>
    <t>Peptidoglycan polymer (n subunits)</t>
  </si>
  <si>
    <t>Peptidoglycan polymer (n-1 subunits)</t>
  </si>
  <si>
    <t>Aminoacetaldehyde</t>
  </si>
  <si>
    <t>Acetoacetyl-CoA</t>
  </si>
  <si>
    <t>ammonioacetone</t>
  </si>
  <si>
    <t>D-arabino-6-Phospho-hex-3-ulose</t>
  </si>
  <si>
    <t>L-arabinitol</t>
  </si>
  <si>
    <t>Acetyl-ACP</t>
  </si>
  <si>
    <t>acetate</t>
  </si>
  <si>
    <t>acetoacetate</t>
  </si>
  <si>
    <t>acetaldehyde</t>
  </si>
  <si>
    <t>N-Acetyl-beta-D-mannosaminyl-1,4-N-acetyl-D- glucosaminyldiphosphoundecaprenol</t>
  </si>
  <si>
    <t>Acetyl-CoA</t>
  </si>
  <si>
    <t>N-Acetyl-D-glucosamine 1-phosphate</t>
  </si>
  <si>
    <t>N-acetyl-D-glucosamine 6-phosphate(2-)</t>
  </si>
  <si>
    <t>N-acetyl-D-glucosamine</t>
  </si>
  <si>
    <t>N-acetyl-L-glutamate(2-)</t>
  </si>
  <si>
    <t>O-Acetyl-L-homoserine</t>
  </si>
  <si>
    <t>N-acetyl-D-mannosamine</t>
  </si>
  <si>
    <t>N-acetyl-D-mannosamine 6-phosphate(2-)</t>
  </si>
  <si>
    <t>N-acetylneuraminate</t>
  </si>
  <si>
    <t>N(2)-acetyl-L-ornithine</t>
  </si>
  <si>
    <t>O-Acetyl-L-serine</t>
  </si>
  <si>
    <t>Acetoacetyl-ACP</t>
  </si>
  <si>
    <t>(R)-Acetoin</t>
  </si>
  <si>
    <t>(S)-Acetoin</t>
  </si>
  <si>
    <t>Acetyl phosphate</t>
  </si>
  <si>
    <t>Adenine</t>
  </si>
  <si>
    <t>Adenosine</t>
  </si>
  <si>
    <t>Adenosyl cobinamide</t>
  </si>
  <si>
    <t>Adenosyl cobinamide phosphate</t>
  </si>
  <si>
    <t>Adenosylcobalamin</t>
  </si>
  <si>
    <t>ADP</t>
  </si>
  <si>
    <t>ADP alpha-D-glucoside(2-)</t>
  </si>
  <si>
    <t>Adenosine-GDP-cobinamide</t>
  </si>
  <si>
    <t>agmatinium(2+)</t>
  </si>
  <si>
    <t>S-Adenosyl-L-homocysteine</t>
  </si>
  <si>
    <t>7,8-dihydroneopterin 3-triphosphate(4-)</t>
  </si>
  <si>
    <t>Anteisoheptadecanoyllipoteichoic acid (n=24), linked, unsubstituted</t>
  </si>
  <si>
    <t>Anteisoheptadecanoyllipoteichoic acid (n=24), linked, N-acetyl-D-glucosamine</t>
  </si>
  <si>
    <t>Anteisoheptadecanoyllipoteichoic acid (n=24), linked, D-alanine substituted</t>
  </si>
  <si>
    <t>Anteisoheptadecanoyllipoteichoic acid (n=24), linked, glucose substituted</t>
  </si>
  <si>
    <t>5-Amino-1-(5-Phospho-D-ribosyl)imidazole-4-carboxamide</t>
  </si>
  <si>
    <t>fa12coa,Anteiso-C17:0 CoA   Anteisoheptadecanoyl-CoA</t>
  </si>
  <si>
    <t>fa4coa,Anteiso-C15:0 CoA   Anteisopentadecanoyl-CoA</t>
  </si>
  <si>
    <t>5-amino-1-(5-phospho-D-ribosyl)imidazole</t>
  </si>
  <si>
    <t>2-Oxoglutarate</t>
  </si>
  <si>
    <t>D-alanine</t>
  </si>
  <si>
    <t>L-alanine</t>
  </si>
  <si>
    <t>D-Alanyl-D-alanine</t>
  </si>
  <si>
    <t>L-alanyl-L-aspartate</t>
  </si>
  <si>
    <t>(S)-2-Acetolactate</t>
  </si>
  <si>
    <t>L-alanyl-L-glutamine</t>
  </si>
  <si>
    <t>L-alanyl-L-glutamate</t>
  </si>
  <si>
    <t>L-alanylglycine</t>
  </si>
  <si>
    <t>L-alanyl-L-histidine</t>
  </si>
  <si>
    <t>L-alanyl-L-leucine</t>
  </si>
  <si>
    <t>L-alanyl-L-threonine</t>
  </si>
  <si>
    <t>S-Adenosyl-L-methionine</t>
  </si>
  <si>
    <t>S-Adenosylmethioninamine</t>
  </si>
  <si>
    <t>AMP</t>
  </si>
  <si>
    <t>apoprotein [acyl carrier protein]</t>
  </si>
  <si>
    <t>Holocarboxylase (biotin covalent bound to Lys residue of apoC)</t>
  </si>
  <si>
    <t>L-arabinose</t>
  </si>
  <si>
    <t>L-argininium(1+)</t>
  </si>
  <si>
    <t>Arsenobetaine</t>
  </si>
  <si>
    <t>L-asparagine</t>
  </si>
  <si>
    <t>arsenite</t>
  </si>
  <si>
    <t>arsenate</t>
  </si>
  <si>
    <t>L-aspartate(1-)</t>
  </si>
  <si>
    <t>L-Aspartate 4-semialdehyde</t>
  </si>
  <si>
    <t>ATP</t>
  </si>
  <si>
    <t>Produced biomass</t>
  </si>
  <si>
    <t>Butanal</t>
  </si>
  <si>
    <t>R_R__2_3_Butanediol</t>
  </si>
  <si>
    <t>(S,S)-2,3-Butanediol</t>
  </si>
  <si>
    <t>Biotin</t>
  </si>
  <si>
    <t>Carboxybiotin-carboxyl-carrier protein</t>
  </si>
  <si>
    <t>butanol</t>
  </si>
  <si>
    <t>Butyryl-ACP (n-C4:0ACP)</t>
  </si>
  <si>
    <t>calcium(2+)</t>
  </si>
  <si>
    <t>3,5-cyclic AMP(1-)</t>
  </si>
  <si>
    <t>N-Carbamoyl-L-aspartate</t>
  </si>
  <si>
    <t>Cobinamide</t>
  </si>
  <si>
    <t>Cob(I)alamin</t>
  </si>
  <si>
    <t>Cob(II)alamin</t>
  </si>
  <si>
    <t>Carbamoyl phosphate</t>
  </si>
  <si>
    <t>Cadmium</t>
  </si>
  <si>
    <t>CDP</t>
  </si>
  <si>
    <t>CDP-1,2-dianteisoheptadecanoylglycerol (14-methyl-hexadecanoyl, anteiso-C17)</t>
  </si>
  <si>
    <t>CDP-1,2-dianteisopentadecanoylglycerol (12-methyl-tetradecanoyl, anteiso-C15)</t>
  </si>
  <si>
    <t>CDP-1,2-didodecanoylglycerol</t>
  </si>
  <si>
    <t>CDP-1,2-dihexadec-9-enoylglycerol</t>
  </si>
  <si>
    <t>CDP-1,2-dihexadecanoylglycerol</t>
  </si>
  <si>
    <t>CDP-1,2-diisohexadecanoylglycerol (14-methyl-pentadecanoyl, iso-C16)</t>
  </si>
  <si>
    <t>CDP-1,2-diisoheptadecanoylglycerol (15-methyl-hexadecanoyl, iso-C17)</t>
  </si>
  <si>
    <t>CDP-1,2-diisopentadecanoylglycerol (13-methyl-tetradecanoyl, iso-C15)</t>
  </si>
  <si>
    <t>CDP-1,2-diisotetradecanoylglycerol (12-methyl-tridecanoyl, iso-C14)</t>
  </si>
  <si>
    <t>CDP-1,2-dioctadec-11-enoylglycerol</t>
  </si>
  <si>
    <t>CDP-1,2-dioctadecanoylglycerol</t>
  </si>
  <si>
    <t>CDP-1,2-ditetradec-7-enoylglycerol</t>
  </si>
  <si>
    <t>CDP-1,2-ditetradecanoylglycerol</t>
  </si>
  <si>
    <t>CDPglycerol</t>
  </si>
  <si>
    <t>cellobiose</t>
  </si>
  <si>
    <t>L-cysteinylglycine</t>
  </si>
  <si>
    <t>Choline</t>
  </si>
  <si>
    <t>Choline sulfate</t>
  </si>
  <si>
    <t>chorismate</t>
  </si>
  <si>
    <t>N,N-diacetylchitobiose</t>
  </si>
  <si>
    <t>Citrate</t>
  </si>
  <si>
    <t>Chloride</t>
  </si>
  <si>
    <t>cardiolipin (tetratetradecanoyl, n-C14:0)</t>
  </si>
  <si>
    <t>cardiolipin (tetrahexadecanoyl, n-C16:0)</t>
  </si>
  <si>
    <t>cardiolipin (tetraoctadecanoyl, n-C18:0)</t>
  </si>
  <si>
    <t>cardiolipin (12-methyl-tetradecanoyl, anteiso-C15)</t>
  </si>
  <si>
    <t>cardiolipin (14-methyl-hexadecanoyl, anteiso-C17)</t>
  </si>
  <si>
    <t>cardiolipin (12-methyl-tridecanoyl, iso-C14)</t>
  </si>
  <si>
    <t>cardiolipin (13-methyl-tetradecanoyl, iso-C15)</t>
  </si>
  <si>
    <t>cardiolipin (14-methyl-pentadecanoyl, iso-C16)</t>
  </si>
  <si>
    <t>cardiolipin (15-methyl-hexadecanoyl, iso-C17)</t>
  </si>
  <si>
    <t>CMP</t>
  </si>
  <si>
    <t>CMP-N-acetyl-beta-neuraminate(2-)</t>
  </si>
  <si>
    <t>carbon dioxide</t>
  </si>
  <si>
    <t>Coenzyme A</t>
  </si>
  <si>
    <t>Co2+</t>
  </si>
  <si>
    <t>Coproporphyrinogen III</t>
  </si>
  <si>
    <t>CTP</t>
  </si>
  <si>
    <t>Cu2+</t>
  </si>
  <si>
    <t>L-cysteine</t>
  </si>
  <si>
    <t>L-cystathionine</t>
  </si>
  <si>
    <t>Cytidine</t>
  </si>
  <si>
    <t>2-deoxyadenosine</t>
  </si>
  <si>
    <t>dADP</t>
  </si>
  <si>
    <t>dAMP(2-)</t>
  </si>
  <si>
    <t>dATP</t>
  </si>
  <si>
    <t>Decanoyl-ACP (n-C10:0ACP)</t>
  </si>
  <si>
    <t>N6-(1,2-Dicarboxyethyl)-AMP</t>
  </si>
  <si>
    <t>dCDP</t>
  </si>
  <si>
    <t>dCMP</t>
  </si>
  <si>
    <t>dCTP</t>
  </si>
  <si>
    <t>Deoxycytidine</t>
  </si>
  <si>
    <t>Dodecanoyl-ACP (n-C12:0ACP)</t>
  </si>
  <si>
    <t>laurate</t>
  </si>
  <si>
    <t>Dextrin</t>
  </si>
  <si>
    <t>dGDP</t>
  </si>
  <si>
    <t>dGMP</t>
  </si>
  <si>
    <t>Deoxyguanosine</t>
  </si>
  <si>
    <t>dGTP</t>
  </si>
  <si>
    <t>glycerone</t>
  </si>
  <si>
    <t>Dihydroxyacetone phosphate</t>
  </si>
  <si>
    <t>7,8-Dihydrofolate</t>
  </si>
  <si>
    <t>dihydrolipoamide</t>
  </si>
  <si>
    <t>1,4-Dihydroxy-2-naphthoate</t>
  </si>
  <si>
    <t>Dihydroneopterin</t>
  </si>
  <si>
    <t>(S)-dihydroorotate</t>
  </si>
  <si>
    <t>4,5-dihydroxy-2,3-pentanedione</t>
  </si>
  <si>
    <t>Diglucosyl-1,2 distearoylglycerol</t>
  </si>
  <si>
    <t>Diglucosyl-1,2 dianteisoheptadecanoylglycerol</t>
  </si>
  <si>
    <t>Diglucosyl-1,2 diisoheptadecanoylglycerol</t>
  </si>
  <si>
    <t>Deoxyinosine</t>
  </si>
  <si>
    <t>5,6-Dimethylbenzimidazole</t>
  </si>
  <si>
    <t>Dimethylallyl diphosphate</t>
  </si>
  <si>
    <t>Deamino-NAD+</t>
  </si>
  <si>
    <t>DNA replication</t>
  </si>
  <si>
    <t>Dephospho-CoA</t>
  </si>
  <si>
    <t>2-deoxy-D-ribose</t>
  </si>
  <si>
    <t>dTDP-4-dehydro-6-deoxy-alpha-D-glucose(2-)</t>
  </si>
  <si>
    <t>dTDP-4-dehydro-6-deoxy-L-mannose(2-)</t>
  </si>
  <si>
    <t>dTDP</t>
  </si>
  <si>
    <t>dTDP-glucose(2-)</t>
  </si>
  <si>
    <t>dTDP-L-rhamnose</t>
  </si>
  <si>
    <t>dTMP</t>
  </si>
  <si>
    <t>dTTP</t>
  </si>
  <si>
    <t>dUDP</t>
  </si>
  <si>
    <t>dUMP</t>
  </si>
  <si>
    <t>Deoxyuridine</t>
  </si>
  <si>
    <t>dUTP</t>
  </si>
  <si>
    <t>1-deoxy-D-xylulose 5-phosphate</t>
  </si>
  <si>
    <t>erythro-4-hydroxy-L-glutamate(1-)</t>
  </si>
  <si>
    <t>D-Erythrose 4-phosphate</t>
  </si>
  <si>
    <t>D-erythro-1-(Imidazol-4-yl)glycerol 3-phosphate</t>
  </si>
  <si>
    <t>ethanol</t>
  </si>
  <si>
    <t>D-Fructose 1-phosphate</t>
  </si>
  <si>
    <t>D-Fructose 6-phosphate</t>
  </si>
  <si>
    <t>Fatty acid (Iso-C17:0)</t>
  </si>
  <si>
    <t>Fatty acid (Anteiso-C17:0)</t>
  </si>
  <si>
    <t>Fatty acid (Iso-C14:0)</t>
  </si>
  <si>
    <t>Fatty acid (Iso-C15:0)</t>
  </si>
  <si>
    <t>Fatty acid (Anteiso-C15:0)</t>
  </si>
  <si>
    <t>Fatty acid (iso-C16:0)</t>
  </si>
  <si>
    <t>Flavin adenine dinucleotide oxidized</t>
  </si>
  <si>
    <t>Flavin adenine dinucleotide reduced</t>
  </si>
  <si>
    <t>L-Fuculose 1-phosphate</t>
  </si>
  <si>
    <t>L-fuculose</t>
  </si>
  <si>
    <t>D-Fructose 1,6-bisphosphate</t>
  </si>
  <si>
    <t>Oxidized ferredoxin</t>
  </si>
  <si>
    <t>Reduced ferredoxin</t>
  </si>
  <si>
    <t>Fe2+</t>
  </si>
  <si>
    <t>Fe3+</t>
  </si>
  <si>
    <t>N2-Formyl-N1-(5-phospho-D-ribosyl)glycinamide</t>
  </si>
  <si>
    <t>Ferricytochrome c</t>
  </si>
  <si>
    <t>FMN</t>
  </si>
  <si>
    <t>Reduced FMN</t>
  </si>
  <si>
    <t>Ferrocytochrome C</t>
  </si>
  <si>
    <t>Folate</t>
  </si>
  <si>
    <t>Formate</t>
  </si>
  <si>
    <t>2-(Formamido)-N1-(5-phospho-D-ribosyl)acetamidine</t>
  </si>
  <si>
    <t>5-Formamido-1-(5-phospho-D-ribosyl)imidazole-4-carboxamide</t>
  </si>
  <si>
    <t>Farnesyl diphosphate</t>
  </si>
  <si>
    <t>D-Fructose</t>
  </si>
  <si>
    <t>L-fucose</t>
  </si>
  <si>
    <t>Fumarate</t>
  </si>
  <si>
    <t>D-Glucose 1-phosphate</t>
  </si>
  <si>
    <t>beta D-Glucose 1-phosphate</t>
  </si>
  <si>
    <t>Glyceraldehyde 3-phosphate</t>
  </si>
  <si>
    <t>sn-Glycero-3-phosphocholine</t>
  </si>
  <si>
    <t>sn-Glycero-3-phosphoethanolamine</t>
  </si>
  <si>
    <t>Glycerophosphoglycerol</t>
  </si>
  <si>
    <t>D-Glucose 6-phosphate</t>
  </si>
  <si>
    <t>beta-D-glucose 6-phosphate</t>
  </si>
  <si>
    <t>(2R,3R,4S,5R,6R)-3,4,5-trihydroxy-6-(hydroxymethyl)oxan-2-yl phosphate</t>
  </si>
  <si>
    <t>D-Galactose</t>
  </si>
  <si>
    <t>D-Glucosamine 1-phosphate</t>
  </si>
  <si>
    <t>D-Glucosamine 6-phosphate</t>
  </si>
  <si>
    <t>N1-(5-Phospho-D-ribosyl)glycinamide</t>
  </si>
  <si>
    <t>GDP</t>
  </si>
  <si>
    <t>Guanosine 3-diphosphate 5-triphosphate</t>
  </si>
  <si>
    <t>2-trans,6-trans,10-trans-geranylgeranyl diphosphate(3-)</t>
  </si>
  <si>
    <t>D-glucose</t>
  </si>
  <si>
    <t>beta D-glucose</t>
  </si>
  <si>
    <t>L-glutamine</t>
  </si>
  <si>
    <t>L-Glutamate 5-phosphate</t>
  </si>
  <si>
    <t>L-Glutamate 5-semialdehyde</t>
  </si>
  <si>
    <t>D-Glutamate</t>
  </si>
  <si>
    <t>L-glutamate(1-)</t>
  </si>
  <si>
    <t>L-Glutamyl-tRNA(Glu)</t>
  </si>
  <si>
    <t>glyoxylate</t>
  </si>
  <si>
    <t>Glycine</t>
  </si>
  <si>
    <t>D-Glyceraldehyde</t>
  </si>
  <si>
    <t>Glycyl-L-asparagine</t>
  </si>
  <si>
    <t>Glycyl-L-aspartate</t>
  </si>
  <si>
    <t>glycine betaine</t>
  </si>
  <si>
    <t>Glycerol 3-phosphate</t>
  </si>
  <si>
    <t>glycerol teichoic acid (n=45), linked, unsubstituted</t>
  </si>
  <si>
    <t>glycerol teichoic acid (n=45), linked, D-ala substituted</t>
  </si>
  <si>
    <t>glycerol teichoic acid (n=45), linked, glucose substituted</t>
  </si>
  <si>
    <t>Glycerol</t>
  </si>
  <si>
    <t>D-glycerate</t>
  </si>
  <si>
    <t>glycolate</t>
  </si>
  <si>
    <t>glycogen</t>
  </si>
  <si>
    <t>glycogen(n-1)</t>
  </si>
  <si>
    <t>Gly-Cys</t>
  </si>
  <si>
    <t>Glycyl-L-glutamine</t>
  </si>
  <si>
    <t>Glycyl-L-glutamate</t>
  </si>
  <si>
    <t>Glycylleucine</t>
  </si>
  <si>
    <t>Glycyl-L-methionine</t>
  </si>
  <si>
    <t>Glycylphenylalanine</t>
  </si>
  <si>
    <t>Glycylproline</t>
  </si>
  <si>
    <t>Glycyl-L-tyrosine</t>
  </si>
  <si>
    <t>GMP</t>
  </si>
  <si>
    <t>Geranyl diphosphate</t>
  </si>
  <si>
    <t>Guanosine</t>
  </si>
  <si>
    <t>Reduced glutathione</t>
  </si>
  <si>
    <t>GTP</t>
  </si>
  <si>
    <t>Guanine</t>
  </si>
  <si>
    <t>1-hydroxy-2-methyl-2-(E)-butenyl 4-diphosphate</t>
  </si>
  <si>
    <t>Hydrogen peroxide</t>
  </si>
  <si>
    <t>Water</t>
  </si>
  <si>
    <t>Hydrogen sulfide</t>
  </si>
  <si>
    <t>proton</t>
  </si>
  <si>
    <t>Bicarbonate</t>
  </si>
  <si>
    <t>L-homocysteine</t>
  </si>
  <si>
    <t>Hexadecanoate (n-C16:0)</t>
  </si>
  <si>
    <t>Hexadecenoate (n-C16:1)</t>
  </si>
  <si>
    <t>Hexadecenoyl-CoA (n-C16:1CoA)</t>
  </si>
  <si>
    <t>cis-hexadec-9-enoyl-[acyl-carrier protein] (n-C16:1)</t>
  </si>
  <si>
    <t>all-trans-Heptaprenyl diphosphate</t>
  </si>
  <si>
    <t>Hydroxy ethyl Thiamin diphosphate</t>
  </si>
  <si>
    <t>Hexanoyl-ACP (n-C6:0ACP)</t>
  </si>
  <si>
    <t>all-trans-Hexaprenyl diphosphate</t>
  </si>
  <si>
    <t>Hg2+</t>
  </si>
  <si>
    <t>L-histidine</t>
  </si>
  <si>
    <t>L-Histidinol phosphate</t>
  </si>
  <si>
    <t>L-Histidinol</t>
  </si>
  <si>
    <t>L-Histidinal</t>
  </si>
  <si>
    <t>L-homoserine</t>
  </si>
  <si>
    <t>Hypoxanthine</t>
  </si>
  <si>
    <t>Isoheptadecanoyllipoteichoic acid (n=24), linked, unsubstituted</t>
  </si>
  <si>
    <t>Isoheptadecanoyllipoteichoic acid (n=24), linked, N-acetyl-D-glucosamine</t>
  </si>
  <si>
    <t>Isoheptadecanoyllipoteichoic acid (n=24), linked, D-alanine substituted</t>
  </si>
  <si>
    <t>Isoheptadecanoyllipoteichoic acid (n=24), linked, glucose substituted</t>
  </si>
  <si>
    <t>Iminoaspartate</t>
  </si>
  <si>
    <t>isobutyryl-CoA(4-)</t>
  </si>
  <si>
    <t>Isochorismate</t>
  </si>
  <si>
    <t>Isocitrate</t>
  </si>
  <si>
    <t>IDP(3-)</t>
  </si>
  <si>
    <t>fa6coa,Iso-C16:0 CoA   Isohexadecanoyl-CoA</t>
  </si>
  <si>
    <t>fa11coa, Iso-C17:0 CoA   Isoheptadecanoyl-CoA</t>
  </si>
  <si>
    <t>L-isoleucine</t>
  </si>
  <si>
    <t>imidazol-4-ylacetate</t>
  </si>
  <si>
    <t>imidazole-4-acetaldehyde</t>
  </si>
  <si>
    <t>3-(Imidazol-4-yl)-2-oxopropyl phosphate</t>
  </si>
  <si>
    <t>IMP</t>
  </si>
  <si>
    <t>Indole</t>
  </si>
  <si>
    <t>Indolepyruvate</t>
  </si>
  <si>
    <t>Inosine</t>
  </si>
  <si>
    <t>fa3coa,Iso-C15:0 CoA   Isopentadecanoyl-CoA</t>
  </si>
  <si>
    <t>Isopentenyl diphosphate</t>
  </si>
  <si>
    <t>Isomaltose,  Brachiose</t>
  </si>
  <si>
    <t>fa1coa,Iso-C14:0 CoA   Isotetradecanoyl-CoA</t>
  </si>
  <si>
    <t>ITP(3-)</t>
  </si>
  <si>
    <t>Isovaleryl-CoA</t>
  </si>
  <si>
    <t>potassium</t>
  </si>
  <si>
    <t>L-2-Amino-6-oxopimelate</t>
  </si>
  <si>
    <t>(R)-lactate</t>
  </si>
  <si>
    <t>(S)-lactate</t>
  </si>
  <si>
    <t>(S)-lactaldehyde</t>
  </si>
  <si>
    <t>Lactose</t>
  </si>
  <si>
    <t>L-leucine</t>
  </si>
  <si>
    <t>(R)-S-lactoylglutathionate(1-)</t>
  </si>
  <si>
    <t>lipoamide</t>
  </si>
  <si>
    <t>L-lysinium(1+)</t>
  </si>
  <si>
    <t>Monoglucosyl-1,2 dianteisoheptadecanoylglycerol</t>
  </si>
  <si>
    <t>Monoglucosyl-1,2 diisoheptadecanoylglycerol</t>
  </si>
  <si>
    <t>Monoglucosyl-1,2 distearoylglycerol</t>
  </si>
  <si>
    <t>alpha-Methyl-D-glucoside</t>
  </si>
  <si>
    <t>Malonyl-[acyl-carrier protein]</t>
  </si>
  <si>
    <t>D-Malate</t>
  </si>
  <si>
    <t>(S)-malate(2-)</t>
  </si>
  <si>
    <t>Malonyl-CoA</t>
  </si>
  <si>
    <t>Maltose</t>
  </si>
  <si>
    <t>maltoheptaose</t>
  </si>
  <si>
    <t>Maltohexaose</t>
  </si>
  <si>
    <t>maltopentaose</t>
  </si>
  <si>
    <t>maltotriose</t>
  </si>
  <si>
    <t>Maltotetraose</t>
  </si>
  <si>
    <t>D-Mannose 6-phosphate</t>
  </si>
  <si>
    <t>mannotriose (beta-1,4)</t>
  </si>
  <si>
    <t>beta-Methylglucoside</t>
  </si>
  <si>
    <t>Melibiose</t>
  </si>
  <si>
    <t>methanol</t>
  </si>
  <si>
    <t>D-Methionine</t>
  </si>
  <si>
    <t>L-methionine</t>
  </si>
  <si>
    <t>L-methionyl-L-alanine</t>
  </si>
  <si>
    <t>5,10-Methenyltetrahydrofolate</t>
  </si>
  <si>
    <t>L-methionine-R-sulfoxide</t>
  </si>
  <si>
    <t>L-Methionine Sulfoxide</t>
  </si>
  <si>
    <t>magnesium</t>
  </si>
  <si>
    <t>5,10-Methylenetetrahydrofolate</t>
  </si>
  <si>
    <t>Mn2+</t>
  </si>
  <si>
    <t>Menaquinol 8</t>
  </si>
  <si>
    <t>Menaquinone 7</t>
  </si>
  <si>
    <t>Menaquinone 8</t>
  </si>
  <si>
    <t>methylglyoxal</t>
  </si>
  <si>
    <t>Myristoyl-ACP (n-C14:0ACP)</t>
  </si>
  <si>
    <t>N6-Acetyl-LL-2,6-diaminoheptanedioate</t>
  </si>
  <si>
    <t>Nicotinate</t>
  </si>
  <si>
    <t>Nicotinamide adenine dinucleotide</t>
  </si>
  <si>
    <t>Nicotinamide adenine dinucleotide - reduced</t>
  </si>
  <si>
    <t>Nicotinamide adenine dinucleotide phosphate</t>
  </si>
  <si>
    <t>Nicotinamide adenine dinucleotide phosphate - reduced</t>
  </si>
  <si>
    <t>Nicotinamide</t>
  </si>
  <si>
    <t>N-Carbamoylputrescine</t>
  </si>
  <si>
    <t>Ammonium</t>
  </si>
  <si>
    <t>Nicotinate D-ribonucleoside</t>
  </si>
  <si>
    <t>Nicotinate D-ribonucleotide</t>
  </si>
  <si>
    <t>NMN</t>
  </si>
  <si>
    <t>Naphthyl-2-methyl-succinic acid</t>
  </si>
  <si>
    <t>O2</t>
  </si>
  <si>
    <t>superoxide</t>
  </si>
  <si>
    <t>Oxaloacetate</t>
  </si>
  <si>
    <t>Octanoyl-ACP (n-C8:0ACP)</t>
  </si>
  <si>
    <t>Octadecanoyl-ACP (n-C18:0ACP)</t>
  </si>
  <si>
    <t>octadecanoate (n-C18:0)</t>
  </si>
  <si>
    <t>octadecenoate (n-C18:1)</t>
  </si>
  <si>
    <t>all-trans-Octaprenyl diphosphate</t>
  </si>
  <si>
    <t>cis-octadec-11-enoyl-[acyl-carrier protein] (n-C18:1)</t>
  </si>
  <si>
    <t>Octadecenoyl-CoA (n-C18:1CoA)</t>
  </si>
  <si>
    <t>2-Oxo-3-hydroxy-4-phosphobutanoate</t>
  </si>
  <si>
    <t>Ornithine</t>
  </si>
  <si>
    <t>Orotidine 5-phosphate</t>
  </si>
  <si>
    <t>Orotate</t>
  </si>
  <si>
    <t>oxalate(2-)</t>
  </si>
  <si>
    <t>3-Oxoadipyl-CoA</t>
  </si>
  <si>
    <t>Oxaloglycolate</t>
  </si>
  <si>
    <t>1,2-didodecanoyl-sn-glycerol 3-phosphate</t>
  </si>
  <si>
    <t>1,2-ditetradecanoyl-sn-glycerol 3-phosphate</t>
  </si>
  <si>
    <t>1,2-ditetradec-7-enoyl-sn-glycerol 3-phosphate</t>
  </si>
  <si>
    <t>1,2-dihexadecanoyl-sn-glycerol 3-phosphate</t>
  </si>
  <si>
    <t>1,2-dihexadec-9-enoyl-sn-glycerol 3-phosphate</t>
  </si>
  <si>
    <t>1,2-dioctadecanoyl-sn-glycerol 3-phosphate</t>
  </si>
  <si>
    <t>1,2-dioctadec-11-enoyl-sn-glycerol 3-phosphate</t>
  </si>
  <si>
    <t>1,2-dianteisopentadecanoyl-sn-glycerol 3-phosphate (12-methyl-tetradecanoyl, anteiso-C15)</t>
  </si>
  <si>
    <t>1,2-dianteisoheptadecanoyl-sn-glycerol 3-phosphate (14-methyl-hexadecanoyl, anteiso-C17)</t>
  </si>
  <si>
    <t>1,2-diisotetradecanoyl-sn-glycerol 3-phosphate (12-methyl-tridecanoyl, iso-C14)</t>
  </si>
  <si>
    <t>1,2-diisopentadecanoyl-sn-glycerol 3-phosphate (13-methyl-tetradecanoyl, iso-C15)</t>
  </si>
  <si>
    <t>1,2-diisohexadecanoyl-sn-glycerol 3-phosphate (14-methyl-pentadecanoyl, iso-C16)</t>
  </si>
  <si>
    <t>1,2-diisoheptadecanoyl-sn-glycerol 3-phosphate (15-methyl-hexadecanoyl, iso-C17)</t>
  </si>
  <si>
    <t>Palmitoyl-ACP (n-C16:0ACP)</t>
  </si>
  <si>
    <t>Pantetheine 4-phosphate</t>
  </si>
  <si>
    <t>(R)-Pantoate</t>
  </si>
  <si>
    <t>adenosine 3,5-bismonophosphate(4-)</t>
  </si>
  <si>
    <t>Lead</t>
  </si>
  <si>
    <t>Pyridoxine 5-phosphate</t>
  </si>
  <si>
    <t>phosphatidylethanolamine (didodecanoyl, n-C12:0)</t>
  </si>
  <si>
    <t>phosphatidylethanolamine (ditetradecanoyl, n-C14:0)</t>
  </si>
  <si>
    <t>phosphatidylethanolamine (ditetradec-7-enoyl, n-C14:1)</t>
  </si>
  <si>
    <t>phosphatidylethanolamine (dihexadecanoyl, n-C16:0)</t>
  </si>
  <si>
    <t>phosphatidylethanolamine (dihexadec-9enoyl, n-C16:1)</t>
  </si>
  <si>
    <t>phosphatidylethanolamine (dioctadecanoyl, n-C18:0)</t>
  </si>
  <si>
    <t>phosphatidylethanolamine (dioctadec-11-enoyl, n-C18:1)</t>
  </si>
  <si>
    <t>Phosphatidylethanolamine (12-methyl-tetradecanoyl, anteiso-C15)</t>
  </si>
  <si>
    <t>Phosphatidylethanolamine (14-methyl-hexadecanoyl, anteiso-C17)</t>
  </si>
  <si>
    <t>Phosphatidylethanolamine (12-methyl-tridecanoyl, iso-C14)</t>
  </si>
  <si>
    <t>Phosphatidylethanolamine (13-methyl-tetradecanoyl, iso-C15)</t>
  </si>
  <si>
    <t>Phosphatidylethanolamine (14-methyl-pentadecanoyl, iso-C16)</t>
  </si>
  <si>
    <t>Phosphatidylethanolamine (15-methyl-hexadecanoyl, iso-C17)</t>
  </si>
  <si>
    <t>all-trans-Pentaprenyl diphosphate</t>
  </si>
  <si>
    <t>Phosphoenolpyruvate</t>
  </si>
  <si>
    <t>Peptide-L-methionine</t>
  </si>
  <si>
    <t>Peptide-L-methionine (R)-S-oxide</t>
  </si>
  <si>
    <t>Phosphatidylglycerol (ditetradecanoyl, n-C14:0)</t>
  </si>
  <si>
    <t>Phosphatidylglycerol (dihexadecanoyl, n-C16:0)</t>
  </si>
  <si>
    <t>Phosphatidylglycerol (dioctadecanoyl, n-C18:0)</t>
  </si>
  <si>
    <t>Phosphatidylglycerol (12-methyl-tetradecanoyl, anteiso-C15)</t>
  </si>
  <si>
    <t>Phosphatidylglycerol (14-methyl-hexadecanoyl, anteiso-C17)</t>
  </si>
  <si>
    <t>Phosphatidylglycerol (12-methyltridecanoyl, iso-C14)</t>
  </si>
  <si>
    <t>Phosphatidylglycerol (13-methyltetradecanoyl, iso-C15)</t>
  </si>
  <si>
    <t>Phosphatidylglycerol (14-methylpentadecanoyl, iso-C16)</t>
  </si>
  <si>
    <t>Phosphatidylglycerol (15-methyl-hexadecanoyl, iso-C17)</t>
  </si>
  <si>
    <t>Phosphatidylglycerophosphate (didodecanoyl, n-C12:0)</t>
  </si>
  <si>
    <t>Phosphatidylglycerophosphate (ditetradecanoyl, n-C14:0)</t>
  </si>
  <si>
    <t>Phosphatidylglycerophosphate (ditetradec-7-enoyl, n-C14:1)</t>
  </si>
  <si>
    <t>Phosphatidylglycerophosphate (dihexadecanoyl, n-C16:0)</t>
  </si>
  <si>
    <t>Phosphatidylglycerophosphate (dihexadec-9-enoyl, n-C16:1)</t>
  </si>
  <si>
    <t>Phosphatidylglycerophosphate (dioctadecanoyl, n-C18:0)</t>
  </si>
  <si>
    <t>Phosphatidylglycerophosphate (dioctadec-11-enoyl, n-C18:1)</t>
  </si>
  <si>
    <t>Phosphatidylglycerophosphate (12-methyl-tetradecanoyl, anteiso-C15)</t>
  </si>
  <si>
    <t>Phosphatidylglycerophosphate (14-methyl-hexadecanoyl, anteiso-C17)</t>
  </si>
  <si>
    <t>Phosphatidylglycerophosphate (12-methyltridecanoyl, iso-C14)</t>
  </si>
  <si>
    <t>Phosphatidylglycerophosphate (13-methyltetradecanoyl, iso-C15)</t>
  </si>
  <si>
    <t>Phosphatidylglycerophosphate (14-methylpentadecanoyl, iso-C16)</t>
  </si>
  <si>
    <t>Phosphatidylglycerophosphate (15-methyl-hexadecanoyl, iso-C17)</t>
  </si>
  <si>
    <t>L-phenylalanine</t>
  </si>
  <si>
    <t>Protoheme</t>
  </si>
  <si>
    <t>O-phosphonato-L-homoserine(2-)</t>
  </si>
  <si>
    <t>keto-phenylpyruvate</t>
  </si>
  <si>
    <t>O-Phospho-4-hydroxy-L-threonine</t>
  </si>
  <si>
    <t>Phytoene</t>
  </si>
  <si>
    <t>hydrogenphosphate</t>
  </si>
  <si>
    <t>Palmitoyl-CoA (n-C16:0CoA)</t>
  </si>
  <si>
    <t>4-Hydroxynitrobenzene, p-Nitrophenol</t>
  </si>
  <si>
    <t>(R)-Pantothenate</t>
  </si>
  <si>
    <t>propionate</t>
  </si>
  <si>
    <t>Propanoyl phosphate</t>
  </si>
  <si>
    <t>Propanoyl-CoA</t>
  </si>
  <si>
    <t>Guanosine 3,5-bis(diphosphate)</t>
  </si>
  <si>
    <t>Prephenate</t>
  </si>
  <si>
    <t>Prephytoene diphosphate</t>
  </si>
  <si>
    <t>Diphosphate</t>
  </si>
  <si>
    <t>Protoporphyrinogen IX</t>
  </si>
  <si>
    <t>triphosphate(5-)</t>
  </si>
  <si>
    <t>5-Phospho-beta-D-ribosylamine</t>
  </si>
  <si>
    <t>1-(5-Phosphoribosyl)-AMP</t>
  </si>
  <si>
    <t>1-(5-Phosphoribosyl)-ATP</t>
  </si>
  <si>
    <t>1-(5-Phosphoribosyl)-5-[(5-phosphoribosylamino)methylideneamino]imidazole-4-carboxamide</t>
  </si>
  <si>
    <t>Prenol-45n teichoic acid</t>
  </si>
  <si>
    <t>Prenol-45n teichoic acid-alanine substituted</t>
  </si>
  <si>
    <t>Prenol-45n teichoic acid-glucose substituted</t>
  </si>
  <si>
    <t>5-[(5-phospho-1-deoxyribulos-1-ylamino)methylideneamino]-1-(5-phosphoribosyl)imidazole-4-carboxamide</t>
  </si>
  <si>
    <t>L-proline</t>
  </si>
  <si>
    <t>Protein biosynthesis</t>
  </si>
  <si>
    <t>5-Phospho-alpha-D-ribose 1-diphosphate</t>
  </si>
  <si>
    <t>phosphatidylserine (didodecanoyl, n-C12:0)</t>
  </si>
  <si>
    <t>phosphatidylserine (ditetradecanoyl, n-C14:0)</t>
  </si>
  <si>
    <t>phosphatidylserine (ditetradec-7-enoyl, n-C14:1)</t>
  </si>
  <si>
    <t>phosphatidylserine (dihexadecanoyl, n-C16:0)</t>
  </si>
  <si>
    <t>phosphatidylserine (dihexadec-9-enoyl, n-C16:1)</t>
  </si>
  <si>
    <t>phosphatidylserine (dioctadecanoyl, n-C18:0)</t>
  </si>
  <si>
    <t>phosphatidylserine (dioctadec-11-enoyl, n-C18:1)</t>
  </si>
  <si>
    <t>Phosphatidylserine (12-methyl-tetradecanoyl, anteiso-C15)</t>
  </si>
  <si>
    <t>Phosphatidylserine (14-methyl-hexadecanoyl, anteiso-C17)</t>
  </si>
  <si>
    <t>Pseudouridine 5-phosphate</t>
  </si>
  <si>
    <t>O-Phospho-L-serine</t>
  </si>
  <si>
    <t>Phosphatidylserine (12-methyl-tridecanoyl, iso-C14)</t>
  </si>
  <si>
    <t>Phosphatidylserine (13-methyl-tetradecanoyl, iso-C15)</t>
  </si>
  <si>
    <t>Phosphatidylserine (14-methyl-pentadecanoyl, iso-C16)</t>
  </si>
  <si>
    <t>Phosphatidylserine (15-methyl-hexadecanoyl, iso-C17)</t>
  </si>
  <si>
    <t>Putrescine</t>
  </si>
  <si>
    <t>pullulan (n=1200 repeat units, alpha-1,4 and alph-1,6 bounds)</t>
  </si>
  <si>
    <t>Pyridoxamine 5-phosphate</t>
  </si>
  <si>
    <t>Pyridoxamine</t>
  </si>
  <si>
    <t>Pyridoxal 5-phosphate</t>
  </si>
  <si>
    <t>Pyridoxal</t>
  </si>
  <si>
    <t>Pyridoxine</t>
  </si>
  <si>
    <t>pyruvate</t>
  </si>
  <si>
    <t>Ubiquinone-8</t>
  </si>
  <si>
    <t>Ubiquinol-8</t>
  </si>
  <si>
    <t>quinolinate(2-)</t>
  </si>
  <si>
    <t>alpha-D-Ribose 1-phosphate</t>
  </si>
  <si>
    <t>alpha-D-Ribose 5-phosphate</t>
  </si>
  <si>
    <t>Raffinose</t>
  </si>
  <si>
    <t>D-ribulose</t>
  </si>
  <si>
    <t>L-Ribulose</t>
  </si>
  <si>
    <t>N1-(alpha-D-ribosyl)-5,6-dimethylbenzimidazole</t>
  </si>
  <si>
    <t>S-Ribosyl-L-homocysteine</t>
  </si>
  <si>
    <t>D-ribose</t>
  </si>
  <si>
    <t>L-Rhamnulose 1-phosphate</t>
  </si>
  <si>
    <t>L-Rhamnulose</t>
  </si>
  <si>
    <t>N-Ribosylnicotinamide</t>
  </si>
  <si>
    <t>RNA transcription</t>
  </si>
  <si>
    <t>D-ribulose 5-phosphate(2-)</t>
  </si>
  <si>
    <t>L-Ribulose 5-phosphate</t>
  </si>
  <si>
    <t>Sedoheptulose 1,7-bisphosphate</t>
  </si>
  <si>
    <t>Sedoheptulose 7-phosphate</t>
  </si>
  <si>
    <t>Salicylic acid, o-Hydroxybenzoic acid</t>
  </si>
  <si>
    <t>Selenide</t>
  </si>
  <si>
    <t>Selenophosphate</t>
  </si>
  <si>
    <t>L-serine</t>
  </si>
  <si>
    <t>Siroheme</t>
  </si>
  <si>
    <t>Shikimate 5-phosphate</t>
  </si>
  <si>
    <t>Shikimate</t>
  </si>
  <si>
    <t>Sulfite</t>
  </si>
  <si>
    <t>sulfate</t>
  </si>
  <si>
    <t>Spermidine</t>
  </si>
  <si>
    <t>Stearoyl-CoA (n-C18:0CoA)</t>
  </si>
  <si>
    <t>Stearoyllipoteichoic acid (n=24), linked, unsubstituted</t>
  </si>
  <si>
    <t>Stearoyllipoteichoic acid (n=24), linked, N-acetyl-D-glucosamine</t>
  </si>
  <si>
    <t>Stearoyllipoteichoic acid (n=24), linked, D-alanine substituted</t>
  </si>
  <si>
    <t>Stearoyllipoteichoic acid (n=24), linked, glucose substituted</t>
  </si>
  <si>
    <t>Stachyose</t>
  </si>
  <si>
    <t>Sucrose 6-phosphate</t>
  </si>
  <si>
    <t>Succinate</t>
  </si>
  <si>
    <t>Succinyl-CoA</t>
  </si>
  <si>
    <t>O-Succinyl-L-homoserine</t>
  </si>
  <si>
    <t>Sucrose</t>
  </si>
  <si>
    <t>D-Tagatose 6-phosphate</t>
  </si>
  <si>
    <t>D-Tagatose 1,6-biphosphate</t>
  </si>
  <si>
    <t>L-tartrate</t>
  </si>
  <si>
    <t>meso-Tartrate</t>
  </si>
  <si>
    <t>Taurine</t>
  </si>
  <si>
    <t>minor teichoic acid (acetylgalactosamine glucose phosphate, n=30)</t>
  </si>
  <si>
    <t>Tetradecanoyl-CoA (n-C14:0CoA)</t>
  </si>
  <si>
    <t>cis-tetradec-7-enoyl-[acyl-carrier protein] (n-C14:1)</t>
  </si>
  <si>
    <t>2,3,4,5-Tetrahydrodipicolinate</t>
  </si>
  <si>
    <t>5,6,7,8-Tetrahydrofolate</t>
  </si>
  <si>
    <t>Tetrahydropteroyltri_L_glutamate</t>
  </si>
  <si>
    <t>Thiamin monophosphate</t>
  </si>
  <si>
    <t>Thiamine diphosphate</t>
  </si>
  <si>
    <t>L-threonine</t>
  </si>
  <si>
    <t>Thymidine</t>
  </si>
  <si>
    <t>trimethylamine</t>
  </si>
  <si>
    <t>Oxidized thioredoxin</t>
  </si>
  <si>
    <t>Reduced thioredoxin</t>
  </si>
  <si>
    <t>Trehalose</t>
  </si>
  <si>
    <t>tRNA (Glu)</t>
  </si>
  <si>
    <t>L-tryptophan</t>
  </si>
  <si>
    <t>thiosulfate(2-)</t>
  </si>
  <si>
    <t>trans,trans,cis-Geranylgeranyl diphosphate</t>
  </si>
  <si>
    <t>tetradecanoate (n-C14:0)</t>
  </si>
  <si>
    <t>tetradecenoate (n-C14:1)</t>
  </si>
  <si>
    <t>L-tyrosine</t>
  </si>
  <si>
    <t>UDP-N-acetylmuramoyl-L-alanyl-gamma-D-glutamyl-L-lysyl-D-alanyl-D-alanine</t>
  </si>
  <si>
    <t>Undecaprenyl-diphospho-N-acetylmuramoyl-L-alanyl-gamma-D-glutamyl-L-lysyl-D-alanyl-D-alanine</t>
  </si>
  <si>
    <t>Undecaprenyl-diphospho-N-acetylmuramoyl-(N-acetylglucosamine)-L-alanyl-gamma-D-glutamyl-L-lysyl-D-alanyl-D-alanine</t>
  </si>
  <si>
    <t>Undecaprenyl-diphospho-N-acetylmuramoyl-(N-acetylglucosamine)-L-ala-D-glu-meso-2,6-diaminopimeloyl-D-ala-D-ala</t>
  </si>
  <si>
    <t>UDP-N-acetyl-3-O-(1-carboxyvinyl)-D-glucosamine</t>
  </si>
  <si>
    <t>UDP-N-acetyl-alpha-D-glucosamine(2-)</t>
  </si>
  <si>
    <t>UDP-N-acetyl-D-mannosamine</t>
  </si>
  <si>
    <t>Undecaprenyl-diphospho-N-acetylmuramoyl-L-alanyl-D-glutamyl-meso-2,6-diaminopimeloyl-D-alanyl-D-alanine</t>
  </si>
  <si>
    <t>UDP-N-acetylmuramoyl-L-alanine</t>
  </si>
  <si>
    <t>UDP-N-acetylmuramoyl-L-alanyl-D-glutamate</t>
  </si>
  <si>
    <t>UDP-N-acetylmuramate</t>
  </si>
  <si>
    <t>Undecaprenyl diphosphate</t>
  </si>
  <si>
    <t>Undecaprenyl phosphate</t>
  </si>
  <si>
    <t>UDP</t>
  </si>
  <si>
    <t>UDP-N-acetyl-D-galactosamine(2-)</t>
  </si>
  <si>
    <t>UDPglucose</t>
  </si>
  <si>
    <t>UDP-D-galactose(2-)</t>
  </si>
  <si>
    <t>UDP-D-galacto-1,4-furanose</t>
  </si>
  <si>
    <t>UDP-N-acetylmuramoyl-L-alanyl-D-gamma-glutamyl-meso-2,6-diaminopimelate</t>
  </si>
  <si>
    <t>UDP-N-acetylmuramoyl-L-alanyl-D-glutamyl-meso-2,6-diaminopimeloyl-D-alanyl-D-alanine</t>
  </si>
  <si>
    <t>UMP</t>
  </si>
  <si>
    <t>Undecaprenyl diphospho N-acetyl-glucosamine</t>
  </si>
  <si>
    <t>P1,P4-Bis(5-uridyl) tetraphosphate; UppppU</t>
  </si>
  <si>
    <t>uracil</t>
  </si>
  <si>
    <t>Uridine</t>
  </si>
  <si>
    <t>UTP</t>
  </si>
  <si>
    <t>L-valine</t>
  </si>
  <si>
    <t>Xanthine</t>
  </si>
  <si>
    <t>Xanthosine 5-phosphate</t>
  </si>
  <si>
    <t>xanthosine</t>
  </si>
  <si>
    <t>L-Xylulose 1-phosphate</t>
  </si>
  <si>
    <t>D-xylulose 5-phosphate(2-)</t>
  </si>
  <si>
    <t>L-Xylulose 5-phosphate</t>
  </si>
  <si>
    <t>aldehydo-D-xylose</t>
  </si>
  <si>
    <t>D-xylulose</t>
  </si>
  <si>
    <t>L-xylulose</t>
  </si>
  <si>
    <t>Zinc</t>
  </si>
  <si>
    <t>10fthf</t>
  </si>
  <si>
    <t>10m3hddcaACP</t>
  </si>
  <si>
    <t>10m3hundecACP</t>
  </si>
  <si>
    <t>10m3oddcaACP</t>
  </si>
  <si>
    <t>10m3oundecACP</t>
  </si>
  <si>
    <t>10mddcaACP</t>
  </si>
  <si>
    <t>10mtddec2eACP</t>
  </si>
  <si>
    <t>10mundecACP</t>
  </si>
  <si>
    <t>11m3hddcaACP</t>
  </si>
  <si>
    <t>11m3oddcaACP</t>
  </si>
  <si>
    <t>11mddcaACP</t>
  </si>
  <si>
    <t>11mtddec2eACP</t>
  </si>
  <si>
    <t>12daihdglyc</t>
  </si>
  <si>
    <t>12dgr180</t>
  </si>
  <si>
    <t>12dihdglyc</t>
  </si>
  <si>
    <t>12m3hmyrsACP</t>
  </si>
  <si>
    <t>12m3htridecACP</t>
  </si>
  <si>
    <t>12m3omyrsACP</t>
  </si>
  <si>
    <t>12m3otridecACP</t>
  </si>
  <si>
    <t>12mmyrsACP</t>
  </si>
  <si>
    <t>12mtmrs2eACP</t>
  </si>
  <si>
    <t>12mtridecACP</t>
  </si>
  <si>
    <t>12ppd_S</t>
  </si>
  <si>
    <t>13dpg</t>
  </si>
  <si>
    <t>13m3hmyrsACP</t>
  </si>
  <si>
    <t>13m3omyrsACP</t>
  </si>
  <si>
    <t>13mmyrsACP</t>
  </si>
  <si>
    <t>13mtmrs2eACP</t>
  </si>
  <si>
    <t>14m3hpalmACP</t>
  </si>
  <si>
    <t>14m3hpentdecACP</t>
  </si>
  <si>
    <t>14m3opalmACP</t>
  </si>
  <si>
    <t>14m3opentdecACP</t>
  </si>
  <si>
    <t>14mpalmACP</t>
  </si>
  <si>
    <t>14mpentdecACP</t>
  </si>
  <si>
    <t>14mtpalm2eACP</t>
  </si>
  <si>
    <t>15dap</t>
  </si>
  <si>
    <t>15m3hpalmACP</t>
  </si>
  <si>
    <t>15m3opalmACP</t>
  </si>
  <si>
    <t>15mpalmACP</t>
  </si>
  <si>
    <t>15mtpalm2eACP</t>
  </si>
  <si>
    <t>15phytn</t>
  </si>
  <si>
    <t>1agpe120</t>
  </si>
  <si>
    <t>1agpe140</t>
  </si>
  <si>
    <t>1agpe141</t>
  </si>
  <si>
    <t>1agpe160</t>
  </si>
  <si>
    <t>1agpe161</t>
  </si>
  <si>
    <t>1agpe180</t>
  </si>
  <si>
    <t>1agpe181</t>
  </si>
  <si>
    <t>1agpg120</t>
  </si>
  <si>
    <t>1agpg140</t>
  </si>
  <si>
    <t>1agpg141</t>
  </si>
  <si>
    <t>1agpg160</t>
  </si>
  <si>
    <t>1agpg161</t>
  </si>
  <si>
    <t>1agpg180</t>
  </si>
  <si>
    <t>1agpg181</t>
  </si>
  <si>
    <t>1aihpdecg3p</t>
  </si>
  <si>
    <t>1aipdecg3p</t>
  </si>
  <si>
    <t>1ddecg3p</t>
  </si>
  <si>
    <t>1hdec9eg3p</t>
  </si>
  <si>
    <t>1hdecg3p</t>
  </si>
  <si>
    <t>1ihdecg3p</t>
  </si>
  <si>
    <t>1ihpdecg3p</t>
  </si>
  <si>
    <t>1ipdecg3p</t>
  </si>
  <si>
    <t>1itdecg3p</t>
  </si>
  <si>
    <t>1odec11eg3p</t>
  </si>
  <si>
    <t>1odecg3p</t>
  </si>
  <si>
    <t>1pyr5c</t>
  </si>
  <si>
    <t>1tdec7eg3p</t>
  </si>
  <si>
    <t>1tdecg3p</t>
  </si>
  <si>
    <t>23dhdp</t>
  </si>
  <si>
    <t>23dhmb</t>
  </si>
  <si>
    <t>23dhmp</t>
  </si>
  <si>
    <t>25aics</t>
  </si>
  <si>
    <t>26dap_LL</t>
  </si>
  <si>
    <t>26dap_M</t>
  </si>
  <si>
    <t>2agpe120</t>
  </si>
  <si>
    <t>2agpe140</t>
  </si>
  <si>
    <t>2agpe141</t>
  </si>
  <si>
    <t>2agpe160</t>
  </si>
  <si>
    <t>2agpe161</t>
  </si>
  <si>
    <t>2agpe180</t>
  </si>
  <si>
    <t>2agpe181</t>
  </si>
  <si>
    <t>2agpg120</t>
  </si>
  <si>
    <t>2agpg140</t>
  </si>
  <si>
    <t>2agpg141</t>
  </si>
  <si>
    <t>2agpg160</t>
  </si>
  <si>
    <t>2agpg161</t>
  </si>
  <si>
    <t>2agpg180</t>
  </si>
  <si>
    <t>2agpg181</t>
  </si>
  <si>
    <t>2ahbut</t>
  </si>
  <si>
    <t>2aobut</t>
  </si>
  <si>
    <t>2dda7p</t>
  </si>
  <si>
    <t>2ddecg3p</t>
  </si>
  <si>
    <t>2ddg6p</t>
  </si>
  <si>
    <t>2ddglcn</t>
  </si>
  <si>
    <t>2dhp</t>
  </si>
  <si>
    <t>2dmmq7</t>
  </si>
  <si>
    <t>2dmmq8</t>
  </si>
  <si>
    <t>2dmmql8</t>
  </si>
  <si>
    <t>2dr1p</t>
  </si>
  <si>
    <t>2dr5p</t>
  </si>
  <si>
    <t>2h3oppan</t>
  </si>
  <si>
    <t>2hdec9eg3p</t>
  </si>
  <si>
    <t>2hdecg3p</t>
  </si>
  <si>
    <t>2ippm</t>
  </si>
  <si>
    <t>2maacoa</t>
  </si>
  <si>
    <t>2mahmp</t>
  </si>
  <si>
    <t>2mbcoa</t>
  </si>
  <si>
    <t>2mbutACP</t>
  </si>
  <si>
    <t>2me4p</t>
  </si>
  <si>
    <t>2mecdp</t>
  </si>
  <si>
    <t>2mnptl</t>
  </si>
  <si>
    <t>2mop</t>
  </si>
  <si>
    <t>2mpropACP</t>
  </si>
  <si>
    <t>2obut</t>
  </si>
  <si>
    <t>2odec11eg3p</t>
  </si>
  <si>
    <t>2odecg3p</t>
  </si>
  <si>
    <t>2ohph</t>
  </si>
  <si>
    <t>2ombzl</t>
  </si>
  <si>
    <t>2omhmbl</t>
  </si>
  <si>
    <t>2ommbl</t>
  </si>
  <si>
    <t>2omph</t>
  </si>
  <si>
    <t>2oph</t>
  </si>
  <si>
    <t>2p4c2me</t>
  </si>
  <si>
    <t>2pg</t>
  </si>
  <si>
    <t>2pglyc</t>
  </si>
  <si>
    <t>2tdec7eg3p</t>
  </si>
  <si>
    <t>2tdecg3p</t>
  </si>
  <si>
    <t>33hmeoxobut</t>
  </si>
  <si>
    <t>34hpp</t>
  </si>
  <si>
    <t>3c2hmp</t>
  </si>
  <si>
    <t>3c3hmp</t>
  </si>
  <si>
    <t>3c4mop</t>
  </si>
  <si>
    <t>3dhq</t>
  </si>
  <si>
    <t>3dhsk</t>
  </si>
  <si>
    <t>3h3mop</t>
  </si>
  <si>
    <t>3haACP</t>
  </si>
  <si>
    <t>3hadpcoa</t>
  </si>
  <si>
    <t>3hbcoa</t>
  </si>
  <si>
    <t>3hdcoa</t>
  </si>
  <si>
    <t>3hddcoa</t>
  </si>
  <si>
    <t>3hddecACP</t>
  </si>
  <si>
    <t>3hdecACP</t>
  </si>
  <si>
    <t>3hhcoa</t>
  </si>
  <si>
    <t>3hhdcoa</t>
  </si>
  <si>
    <t>3hhexACP</t>
  </si>
  <si>
    <t>3hmbcoa</t>
  </si>
  <si>
    <t>3hmp</t>
  </si>
  <si>
    <t>3hmrsACP</t>
  </si>
  <si>
    <t>3hocoa</t>
  </si>
  <si>
    <t>3hoctACP</t>
  </si>
  <si>
    <t>3hoctaACP</t>
  </si>
  <si>
    <t>3hpalmACP</t>
  </si>
  <si>
    <t>3htdcoa</t>
  </si>
  <si>
    <t>3ig3p</t>
  </si>
  <si>
    <t>3mb2coa</t>
  </si>
  <si>
    <t>3mbutACP</t>
  </si>
  <si>
    <t>3mgcoa</t>
  </si>
  <si>
    <t>3mob</t>
  </si>
  <si>
    <t>3mop</t>
  </si>
  <si>
    <t>3odcoa</t>
  </si>
  <si>
    <t>3oddcoa</t>
  </si>
  <si>
    <t>3oddecACP</t>
  </si>
  <si>
    <t>3odecACP</t>
  </si>
  <si>
    <t>3ohcoa</t>
  </si>
  <si>
    <t>3ohdcoa</t>
  </si>
  <si>
    <t>3ohexACP</t>
  </si>
  <si>
    <t>3omrsACP</t>
  </si>
  <si>
    <t>3oocoa</t>
  </si>
  <si>
    <t>3ooctACP</t>
  </si>
  <si>
    <t>3ooctdACP</t>
  </si>
  <si>
    <t>3opalmACP</t>
  </si>
  <si>
    <t>3ophb</t>
  </si>
  <si>
    <t>3otdcoa</t>
  </si>
  <si>
    <t>3pg</t>
  </si>
  <si>
    <t>3php</t>
  </si>
  <si>
    <t>3psme</t>
  </si>
  <si>
    <t>4abut</t>
  </si>
  <si>
    <t>4abutn</t>
  </si>
  <si>
    <t>4ahmmp</t>
  </si>
  <si>
    <t>4ampm</t>
  </si>
  <si>
    <t>4c2me</t>
  </si>
  <si>
    <t>4h2oglt</t>
  </si>
  <si>
    <t>4hba</t>
  </si>
  <si>
    <t>4hbz</t>
  </si>
  <si>
    <t>4hthr</t>
  </si>
  <si>
    <t>4m3hhexACP</t>
  </si>
  <si>
    <t>4m3hpentACP</t>
  </si>
  <si>
    <t>4m3ohexACP</t>
  </si>
  <si>
    <t>4m3opentACP</t>
  </si>
  <si>
    <t>4mhetz</t>
  </si>
  <si>
    <t>4mhexACP</t>
  </si>
  <si>
    <t>4mop</t>
  </si>
  <si>
    <t>4mpentACP</t>
  </si>
  <si>
    <t>4mpetz</t>
  </si>
  <si>
    <t>4mthex2eACP</t>
  </si>
  <si>
    <t>4pasp</t>
  </si>
  <si>
    <t>4per</t>
  </si>
  <si>
    <t>4ppan</t>
  </si>
  <si>
    <t>4ppcys</t>
  </si>
  <si>
    <t>5aizc</t>
  </si>
  <si>
    <t>5forthf</t>
  </si>
  <si>
    <t>5fthf</t>
  </si>
  <si>
    <t>5m3hhexACP</t>
  </si>
  <si>
    <t>5m3ohexACP</t>
  </si>
  <si>
    <t>5mdr1p</t>
  </si>
  <si>
    <t>5mdru1p</t>
  </si>
  <si>
    <t>5mhexACP</t>
  </si>
  <si>
    <t>5mta</t>
  </si>
  <si>
    <t>5mthex2eACP</t>
  </si>
  <si>
    <t>5mthf</t>
  </si>
  <si>
    <t>5mthglu</t>
  </si>
  <si>
    <t>5mtr</t>
  </si>
  <si>
    <t>5prdmbz</t>
  </si>
  <si>
    <t>6m3hheptACP</t>
  </si>
  <si>
    <t>6m3hocACP</t>
  </si>
  <si>
    <t>6m3oheptACP</t>
  </si>
  <si>
    <t>6m3oocACP</t>
  </si>
  <si>
    <t>6mheptACP</t>
  </si>
  <si>
    <t>6mocACP</t>
  </si>
  <si>
    <t>6mtoct2eACP</t>
  </si>
  <si>
    <t>7m3hocACP</t>
  </si>
  <si>
    <t>7m3oocACP</t>
  </si>
  <si>
    <t>7mocACP</t>
  </si>
  <si>
    <t>7mtoct2eACP</t>
  </si>
  <si>
    <t>8m3hdcaACP</t>
  </si>
  <si>
    <t>8m3hnonACP</t>
  </si>
  <si>
    <t>8m3odcaACP</t>
  </si>
  <si>
    <t>8m3ononACP</t>
  </si>
  <si>
    <t>8mdcaACP</t>
  </si>
  <si>
    <t>8mnonACP</t>
  </si>
  <si>
    <t>8mtdec2eACP</t>
  </si>
  <si>
    <t>9m3hdcaACP</t>
  </si>
  <si>
    <t>9m3odcaACP</t>
  </si>
  <si>
    <t>9mdcaACP</t>
  </si>
  <si>
    <t>9mtdec2eACP</t>
  </si>
  <si>
    <t>ACP</t>
  </si>
  <si>
    <t>HC01104</t>
  </si>
  <si>
    <t>HC01434</t>
  </si>
  <si>
    <t>Largn</t>
  </si>
  <si>
    <t>PGP</t>
  </si>
  <si>
    <t>PGPm1</t>
  </si>
  <si>
    <t>aacald</t>
  </si>
  <si>
    <t>aacoa</t>
  </si>
  <si>
    <t>aact</t>
  </si>
  <si>
    <t>ab6p3hxl</t>
  </si>
  <si>
    <t>abt</t>
  </si>
  <si>
    <t>acACP</t>
  </si>
  <si>
    <t>ac</t>
  </si>
  <si>
    <t>acac</t>
  </si>
  <si>
    <t>acald</t>
  </si>
  <si>
    <t>acbdma14gapuc</t>
  </si>
  <si>
    <t>accoa</t>
  </si>
  <si>
    <t>acgam1p</t>
  </si>
  <si>
    <t>acgam6p</t>
  </si>
  <si>
    <t>acgam</t>
  </si>
  <si>
    <t>acglu</t>
  </si>
  <si>
    <t>achms</t>
  </si>
  <si>
    <t>acmana</t>
  </si>
  <si>
    <t>acmanap</t>
  </si>
  <si>
    <t>acnam</t>
  </si>
  <si>
    <t>acorn</t>
  </si>
  <si>
    <t>acser</t>
  </si>
  <si>
    <t>actACP</t>
  </si>
  <si>
    <t>actn_R</t>
  </si>
  <si>
    <t>actn_S</t>
  </si>
  <si>
    <t>actp</t>
  </si>
  <si>
    <t>ade</t>
  </si>
  <si>
    <t>adn</t>
  </si>
  <si>
    <t>adocbi</t>
  </si>
  <si>
    <t>adocbip</t>
  </si>
  <si>
    <t>adocbl</t>
  </si>
  <si>
    <t>adp</t>
  </si>
  <si>
    <t>adpglc</t>
  </si>
  <si>
    <t>agdpcbi</t>
  </si>
  <si>
    <t>agm</t>
  </si>
  <si>
    <t>ahcys</t>
  </si>
  <si>
    <t>ahdt</t>
  </si>
  <si>
    <t>ai17tca1</t>
  </si>
  <si>
    <t>ai17tcaacgam</t>
  </si>
  <si>
    <t>ai17tcaala_D</t>
  </si>
  <si>
    <t>ai17tcaglc</t>
  </si>
  <si>
    <t>aicar</t>
  </si>
  <si>
    <t>aihpdcoa</t>
  </si>
  <si>
    <t>aipdcoa</t>
  </si>
  <si>
    <t>air</t>
  </si>
  <si>
    <t>akg</t>
  </si>
  <si>
    <t>ala_D</t>
  </si>
  <si>
    <t>ala_L</t>
  </si>
  <si>
    <t>alaala</t>
  </si>
  <si>
    <t>alaasp</t>
  </si>
  <si>
    <t>alac_S</t>
  </si>
  <si>
    <t>alagln</t>
  </si>
  <si>
    <t>alaglu</t>
  </si>
  <si>
    <t>alagly</t>
  </si>
  <si>
    <t>alahis</t>
  </si>
  <si>
    <t>alaleu</t>
  </si>
  <si>
    <t>alathr</t>
  </si>
  <si>
    <t>amet</t>
  </si>
  <si>
    <t>ametam</t>
  </si>
  <si>
    <t>amp</t>
  </si>
  <si>
    <t>apoACP</t>
  </si>
  <si>
    <t>apoC_Lys_btn</t>
  </si>
  <si>
    <t>arab_L</t>
  </si>
  <si>
    <t>arg_L</t>
  </si>
  <si>
    <t>arsenb</t>
  </si>
  <si>
    <t>asn_L</t>
  </si>
  <si>
    <t>aso3</t>
  </si>
  <si>
    <t>aso4</t>
  </si>
  <si>
    <t>asp_L</t>
  </si>
  <si>
    <t>aspsa</t>
  </si>
  <si>
    <t>atp</t>
  </si>
  <si>
    <t>biomass</t>
  </si>
  <si>
    <t>btal</t>
  </si>
  <si>
    <t>btd_RR</t>
  </si>
  <si>
    <t>btd_SS</t>
  </si>
  <si>
    <t>btn</t>
  </si>
  <si>
    <t>btn_co2</t>
  </si>
  <si>
    <t>btoh</t>
  </si>
  <si>
    <t>butACP</t>
  </si>
  <si>
    <t>ca2</t>
  </si>
  <si>
    <t>camp</t>
  </si>
  <si>
    <t>cbasp</t>
  </si>
  <si>
    <t>cbi</t>
  </si>
  <si>
    <t>cbl1</t>
  </si>
  <si>
    <t>cbl2</t>
  </si>
  <si>
    <t>cbp</t>
  </si>
  <si>
    <t>cd2</t>
  </si>
  <si>
    <t>cdp</t>
  </si>
  <si>
    <t>cdpdaihpdecg</t>
  </si>
  <si>
    <t>cdpdaipdecg</t>
  </si>
  <si>
    <t>cdpdddecg</t>
  </si>
  <si>
    <t>cdpdhdec9eg</t>
  </si>
  <si>
    <t>cdpdhdecg</t>
  </si>
  <si>
    <t>cdpdihdecg</t>
  </si>
  <si>
    <t>cdpdihpdecg</t>
  </si>
  <si>
    <t>cdpdipdecg</t>
  </si>
  <si>
    <t>cdpditdecg</t>
  </si>
  <si>
    <t>cdpdodec11eg</t>
  </si>
  <si>
    <t>cdpdodecg</t>
  </si>
  <si>
    <t>cdpdtdec7eg</t>
  </si>
  <si>
    <t>cdpdtdecg</t>
  </si>
  <si>
    <t>cdpglyc</t>
  </si>
  <si>
    <t>cellb</t>
  </si>
  <si>
    <t>cgly</t>
  </si>
  <si>
    <t>chol</t>
  </si>
  <si>
    <t>chols</t>
  </si>
  <si>
    <t>chor</t>
  </si>
  <si>
    <t>chtbs</t>
  </si>
  <si>
    <t>cit</t>
  </si>
  <si>
    <t>cl</t>
  </si>
  <si>
    <t>clpn140</t>
  </si>
  <si>
    <t>clpn160</t>
  </si>
  <si>
    <t>clpn180</t>
  </si>
  <si>
    <t>clpnai15</t>
  </si>
  <si>
    <t>clpnai17</t>
  </si>
  <si>
    <t>clpni14</t>
  </si>
  <si>
    <t>clpni15</t>
  </si>
  <si>
    <t>clpni16</t>
  </si>
  <si>
    <t>clpni17</t>
  </si>
  <si>
    <t>cmp</t>
  </si>
  <si>
    <t>cmpacna</t>
  </si>
  <si>
    <t>co2</t>
  </si>
  <si>
    <t>coa</t>
  </si>
  <si>
    <t>cobalt2</t>
  </si>
  <si>
    <t>cpppg3</t>
  </si>
  <si>
    <t>ctp</t>
  </si>
  <si>
    <t>cu2</t>
  </si>
  <si>
    <t>cys_L</t>
  </si>
  <si>
    <t>cyst_L</t>
  </si>
  <si>
    <t>cytd</t>
  </si>
  <si>
    <t>dad_2</t>
  </si>
  <si>
    <t>dadp</t>
  </si>
  <si>
    <t>damp</t>
  </si>
  <si>
    <t>datp</t>
  </si>
  <si>
    <t>dcaACP</t>
  </si>
  <si>
    <t>dcamp</t>
  </si>
  <si>
    <t>dcdp</t>
  </si>
  <si>
    <t>dcmp</t>
  </si>
  <si>
    <t>dctp</t>
  </si>
  <si>
    <t>dcyt</t>
  </si>
  <si>
    <t>ddcaACP</t>
  </si>
  <si>
    <t>ddca</t>
  </si>
  <si>
    <t>dextrin</t>
  </si>
  <si>
    <t>dgdp</t>
  </si>
  <si>
    <t>dgmp</t>
  </si>
  <si>
    <t>dgsn</t>
  </si>
  <si>
    <t>dgtp</t>
  </si>
  <si>
    <t>dha</t>
  </si>
  <si>
    <t>dhap</t>
  </si>
  <si>
    <t>dhf</t>
  </si>
  <si>
    <t>dhlam</t>
  </si>
  <si>
    <t>dhna</t>
  </si>
  <si>
    <t>dhnpt</t>
  </si>
  <si>
    <t>dhor_S</t>
  </si>
  <si>
    <t>dhptd</t>
  </si>
  <si>
    <t>diglcpg180</t>
  </si>
  <si>
    <t>diglcpgai17</t>
  </si>
  <si>
    <t>diglcpgi17</t>
  </si>
  <si>
    <t>din</t>
  </si>
  <si>
    <t>dmbzid</t>
  </si>
  <si>
    <t>dmpp</t>
  </si>
  <si>
    <t>dnad</t>
  </si>
  <si>
    <t>dnarep</t>
  </si>
  <si>
    <t>dpcoa</t>
  </si>
  <si>
    <t>drib</t>
  </si>
  <si>
    <t>dtdp4d6dg</t>
  </si>
  <si>
    <t>dtdp4d6dm</t>
  </si>
  <si>
    <t>dtdp</t>
  </si>
  <si>
    <t>dtdpglu</t>
  </si>
  <si>
    <t>dtdprmn</t>
  </si>
  <si>
    <t>dtmp</t>
  </si>
  <si>
    <t>dttp</t>
  </si>
  <si>
    <t>dudp</t>
  </si>
  <si>
    <t>dump</t>
  </si>
  <si>
    <t>duri</t>
  </si>
  <si>
    <t>dutp</t>
  </si>
  <si>
    <t>dxyl5p</t>
  </si>
  <si>
    <t>e4hglu</t>
  </si>
  <si>
    <t>e4p</t>
  </si>
  <si>
    <t>eig3p</t>
  </si>
  <si>
    <t>etha</t>
  </si>
  <si>
    <t>etoh</t>
  </si>
  <si>
    <t>f1p</t>
  </si>
  <si>
    <t>f6p</t>
  </si>
  <si>
    <t>fa11</t>
  </si>
  <si>
    <t>fa12</t>
  </si>
  <si>
    <t>fa1</t>
  </si>
  <si>
    <t>fa3</t>
  </si>
  <si>
    <t>fa4</t>
  </si>
  <si>
    <t>fa6</t>
  </si>
  <si>
    <t>fad</t>
  </si>
  <si>
    <t>fadh2</t>
  </si>
  <si>
    <t>fc1p</t>
  </si>
  <si>
    <t>fcl_L</t>
  </si>
  <si>
    <t>fdp</t>
  </si>
  <si>
    <t>fdxox</t>
  </si>
  <si>
    <t>fdxrd</t>
  </si>
  <si>
    <t>fe2</t>
  </si>
  <si>
    <t>fe3</t>
  </si>
  <si>
    <t>fgam</t>
  </si>
  <si>
    <t>ficytC</t>
  </si>
  <si>
    <t>fmn</t>
  </si>
  <si>
    <t>fmnh2</t>
  </si>
  <si>
    <t>focytC</t>
  </si>
  <si>
    <t>fol</t>
  </si>
  <si>
    <t>for</t>
  </si>
  <si>
    <t>fpram</t>
  </si>
  <si>
    <t>fprica</t>
  </si>
  <si>
    <t>frdp</t>
  </si>
  <si>
    <t>fru</t>
  </si>
  <si>
    <t>fuc_L</t>
  </si>
  <si>
    <t>fum</t>
  </si>
  <si>
    <t>g1p</t>
  </si>
  <si>
    <t>g1p_B</t>
  </si>
  <si>
    <t>g3p</t>
  </si>
  <si>
    <t>g3pc</t>
  </si>
  <si>
    <t>g3pe</t>
  </si>
  <si>
    <t>g3pg</t>
  </si>
  <si>
    <t>g6p</t>
  </si>
  <si>
    <t>g6p_B</t>
  </si>
  <si>
    <t>gal1p</t>
  </si>
  <si>
    <t>gal</t>
  </si>
  <si>
    <t>gam1p</t>
  </si>
  <si>
    <t>gam6p</t>
  </si>
  <si>
    <t>gar</t>
  </si>
  <si>
    <t>gdp</t>
  </si>
  <si>
    <t>gdptp</t>
  </si>
  <si>
    <t>ggdp</t>
  </si>
  <si>
    <t>glc_D</t>
  </si>
  <si>
    <t>glc_bD</t>
  </si>
  <si>
    <t>gln_L</t>
  </si>
  <si>
    <t>glu5p</t>
  </si>
  <si>
    <t>glu5sa</t>
  </si>
  <si>
    <t>glu_D</t>
  </si>
  <si>
    <t>glu_L</t>
  </si>
  <si>
    <t>glutrna</t>
  </si>
  <si>
    <t>glx</t>
  </si>
  <si>
    <t>gly</t>
  </si>
  <si>
    <t>glyald</t>
  </si>
  <si>
    <t>glyasn</t>
  </si>
  <si>
    <t>glyasp</t>
  </si>
  <si>
    <t>glyb</t>
  </si>
  <si>
    <t>glyc3p</t>
  </si>
  <si>
    <t>glyc45tca</t>
  </si>
  <si>
    <t>glyc45tcaala_D</t>
  </si>
  <si>
    <t>glyc45tcaglc</t>
  </si>
  <si>
    <t>glyc</t>
  </si>
  <si>
    <t>glyc_R</t>
  </si>
  <si>
    <t>glyclt</t>
  </si>
  <si>
    <t>glycogenb</t>
  </si>
  <si>
    <t>glycys</t>
  </si>
  <si>
    <t>glygln</t>
  </si>
  <si>
    <t>glyglu</t>
  </si>
  <si>
    <t>glyleu</t>
  </si>
  <si>
    <t>glymet</t>
  </si>
  <si>
    <t>glyphe</t>
  </si>
  <si>
    <t>glypro</t>
  </si>
  <si>
    <t>glytyr</t>
  </si>
  <si>
    <t>gmp</t>
  </si>
  <si>
    <t>grdp</t>
  </si>
  <si>
    <t>gsn</t>
  </si>
  <si>
    <t>gthrd</t>
  </si>
  <si>
    <t>gtp</t>
  </si>
  <si>
    <t>gua</t>
  </si>
  <si>
    <t>h2mb4p</t>
  </si>
  <si>
    <t>h2o2</t>
  </si>
  <si>
    <t>h2o</t>
  </si>
  <si>
    <t>h2s</t>
  </si>
  <si>
    <t>h</t>
  </si>
  <si>
    <t>hco3</t>
  </si>
  <si>
    <t>hcys_L</t>
  </si>
  <si>
    <t>hdca</t>
  </si>
  <si>
    <t>hdcea</t>
  </si>
  <si>
    <t>hdcoa</t>
  </si>
  <si>
    <t>hdeACP</t>
  </si>
  <si>
    <t>hepdp</t>
  </si>
  <si>
    <t>hethmpp</t>
  </si>
  <si>
    <t>hexACP</t>
  </si>
  <si>
    <t>hexdp</t>
  </si>
  <si>
    <t>hg2</t>
  </si>
  <si>
    <t>his_L</t>
  </si>
  <si>
    <t>hisp</t>
  </si>
  <si>
    <t>histd</t>
  </si>
  <si>
    <t>histl_L</t>
  </si>
  <si>
    <t>hom_L</t>
  </si>
  <si>
    <t>hxan</t>
  </si>
  <si>
    <t>i17tca1</t>
  </si>
  <si>
    <t>i17tcaacgam</t>
  </si>
  <si>
    <t>i17tcaala_D</t>
  </si>
  <si>
    <t>i17tcaglc</t>
  </si>
  <si>
    <t>iasp</t>
  </si>
  <si>
    <t>ibcoa</t>
  </si>
  <si>
    <t>ichor</t>
  </si>
  <si>
    <t>icit</t>
  </si>
  <si>
    <t>idp</t>
  </si>
  <si>
    <t>ihdcoa</t>
  </si>
  <si>
    <t>ihpdcoa</t>
  </si>
  <si>
    <t>ile_L</t>
  </si>
  <si>
    <t>im4ac</t>
  </si>
  <si>
    <t>im4act</t>
  </si>
  <si>
    <t>imacp</t>
  </si>
  <si>
    <t>imp</t>
  </si>
  <si>
    <t>indole</t>
  </si>
  <si>
    <t>indpyr</t>
  </si>
  <si>
    <t>ins</t>
  </si>
  <si>
    <t>ipdcoa</t>
  </si>
  <si>
    <t>ipdp</t>
  </si>
  <si>
    <t>isomal</t>
  </si>
  <si>
    <t>itdcoa</t>
  </si>
  <si>
    <t>itp</t>
  </si>
  <si>
    <t>ivcoa</t>
  </si>
  <si>
    <t>k</t>
  </si>
  <si>
    <t>l2a6o</t>
  </si>
  <si>
    <t>lac_D</t>
  </si>
  <si>
    <t>lac_L</t>
  </si>
  <si>
    <t>lald_L</t>
  </si>
  <si>
    <t>lcts</t>
  </si>
  <si>
    <t>leu_L</t>
  </si>
  <si>
    <t>lgt_S</t>
  </si>
  <si>
    <t>lpam</t>
  </si>
  <si>
    <t>lys_L</t>
  </si>
  <si>
    <t>m12dahglyc</t>
  </si>
  <si>
    <t>m12dihglyc</t>
  </si>
  <si>
    <t>m12dsglyc</t>
  </si>
  <si>
    <t>madg</t>
  </si>
  <si>
    <t>malACP</t>
  </si>
  <si>
    <t>mal_D</t>
  </si>
  <si>
    <t>mal_L</t>
  </si>
  <si>
    <t>malcoa</t>
  </si>
  <si>
    <t>malt</t>
  </si>
  <si>
    <t>malthp</t>
  </si>
  <si>
    <t>malthx</t>
  </si>
  <si>
    <t>maltpt</t>
  </si>
  <si>
    <t>malttr</t>
  </si>
  <si>
    <t>maltttr</t>
  </si>
  <si>
    <t>man6p</t>
  </si>
  <si>
    <t>mantr</t>
  </si>
  <si>
    <t>mbdg</t>
  </si>
  <si>
    <t>melib</t>
  </si>
  <si>
    <t>meoh</t>
  </si>
  <si>
    <t>met_D</t>
  </si>
  <si>
    <t>met_L</t>
  </si>
  <si>
    <t>metala</t>
  </si>
  <si>
    <t>methf</t>
  </si>
  <si>
    <t>metsox_R_L</t>
  </si>
  <si>
    <t>metsox_S_L</t>
  </si>
  <si>
    <t>mg2</t>
  </si>
  <si>
    <t>mlthf</t>
  </si>
  <si>
    <t>mn2</t>
  </si>
  <si>
    <t>mql8</t>
  </si>
  <si>
    <t>mqn7</t>
  </si>
  <si>
    <t>mqn8</t>
  </si>
  <si>
    <t>mthgxl</t>
  </si>
  <si>
    <t>myrsACP</t>
  </si>
  <si>
    <t>n6all26d</t>
  </si>
  <si>
    <t>na1</t>
  </si>
  <si>
    <t>nac</t>
  </si>
  <si>
    <t>nad</t>
  </si>
  <si>
    <t>nadh</t>
  </si>
  <si>
    <t>nadp</t>
  </si>
  <si>
    <t>nadph</t>
  </si>
  <si>
    <t>ncam</t>
  </si>
  <si>
    <t>ncptrc</t>
  </si>
  <si>
    <t>nh4</t>
  </si>
  <si>
    <t>nicrns</t>
  </si>
  <si>
    <t>nicrnt</t>
  </si>
  <si>
    <t>nmn</t>
  </si>
  <si>
    <t>np2msucc</t>
  </si>
  <si>
    <t>o2</t>
  </si>
  <si>
    <t>o2s</t>
  </si>
  <si>
    <t>oaa</t>
  </si>
  <si>
    <t>ocACP</t>
  </si>
  <si>
    <t>ocdcaACP</t>
  </si>
  <si>
    <t>ocdca</t>
  </si>
  <si>
    <t>ocdcea</t>
  </si>
  <si>
    <t>octdp</t>
  </si>
  <si>
    <t>octeACP</t>
  </si>
  <si>
    <t>odecoa</t>
  </si>
  <si>
    <t>ohpb</t>
  </si>
  <si>
    <t>orn</t>
  </si>
  <si>
    <t>orot5p</t>
  </si>
  <si>
    <t>orot</t>
  </si>
  <si>
    <t>oxa</t>
  </si>
  <si>
    <t>oxadpcoa</t>
  </si>
  <si>
    <t>oxglyc</t>
  </si>
  <si>
    <t>pa120</t>
  </si>
  <si>
    <t>pa140</t>
  </si>
  <si>
    <t>pa141</t>
  </si>
  <si>
    <t>pa160</t>
  </si>
  <si>
    <t>pa161</t>
  </si>
  <si>
    <t>pa180</t>
  </si>
  <si>
    <t>pa181</t>
  </si>
  <si>
    <t>paai15</t>
  </si>
  <si>
    <t>paai17</t>
  </si>
  <si>
    <t>pai14</t>
  </si>
  <si>
    <t>pai15</t>
  </si>
  <si>
    <t>pai16</t>
  </si>
  <si>
    <t>pai17</t>
  </si>
  <si>
    <t>palmACP</t>
  </si>
  <si>
    <t>pan4p</t>
  </si>
  <si>
    <t>pant_R</t>
  </si>
  <si>
    <t>pap</t>
  </si>
  <si>
    <t>pb</t>
  </si>
  <si>
    <t>pdx5p</t>
  </si>
  <si>
    <t>pe120</t>
  </si>
  <si>
    <t>pe140</t>
  </si>
  <si>
    <t>pe141</t>
  </si>
  <si>
    <t>pe160</t>
  </si>
  <si>
    <t>pe161</t>
  </si>
  <si>
    <t>pe180</t>
  </si>
  <si>
    <t>pe181</t>
  </si>
  <si>
    <t>peai15</t>
  </si>
  <si>
    <t>peai17</t>
  </si>
  <si>
    <t>pei14</t>
  </si>
  <si>
    <t>pei15</t>
  </si>
  <si>
    <t>pei16</t>
  </si>
  <si>
    <t>pei17</t>
  </si>
  <si>
    <t>pendp</t>
  </si>
  <si>
    <t>pep</t>
  </si>
  <si>
    <t>peptmet_L</t>
  </si>
  <si>
    <t>peptmetox_L</t>
  </si>
  <si>
    <t>pg140</t>
  </si>
  <si>
    <t>pg160</t>
  </si>
  <si>
    <t>pg180</t>
  </si>
  <si>
    <t>pgai15</t>
  </si>
  <si>
    <t>pgai17</t>
  </si>
  <si>
    <t>pgi14</t>
  </si>
  <si>
    <t>pgi15</t>
  </si>
  <si>
    <t>pgi16</t>
  </si>
  <si>
    <t>pgi17</t>
  </si>
  <si>
    <t>pgp120</t>
  </si>
  <si>
    <t>pgp140</t>
  </si>
  <si>
    <t>pgp141</t>
  </si>
  <si>
    <t>pgp160</t>
  </si>
  <si>
    <t>pgp161</t>
  </si>
  <si>
    <t>pgp180</t>
  </si>
  <si>
    <t>pgp181</t>
  </si>
  <si>
    <t>pgpai15</t>
  </si>
  <si>
    <t>pgpai17</t>
  </si>
  <si>
    <t>pgpi14</t>
  </si>
  <si>
    <t>pgpi15</t>
  </si>
  <si>
    <t>pgpi16</t>
  </si>
  <si>
    <t>pgpi17</t>
  </si>
  <si>
    <t>phe_L</t>
  </si>
  <si>
    <t>pheme</t>
  </si>
  <si>
    <t>phom</t>
  </si>
  <si>
    <t>phpyr</t>
  </si>
  <si>
    <t>phthr</t>
  </si>
  <si>
    <t>phytn</t>
  </si>
  <si>
    <t>pi</t>
  </si>
  <si>
    <t>pmtcoa</t>
  </si>
  <si>
    <t>pnp</t>
  </si>
  <si>
    <t>pnto_R</t>
  </si>
  <si>
    <t>ppa</t>
  </si>
  <si>
    <t>ppap</t>
  </si>
  <si>
    <t>ppcoa</t>
  </si>
  <si>
    <t>ppgpp</t>
  </si>
  <si>
    <t>pphn</t>
  </si>
  <si>
    <t>pphtd</t>
  </si>
  <si>
    <t>ppi</t>
  </si>
  <si>
    <t>pppg9</t>
  </si>
  <si>
    <t>pppi</t>
  </si>
  <si>
    <t>pram</t>
  </si>
  <si>
    <t>prbamp</t>
  </si>
  <si>
    <t>prbatp</t>
  </si>
  <si>
    <t>prfp</t>
  </si>
  <si>
    <t>prl45tca</t>
  </si>
  <si>
    <t>prl45tcaala</t>
  </si>
  <si>
    <t>prl45tcaglc</t>
  </si>
  <si>
    <t>prlp</t>
  </si>
  <si>
    <t>pro_L</t>
  </si>
  <si>
    <t>proteinsynth</t>
  </si>
  <si>
    <t>prpp</t>
  </si>
  <si>
    <t>ps120</t>
  </si>
  <si>
    <t>ps140</t>
  </si>
  <si>
    <t>ps141</t>
  </si>
  <si>
    <t>ps160</t>
  </si>
  <si>
    <t>ps161</t>
  </si>
  <si>
    <t>ps180</t>
  </si>
  <si>
    <t>ps181</t>
  </si>
  <si>
    <t>psai15</t>
  </si>
  <si>
    <t>psai17</t>
  </si>
  <si>
    <t>psd5p</t>
  </si>
  <si>
    <t>pser_L</t>
  </si>
  <si>
    <t>psi14</t>
  </si>
  <si>
    <t>psi15</t>
  </si>
  <si>
    <t>psi16</t>
  </si>
  <si>
    <t>psi17</t>
  </si>
  <si>
    <t>ptrc</t>
  </si>
  <si>
    <t>pullulan1200</t>
  </si>
  <si>
    <t>pyam5p</t>
  </si>
  <si>
    <t>pydam</t>
  </si>
  <si>
    <t>pydx5p</t>
  </si>
  <si>
    <t>pydx</t>
  </si>
  <si>
    <t>pydxn</t>
  </si>
  <si>
    <t>pyr</t>
  </si>
  <si>
    <t>q8</t>
  </si>
  <si>
    <t>q8h2</t>
  </si>
  <si>
    <t>quln</t>
  </si>
  <si>
    <t>r1p</t>
  </si>
  <si>
    <t>r5p</t>
  </si>
  <si>
    <t>raffin</t>
  </si>
  <si>
    <t>rbl_D</t>
  </si>
  <si>
    <t>rbl_L</t>
  </si>
  <si>
    <t>rdmbzi</t>
  </si>
  <si>
    <t>rhcys</t>
  </si>
  <si>
    <t>rib_D</t>
  </si>
  <si>
    <t>ribflv</t>
  </si>
  <si>
    <t>rml1p</t>
  </si>
  <si>
    <t>rml</t>
  </si>
  <si>
    <t>rnam</t>
  </si>
  <si>
    <t>rnatrans</t>
  </si>
  <si>
    <t>ru5p_D</t>
  </si>
  <si>
    <t>ru5p_L</t>
  </si>
  <si>
    <t>s17bp</t>
  </si>
  <si>
    <t>s7p</t>
  </si>
  <si>
    <t>salc</t>
  </si>
  <si>
    <t>seln</t>
  </si>
  <si>
    <t>selnp</t>
  </si>
  <si>
    <t>ser_L</t>
  </si>
  <si>
    <t>sheme</t>
  </si>
  <si>
    <t>skm5p</t>
  </si>
  <si>
    <t>skm</t>
  </si>
  <si>
    <t>so3</t>
  </si>
  <si>
    <t>so4</t>
  </si>
  <si>
    <t>spmd</t>
  </si>
  <si>
    <t>stcoa</t>
  </si>
  <si>
    <t>sttca1</t>
  </si>
  <si>
    <t>sttcaacgam</t>
  </si>
  <si>
    <t>sttcaala_D</t>
  </si>
  <si>
    <t>sttcaglc</t>
  </si>
  <si>
    <t>stys</t>
  </si>
  <si>
    <t>suc6p</t>
  </si>
  <si>
    <t>succ</t>
  </si>
  <si>
    <t>succoa</t>
  </si>
  <si>
    <t>suchms</t>
  </si>
  <si>
    <t>sucr</t>
  </si>
  <si>
    <t>tag6p_D</t>
  </si>
  <si>
    <t>tagdp_D</t>
  </si>
  <si>
    <t>tartr_L</t>
  </si>
  <si>
    <t>tartr_M</t>
  </si>
  <si>
    <t>taur</t>
  </si>
  <si>
    <t>tcam</t>
  </si>
  <si>
    <t>tdcoa</t>
  </si>
  <si>
    <t>tdeACP</t>
  </si>
  <si>
    <t>thdp</t>
  </si>
  <si>
    <t>thf</t>
  </si>
  <si>
    <t>thglu</t>
  </si>
  <si>
    <t>thm</t>
  </si>
  <si>
    <t>thmmp</t>
  </si>
  <si>
    <t>thmpp</t>
  </si>
  <si>
    <t>thr_L</t>
  </si>
  <si>
    <t>thymd</t>
  </si>
  <si>
    <t>tma</t>
  </si>
  <si>
    <t>trdox</t>
  </si>
  <si>
    <t>trdrd</t>
  </si>
  <si>
    <t>tre</t>
  </si>
  <si>
    <t>trnaglu</t>
  </si>
  <si>
    <t>trp_L</t>
  </si>
  <si>
    <t>tsul</t>
  </si>
  <si>
    <t>ttc_ggdp</t>
  </si>
  <si>
    <t>ttdca</t>
  </si>
  <si>
    <t>ttdcea</t>
  </si>
  <si>
    <t>tyr_L</t>
  </si>
  <si>
    <t>uGgla</t>
  </si>
  <si>
    <t>uaGgla</t>
  </si>
  <si>
    <t>uaaGgla</t>
  </si>
  <si>
    <t>uaagmda</t>
  </si>
  <si>
    <t>uaccg</t>
  </si>
  <si>
    <t>uacgam</t>
  </si>
  <si>
    <t>uacmam</t>
  </si>
  <si>
    <t>uagmda</t>
  </si>
  <si>
    <t>uama</t>
  </si>
  <si>
    <t>uamag</t>
  </si>
  <si>
    <t>uamr</t>
  </si>
  <si>
    <t>udcpdp</t>
  </si>
  <si>
    <t>udcpp</t>
  </si>
  <si>
    <t>udp</t>
  </si>
  <si>
    <t>udpacgal</t>
  </si>
  <si>
    <t>udpg</t>
  </si>
  <si>
    <t>udpgal</t>
  </si>
  <si>
    <t>udpgalfur</t>
  </si>
  <si>
    <t>ugmd</t>
  </si>
  <si>
    <t>ugmda</t>
  </si>
  <si>
    <t>ump</t>
  </si>
  <si>
    <t>unaga</t>
  </si>
  <si>
    <t>up4g</t>
  </si>
  <si>
    <t>ura</t>
  </si>
  <si>
    <t>uri</t>
  </si>
  <si>
    <t>utp</t>
  </si>
  <si>
    <t>val_L</t>
  </si>
  <si>
    <t>xan</t>
  </si>
  <si>
    <t>xmp</t>
  </si>
  <si>
    <t>xtsn</t>
  </si>
  <si>
    <t>xu1p_L</t>
  </si>
  <si>
    <t>xu5p_D</t>
  </si>
  <si>
    <t>xu5p_L</t>
  </si>
  <si>
    <t>xyl_D</t>
  </si>
  <si>
    <t>xylu_D</t>
  </si>
  <si>
    <t>xylu_L</t>
  </si>
  <si>
    <t>zn2</t>
  </si>
  <si>
    <t>Net secretion</t>
  </si>
  <si>
    <t>EX_12dgr180[fe]</t>
  </si>
  <si>
    <t>EX_12dhchol[fe]</t>
  </si>
  <si>
    <t>EX_12ppd_S[fe]</t>
  </si>
  <si>
    <t>EX_13ppd[fe]</t>
  </si>
  <si>
    <t>EX_15dap[fe]</t>
  </si>
  <si>
    <t>EX_26dap_M[fe]</t>
  </si>
  <si>
    <t>EX_2ddglcn[fe]</t>
  </si>
  <si>
    <t>EX_2dmmq8[fe]</t>
  </si>
  <si>
    <t>EX_2hyoxplac[fe]</t>
  </si>
  <si>
    <t>EX_2obut[fe]</t>
  </si>
  <si>
    <t>EX_2omfuc[fe]</t>
  </si>
  <si>
    <t>EX_2omxyl[fe]</t>
  </si>
  <si>
    <t>EX_34dhpha[fe]</t>
  </si>
  <si>
    <t>EX_34dhphe[fe]</t>
  </si>
  <si>
    <t>EX_3ddlhept[fe]</t>
  </si>
  <si>
    <t>EX_3dhcdchol[fe]</t>
  </si>
  <si>
    <t>EX_3dhchol[fe]</t>
  </si>
  <si>
    <t>EX_3hcinnm[fe]</t>
  </si>
  <si>
    <t>EX_3hphac[fe]</t>
  </si>
  <si>
    <t>EX_3hpppn[fe]</t>
  </si>
  <si>
    <t>EX_3mop[fe]</t>
  </si>
  <si>
    <t>EX_4abut[fe]</t>
  </si>
  <si>
    <t>EX_4abz[fe]</t>
  </si>
  <si>
    <t>EX_4hbz[fe]</t>
  </si>
  <si>
    <t>EX_4hoxpacd[fe]</t>
  </si>
  <si>
    <t>EX_4hphac[fe]</t>
  </si>
  <si>
    <t>EX_4hpro_LT[fe]</t>
  </si>
  <si>
    <t>EX_5aptn[fe]</t>
  </si>
  <si>
    <t>EX_5htrp[fe]</t>
  </si>
  <si>
    <t>EX_5mta[fe]</t>
  </si>
  <si>
    <t>EX_5mthf[fe]</t>
  </si>
  <si>
    <t>EX_7dhcdchol[fe]</t>
  </si>
  <si>
    <t>EX_7ocholate[fe]</t>
  </si>
  <si>
    <t>EX_C02528[fe]</t>
  </si>
  <si>
    <t>EX_Cit_Mg[fe]</t>
  </si>
  <si>
    <t>EX_HC00319[fe]</t>
  </si>
  <si>
    <t>EX_HC02191[fe]</t>
  </si>
  <si>
    <t>EX_HC02194[fe]</t>
  </si>
  <si>
    <t>EX_Lcyst[fe]</t>
  </si>
  <si>
    <t>EX_Lcystin[fe]</t>
  </si>
  <si>
    <t>EX_Lkynr[fe]</t>
  </si>
  <si>
    <t>EX_M03134[fe]</t>
  </si>
  <si>
    <t>EX_Ser_Thr[fe]</t>
  </si>
  <si>
    <t>EX_T_antigen[fe]</t>
  </si>
  <si>
    <t>EX_Tn_antigen[fe]</t>
  </si>
  <si>
    <t>EX_Tyr_ggn[fe]</t>
  </si>
  <si>
    <t>EX_ac[fe]</t>
  </si>
  <si>
    <t>EX_acac[fe]</t>
  </si>
  <si>
    <t>EX_acald[fe]</t>
  </si>
  <si>
    <t>EX_acerA[fe]</t>
  </si>
  <si>
    <t>EX_acgal[fe]</t>
  </si>
  <si>
    <t>EX_acgalglcur[fe]</t>
  </si>
  <si>
    <t>EX_acgalidour2s[fe]</t>
  </si>
  <si>
    <t>EX_acgalidour[fe]</t>
  </si>
  <si>
    <t>EX_acgam[fe]</t>
  </si>
  <si>
    <t>EX_acmana[fe]</t>
  </si>
  <si>
    <t>EX_acnam[fe]</t>
  </si>
  <si>
    <t>EX_actn_R[fe]</t>
  </si>
  <si>
    <t>EX_adchac[fe]</t>
  </si>
  <si>
    <t>EX_ade[fe]</t>
  </si>
  <si>
    <t>EX_adn[fe]</t>
  </si>
  <si>
    <t>EX_adocbl[fe]</t>
  </si>
  <si>
    <t>EX_akg[fe]</t>
  </si>
  <si>
    <t>EX_ala_D[fe]</t>
  </si>
  <si>
    <t>EX_ala_L[fe]</t>
  </si>
  <si>
    <t>EX_alaasp[fe]</t>
  </si>
  <si>
    <t>EX_alagln[fe]</t>
  </si>
  <si>
    <t>EX_alaglu[fe]</t>
  </si>
  <si>
    <t>EX_alagly[fe]</t>
  </si>
  <si>
    <t>EX_alahis[fe]</t>
  </si>
  <si>
    <t>EX_alaleu[fe]</t>
  </si>
  <si>
    <t>EX_alathr[fe]</t>
  </si>
  <si>
    <t>EX_alchac[fe]</t>
  </si>
  <si>
    <t>EX_alltn[fe]</t>
  </si>
  <si>
    <t>EX_amp[fe]</t>
  </si>
  <si>
    <t>EX_amylopect900[fe]</t>
  </si>
  <si>
    <t>EX_amylose300[fe]</t>
  </si>
  <si>
    <t>EX_apio_D[fe]</t>
  </si>
  <si>
    <t>EX_arab_D[fe]</t>
  </si>
  <si>
    <t>EX_arab_L[fe]</t>
  </si>
  <si>
    <t>EX_arabinan101[fe]</t>
  </si>
  <si>
    <t>EX_arabinogal[fe]</t>
  </si>
  <si>
    <t>EX_arabinoxyl[fe]</t>
  </si>
  <si>
    <t>EX_arabttr[fe]</t>
  </si>
  <si>
    <t>EX_arbt[fe]</t>
  </si>
  <si>
    <t>EX_arg_L[fe]</t>
  </si>
  <si>
    <t>EX_arsenb[fe]</t>
  </si>
  <si>
    <t>EX_asn_L[fe]</t>
  </si>
  <si>
    <t>EX_aso3[fe]</t>
  </si>
  <si>
    <t>EX_aso4[fe]</t>
  </si>
  <si>
    <t>EX_asp_L[fe]</t>
  </si>
  <si>
    <t>EX_bglc[fe]</t>
  </si>
  <si>
    <t>EX_bhb[fe]</t>
  </si>
  <si>
    <t>EX_btd_RR[fe]</t>
  </si>
  <si>
    <t>EX_btn[fe]</t>
  </si>
  <si>
    <t>EX_btoh[fe]</t>
  </si>
  <si>
    <t>EX_but[fe]</t>
  </si>
  <si>
    <t>EX_butso3[fe]</t>
  </si>
  <si>
    <t>EX_ca2[fe]</t>
  </si>
  <si>
    <t>EX_cbl1[fe]</t>
  </si>
  <si>
    <t>EX_cbl2[fe]</t>
  </si>
  <si>
    <t>EX_cd2[fe]</t>
  </si>
  <si>
    <t>EX_cellb[fe]</t>
  </si>
  <si>
    <t>EX_cellul[fe]</t>
  </si>
  <si>
    <t>EX_cgly[fe]</t>
  </si>
  <si>
    <t>EX_ch4[fe]</t>
  </si>
  <si>
    <t>EX_ch4s[fe]</t>
  </si>
  <si>
    <t>EX_chol[fe]</t>
  </si>
  <si>
    <t>EX_cholate[fe]</t>
  </si>
  <si>
    <t>EX_chols[fe]</t>
  </si>
  <si>
    <t>EX_chor[fe]</t>
  </si>
  <si>
    <t>EX_chsterol[fe]</t>
  </si>
  <si>
    <t>EX_chtbs[fe]</t>
  </si>
  <si>
    <t>EX_cinnm[fe]</t>
  </si>
  <si>
    <t>EX_cit[fe]</t>
  </si>
  <si>
    <t>EX_cl[fe]</t>
  </si>
  <si>
    <t>EX_co2[fe]</t>
  </si>
  <si>
    <t>EX_cobalt2[fe]</t>
  </si>
  <si>
    <t>EX_coprost[fe]</t>
  </si>
  <si>
    <t>EX_core2[fe]</t>
  </si>
  <si>
    <t>EX_core3[fe]</t>
  </si>
  <si>
    <t>EX_core4[fe]</t>
  </si>
  <si>
    <t>EX_core5[fe]</t>
  </si>
  <si>
    <t>EX_core6[fe]</t>
  </si>
  <si>
    <t>EX_core7[fe]</t>
  </si>
  <si>
    <t>EX_core8[fe]</t>
  </si>
  <si>
    <t>EX_crn[fe]</t>
  </si>
  <si>
    <t>EX_cro4[fe]</t>
  </si>
  <si>
    <t>EX_csn[fe]</t>
  </si>
  <si>
    <t>EX_cspg_a[fe]</t>
  </si>
  <si>
    <t>EX_cspg_a_degr[fe]</t>
  </si>
  <si>
    <t>EX_cspg_ab_rest[fe]</t>
  </si>
  <si>
    <t>EX_cspg_b[fe]</t>
  </si>
  <si>
    <t>EX_cspg_b_degr[fe]</t>
  </si>
  <si>
    <t>EX_cspg_c[fe]</t>
  </si>
  <si>
    <t>EX_cspg_c_degr[fe]</t>
  </si>
  <si>
    <t>EX_cspg_c_rest[fe]</t>
  </si>
  <si>
    <t>EX_ctbt[fe]</t>
  </si>
  <si>
    <t>EX_cu2[fe]</t>
  </si>
  <si>
    <t>EX_cynt[fe]</t>
  </si>
  <si>
    <t>EX_cys_L[fe]</t>
  </si>
  <si>
    <t>EX_cytd[fe]</t>
  </si>
  <si>
    <t>EX_dad_2[fe]</t>
  </si>
  <si>
    <t>EX_dchac[fe]</t>
  </si>
  <si>
    <t>EX_dcyt[fe]</t>
  </si>
  <si>
    <t>EX_ddca[fe]</t>
  </si>
  <si>
    <t>EX_dextran40[fe]</t>
  </si>
  <si>
    <t>EX_dextrin[fe]</t>
  </si>
  <si>
    <t>EX_dgchol[fe]</t>
  </si>
  <si>
    <t>EX_dgsn[fe]</t>
  </si>
  <si>
    <t>EX_dhcinnm[fe]</t>
  </si>
  <si>
    <t>EX_dhpppn[fe]</t>
  </si>
  <si>
    <t>EX_diact[fe]</t>
  </si>
  <si>
    <t>EX_din[fe]</t>
  </si>
  <si>
    <t>EX_dms[fe]</t>
  </si>
  <si>
    <t>EX_dmso[fe]</t>
  </si>
  <si>
    <t>EX_dopa[fe]</t>
  </si>
  <si>
    <t>EX_dpcoa[fe]</t>
  </si>
  <si>
    <t>EX_drib[fe]</t>
  </si>
  <si>
    <t>EX_dsT_antigen[fe]</t>
  </si>
  <si>
    <t>EX_dtmp[fe]</t>
  </si>
  <si>
    <t>EX_dttp[fe]</t>
  </si>
  <si>
    <t>EX_duri[fe]</t>
  </si>
  <si>
    <t>EX_etha[fe]</t>
  </si>
  <si>
    <t>EX_ethso3[fe]</t>
  </si>
  <si>
    <t>EX_etoh[fe]</t>
  </si>
  <si>
    <t>EX_f1a[fe]</t>
  </si>
  <si>
    <t>EX_fald[fe]</t>
  </si>
  <si>
    <t>EX_fe2[fe]</t>
  </si>
  <si>
    <t>EX_fe3[fe]</t>
  </si>
  <si>
    <t>EX_fecrm[fe]</t>
  </si>
  <si>
    <t>EX_fol[fe]</t>
  </si>
  <si>
    <t>EX_for[fe]</t>
  </si>
  <si>
    <t>EX_fru[fe]</t>
  </si>
  <si>
    <t>EX_fuc1p_L[fe]</t>
  </si>
  <si>
    <t>EX_fuc_L[fe]</t>
  </si>
  <si>
    <t>EX_fum[fe]</t>
  </si>
  <si>
    <t>EX_g6p[fe]</t>
  </si>
  <si>
    <t>EX_gal[fe]</t>
  </si>
  <si>
    <t>EX_galct_D[fe]</t>
  </si>
  <si>
    <t>EX_galctn_D[fe]</t>
  </si>
  <si>
    <t>EX_galmannan[fe]</t>
  </si>
  <si>
    <t>EX_galt[fe]</t>
  </si>
  <si>
    <t>EX_galur[fe]</t>
  </si>
  <si>
    <t>EX_gam26s[fe]</t>
  </si>
  <si>
    <t>EX_gam[fe]</t>
  </si>
  <si>
    <t>EX_gbbtn[fe]</t>
  </si>
  <si>
    <t>EX_gcald[fe]</t>
  </si>
  <si>
    <t>EX_gchola[fe]</t>
  </si>
  <si>
    <t>EX_glc_D[fe]</t>
  </si>
  <si>
    <t>EX_glcmannan[fe]</t>
  </si>
  <si>
    <t>EX_glcn[fe]</t>
  </si>
  <si>
    <t>EX_glcr[fe]</t>
  </si>
  <si>
    <t>EX_glcur[fe]</t>
  </si>
  <si>
    <t>EX_gln_L[fe]</t>
  </si>
  <si>
    <t>EX_glu_L[fe]</t>
  </si>
  <si>
    <t>EX_glutar[fe]</t>
  </si>
  <si>
    <t>EX_gly[fe]</t>
  </si>
  <si>
    <t>EX_glyasn[fe]</t>
  </si>
  <si>
    <t>EX_glyasp[fe]</t>
  </si>
  <si>
    <t>EX_glyb[fe]</t>
  </si>
  <si>
    <t>EX_glyc3p[fe]</t>
  </si>
  <si>
    <t>EX_glyc[fe]</t>
  </si>
  <si>
    <t>EX_glyclt[fe]</t>
  </si>
  <si>
    <t>EX_glycys[fe]</t>
  </si>
  <si>
    <t>EX_glygln[fe]</t>
  </si>
  <si>
    <t>EX_glyglu[fe]</t>
  </si>
  <si>
    <t>EX_glygn2[fe]</t>
  </si>
  <si>
    <t>EX_glygn4[fe]</t>
  </si>
  <si>
    <t>EX_glygn5[fe]</t>
  </si>
  <si>
    <t>EX_glyleu[fe]</t>
  </si>
  <si>
    <t>EX_glymet[fe]</t>
  </si>
  <si>
    <t>EX_glyphe[fe]</t>
  </si>
  <si>
    <t>EX_glypro[fe]</t>
  </si>
  <si>
    <t>EX_glytyr[fe]</t>
  </si>
  <si>
    <t>EX_gncore1[fe]</t>
  </si>
  <si>
    <t>EX_gncore2[fe]</t>
  </si>
  <si>
    <t>EX_gsn[fe]</t>
  </si>
  <si>
    <t>EX_gthox[fe]</t>
  </si>
  <si>
    <t>EX_gthrd[fe]</t>
  </si>
  <si>
    <t>EX_gua[fe]</t>
  </si>
  <si>
    <t>EX_h2[fe]</t>
  </si>
  <si>
    <t>EX_h2o[fe]</t>
  </si>
  <si>
    <t>EX_h2s[fe]</t>
  </si>
  <si>
    <t>EX_h[fe]</t>
  </si>
  <si>
    <t>EX_ha[fe]</t>
  </si>
  <si>
    <t>EX_ha_deg1[fe]</t>
  </si>
  <si>
    <t>EX_ha_pre1[fe]</t>
  </si>
  <si>
    <t>EX_hco3[fe]</t>
  </si>
  <si>
    <t>EX_hdca[fe]</t>
  </si>
  <si>
    <t>EX_hexs[fe]</t>
  </si>
  <si>
    <t>EX_hg2[fe]</t>
  </si>
  <si>
    <t>EX_his_L[fe]</t>
  </si>
  <si>
    <t>EX_hista[fe]</t>
  </si>
  <si>
    <t>EX_homogal[fe]</t>
  </si>
  <si>
    <t>EX_hspg[fe]</t>
  </si>
  <si>
    <t>EX_hspg_degr_10[fe]</t>
  </si>
  <si>
    <t>EX_hspg_degr_11[fe]</t>
  </si>
  <si>
    <t>EX_hspg_degr_12[fe]</t>
  </si>
  <si>
    <t>EX_hspg_degr_13[fe]</t>
  </si>
  <si>
    <t>EX_hspg_degr_14[fe]</t>
  </si>
  <si>
    <t>EX_hspg_degr_15[fe]</t>
  </si>
  <si>
    <t>EX_hspg_degr_1[fe]</t>
  </si>
  <si>
    <t>EX_hspg_degr_2[fe]</t>
  </si>
  <si>
    <t>EX_hspg_degr_3[fe]</t>
  </si>
  <si>
    <t>EX_hspg_degr_4[fe]</t>
  </si>
  <si>
    <t>EX_hspg_degr_5[fe]</t>
  </si>
  <si>
    <t>EX_hspg_degr_6[fe]</t>
  </si>
  <si>
    <t>EX_hspg_degr_7[fe]</t>
  </si>
  <si>
    <t>EX_hspg_degr_8[fe]</t>
  </si>
  <si>
    <t>EX_hspg_degr_9[fe]</t>
  </si>
  <si>
    <t>EX_hspg_rest[fe]</t>
  </si>
  <si>
    <t>EX_hxan[fe]</t>
  </si>
  <si>
    <t>EX_icdchol[fe]</t>
  </si>
  <si>
    <t>EX_idon_L[fe]</t>
  </si>
  <si>
    <t>EX_idour[fe]</t>
  </si>
  <si>
    <t>EX_ile_L[fe]</t>
  </si>
  <si>
    <t>EX_ind3ac[fe]</t>
  </si>
  <si>
    <t>EX_ind3ppa[fe]</t>
  </si>
  <si>
    <t>EX_indole[fe]</t>
  </si>
  <si>
    <t>EX_inost[fe]</t>
  </si>
  <si>
    <t>EX_ins[fe]</t>
  </si>
  <si>
    <t>EX_inulin[fe]</t>
  </si>
  <si>
    <t>EX_isetac[fe]</t>
  </si>
  <si>
    <t>EX_isobut[fe]</t>
  </si>
  <si>
    <t>EX_isocapr[fe]</t>
  </si>
  <si>
    <t>EX_isochol[fe]</t>
  </si>
  <si>
    <t>EX_isoval[fe]</t>
  </si>
  <si>
    <t>EX_ispre[fe]</t>
  </si>
  <si>
    <t>EX_k[fe]</t>
  </si>
  <si>
    <t>EX_kdo[fe]</t>
  </si>
  <si>
    <t>EX_kesto[fe]</t>
  </si>
  <si>
    <t>EX_kestopt[fe]</t>
  </si>
  <si>
    <t>EX_kestottr[fe]</t>
  </si>
  <si>
    <t>EX_lac_D[fe]</t>
  </si>
  <si>
    <t>EX_lac_L[fe]</t>
  </si>
  <si>
    <t>EX_lcts[fe]</t>
  </si>
  <si>
    <t>EX_leu_L[fe]</t>
  </si>
  <si>
    <t>EX_levan1000[fe]</t>
  </si>
  <si>
    <t>EX_levanb[fe]</t>
  </si>
  <si>
    <t>EX_levanttr[fe]</t>
  </si>
  <si>
    <t>EX_levantttr[fe]</t>
  </si>
  <si>
    <t>EX_lichn[fe]</t>
  </si>
  <si>
    <t>EX_lmn2[fe]</t>
  </si>
  <si>
    <t>EX_lmn30[fe]</t>
  </si>
  <si>
    <t>EX_lys_L[fe]</t>
  </si>
  <si>
    <t>EX_lyx_L[fe]</t>
  </si>
  <si>
    <t>EX_mal_L[fe]</t>
  </si>
  <si>
    <t>EX_malt[fe]</t>
  </si>
  <si>
    <t>EX_malthx[fe]</t>
  </si>
  <si>
    <t>EX_malttr[fe]</t>
  </si>
  <si>
    <t>EX_man6p[fe]</t>
  </si>
  <si>
    <t>EX_man[fe]</t>
  </si>
  <si>
    <t>EX_mannan[fe]</t>
  </si>
  <si>
    <t>EX_mantr[fe]</t>
  </si>
  <si>
    <t>EX_melib[fe]</t>
  </si>
  <si>
    <t>EX_meoh[fe]</t>
  </si>
  <si>
    <t>EX_met_D[fe]</t>
  </si>
  <si>
    <t>EX_met_L[fe]</t>
  </si>
  <si>
    <t>EX_metala[fe]</t>
  </si>
  <si>
    <t>EX_metsox_R_L[fe]</t>
  </si>
  <si>
    <t>EX_metsox_S_L[fe]</t>
  </si>
  <si>
    <t>EX_mg2[fe]</t>
  </si>
  <si>
    <t>EX_mn2[fe]</t>
  </si>
  <si>
    <t>EX_mnl[fe]</t>
  </si>
  <si>
    <t>EX_mobd[fe]</t>
  </si>
  <si>
    <t>EX_mops[fe]</t>
  </si>
  <si>
    <t>EX_mqn7[fe]</t>
  </si>
  <si>
    <t>EX_mqn8[fe]</t>
  </si>
  <si>
    <t>EX_mso3[fe]</t>
  </si>
  <si>
    <t>EX_n2[fe]</t>
  </si>
  <si>
    <t>EX_n2o[fe]</t>
  </si>
  <si>
    <t>EX_na1[fe]</t>
  </si>
  <si>
    <t>EX_nac[fe]</t>
  </si>
  <si>
    <t>EX_ncam[fe]</t>
  </si>
  <si>
    <t>EX_nh4[fe]</t>
  </si>
  <si>
    <t>EX_ni2[fe]</t>
  </si>
  <si>
    <t>EX_nmn[fe]</t>
  </si>
  <si>
    <t>EX_no2[fe]</t>
  </si>
  <si>
    <t>EX_no3[fe]</t>
  </si>
  <si>
    <t>EX_no[fe]</t>
  </si>
  <si>
    <t>EX_o2[fe]</t>
  </si>
  <si>
    <t>EX_oaa[fe]</t>
  </si>
  <si>
    <t>EX_ocdca[fe]</t>
  </si>
  <si>
    <t>EX_ocdcea[fe]</t>
  </si>
  <si>
    <t>EX_orn[fe]</t>
  </si>
  <si>
    <t>EX_oxa[fe]</t>
  </si>
  <si>
    <t>EX_pac[fe]</t>
  </si>
  <si>
    <t>EX_pb[fe]</t>
  </si>
  <si>
    <t>EX_pect[fe]</t>
  </si>
  <si>
    <t>EX_pecticgal[fe]</t>
  </si>
  <si>
    <t>EX_phe_L[fe]</t>
  </si>
  <si>
    <t>EX_pheme[fe]</t>
  </si>
  <si>
    <t>EX_phenol[fe]</t>
  </si>
  <si>
    <t>EX_phpyr[fe]</t>
  </si>
  <si>
    <t>EX_pi[fe]</t>
  </si>
  <si>
    <t>EX_pime[fe]</t>
  </si>
  <si>
    <t>EX_pnto_R[fe]</t>
  </si>
  <si>
    <t>EX_ppa[fe]</t>
  </si>
  <si>
    <t>EX_ppi[fe]</t>
  </si>
  <si>
    <t>EX_pppn[fe]</t>
  </si>
  <si>
    <t>EX_pro_L[fe]</t>
  </si>
  <si>
    <t>EX_ptrc[fe]</t>
  </si>
  <si>
    <t>EX_pullulan1200[fe]</t>
  </si>
  <si>
    <t>EX_pydam[fe]</t>
  </si>
  <si>
    <t>EX_pydx[fe]</t>
  </si>
  <si>
    <t>EX_pydxn[fe]</t>
  </si>
  <si>
    <t>EX_pyr[fe]</t>
  </si>
  <si>
    <t>EX_q8[fe]</t>
  </si>
  <si>
    <t>EX_r34hpp[fe]</t>
  </si>
  <si>
    <t>EX_raffin[fe]</t>
  </si>
  <si>
    <t>EX_rbflvrd[fe]</t>
  </si>
  <si>
    <t>EX_rhamnogalurII[fe]</t>
  </si>
  <si>
    <t>EX_rhamnogalurI[fe]</t>
  </si>
  <si>
    <t>EX_rib_D[fe]</t>
  </si>
  <si>
    <t>EX_ribflv[fe]</t>
  </si>
  <si>
    <t>EX_rmn[fe]</t>
  </si>
  <si>
    <t>EX_sT_antigen[fe]</t>
  </si>
  <si>
    <t>EX_sTn_antigen[fe]</t>
  </si>
  <si>
    <t>EX_salcn[fe]</t>
  </si>
  <si>
    <t>EX_sbt_D[fe]</t>
  </si>
  <si>
    <t>EX_sel[fe]</t>
  </si>
  <si>
    <t>EX_selni[fe]</t>
  </si>
  <si>
    <t>EX_ser_D[fe]</t>
  </si>
  <si>
    <t>EX_ser_L[fe]</t>
  </si>
  <si>
    <t>EX_sheme[fe]</t>
  </si>
  <si>
    <t>EX_so3[fe]</t>
  </si>
  <si>
    <t>EX_so4[fe]</t>
  </si>
  <si>
    <t>EX_spmd[fe]</t>
  </si>
  <si>
    <t>EX_srtn[fe]</t>
  </si>
  <si>
    <t>EX_starch1200[fe]</t>
  </si>
  <si>
    <t>EX_strch1[fe]</t>
  </si>
  <si>
    <t>EX_strch2[fe]</t>
  </si>
  <si>
    <t>EX_stys[fe]</t>
  </si>
  <si>
    <t>EX_succ[fe]</t>
  </si>
  <si>
    <t>EX_sucr[fe]</t>
  </si>
  <si>
    <t>EX_sulfac[fe]</t>
  </si>
  <si>
    <t>EX_taur[fe]</t>
  </si>
  <si>
    <t>EX_tchola[fe]</t>
  </si>
  <si>
    <t>EX_tdchola[fe]</t>
  </si>
  <si>
    <t>EX_tet[fe]</t>
  </si>
  <si>
    <t>EX_thf[fe]</t>
  </si>
  <si>
    <t>EX_thm[fe]</t>
  </si>
  <si>
    <t>EX_thr_L[fe]</t>
  </si>
  <si>
    <t>EX_thymd[fe]</t>
  </si>
  <si>
    <t>EX_tma[fe]</t>
  </si>
  <si>
    <t>EX_tmao[fe]</t>
  </si>
  <si>
    <t>EX_tre[fe]</t>
  </si>
  <si>
    <t>EX_trp_L[fe]</t>
  </si>
  <si>
    <t>EX_trypta[fe]</t>
  </si>
  <si>
    <t>EX_tsul[fe]</t>
  </si>
  <si>
    <t>EX_ttdca[fe]</t>
  </si>
  <si>
    <t>EX_tym[fe]</t>
  </si>
  <si>
    <t>EX_tyr_L[fe]</t>
  </si>
  <si>
    <t>EX_uchol[fe]</t>
  </si>
  <si>
    <t>EX_ura[fe]</t>
  </si>
  <si>
    <t>EX_urea[fe]</t>
  </si>
  <si>
    <t>EX_uri[fe]</t>
  </si>
  <si>
    <t>EX_val_L[fe]</t>
  </si>
  <si>
    <t>EX_xan[fe]</t>
  </si>
  <si>
    <t>EX_xtsn[fe]</t>
  </si>
  <si>
    <t>EX_xyl_D[fe]</t>
  </si>
  <si>
    <t>EX_xylan[fe]</t>
  </si>
  <si>
    <t>EX_xyluglc[fe]</t>
  </si>
  <si>
    <t>EX_zn2[fe]</t>
  </si>
  <si>
    <t>but</t>
  </si>
  <si>
    <t>octa</t>
  </si>
  <si>
    <t>dca</t>
  </si>
  <si>
    <t>CE2510</t>
  </si>
  <si>
    <t>doco13ac</t>
  </si>
  <si>
    <t>lnlc</t>
  </si>
  <si>
    <t>strdnc</t>
  </si>
  <si>
    <t>arachd</t>
  </si>
  <si>
    <t>clpnd</t>
  </si>
  <si>
    <t>crvnc</t>
  </si>
  <si>
    <t>chsterol</t>
  </si>
  <si>
    <t>ascb_L</t>
  </si>
  <si>
    <t>adpcbl</t>
  </si>
  <si>
    <t>retinol</t>
  </si>
  <si>
    <t>caro</t>
  </si>
  <si>
    <t>avite1</t>
  </si>
  <si>
    <t>phyQ</t>
  </si>
  <si>
    <t>starch1200</t>
  </si>
  <si>
    <t>strch1</t>
  </si>
  <si>
    <t>ptdca</t>
  </si>
  <si>
    <t>hpdca</t>
  </si>
  <si>
    <t>arach</t>
  </si>
  <si>
    <t>docosac</t>
  </si>
  <si>
    <t>lgnc</t>
  </si>
  <si>
    <t>CE4843</t>
  </si>
  <si>
    <t>vitd3</t>
  </si>
  <si>
    <t>lnlnca</t>
  </si>
  <si>
    <t>strch2</t>
  </si>
  <si>
    <t>4hpro</t>
  </si>
  <si>
    <t>pro_D</t>
  </si>
  <si>
    <t>asp_D</t>
  </si>
  <si>
    <t>tmndnc</t>
  </si>
  <si>
    <t>12dhchol</t>
  </si>
  <si>
    <t>13ppd</t>
  </si>
  <si>
    <t>2hyoxplac</t>
  </si>
  <si>
    <t>2omfuc</t>
  </si>
  <si>
    <t>2omxyl</t>
  </si>
  <si>
    <t>34dhpha</t>
  </si>
  <si>
    <t>34dhphe</t>
  </si>
  <si>
    <t>3ddlhept</t>
  </si>
  <si>
    <t>3dhcdchol</t>
  </si>
  <si>
    <t>3dhchol</t>
  </si>
  <si>
    <t>3hcinnm</t>
  </si>
  <si>
    <t>3hphac</t>
  </si>
  <si>
    <t>3hpppn</t>
  </si>
  <si>
    <t>4abz</t>
  </si>
  <si>
    <t>4hoxpacd</t>
  </si>
  <si>
    <t>4hphac</t>
  </si>
  <si>
    <t>4hpro_LT</t>
  </si>
  <si>
    <t>5aptn</t>
  </si>
  <si>
    <t>5htrp</t>
  </si>
  <si>
    <t>7dhcdchol</t>
  </si>
  <si>
    <t>7ocholate</t>
  </si>
  <si>
    <t>C02528</t>
  </si>
  <si>
    <t>Cit_Mg</t>
  </si>
  <si>
    <t>HC00319</t>
  </si>
  <si>
    <t>HC02191</t>
  </si>
  <si>
    <t>HC02194</t>
  </si>
  <si>
    <t>Lcyst</t>
  </si>
  <si>
    <t>Lcystin</t>
  </si>
  <si>
    <t>Lkynr</t>
  </si>
  <si>
    <t>M03134</t>
  </si>
  <si>
    <t>Ser_Thr</t>
  </si>
  <si>
    <t>T_antigen</t>
  </si>
  <si>
    <t>Tn_antigen</t>
  </si>
  <si>
    <t>Tyr_ggn</t>
  </si>
  <si>
    <t>acerA</t>
  </si>
  <si>
    <t>acgal</t>
  </si>
  <si>
    <t>acgalglcur</t>
  </si>
  <si>
    <t>acgalidour2s</t>
  </si>
  <si>
    <t>acgalidour</t>
  </si>
  <si>
    <t>adchac</t>
  </si>
  <si>
    <t>alchac</t>
  </si>
  <si>
    <t>alltn</t>
  </si>
  <si>
    <t>amylopect900</t>
  </si>
  <si>
    <t>amylose300</t>
  </si>
  <si>
    <t>apio_D</t>
  </si>
  <si>
    <t>arab_D</t>
  </si>
  <si>
    <t>arabinan101</t>
  </si>
  <si>
    <t>arabinogal</t>
  </si>
  <si>
    <t>arabinoxyl</t>
  </si>
  <si>
    <t>arabttr</t>
  </si>
  <si>
    <t>arbt</t>
  </si>
  <si>
    <t>bglc</t>
  </si>
  <si>
    <t>bhb</t>
  </si>
  <si>
    <t>butso3</t>
  </si>
  <si>
    <t>cellul</t>
  </si>
  <si>
    <t>ch4</t>
  </si>
  <si>
    <t>ch4s</t>
  </si>
  <si>
    <t>cholate</t>
  </si>
  <si>
    <t>cinnm</t>
  </si>
  <si>
    <t>coprost</t>
  </si>
  <si>
    <t>core2</t>
  </si>
  <si>
    <t>core3</t>
  </si>
  <si>
    <t>core4</t>
  </si>
  <si>
    <t>core5</t>
  </si>
  <si>
    <t>core6</t>
  </si>
  <si>
    <t>core7</t>
  </si>
  <si>
    <t>core8</t>
  </si>
  <si>
    <t>crn</t>
  </si>
  <si>
    <t>cro4</t>
  </si>
  <si>
    <t>csn</t>
  </si>
  <si>
    <t>cspg_a</t>
  </si>
  <si>
    <t>cspg_a_degr</t>
  </si>
  <si>
    <t>cspg_ab_rest</t>
  </si>
  <si>
    <t>cspg_b</t>
  </si>
  <si>
    <t>cspg_b_degr</t>
  </si>
  <si>
    <t>cspg_c</t>
  </si>
  <si>
    <t>cspg_c_degr</t>
  </si>
  <si>
    <t>cspg_c_rest</t>
  </si>
  <si>
    <t>ctbt</t>
  </si>
  <si>
    <t>cynt</t>
  </si>
  <si>
    <t>dchac</t>
  </si>
  <si>
    <t>dextran40</t>
  </si>
  <si>
    <t>dgchol</t>
  </si>
  <si>
    <t>dhcinnm</t>
  </si>
  <si>
    <t>dhpppn</t>
  </si>
  <si>
    <t>diact</t>
  </si>
  <si>
    <t>dms</t>
  </si>
  <si>
    <t>dmso</t>
  </si>
  <si>
    <t>dopa</t>
  </si>
  <si>
    <t>dsT_antigen</t>
  </si>
  <si>
    <t>ethso3</t>
  </si>
  <si>
    <t>f1a</t>
  </si>
  <si>
    <t>fald</t>
  </si>
  <si>
    <t>fecrm</t>
  </si>
  <si>
    <t>fuc1p_L</t>
  </si>
  <si>
    <t>galct_D</t>
  </si>
  <si>
    <t>galctn_D</t>
  </si>
  <si>
    <t>galmannan</t>
  </si>
  <si>
    <t>galt</t>
  </si>
  <si>
    <t>galur</t>
  </si>
  <si>
    <t>gam26s</t>
  </si>
  <si>
    <t>gam</t>
  </si>
  <si>
    <t>gbbtn</t>
  </si>
  <si>
    <t>gcald</t>
  </si>
  <si>
    <t>gchola</t>
  </si>
  <si>
    <t>glcmannan</t>
  </si>
  <si>
    <t>glcn</t>
  </si>
  <si>
    <t>glcr</t>
  </si>
  <si>
    <t>glcur</t>
  </si>
  <si>
    <t>glutar</t>
  </si>
  <si>
    <t>glygn2</t>
  </si>
  <si>
    <t>glygn4</t>
  </si>
  <si>
    <t>glygn5</t>
  </si>
  <si>
    <t>gncore1</t>
  </si>
  <si>
    <t>gncore2</t>
  </si>
  <si>
    <t>gthox</t>
  </si>
  <si>
    <t>h2</t>
  </si>
  <si>
    <t>ha</t>
  </si>
  <si>
    <t>ha_deg1</t>
  </si>
  <si>
    <t>ha_pre1</t>
  </si>
  <si>
    <t>hexs</t>
  </si>
  <si>
    <t>hista</t>
  </si>
  <si>
    <t>homogal</t>
  </si>
  <si>
    <t>hspg</t>
  </si>
  <si>
    <t>hspg_degr_10</t>
  </si>
  <si>
    <t>hspg_degr_11</t>
  </si>
  <si>
    <t>hspg_degr_12</t>
  </si>
  <si>
    <t>hspg_degr_13</t>
  </si>
  <si>
    <t>hspg_degr_14</t>
  </si>
  <si>
    <t>hspg_degr_15</t>
  </si>
  <si>
    <t>hspg_degr_1</t>
  </si>
  <si>
    <t>hspg_degr_2</t>
  </si>
  <si>
    <t>hspg_degr_3</t>
  </si>
  <si>
    <t>hspg_degr_4</t>
  </si>
  <si>
    <t>hspg_degr_5</t>
  </si>
  <si>
    <t>hspg_degr_6</t>
  </si>
  <si>
    <t>hspg_degr_7</t>
  </si>
  <si>
    <t>hspg_degr_8</t>
  </si>
  <si>
    <t>hspg_degr_9</t>
  </si>
  <si>
    <t>hspg_rest</t>
  </si>
  <si>
    <t>icdchol</t>
  </si>
  <si>
    <t>idon_L</t>
  </si>
  <si>
    <t>idour</t>
  </si>
  <si>
    <t>ind3ac</t>
  </si>
  <si>
    <t>ind3ppa</t>
  </si>
  <si>
    <t>inost</t>
  </si>
  <si>
    <t>inulin</t>
  </si>
  <si>
    <t>isetac</t>
  </si>
  <si>
    <t>isobut</t>
  </si>
  <si>
    <t>isocapr</t>
  </si>
  <si>
    <t>isochol</t>
  </si>
  <si>
    <t>isoval</t>
  </si>
  <si>
    <t>ispre</t>
  </si>
  <si>
    <t>kdo</t>
  </si>
  <si>
    <t>kesto</t>
  </si>
  <si>
    <t>kestopt</t>
  </si>
  <si>
    <t>kestottr</t>
  </si>
  <si>
    <t>levan1000</t>
  </si>
  <si>
    <t>levanb</t>
  </si>
  <si>
    <t>levanttr</t>
  </si>
  <si>
    <t>levantttr</t>
  </si>
  <si>
    <t>lichn</t>
  </si>
  <si>
    <t>lmn2</t>
  </si>
  <si>
    <t>lmn30</t>
  </si>
  <si>
    <t>lyx_L</t>
  </si>
  <si>
    <t>man</t>
  </si>
  <si>
    <t>mannan</t>
  </si>
  <si>
    <t>mnl</t>
  </si>
  <si>
    <t>mobd</t>
  </si>
  <si>
    <t>mops</t>
  </si>
  <si>
    <t>mso3</t>
  </si>
  <si>
    <t>n2</t>
  </si>
  <si>
    <t>n2o</t>
  </si>
  <si>
    <t>ni2</t>
  </si>
  <si>
    <t>no2</t>
  </si>
  <si>
    <t>no3</t>
  </si>
  <si>
    <t>no</t>
  </si>
  <si>
    <t>pac</t>
  </si>
  <si>
    <t>pect</t>
  </si>
  <si>
    <t>pecticgal</t>
  </si>
  <si>
    <t>phenol</t>
  </si>
  <si>
    <t>pime</t>
  </si>
  <si>
    <t>pppn</t>
  </si>
  <si>
    <t>r34hpp</t>
  </si>
  <si>
    <t>rbflvrd</t>
  </si>
  <si>
    <t>rhamnogalurII</t>
  </si>
  <si>
    <t>rhamnogalurI</t>
  </si>
  <si>
    <t>rmn</t>
  </si>
  <si>
    <t>sT_antigen</t>
  </si>
  <si>
    <t>sTn_antigen</t>
  </si>
  <si>
    <t>salcn</t>
  </si>
  <si>
    <t>sbt_D</t>
  </si>
  <si>
    <t>sel</t>
  </si>
  <si>
    <t>selni</t>
  </si>
  <si>
    <t>ser_D</t>
  </si>
  <si>
    <t>srtn</t>
  </si>
  <si>
    <t>sulfac</t>
  </si>
  <si>
    <t>tchola</t>
  </si>
  <si>
    <t>tdchola</t>
  </si>
  <si>
    <t>tet</t>
  </si>
  <si>
    <t>tmao</t>
  </si>
  <si>
    <t>trypta</t>
  </si>
  <si>
    <t>tym</t>
  </si>
  <si>
    <t>uchol</t>
  </si>
  <si>
    <t>urea</t>
  </si>
  <si>
    <t>xylan</t>
  </si>
  <si>
    <t>xyluglc</t>
  </si>
  <si>
    <t>5CHMflux.tsv</t>
  </si>
  <si>
    <t>EX_mantr(e)</t>
  </si>
  <si>
    <t>EX_cys_L[e]</t>
  </si>
  <si>
    <t>Cysteine</t>
  </si>
  <si>
    <t>mg/100 g DM</t>
  </si>
  <si>
    <t>%g/100g</t>
  </si>
  <si>
    <t>mmol</t>
  </si>
  <si>
    <t>Amino Acid</t>
  </si>
  <si>
    <t>Molar Mass (g/mol)</t>
  </si>
  <si>
    <t xml:space="preserve">mg ใน CHM 5 กรัม </t>
  </si>
  <si>
    <t>add 5g per day</t>
  </si>
  <si>
    <r>
      <t>Dextrin</t>
    </r>
    <r>
      <rPr>
        <sz val="11"/>
        <color theme="1"/>
        <rFont val="Calibri"/>
        <family val="2"/>
        <charset val="222"/>
        <scheme val="minor"/>
      </rPr>
      <t xml:space="preserve"> (162.14 g/mol</t>
    </r>
  </si>
  <si>
    <t>EX_dextrin(e)</t>
  </si>
  <si>
    <t>Thaiflux.tsv</t>
  </si>
  <si>
    <t>placeboflux.tsv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</si>
</sst>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"/>
  </numFmts>
  <fonts count="33">
    <font>
      <sz val="11"/>
      <color theme="1"/>
      <name val="Calibri"/>
      <family val="2"/>
      <charset val="222"/>
      <scheme val="minor"/>
    </font>
    <font>
      <sz val="14"/>
      <color theme="1"/>
      <name val="Cordia New"/>
      <family val="2"/>
    </font>
    <font>
      <sz val="14"/>
      <color rgb="FF000000"/>
      <name val="Cordia New"/>
      <family val="2"/>
    </font>
    <font>
      <b/>
      <sz val="14"/>
      <color theme="1"/>
      <name val="Cordia New"/>
      <family val="2"/>
    </font>
    <font>
      <sz val="14"/>
      <color rgb="FFFF0000"/>
      <name val="Cordia New"/>
      <family val="2"/>
    </font>
    <font>
      <u/>
      <sz val="11"/>
      <color theme="10"/>
      <name val="Calibri"/>
      <family val="2"/>
      <charset val="222"/>
      <scheme val="minor"/>
    </font>
    <font>
      <b/>
      <sz val="24"/>
      <color theme="1"/>
      <name val="Calibri"/>
      <family val="2"/>
      <charset val="128"/>
      <scheme val="minor"/>
    </font>
    <font>
      <b/>
      <sz val="10"/>
      <color theme="1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b/>
      <sz val="24"/>
      <color theme="1"/>
      <name val="Aptos Narrow"/>
      <family val="2"/>
    </font>
    <font>
      <sz val="12"/>
      <color theme="1"/>
      <name val="Aptos Narrow"/>
      <family val="2"/>
    </font>
    <font>
      <sz val="10"/>
      <color theme="1"/>
      <name val="Aptos Narrow"/>
      <family val="2"/>
    </font>
    <font>
      <b/>
      <sz val="10"/>
      <color theme="1"/>
      <name val="Aptos Narrow"/>
      <family val="2"/>
    </font>
    <font>
      <b/>
      <sz val="24"/>
      <color rgb="FF000000"/>
      <name val="Aptos Narrow"/>
      <family val="2"/>
      <charset val="128"/>
    </font>
    <font>
      <sz val="12"/>
      <color rgb="FF000000"/>
      <name val="Aptos Narrow"/>
      <family val="2"/>
    </font>
    <font>
      <b/>
      <sz val="10"/>
      <color rgb="FF000000"/>
      <name val="Aptos Narrow"/>
      <family val="2"/>
      <charset val="128"/>
    </font>
    <font>
      <sz val="10"/>
      <color rgb="FF000000"/>
      <name val="Aptos Narrow"/>
      <family val="2"/>
      <charset val="128"/>
    </font>
    <font>
      <sz val="13"/>
      <color rgb="FF000000"/>
      <name val="Helvetica"/>
    </font>
    <font>
      <sz val="11"/>
      <color theme="1"/>
      <name val="Calibri Light"/>
      <family val="2"/>
      <scheme val="major"/>
    </font>
    <font>
      <sz val="11"/>
      <color rgb="FF001C3B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271900"/>
      <name val="Calibri Light"/>
      <family val="2"/>
      <scheme val="major"/>
    </font>
    <font>
      <sz val="11"/>
      <color rgb="FF474747"/>
      <name val="Calibri Light"/>
      <family val="2"/>
      <scheme val="major"/>
    </font>
    <font>
      <sz val="11"/>
      <color rgb="FF400014"/>
      <name val="Calibri Light"/>
      <family val="2"/>
      <scheme val="major"/>
    </font>
    <font>
      <sz val="11"/>
      <color rgb="FF410007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rgb="FF000000"/>
      <name val="Helvetica Neue"/>
    </font>
    <font>
      <b/>
      <sz val="10"/>
      <color rgb="FF000000"/>
      <name val="Helvetica Neue"/>
    </font>
    <font>
      <b/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1DD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C1DDF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1" applyFill="1" applyBorder="1" applyAlignment="1"/>
    <xf numFmtId="0" fontId="1" fillId="4" borderId="1" xfId="0" applyFont="1" applyFill="1" applyBorder="1" applyAlignment="1">
      <alignment vertical="center"/>
    </xf>
    <xf numFmtId="0" fontId="5" fillId="0" borderId="0" xfId="1" applyAlignment="1"/>
    <xf numFmtId="0" fontId="5" fillId="0" borderId="1" xfId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vertical="center"/>
    </xf>
    <xf numFmtId="0" fontId="5" fillId="0" borderId="0" xfId="1"/>
    <xf numFmtId="0" fontId="5" fillId="2" borderId="2" xfId="1" applyFill="1" applyBorder="1" applyAlignment="1">
      <alignment vertical="top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6" borderId="6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left" wrapText="1"/>
    </xf>
    <xf numFmtId="0" fontId="8" fillId="7" borderId="8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right" wrapText="1"/>
    </xf>
    <xf numFmtId="0" fontId="8" fillId="8" borderId="8" xfId="0" applyFont="1" applyFill="1" applyBorder="1" applyAlignment="1">
      <alignment horizontal="left" wrapText="1"/>
    </xf>
    <xf numFmtId="0" fontId="8" fillId="8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right" wrapText="1"/>
    </xf>
    <xf numFmtId="0" fontId="8" fillId="9" borderId="8" xfId="0" applyFont="1" applyFill="1" applyBorder="1" applyAlignment="1">
      <alignment horizontal="left" wrapText="1"/>
    </xf>
    <xf numFmtId="0" fontId="8" fillId="9" borderId="8" xfId="0" applyFont="1" applyFill="1" applyBorder="1" applyAlignment="1">
      <alignment horizontal="center" wrapText="1"/>
    </xf>
    <xf numFmtId="0" fontId="8" fillId="9" borderId="8" xfId="0" applyFont="1" applyFill="1" applyBorder="1" applyAlignment="1">
      <alignment horizontal="right" wrapText="1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/>
    <xf numFmtId="0" fontId="11" fillId="4" borderId="0" xfId="0" applyFont="1" applyFill="1"/>
    <xf numFmtId="0" fontId="11" fillId="10" borderId="0" xfId="0" applyFont="1" applyFill="1"/>
    <xf numFmtId="0" fontId="10" fillId="10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11" borderId="6" xfId="0" applyFont="1" applyFill="1" applyBorder="1" applyAlignment="1">
      <alignment horizontal="center" wrapText="1"/>
    </xf>
    <xf numFmtId="0" fontId="15" fillId="11" borderId="9" xfId="0" applyFont="1" applyFill="1" applyBorder="1" applyAlignment="1">
      <alignment horizontal="center" wrapText="1"/>
    </xf>
    <xf numFmtId="0" fontId="15" fillId="11" borderId="7" xfId="0" applyFont="1" applyFill="1" applyBorder="1" applyAlignment="1">
      <alignment horizontal="center" wrapText="1"/>
    </xf>
    <xf numFmtId="0" fontId="15" fillId="11" borderId="10" xfId="0" applyFont="1" applyFill="1" applyBorder="1" applyAlignment="1">
      <alignment horizontal="center" wrapText="1"/>
    </xf>
    <xf numFmtId="0" fontId="16" fillId="12" borderId="7" xfId="0" applyFont="1" applyFill="1" applyBorder="1" applyAlignment="1">
      <alignment horizontal="left" wrapText="1"/>
    </xf>
    <xf numFmtId="0" fontId="16" fillId="12" borderId="10" xfId="0" applyFont="1" applyFill="1" applyBorder="1" applyAlignment="1">
      <alignment horizontal="left" wrapText="1"/>
    </xf>
    <xf numFmtId="0" fontId="16" fillId="12" borderId="10" xfId="0" applyFont="1" applyFill="1" applyBorder="1" applyAlignment="1">
      <alignment horizontal="center" wrapText="1"/>
    </xf>
    <xf numFmtId="0" fontId="16" fillId="12" borderId="10" xfId="0" applyFont="1" applyFill="1" applyBorder="1" applyAlignment="1">
      <alignment horizontal="right" wrapText="1"/>
    </xf>
    <xf numFmtId="0" fontId="16" fillId="13" borderId="7" xfId="0" applyFont="1" applyFill="1" applyBorder="1" applyAlignment="1">
      <alignment horizontal="left" wrapText="1"/>
    </xf>
    <xf numFmtId="0" fontId="16" fillId="13" borderId="10" xfId="0" applyFont="1" applyFill="1" applyBorder="1" applyAlignment="1">
      <alignment horizontal="left" wrapText="1"/>
    </xf>
    <xf numFmtId="0" fontId="16" fillId="13" borderId="10" xfId="0" applyFont="1" applyFill="1" applyBorder="1" applyAlignment="1">
      <alignment horizontal="center" wrapText="1"/>
    </xf>
    <xf numFmtId="0" fontId="16" fillId="13" borderId="10" xfId="0" applyFont="1" applyFill="1" applyBorder="1" applyAlignment="1">
      <alignment horizontal="right" wrapText="1"/>
    </xf>
    <xf numFmtId="0" fontId="14" fillId="13" borderId="10" xfId="0" applyFont="1" applyFill="1" applyBorder="1" applyAlignment="1">
      <alignment horizontal="left" wrapText="1"/>
    </xf>
    <xf numFmtId="0" fontId="1" fillId="10" borderId="1" xfId="0" applyFont="1" applyFill="1" applyBorder="1" applyAlignment="1">
      <alignment vertical="center"/>
    </xf>
    <xf numFmtId="0" fontId="0" fillId="7" borderId="8" xfId="0" applyFill="1" applyBorder="1" applyAlignment="1">
      <alignment horizontal="left" wrapText="1"/>
    </xf>
    <xf numFmtId="3" fontId="8" fillId="7" borderId="8" xfId="0" applyNumberFormat="1" applyFont="1" applyFill="1" applyBorder="1" applyAlignment="1">
      <alignment horizontal="right" wrapText="1"/>
    </xf>
    <xf numFmtId="0" fontId="8" fillId="10" borderId="8" xfId="0" applyFont="1" applyFill="1" applyBorder="1" applyAlignment="1">
      <alignment horizontal="left" wrapText="1"/>
    </xf>
    <xf numFmtId="0" fontId="8" fillId="10" borderId="8" xfId="0" applyFont="1" applyFill="1" applyBorder="1" applyAlignment="1">
      <alignment horizontal="center" wrapText="1"/>
    </xf>
    <xf numFmtId="0" fontId="8" fillId="10" borderId="8" xfId="0" applyFont="1" applyFill="1" applyBorder="1" applyAlignment="1">
      <alignment horizontal="right" wrapText="1"/>
    </xf>
    <xf numFmtId="0" fontId="17" fillId="0" borderId="0" xfId="0" applyFont="1"/>
    <xf numFmtId="0" fontId="18" fillId="0" borderId="0" xfId="0" applyFont="1"/>
    <xf numFmtId="0" fontId="18" fillId="9" borderId="8" xfId="0" applyFont="1" applyFill="1" applyBorder="1" applyAlignment="1">
      <alignment horizontal="left" wrapText="1"/>
    </xf>
    <xf numFmtId="0" fontId="19" fillId="0" borderId="0" xfId="0" applyFont="1"/>
    <xf numFmtId="0" fontId="20" fillId="0" borderId="0" xfId="0" applyFont="1"/>
    <xf numFmtId="0" fontId="18" fillId="10" borderId="0" xfId="0" applyFont="1" applyFill="1"/>
    <xf numFmtId="0" fontId="20" fillId="13" borderId="0" xfId="0" applyFont="1" applyFill="1" applyAlignment="1">
      <alignment horizontal="left" wrapText="1"/>
    </xf>
    <xf numFmtId="0" fontId="18" fillId="10" borderId="7" xfId="0" applyFont="1" applyFill="1" applyBorder="1" applyAlignment="1">
      <alignment horizontal="left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7" fillId="6" borderId="0" xfId="0" applyFont="1" applyFill="1" applyAlignment="1">
      <alignment horizontal="center" wrapText="1"/>
    </xf>
    <xf numFmtId="0" fontId="8" fillId="8" borderId="0" xfId="0" applyFont="1" applyFill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0" fillId="0" borderId="13" xfId="0" applyBorder="1"/>
    <xf numFmtId="0" fontId="0" fillId="4" borderId="13" xfId="0" applyFill="1" applyBorder="1"/>
    <xf numFmtId="0" fontId="0" fillId="14" borderId="14" xfId="0" applyFill="1" applyBorder="1"/>
    <xf numFmtId="0" fontId="0" fillId="14" borderId="15" xfId="0" applyFill="1" applyBorder="1"/>
    <xf numFmtId="0" fontId="0" fillId="14" borderId="13" xfId="0" applyFill="1" applyBorder="1"/>
    <xf numFmtId="0" fontId="7" fillId="6" borderId="6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left"/>
    </xf>
    <xf numFmtId="0" fontId="8" fillId="7" borderId="8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right"/>
    </xf>
    <xf numFmtId="0" fontId="8" fillId="8" borderId="0" xfId="0" applyFont="1" applyFill="1" applyAlignment="1">
      <alignment horizontal="right"/>
    </xf>
    <xf numFmtId="0" fontId="8" fillId="10" borderId="8" xfId="0" applyFont="1" applyFill="1" applyBorder="1" applyAlignment="1">
      <alignment horizontal="left"/>
    </xf>
    <xf numFmtId="0" fontId="8" fillId="9" borderId="0" xfId="0" applyFont="1" applyFill="1" applyAlignment="1">
      <alignment horizontal="right"/>
    </xf>
    <xf numFmtId="0" fontId="16" fillId="13" borderId="10" xfId="0" applyFont="1" applyFill="1" applyBorder="1" applyAlignment="1">
      <alignment horizontal="right"/>
    </xf>
    <xf numFmtId="0" fontId="18" fillId="0" borderId="14" xfId="0" applyFont="1" applyBorder="1"/>
    <xf numFmtId="0" fontId="18" fillId="0" borderId="15" xfId="0" applyFont="1" applyBorder="1"/>
    <xf numFmtId="0" fontId="18" fillId="0" borderId="13" xfId="0" applyFont="1" applyBorder="1"/>
    <xf numFmtId="0" fontId="0" fillId="10" borderId="0" xfId="0" applyFill="1"/>
    <xf numFmtId="0" fontId="27" fillId="0" borderId="0" xfId="0" applyFont="1"/>
    <xf numFmtId="0" fontId="26" fillId="0" borderId="0" xfId="0" applyFont="1"/>
    <xf numFmtId="0" fontId="25" fillId="0" borderId="16" xfId="0" applyFont="1" applyBorder="1"/>
    <xf numFmtId="0" fontId="25" fillId="15" borderId="14" xfId="0" applyFont="1" applyFill="1" applyBorder="1"/>
    <xf numFmtId="0" fontId="28" fillId="15" borderId="15" xfId="0" applyFont="1" applyFill="1" applyBorder="1"/>
    <xf numFmtId="0" fontId="28" fillId="15" borderId="13" xfId="0" applyFont="1" applyFill="1" applyBorder="1"/>
    <xf numFmtId="0" fontId="25" fillId="15" borderId="0" xfId="0" applyFont="1" applyFill="1"/>
    <xf numFmtId="0" fontId="25" fillId="15" borderId="15" xfId="0" applyFont="1" applyFill="1" applyBorder="1"/>
    <xf numFmtId="0" fontId="25" fillId="15" borderId="13" xfId="0" applyFont="1" applyFill="1" applyBorder="1"/>
    <xf numFmtId="0" fontId="0" fillId="15" borderId="0" xfId="0" applyFill="1"/>
    <xf numFmtId="0" fontId="27" fillId="15" borderId="0" xfId="0" applyFont="1" applyFill="1"/>
    <xf numFmtId="0" fontId="30" fillId="15" borderId="0" xfId="0" applyFont="1" applyFill="1"/>
    <xf numFmtId="0" fontId="30" fillId="3" borderId="17" xfId="0" applyFont="1" applyFill="1" applyBorder="1"/>
    <xf numFmtId="0" fontId="30" fillId="3" borderId="18" xfId="0" applyFont="1" applyFill="1" applyBorder="1"/>
    <xf numFmtId="0" fontId="30" fillId="3" borderId="19" xfId="0" applyFont="1" applyFill="1" applyBorder="1"/>
    <xf numFmtId="0" fontId="30" fillId="3" borderId="21" xfId="0" applyFont="1" applyFill="1" applyBorder="1"/>
    <xf numFmtId="164" fontId="30" fillId="3" borderId="20" xfId="0" applyNumberFormat="1" applyFont="1" applyFill="1" applyBorder="1"/>
    <xf numFmtId="164" fontId="30" fillId="3" borderId="22" xfId="0" applyNumberFormat="1" applyFont="1" applyFill="1" applyBorder="1"/>
    <xf numFmtId="0" fontId="30" fillId="3" borderId="23" xfId="0" applyFont="1" applyFill="1" applyBorder="1"/>
    <xf numFmtId="0" fontId="30" fillId="3" borderId="0" xfId="0" applyFont="1" applyFill="1"/>
    <xf numFmtId="0" fontId="31" fillId="0" borderId="0" xfId="0" applyFont="1"/>
    <xf numFmtId="0" fontId="0" fillId="3" borderId="0" xfId="0" applyFill="1"/>
    <xf numFmtId="0" fontId="30" fillId="0" borderId="0" xfId="0" applyFont="1"/>
    <xf numFmtId="0" fontId="30" fillId="0" borderId="14" xfId="0" applyFont="1" applyBorder="1"/>
    <xf numFmtId="0" fontId="30" fillId="0" borderId="15" xfId="0" applyFont="1" applyBorder="1"/>
    <xf numFmtId="0" fontId="32" fillId="0" borderId="15" xfId="0" applyFont="1" applyBorder="1"/>
    <xf numFmtId="0" fontId="32" fillId="3" borderId="15" xfId="0" applyFont="1" applyFill="1" applyBorder="1"/>
    <xf numFmtId="0" fontId="28" fillId="0" borderId="0" xfId="0" applyFont="1"/>
    <xf numFmtId="0" fontId="31" fillId="0" borderId="19" xfId="0" applyFont="1" applyBorder="1"/>
    <xf numFmtId="0" fontId="31" fillId="0" borderId="21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4" borderId="1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2" fillId="0" borderId="0" xfId="0" applyFont="1"/>
    <xf numFmtId="0" fontId="14" fillId="0" borderId="0" xfId="0" applyFont="1" applyAlignment="1">
      <alignment horizontal="left" wrapText="1"/>
    </xf>
    <xf numFmtId="2" fontId="3" fillId="0" borderId="11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nmu2.mahidol.ac.th/thaifcd/search_food_by_name_result.php?food_id=291&amp;rk=" TargetMode="External"/><Relationship Id="rId3" Type="http://schemas.openxmlformats.org/officeDocument/2006/relationships/hyperlink" Target="https://kg-m3.com/material/milk-cow-whole" TargetMode="External"/><Relationship Id="rId7" Type="http://schemas.openxmlformats.org/officeDocument/2006/relationships/hyperlink" Target="https://inmu2.mahidol.ac.th/thaifcd/search_food_by_name_result.php?food_id=1672&amp;rk=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inmu2.mahidol.ac.th/thaifcd/search_food_by_name_result.php?food_id=1762&amp;rk=" TargetMode="External"/><Relationship Id="rId1" Type="http://schemas.openxmlformats.org/officeDocument/2006/relationships/hyperlink" Target="https://inmu2.mahidol.ac.th/thaifcd/search_food_by_name_result.php?food_id=1672&amp;rk=" TargetMode="External"/><Relationship Id="rId6" Type="http://schemas.openxmlformats.org/officeDocument/2006/relationships/hyperlink" Target="https://inmu2.mahidol.ac.th/thaifcd/search_food_by_name_result.php?food_id=1762&amp;rk=" TargetMode="External"/><Relationship Id="rId11" Type="http://schemas.openxmlformats.org/officeDocument/2006/relationships/hyperlink" Target="https://inmu2.mahidol.ac.th/thaifcd/search_food_by_name_result.php?food_id=1004&amp;rk=" TargetMode="External"/><Relationship Id="rId5" Type="http://schemas.openxmlformats.org/officeDocument/2006/relationships/hyperlink" Target="https://inmu2.mahidol.ac.th/thaifcd/search_food_by_name_result.php?food_id=1764&amp;rk=" TargetMode="External"/><Relationship Id="rId10" Type="http://schemas.openxmlformats.org/officeDocument/2006/relationships/hyperlink" Target="https://inmu2.mahidol.ac.th/thaifcd/search_food_by_name_result.php?food_id=1664&amp;rk=" TargetMode="External"/><Relationship Id="rId4" Type="http://schemas.openxmlformats.org/officeDocument/2006/relationships/hyperlink" Target="https://inmu2.mahidol.ac.th/thaifcd/search_food_by_name_result.php?food_id=291&amp;rk=" TargetMode="External"/><Relationship Id="rId9" Type="http://schemas.openxmlformats.org/officeDocument/2006/relationships/hyperlink" Target="https://inmu2.mahidol.ac.th/thaifcd/search_food_by_name_result.php?food_id=1764&amp;rk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3353-CDF2-425F-B31B-F13EC14EE0C5}">
  <dimension ref="B3:M31"/>
  <sheetViews>
    <sheetView tabSelected="1" topLeftCell="A13" workbookViewId="0">
      <selection activeCell="B5" sqref="B5:B30"/>
    </sheetView>
  </sheetViews>
  <sheetFormatPr defaultColWidth="9.140625" defaultRowHeight="21.75"/>
  <cols>
    <col min="1" max="1" width="9.140625" style="4"/>
    <col min="2" max="2" width="32.28515625" style="4" bestFit="1" customWidth="1"/>
    <col min="3" max="3" width="35.7109375" style="4" customWidth="1"/>
    <col min="4" max="4" width="8.140625" style="4" customWidth="1"/>
    <col min="5" max="10" width="8.140625" style="7" customWidth="1"/>
    <col min="11" max="11" width="18.140625" style="8" bestFit="1" customWidth="1"/>
    <col min="12" max="12" width="51.7109375" style="4" customWidth="1"/>
    <col min="13" max="13" width="72.28515625" style="4" bestFit="1" customWidth="1"/>
    <col min="14" max="16384" width="9.140625" style="4"/>
  </cols>
  <sheetData>
    <row r="3" spans="2:13">
      <c r="B3" s="129" t="s">
        <v>0</v>
      </c>
      <c r="C3" s="129" t="s">
        <v>1</v>
      </c>
      <c r="D3" s="131" t="s">
        <v>74</v>
      </c>
      <c r="E3" s="129" t="s">
        <v>87</v>
      </c>
      <c r="F3" s="129"/>
      <c r="G3" s="129"/>
      <c r="H3" s="129"/>
      <c r="I3" s="129"/>
      <c r="J3" s="129"/>
      <c r="K3" s="130" t="s">
        <v>75</v>
      </c>
      <c r="L3" s="129" t="s">
        <v>13</v>
      </c>
      <c r="M3" s="128" t="s">
        <v>85</v>
      </c>
    </row>
    <row r="4" spans="2:13">
      <c r="B4" s="129"/>
      <c r="C4" s="129"/>
      <c r="D4" s="132"/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30"/>
      <c r="L4" s="129"/>
      <c r="M4" s="128"/>
    </row>
    <row r="5" spans="2:13" ht="22.5" thickBot="1">
      <c r="B5" s="2" t="s">
        <v>2</v>
      </c>
      <c r="C5" s="2" t="s">
        <v>70</v>
      </c>
      <c r="D5" s="2">
        <v>1</v>
      </c>
      <c r="E5" s="1">
        <v>175.14</v>
      </c>
      <c r="F5" s="1">
        <v>246.68</v>
      </c>
      <c r="G5" s="1">
        <v>268.83999999999997</v>
      </c>
      <c r="H5" s="1">
        <v>307.64</v>
      </c>
      <c r="I5" s="1">
        <v>314.85000000000002</v>
      </c>
      <c r="J5" s="1">
        <v>262.05</v>
      </c>
      <c r="K5" s="6">
        <f>(AVERAGE(E5:J5)*D5)</f>
        <v>262.53333333333336</v>
      </c>
      <c r="L5" s="5" t="s">
        <v>14</v>
      </c>
    </row>
    <row r="6" spans="2:13" ht="30">
      <c r="B6" s="2" t="s">
        <v>3</v>
      </c>
      <c r="C6" s="17" t="s">
        <v>88</v>
      </c>
      <c r="D6" s="2">
        <v>1</v>
      </c>
      <c r="E6" s="1">
        <v>56.66</v>
      </c>
      <c r="F6" s="1">
        <v>78.34</v>
      </c>
      <c r="G6" s="1">
        <v>85.94</v>
      </c>
      <c r="H6" s="1">
        <v>75.069999999999993</v>
      </c>
      <c r="I6" s="1">
        <v>62.31</v>
      </c>
      <c r="J6" s="1">
        <v>50.41</v>
      </c>
      <c r="K6" s="6">
        <f t="shared" ref="K6:K30" si="0">(AVERAGE(E6:J6)*D6)</f>
        <v>68.12166666666667</v>
      </c>
      <c r="L6" s="16" t="s">
        <v>90</v>
      </c>
      <c r="M6" s="19" t="s">
        <v>91</v>
      </c>
    </row>
    <row r="7" spans="2:13">
      <c r="B7" s="2" t="s">
        <v>4</v>
      </c>
      <c r="C7" s="2" t="s">
        <v>69</v>
      </c>
      <c r="D7" s="2">
        <v>1</v>
      </c>
      <c r="E7" s="1">
        <v>50.77</v>
      </c>
      <c r="F7" s="1">
        <v>64.819999999999993</v>
      </c>
      <c r="G7" s="1">
        <v>67.48</v>
      </c>
      <c r="H7" s="1">
        <v>66.42</v>
      </c>
      <c r="I7" s="1">
        <v>63.38</v>
      </c>
      <c r="J7" s="1">
        <v>47.82</v>
      </c>
      <c r="K7" s="6">
        <f t="shared" si="0"/>
        <v>60.115000000000002</v>
      </c>
      <c r="L7" s="3" t="s">
        <v>15</v>
      </c>
    </row>
    <row r="8" spans="2:13">
      <c r="B8" s="2" t="s">
        <v>5</v>
      </c>
      <c r="C8" s="2" t="s">
        <v>68</v>
      </c>
      <c r="D8" s="2">
        <v>1</v>
      </c>
      <c r="E8" s="1">
        <v>47.83</v>
      </c>
      <c r="F8" s="1">
        <v>70.58</v>
      </c>
      <c r="G8" s="1">
        <v>72.37</v>
      </c>
      <c r="H8" s="1">
        <v>79.97</v>
      </c>
      <c r="I8" s="1">
        <v>75.739999999999995</v>
      </c>
      <c r="J8" s="1">
        <v>68.25</v>
      </c>
      <c r="K8" s="6">
        <f t="shared" si="0"/>
        <v>69.123333333333335</v>
      </c>
      <c r="L8" s="3" t="s">
        <v>16</v>
      </c>
    </row>
    <row r="9" spans="2:13">
      <c r="B9" s="2" t="s">
        <v>6</v>
      </c>
      <c r="C9" s="2" t="s">
        <v>67</v>
      </c>
      <c r="D9" s="2">
        <v>1</v>
      </c>
      <c r="E9" s="1">
        <v>42.44</v>
      </c>
      <c r="F9" s="1">
        <v>54.75</v>
      </c>
      <c r="G9" s="1">
        <v>57.98</v>
      </c>
      <c r="H9" s="1">
        <v>65.48</v>
      </c>
      <c r="I9" s="1">
        <v>59.48</v>
      </c>
      <c r="J9" s="1">
        <v>48.57</v>
      </c>
      <c r="K9" s="6">
        <f t="shared" si="0"/>
        <v>54.783333333333331</v>
      </c>
      <c r="L9" s="3" t="s">
        <v>17</v>
      </c>
    </row>
    <row r="10" spans="2:13">
      <c r="B10" s="2" t="s">
        <v>18</v>
      </c>
      <c r="C10" s="2" t="s">
        <v>66</v>
      </c>
      <c r="D10" s="2">
        <v>1</v>
      </c>
      <c r="E10" s="1">
        <v>23.73</v>
      </c>
      <c r="F10" s="1">
        <v>31.88</v>
      </c>
      <c r="G10" s="1">
        <v>37.75</v>
      </c>
      <c r="H10" s="1">
        <v>39.15</v>
      </c>
      <c r="I10" s="1">
        <v>37.44</v>
      </c>
      <c r="J10" s="1">
        <v>30.02</v>
      </c>
      <c r="K10" s="6">
        <f t="shared" si="0"/>
        <v>33.328333333333333</v>
      </c>
      <c r="L10" s="3" t="s">
        <v>19</v>
      </c>
    </row>
    <row r="11" spans="2:13">
      <c r="B11" s="2" t="s">
        <v>21</v>
      </c>
      <c r="C11" s="2" t="s">
        <v>65</v>
      </c>
      <c r="D11" s="2">
        <v>1</v>
      </c>
      <c r="E11" s="1">
        <v>21.39</v>
      </c>
      <c r="F11" s="1">
        <v>28.01</v>
      </c>
      <c r="G11" s="1">
        <v>32.71</v>
      </c>
      <c r="H11" s="1">
        <v>34.99</v>
      </c>
      <c r="I11" s="1">
        <v>34.06</v>
      </c>
      <c r="J11" s="1">
        <v>28.59</v>
      </c>
      <c r="K11" s="6">
        <f t="shared" si="0"/>
        <v>29.958333333333339</v>
      </c>
      <c r="L11" s="3" t="s">
        <v>20</v>
      </c>
    </row>
    <row r="12" spans="2:13">
      <c r="B12" s="2" t="s">
        <v>22</v>
      </c>
      <c r="C12" s="2" t="s">
        <v>64</v>
      </c>
      <c r="D12" s="2">
        <v>1</v>
      </c>
      <c r="E12" s="1">
        <v>17.48</v>
      </c>
      <c r="F12" s="1">
        <v>25.45</v>
      </c>
      <c r="G12" s="1">
        <v>28.68</v>
      </c>
      <c r="H12" s="1">
        <v>28.02</v>
      </c>
      <c r="I12" s="1">
        <v>27.31</v>
      </c>
      <c r="J12" s="1">
        <v>21.09</v>
      </c>
      <c r="K12" s="6">
        <f t="shared" si="0"/>
        <v>24.671666666666667</v>
      </c>
      <c r="L12" s="3" t="s">
        <v>23</v>
      </c>
    </row>
    <row r="13" spans="2:13">
      <c r="B13" s="2" t="s">
        <v>24</v>
      </c>
      <c r="C13" s="2" t="s">
        <v>63</v>
      </c>
      <c r="D13" s="2">
        <v>1</v>
      </c>
      <c r="E13" s="1">
        <v>159.24</v>
      </c>
      <c r="F13" s="1">
        <v>208.26</v>
      </c>
      <c r="G13" s="1">
        <v>218.36</v>
      </c>
      <c r="H13" s="1">
        <v>243.69</v>
      </c>
      <c r="I13" s="1">
        <v>214.32</v>
      </c>
      <c r="J13" s="1">
        <v>169.72</v>
      </c>
      <c r="K13" s="6">
        <f t="shared" si="0"/>
        <v>202.26499999999999</v>
      </c>
      <c r="L13" s="3" t="s">
        <v>25</v>
      </c>
    </row>
    <row r="14" spans="2:13">
      <c r="B14" s="2" t="s">
        <v>26</v>
      </c>
      <c r="C14" s="2" t="s">
        <v>62</v>
      </c>
      <c r="D14" s="2">
        <v>1</v>
      </c>
      <c r="E14" s="1">
        <v>18.77</v>
      </c>
      <c r="F14" s="1">
        <v>27.51</v>
      </c>
      <c r="G14" s="1">
        <v>29.29</v>
      </c>
      <c r="H14" s="1">
        <v>29.79</v>
      </c>
      <c r="I14" s="1">
        <v>23.93</v>
      </c>
      <c r="J14" s="1">
        <v>20.73</v>
      </c>
      <c r="K14" s="6">
        <f t="shared" si="0"/>
        <v>25.00333333333333</v>
      </c>
      <c r="L14" s="3" t="s">
        <v>27</v>
      </c>
    </row>
    <row r="15" spans="2:13">
      <c r="B15" s="2" t="s">
        <v>28</v>
      </c>
      <c r="C15" s="2" t="s">
        <v>61</v>
      </c>
      <c r="D15" s="2">
        <v>1</v>
      </c>
      <c r="E15" s="1">
        <v>49.42</v>
      </c>
      <c r="F15" s="1">
        <v>56.98</v>
      </c>
      <c r="G15" s="1">
        <v>61.09</v>
      </c>
      <c r="H15" s="1">
        <v>61.11</v>
      </c>
      <c r="I15" s="1">
        <v>55.06</v>
      </c>
      <c r="J15" s="1">
        <v>48.85</v>
      </c>
      <c r="K15" s="6">
        <f t="shared" si="0"/>
        <v>55.418333333333344</v>
      </c>
      <c r="L15" s="3" t="s">
        <v>29</v>
      </c>
    </row>
    <row r="16" spans="2:13">
      <c r="B16" s="2" t="s">
        <v>30</v>
      </c>
      <c r="C16" s="2" t="s">
        <v>60</v>
      </c>
      <c r="D16" s="2">
        <v>1</v>
      </c>
      <c r="E16" s="1">
        <v>23.9</v>
      </c>
      <c r="F16" s="1">
        <v>32.090000000000003</v>
      </c>
      <c r="G16" s="1">
        <v>35.770000000000003</v>
      </c>
      <c r="H16" s="1">
        <v>39.03</v>
      </c>
      <c r="I16" s="1">
        <v>30.6</v>
      </c>
      <c r="J16" s="1">
        <v>24.75</v>
      </c>
      <c r="K16" s="6">
        <f t="shared" si="0"/>
        <v>31.023333333333337</v>
      </c>
      <c r="L16" s="3" t="s">
        <v>31</v>
      </c>
    </row>
    <row r="17" spans="2:13">
      <c r="B17" s="2" t="s">
        <v>32</v>
      </c>
      <c r="C17" s="17" t="s">
        <v>89</v>
      </c>
      <c r="D17" s="2">
        <v>1</v>
      </c>
      <c r="E17" s="1">
        <v>48.63</v>
      </c>
      <c r="F17" s="1">
        <v>68.849999999999994</v>
      </c>
      <c r="G17" s="1">
        <v>75.81</v>
      </c>
      <c r="H17" s="1">
        <v>75.290000000000006</v>
      </c>
      <c r="I17" s="1">
        <v>60.26</v>
      </c>
      <c r="J17" s="1">
        <v>47.68</v>
      </c>
      <c r="K17" s="6">
        <f t="shared" si="0"/>
        <v>62.75333333333333</v>
      </c>
      <c r="L17" s="16" t="s">
        <v>90</v>
      </c>
      <c r="M17" s="18" t="s">
        <v>92</v>
      </c>
    </row>
    <row r="18" spans="2:13">
      <c r="B18" s="2" t="s">
        <v>33</v>
      </c>
      <c r="C18" s="2" t="s">
        <v>71</v>
      </c>
      <c r="D18" s="2">
        <v>1</v>
      </c>
      <c r="E18" s="1">
        <v>46.77</v>
      </c>
      <c r="F18" s="1">
        <v>61.85</v>
      </c>
      <c r="G18" s="1">
        <v>82.19</v>
      </c>
      <c r="H18" s="1">
        <v>77.75</v>
      </c>
      <c r="I18" s="1">
        <v>65.41</v>
      </c>
      <c r="J18" s="1">
        <v>52.62</v>
      </c>
      <c r="K18" s="6">
        <f t="shared" si="0"/>
        <v>64.431666666666672</v>
      </c>
      <c r="L18" s="3" t="s">
        <v>34</v>
      </c>
    </row>
    <row r="19" spans="2:13">
      <c r="B19" s="2" t="s">
        <v>35</v>
      </c>
      <c r="C19" s="2" t="s">
        <v>59</v>
      </c>
      <c r="D19" s="2">
        <v>1</v>
      </c>
      <c r="E19" s="1">
        <v>22.16</v>
      </c>
      <c r="F19" s="1">
        <v>27.82</v>
      </c>
      <c r="G19" s="1">
        <v>33.450000000000003</v>
      </c>
      <c r="H19" s="1">
        <v>37.31</v>
      </c>
      <c r="I19" s="1">
        <v>34.75</v>
      </c>
      <c r="J19" s="1">
        <v>26.7</v>
      </c>
      <c r="K19" s="6">
        <f t="shared" si="0"/>
        <v>30.364999999999998</v>
      </c>
      <c r="L19" s="3" t="s">
        <v>36</v>
      </c>
    </row>
    <row r="20" spans="2:13" s="9" customFormat="1">
      <c r="B20" s="10" t="s">
        <v>37</v>
      </c>
      <c r="C20" s="10" t="s">
        <v>58</v>
      </c>
      <c r="D20" s="2">
        <v>1</v>
      </c>
      <c r="E20" s="11">
        <v>16.32</v>
      </c>
      <c r="F20" s="11">
        <v>23.4</v>
      </c>
      <c r="G20" s="11">
        <v>22.91</v>
      </c>
      <c r="H20" s="11">
        <v>28.96</v>
      </c>
      <c r="I20" s="11">
        <v>25.06</v>
      </c>
      <c r="J20" s="11">
        <v>16.89</v>
      </c>
      <c r="K20" s="6">
        <f t="shared" si="0"/>
        <v>22.256666666666671</v>
      </c>
      <c r="L20" s="12" t="s">
        <v>90</v>
      </c>
      <c r="M20" s="12" t="s">
        <v>73</v>
      </c>
    </row>
    <row r="21" spans="2:13">
      <c r="B21" s="2" t="s">
        <v>38</v>
      </c>
      <c r="C21" s="2" t="s">
        <v>57</v>
      </c>
      <c r="D21" s="13">
        <v>1.04</v>
      </c>
      <c r="E21" s="1">
        <v>296.19</v>
      </c>
      <c r="F21" s="1">
        <v>230.51</v>
      </c>
      <c r="G21" s="1">
        <v>237.83</v>
      </c>
      <c r="H21" s="1">
        <v>227.02</v>
      </c>
      <c r="I21" s="1">
        <v>207.36</v>
      </c>
      <c r="J21" s="1">
        <v>191.51</v>
      </c>
      <c r="K21" s="6">
        <f t="shared" si="0"/>
        <v>241.00613333333337</v>
      </c>
      <c r="L21" s="3" t="s">
        <v>39</v>
      </c>
    </row>
    <row r="22" spans="2:13">
      <c r="B22" s="2" t="s">
        <v>40</v>
      </c>
      <c r="C22" s="2" t="s">
        <v>56</v>
      </c>
      <c r="D22" s="2">
        <v>1</v>
      </c>
      <c r="E22" s="1">
        <v>57.41</v>
      </c>
      <c r="F22" s="1">
        <v>63.64</v>
      </c>
      <c r="G22" s="1">
        <v>68.5</v>
      </c>
      <c r="H22" s="1">
        <v>66.38</v>
      </c>
      <c r="I22" s="1">
        <v>62.87</v>
      </c>
      <c r="J22" s="1">
        <v>55.34</v>
      </c>
      <c r="K22" s="6">
        <f t="shared" si="0"/>
        <v>62.356666666666662</v>
      </c>
      <c r="L22" s="3" t="s">
        <v>77</v>
      </c>
    </row>
    <row r="23" spans="2:13">
      <c r="B23" s="2" t="s">
        <v>41</v>
      </c>
      <c r="C23" s="2" t="s">
        <v>55</v>
      </c>
      <c r="D23" s="13">
        <v>0.96</v>
      </c>
      <c r="E23" s="1">
        <v>0</v>
      </c>
      <c r="F23" s="1">
        <v>231.83</v>
      </c>
      <c r="G23" s="1">
        <v>756.23</v>
      </c>
      <c r="H23" s="1">
        <v>876.81</v>
      </c>
      <c r="I23" s="1">
        <v>581.91</v>
      </c>
      <c r="J23" s="1">
        <v>391.79</v>
      </c>
      <c r="K23" s="6">
        <f t="shared" si="0"/>
        <v>454.17119999999994</v>
      </c>
      <c r="L23" s="3" t="s">
        <v>78</v>
      </c>
    </row>
    <row r="24" spans="2:13">
      <c r="B24" s="3" t="s">
        <v>42</v>
      </c>
      <c r="C24" s="2" t="s">
        <v>54</v>
      </c>
      <c r="D24" s="13">
        <v>1</v>
      </c>
      <c r="E24" s="1">
        <v>542</v>
      </c>
      <c r="F24" s="1">
        <v>788.62</v>
      </c>
      <c r="G24" s="1">
        <v>1012.63</v>
      </c>
      <c r="H24" s="1">
        <v>1193.8800000000001</v>
      </c>
      <c r="I24" s="1">
        <v>1239.21</v>
      </c>
      <c r="J24" s="1">
        <v>954.85</v>
      </c>
      <c r="K24" s="6">
        <f t="shared" si="0"/>
        <v>955.19833333333338</v>
      </c>
      <c r="L24" s="3" t="s">
        <v>79</v>
      </c>
    </row>
    <row r="25" spans="2:13">
      <c r="B25" s="2" t="s">
        <v>43</v>
      </c>
      <c r="C25" s="2" t="s">
        <v>53</v>
      </c>
      <c r="D25" s="2">
        <v>1</v>
      </c>
      <c r="E25" s="1">
        <v>15.97</v>
      </c>
      <c r="F25" s="1">
        <v>23.44</v>
      </c>
      <c r="G25" s="1">
        <v>29.33</v>
      </c>
      <c r="H25" s="1">
        <v>30.44</v>
      </c>
      <c r="I25" s="1">
        <v>20.02</v>
      </c>
      <c r="J25" s="1">
        <v>18.05</v>
      </c>
      <c r="K25" s="6">
        <f t="shared" si="0"/>
        <v>22.875</v>
      </c>
      <c r="L25" s="3" t="s">
        <v>80</v>
      </c>
    </row>
    <row r="26" spans="2:13">
      <c r="B26" s="10" t="s">
        <v>44</v>
      </c>
      <c r="C26" s="10" t="s">
        <v>52</v>
      </c>
      <c r="D26" s="2">
        <v>1</v>
      </c>
      <c r="E26" s="11">
        <v>66.459999999999994</v>
      </c>
      <c r="F26" s="11">
        <v>92.13</v>
      </c>
      <c r="G26" s="11">
        <v>102.76</v>
      </c>
      <c r="H26" s="11">
        <v>94.82</v>
      </c>
      <c r="I26" s="11">
        <v>92.32</v>
      </c>
      <c r="J26" s="11">
        <v>83.44</v>
      </c>
      <c r="K26" s="6">
        <f t="shared" si="0"/>
        <v>88.654999999999987</v>
      </c>
      <c r="L26" s="12" t="s">
        <v>90</v>
      </c>
      <c r="M26" s="12" t="s">
        <v>72</v>
      </c>
    </row>
    <row r="27" spans="2:13">
      <c r="B27" s="2" t="s">
        <v>45</v>
      </c>
      <c r="C27" s="2" t="s">
        <v>51</v>
      </c>
      <c r="D27" s="2">
        <v>1</v>
      </c>
      <c r="E27" s="1">
        <v>4.72</v>
      </c>
      <c r="F27" s="1">
        <v>6.23</v>
      </c>
      <c r="G27" s="1">
        <v>7.53</v>
      </c>
      <c r="H27" s="1">
        <v>7.79</v>
      </c>
      <c r="I27" s="1">
        <v>6.64</v>
      </c>
      <c r="J27" s="1">
        <v>5.29</v>
      </c>
      <c r="K27" s="6">
        <f t="shared" si="0"/>
        <v>6.3666666666666663</v>
      </c>
      <c r="L27" s="3" t="s">
        <v>81</v>
      </c>
    </row>
    <row r="28" spans="2:13">
      <c r="B28" s="2" t="s">
        <v>46</v>
      </c>
      <c r="C28" s="2" t="s">
        <v>50</v>
      </c>
      <c r="D28" s="2">
        <v>1</v>
      </c>
      <c r="E28" s="1">
        <v>7.96</v>
      </c>
      <c r="F28" s="1">
        <v>9.81</v>
      </c>
      <c r="G28" s="1">
        <v>11.1</v>
      </c>
      <c r="H28" s="1">
        <v>11.24</v>
      </c>
      <c r="I28" s="1">
        <v>10.19</v>
      </c>
      <c r="J28" s="1">
        <v>8.5500000000000007</v>
      </c>
      <c r="K28" s="6">
        <f t="shared" si="0"/>
        <v>9.8083333333333318</v>
      </c>
      <c r="L28" s="3" t="s">
        <v>82</v>
      </c>
    </row>
    <row r="29" spans="2:13">
      <c r="B29" s="2" t="s">
        <v>47</v>
      </c>
      <c r="C29" s="58" t="s">
        <v>49</v>
      </c>
      <c r="D29" s="2">
        <v>1</v>
      </c>
      <c r="E29" s="1">
        <v>4.1500000000000004</v>
      </c>
      <c r="F29" s="1">
        <v>4.7699999999999996</v>
      </c>
      <c r="G29" s="1">
        <v>5.24</v>
      </c>
      <c r="H29" s="1">
        <v>6.23</v>
      </c>
      <c r="I29" s="1">
        <v>6.41</v>
      </c>
      <c r="J29" s="1">
        <v>5.43</v>
      </c>
      <c r="K29" s="6">
        <f t="shared" si="0"/>
        <v>5.371666666666667</v>
      </c>
      <c r="L29" s="15" t="s">
        <v>86</v>
      </c>
      <c r="M29" s="15" t="s">
        <v>83</v>
      </c>
    </row>
    <row r="30" spans="2:13">
      <c r="B30" s="2" t="s">
        <v>48</v>
      </c>
      <c r="C30" s="58" t="s">
        <v>170</v>
      </c>
      <c r="D30" s="13">
        <v>1.05</v>
      </c>
      <c r="E30" s="1">
        <v>39.159999999999997</v>
      </c>
      <c r="F30" s="1">
        <v>41.44</v>
      </c>
      <c r="G30" s="1">
        <v>43.79</v>
      </c>
      <c r="H30" s="1">
        <v>54.19</v>
      </c>
      <c r="I30" s="1">
        <v>48.22</v>
      </c>
      <c r="J30" s="1">
        <v>45.05</v>
      </c>
      <c r="K30" s="6">
        <f t="shared" si="0"/>
        <v>47.573749999999997</v>
      </c>
      <c r="L30" s="15" t="s">
        <v>86</v>
      </c>
      <c r="M30" s="15" t="s">
        <v>84</v>
      </c>
    </row>
    <row r="31" spans="2:13">
      <c r="D31" s="14" t="s">
        <v>76</v>
      </c>
    </row>
  </sheetData>
  <mergeCells count="7">
    <mergeCell ref="M3:M4"/>
    <mergeCell ref="B3:B4"/>
    <mergeCell ref="C3:C4"/>
    <mergeCell ref="E3:J3"/>
    <mergeCell ref="K3:K4"/>
    <mergeCell ref="L3:L4"/>
    <mergeCell ref="D3:D4"/>
  </mergeCells>
  <hyperlinks>
    <hyperlink ref="L26" r:id="rId1" display="https://inmu2.mahidol.ac.th/thaifcd/search_food_by_name_result.php?food_id=1672&amp;rk=" xr:uid="{8B108DD6-AB46-4D43-92F7-B15DFFDC8323}"/>
    <hyperlink ref="L20" r:id="rId2" display="https://inmu2.mahidol.ac.th/thaifcd/search_food_by_name_result.php?food_id=1762&amp;rk=" xr:uid="{C791F72B-A4AE-4F0C-AAE5-2CCF2D85E300}"/>
    <hyperlink ref="D31" r:id="rId3" xr:uid="{51FC1592-FD01-45FB-B957-6BEBC06D2A45}"/>
    <hyperlink ref="L29" r:id="rId4" display="https://inmu2.mahidol.ac.th/thaifcd/search_food_by_name_result.php?food_id=291&amp;rk=" xr:uid="{15DE0F7D-CF11-4AE0-8491-16C67417A5E2}"/>
    <hyperlink ref="L30" r:id="rId5" display="https://inmu2.mahidol.ac.th/thaifcd/search_food_by_name_result.php?food_id=1764&amp;rk=" xr:uid="{D46088AC-85FF-4856-8244-E8DA5D2D0419}"/>
    <hyperlink ref="M20" r:id="rId6" xr:uid="{D4C75337-3138-4A51-9C1F-B6B5EFEF76B0}"/>
    <hyperlink ref="M26" r:id="rId7" xr:uid="{8E6DAA74-6B42-4080-AA9E-9B22320B2D48}"/>
    <hyperlink ref="M29" r:id="rId8" xr:uid="{E10E6671-1C91-4305-A391-6D8021407013}"/>
    <hyperlink ref="M30" r:id="rId9" xr:uid="{C9FCE64B-9B98-4A8A-AB81-6C4A07B2286F}"/>
    <hyperlink ref="M6" r:id="rId10" xr:uid="{3554F655-5A07-5242-A29A-A5874784DA3F}"/>
    <hyperlink ref="M17" r:id="rId11" xr:uid="{B4944734-4294-AA4B-A0B7-7235EB3E7053}"/>
  </hyperlinks>
  <pageMargins left="0.7" right="0.7" top="0.75" bottom="0.75" header="0.3" footer="0.3"/>
  <pageSetup paperSize="9"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14119-0D98-F241-AF45-F4843964FAD8}">
  <dimension ref="A1:K34"/>
  <sheetViews>
    <sheetView zoomScale="87" workbookViewId="0">
      <selection activeCell="I6" sqref="I6"/>
    </sheetView>
  </sheetViews>
  <sheetFormatPr defaultColWidth="11.42578125" defaultRowHeight="15"/>
  <cols>
    <col min="1" max="1" width="38.140625" customWidth="1"/>
    <col min="2" max="2" width="49" customWidth="1"/>
  </cols>
  <sheetData>
    <row r="1" spans="1:11" ht="28.5">
      <c r="A1" s="41" t="s">
        <v>93</v>
      </c>
      <c r="B1" s="41"/>
      <c r="C1" s="41"/>
      <c r="D1" s="41"/>
      <c r="E1" s="42"/>
    </row>
    <row r="2" spans="1:11" ht="15.75">
      <c r="A2" s="42"/>
      <c r="B2" s="42"/>
      <c r="C2" s="42"/>
      <c r="D2" s="42"/>
      <c r="E2" s="42"/>
    </row>
    <row r="3" spans="1:11" ht="16.5" thickBot="1">
      <c r="A3" s="43" t="s">
        <v>150</v>
      </c>
      <c r="B3" s="43"/>
      <c r="C3" s="43"/>
      <c r="D3" s="43"/>
      <c r="E3" s="42"/>
    </row>
    <row r="4" spans="1:11" ht="15.75">
      <c r="A4" s="44" t="s">
        <v>95</v>
      </c>
      <c r="B4" s="44"/>
      <c r="C4" s="44"/>
      <c r="D4" s="44"/>
      <c r="E4" s="42"/>
      <c r="I4" s="139" t="s">
        <v>178</v>
      </c>
    </row>
    <row r="5" spans="1:11" ht="15.75">
      <c r="A5" s="44" t="s">
        <v>96</v>
      </c>
      <c r="B5" s="44"/>
      <c r="C5" s="42"/>
      <c r="D5" s="42"/>
      <c r="E5" s="42"/>
      <c r="I5" s="140"/>
    </row>
    <row r="6" spans="1:11" ht="16.5" thickBot="1">
      <c r="A6" s="42"/>
      <c r="B6" s="42"/>
      <c r="C6" s="42"/>
      <c r="D6" s="42"/>
      <c r="E6" s="42"/>
      <c r="I6" s="79">
        <v>22.256666666666671</v>
      </c>
    </row>
    <row r="7" spans="1:11">
      <c r="A7" s="141" t="s">
        <v>151</v>
      </c>
      <c r="B7" s="141"/>
      <c r="C7" s="141"/>
      <c r="D7" s="141"/>
      <c r="E7" s="141"/>
    </row>
    <row r="8" spans="1:11">
      <c r="A8" s="141" t="s">
        <v>152</v>
      </c>
      <c r="B8" s="141"/>
      <c r="C8" s="141"/>
      <c r="D8" s="141"/>
      <c r="E8" s="141"/>
    </row>
    <row r="9" spans="1:11">
      <c r="A9" s="141" t="s">
        <v>153</v>
      </c>
      <c r="B9" s="141"/>
      <c r="C9" s="141"/>
      <c r="D9" s="141"/>
      <c r="E9" s="141"/>
    </row>
    <row r="10" spans="1:11">
      <c r="A10" s="141" t="s">
        <v>154</v>
      </c>
      <c r="B10" s="141"/>
      <c r="C10" s="141"/>
      <c r="D10" s="141"/>
      <c r="E10" s="141"/>
    </row>
    <row r="11" spans="1:11" ht="15.75">
      <c r="A11" s="138"/>
      <c r="B11" s="138"/>
      <c r="C11" s="138"/>
      <c r="D11" s="138"/>
      <c r="E11" s="138"/>
    </row>
    <row r="12" spans="1:11" ht="50.25" thickBot="1">
      <c r="A12" s="45" t="s">
        <v>101</v>
      </c>
      <c r="B12" s="46" t="s">
        <v>102</v>
      </c>
      <c r="C12" s="46" t="s">
        <v>103</v>
      </c>
      <c r="D12" s="46" t="s">
        <v>104</v>
      </c>
      <c r="E12" s="42"/>
      <c r="F12" s="76"/>
      <c r="G12" s="76"/>
      <c r="H12" s="130" t="s">
        <v>178</v>
      </c>
    </row>
    <row r="13" spans="1:11" ht="26.25">
      <c r="A13" s="47" t="s">
        <v>105</v>
      </c>
      <c r="B13" s="48" t="s">
        <v>106</v>
      </c>
      <c r="C13" s="48" t="s">
        <v>107</v>
      </c>
      <c r="D13" s="48" t="s">
        <v>108</v>
      </c>
      <c r="E13" s="42"/>
      <c r="F13" s="76" t="s">
        <v>180</v>
      </c>
      <c r="G13" s="76" t="s">
        <v>179</v>
      </c>
      <c r="H13" s="130"/>
      <c r="I13" s="65" t="s">
        <v>176</v>
      </c>
      <c r="J13" s="65" t="s">
        <v>175</v>
      </c>
      <c r="K13" s="81" t="s">
        <v>177</v>
      </c>
    </row>
    <row r="14" spans="1:11" ht="25.5">
      <c r="A14" s="49" t="s">
        <v>109</v>
      </c>
      <c r="B14" s="50" t="s">
        <v>110</v>
      </c>
      <c r="C14" s="51" t="s">
        <v>111</v>
      </c>
      <c r="D14" s="52">
        <v>125</v>
      </c>
      <c r="E14" s="42"/>
      <c r="F14" s="77"/>
      <c r="G14" s="77"/>
      <c r="I14" t="e">
        <f>VLOOKUP(A14,'Flux compute'!A:D,3,0)</f>
        <v>#N/A</v>
      </c>
      <c r="J14" t="e">
        <f>VLOOKUP(A14,'Flux compute'!A:D,2,0)</f>
        <v>#N/A</v>
      </c>
      <c r="K14" s="82"/>
    </row>
    <row r="15" spans="1:11" ht="15.75">
      <c r="A15" s="49" t="s">
        <v>112</v>
      </c>
      <c r="B15" s="50" t="s">
        <v>113</v>
      </c>
      <c r="C15" s="51" t="s">
        <v>114</v>
      </c>
      <c r="D15" s="52">
        <v>72.2</v>
      </c>
      <c r="E15" s="42"/>
      <c r="F15" s="52">
        <v>72.2</v>
      </c>
      <c r="G15" s="77"/>
      <c r="I15" t="e">
        <f>VLOOKUP(A15,'Flux compute'!A:D,3,0)</f>
        <v>#N/A</v>
      </c>
      <c r="J15" t="e">
        <f>VLOOKUP(A15,'Flux compute'!A:D,2,0)</f>
        <v>#N/A</v>
      </c>
      <c r="K15" s="82"/>
    </row>
    <row r="16" spans="1:11" ht="15.75">
      <c r="A16" s="49" t="s">
        <v>115</v>
      </c>
      <c r="B16" s="50" t="s">
        <v>116</v>
      </c>
      <c r="C16" s="51" t="s">
        <v>114</v>
      </c>
      <c r="D16" s="52">
        <v>15.75</v>
      </c>
      <c r="E16" s="42"/>
      <c r="F16" s="52">
        <v>15.75</v>
      </c>
      <c r="G16" s="77">
        <f>F16/SUM($F$16:$F$34)*100</f>
        <v>44.298975048285875</v>
      </c>
      <c r="H16">
        <f>G16/100*$I$6</f>
        <v>9.859475213246828</v>
      </c>
      <c r="I16" t="e">
        <f>VLOOKUP(A16,'Flux compute'!A:D,3,0)</f>
        <v>#N/A</v>
      </c>
      <c r="J16" t="e">
        <f>VLOOKUP(A16,'Flux compute'!A:D,2,0)</f>
        <v>#N/A</v>
      </c>
      <c r="K16" s="82"/>
    </row>
    <row r="17" spans="1:11" ht="25.5">
      <c r="A17" s="49" t="s">
        <v>117</v>
      </c>
      <c r="B17" s="50" t="s">
        <v>118</v>
      </c>
      <c r="C17" s="51" t="s">
        <v>114</v>
      </c>
      <c r="D17" s="52">
        <v>5.75</v>
      </c>
      <c r="E17" s="42"/>
      <c r="F17" s="52">
        <v>5.75</v>
      </c>
      <c r="G17" s="77">
        <f t="shared" ref="G17:G34" si="0">F17/SUM($F$16:$F$34)*100</f>
        <v>16.172641684294845</v>
      </c>
      <c r="H17">
        <f t="shared" ref="H17:H34" si="1">G17/100*$I$6</f>
        <v>3.5994909508678901</v>
      </c>
      <c r="I17" t="e">
        <f>VLOOKUP(A17,'Flux compute'!A:D,3,0)</f>
        <v>#N/A</v>
      </c>
      <c r="J17" t="e">
        <f>VLOOKUP(A17,'Flux compute'!A:D,2,0)</f>
        <v>#N/A</v>
      </c>
      <c r="K17" s="82"/>
    </row>
    <row r="18" spans="1:11" ht="37.5">
      <c r="A18" s="49" t="s">
        <v>119</v>
      </c>
      <c r="B18" s="50" t="s">
        <v>120</v>
      </c>
      <c r="C18" s="51" t="s">
        <v>114</v>
      </c>
      <c r="D18" s="52">
        <v>0.7</v>
      </c>
      <c r="E18" s="42"/>
      <c r="F18" s="52">
        <v>0.7</v>
      </c>
      <c r="G18" s="77">
        <f t="shared" si="0"/>
        <v>1.9688433354793724</v>
      </c>
      <c r="H18">
        <f t="shared" si="1"/>
        <v>0.43819889836652576</v>
      </c>
      <c r="I18" t="e">
        <f>VLOOKUP(A18,'Flux compute'!A:D,3,0)</f>
        <v>#N/A</v>
      </c>
      <c r="J18" t="e">
        <f>VLOOKUP(A18,'Flux compute'!A:D,2,0)</f>
        <v>#N/A</v>
      </c>
      <c r="K18" s="82"/>
    </row>
    <row r="19" spans="1:11" ht="15.75">
      <c r="A19" s="49" t="s">
        <v>121</v>
      </c>
      <c r="B19" s="50" t="s">
        <v>122</v>
      </c>
      <c r="C19" s="51" t="s">
        <v>114</v>
      </c>
      <c r="D19" s="52">
        <v>3.5</v>
      </c>
      <c r="E19" s="42"/>
      <c r="F19" s="52">
        <v>3.5</v>
      </c>
      <c r="G19" s="77">
        <f t="shared" si="0"/>
        <v>9.8442166773968616</v>
      </c>
      <c r="H19">
        <f t="shared" si="1"/>
        <v>2.1909944918326283</v>
      </c>
      <c r="I19" t="e">
        <f>VLOOKUP(A19,'Flux compute'!A:D,3,0)</f>
        <v>#N/A</v>
      </c>
      <c r="J19" t="e">
        <f>VLOOKUP(A19,'Flux compute'!A:D,2,0)</f>
        <v>#N/A</v>
      </c>
      <c r="K19" s="82"/>
    </row>
    <row r="20" spans="1:11" ht="15.75">
      <c r="A20" s="49" t="s">
        <v>123</v>
      </c>
      <c r="B20" s="50" t="s">
        <v>113</v>
      </c>
      <c r="C20" s="51" t="s">
        <v>114</v>
      </c>
      <c r="D20" s="52">
        <v>2.1</v>
      </c>
      <c r="E20" s="42"/>
      <c r="F20" s="52">
        <v>2.1</v>
      </c>
      <c r="G20" s="77">
        <f t="shared" si="0"/>
        <v>5.9065300064381177</v>
      </c>
      <c r="H20">
        <f t="shared" si="1"/>
        <v>1.3145966950995773</v>
      </c>
      <c r="I20" t="e">
        <f>VLOOKUP(A20,'Flux compute'!A:D,3,0)</f>
        <v>#N/A</v>
      </c>
      <c r="J20" t="e">
        <f>VLOOKUP(A20,'Flux compute'!A:D,2,0)</f>
        <v>#N/A</v>
      </c>
      <c r="K20" s="82"/>
    </row>
    <row r="21" spans="1:11" ht="15.75">
      <c r="A21" s="53" t="s">
        <v>124</v>
      </c>
      <c r="B21" s="54" t="s">
        <v>125</v>
      </c>
      <c r="C21" s="55" t="s">
        <v>126</v>
      </c>
      <c r="D21" s="56">
        <v>76</v>
      </c>
      <c r="E21" s="42"/>
      <c r="F21" s="78">
        <f>D21/1000</f>
        <v>7.5999999999999998E-2</v>
      </c>
      <c r="G21" s="77">
        <f t="shared" si="0"/>
        <v>0.21376013356633186</v>
      </c>
      <c r="H21">
        <f t="shared" si="1"/>
        <v>4.7575880394079936E-2</v>
      </c>
      <c r="I21" t="str">
        <f>VLOOKUP(A21,'Flux compute'!A:D,3,0)</f>
        <v>EX_ca2(e)</v>
      </c>
      <c r="J21">
        <f>VLOOKUP(A21,'Flux compute'!A:D,2,0)</f>
        <v>40.078000000000003</v>
      </c>
      <c r="K21" s="82">
        <f>H21/J21*1000</f>
        <v>1.1870821995628507</v>
      </c>
    </row>
    <row r="22" spans="1:11" ht="15.75">
      <c r="A22" s="53" t="s">
        <v>143</v>
      </c>
      <c r="B22" s="54" t="s">
        <v>125</v>
      </c>
      <c r="C22" s="55" t="s">
        <v>126</v>
      </c>
      <c r="D22" s="56">
        <v>185</v>
      </c>
      <c r="E22" s="42"/>
      <c r="F22" s="78">
        <f t="shared" ref="F22:F34" si="2">D22/1000</f>
        <v>0.185</v>
      </c>
      <c r="G22" s="77">
        <f t="shared" si="0"/>
        <v>0.52033716723383416</v>
      </c>
      <c r="H22">
        <f t="shared" si="1"/>
        <v>0.11580970885401037</v>
      </c>
      <c r="I22" t="str">
        <f>VLOOKUP(A22,'Flux compute'!A:D,3,0)</f>
        <v>EX_pi(e)</v>
      </c>
      <c r="J22">
        <f>VLOOKUP(A22,'Flux compute'!A:D,2,0)</f>
        <v>30.973762000000001</v>
      </c>
      <c r="K22" s="82">
        <f t="shared" ref="K22:K34" si="3">H22/J22*1000</f>
        <v>3.7389616687185225</v>
      </c>
    </row>
    <row r="23" spans="1:11" ht="15.75">
      <c r="A23" s="53" t="s">
        <v>127</v>
      </c>
      <c r="B23" s="54" t="s">
        <v>125</v>
      </c>
      <c r="C23" s="55" t="s">
        <v>126</v>
      </c>
      <c r="D23" s="56">
        <v>87</v>
      </c>
      <c r="E23" s="42"/>
      <c r="F23" s="78">
        <f t="shared" si="2"/>
        <v>8.6999999999999994E-2</v>
      </c>
      <c r="G23" s="77">
        <f t="shared" si="0"/>
        <v>0.24469910026672198</v>
      </c>
      <c r="H23">
        <f t="shared" si="1"/>
        <v>5.4461863082696765E-2</v>
      </c>
      <c r="I23" t="str">
        <f>VLOOKUP(A23,'Flux compute'!A:D,3,0)</f>
        <v>EX_na1(e)</v>
      </c>
      <c r="J23">
        <f>VLOOKUP(A23,'Flux compute'!A:D,2,0)</f>
        <v>22.989768999999999</v>
      </c>
      <c r="K23" s="82">
        <f t="shared" si="3"/>
        <v>2.3689608661442731</v>
      </c>
    </row>
    <row r="24" spans="1:11" ht="15.75">
      <c r="A24" s="53" t="s">
        <v>144</v>
      </c>
      <c r="B24" s="54" t="s">
        <v>125</v>
      </c>
      <c r="C24" s="55" t="s">
        <v>126</v>
      </c>
      <c r="D24" s="56">
        <v>306</v>
      </c>
      <c r="E24" s="42"/>
      <c r="F24" s="78">
        <f t="shared" si="2"/>
        <v>0.30599999999999999</v>
      </c>
      <c r="G24" s="77">
        <f t="shared" si="0"/>
        <v>0.86066580093812561</v>
      </c>
      <c r="H24">
        <f t="shared" si="1"/>
        <v>0.19155551842879553</v>
      </c>
      <c r="I24" t="str">
        <f>VLOOKUP(A24,'Flux compute'!A:D,3,0)</f>
        <v>EX_k(e)</v>
      </c>
      <c r="J24">
        <f>VLOOKUP(A24,'Flux compute'!A:D,2,0)</f>
        <v>39.098300000000002</v>
      </c>
      <c r="K24" s="82">
        <f t="shared" si="3"/>
        <v>4.8993311327805946</v>
      </c>
    </row>
    <row r="25" spans="1:11" ht="15.75">
      <c r="A25" s="53" t="s">
        <v>128</v>
      </c>
      <c r="B25" s="54" t="s">
        <v>125</v>
      </c>
      <c r="C25" s="55" t="s">
        <v>126</v>
      </c>
      <c r="D25" s="56">
        <v>9.5</v>
      </c>
      <c r="E25" s="42"/>
      <c r="F25" s="78">
        <f t="shared" si="2"/>
        <v>9.4999999999999998E-3</v>
      </c>
      <c r="G25" s="77">
        <f t="shared" si="0"/>
        <v>2.6720016695791483E-2</v>
      </c>
      <c r="H25">
        <f t="shared" si="1"/>
        <v>5.946985049259992E-3</v>
      </c>
      <c r="I25" t="str">
        <f>VLOOKUP(A25,'Flux compute'!A:D,3,0)</f>
        <v>EX_fe2(e)</v>
      </c>
      <c r="J25">
        <f>VLOOKUP(A25,'Flux compute'!A:D,2,0)</f>
        <v>55.844999999999999</v>
      </c>
      <c r="K25" s="82">
        <f t="shared" si="3"/>
        <v>0.10649091322875803</v>
      </c>
    </row>
    <row r="26" spans="1:11" ht="15.75">
      <c r="A26" s="53" t="s">
        <v>134</v>
      </c>
      <c r="B26" s="54" t="s">
        <v>125</v>
      </c>
      <c r="C26" s="55" t="s">
        <v>126</v>
      </c>
      <c r="D26" s="56">
        <v>0.36</v>
      </c>
      <c r="E26" s="42"/>
      <c r="F26" s="78">
        <f t="shared" si="2"/>
        <v>3.5999999999999997E-4</v>
      </c>
      <c r="G26" s="77">
        <f t="shared" si="0"/>
        <v>1.0125480011036771E-3</v>
      </c>
      <c r="H26">
        <f t="shared" si="1"/>
        <v>2.253594334456418E-4</v>
      </c>
      <c r="I26" t="str">
        <f>VLOOKUP(A26,'Flux compute'!A:D,3,0)</f>
        <v>EX_thm(e)</v>
      </c>
      <c r="J26">
        <f>VLOOKUP(A26,'Flux compute'!A:D,2,0)</f>
        <v>265.35500000000002</v>
      </c>
      <c r="K26" s="82">
        <f t="shared" si="3"/>
        <v>8.4927524804749024E-4</v>
      </c>
    </row>
    <row r="27" spans="1:11" ht="15.75">
      <c r="A27" s="53" t="s">
        <v>135</v>
      </c>
      <c r="B27" s="54" t="s">
        <v>125</v>
      </c>
      <c r="C27" s="55" t="s">
        <v>126</v>
      </c>
      <c r="D27" s="56">
        <v>1.91</v>
      </c>
      <c r="E27" s="42"/>
      <c r="F27" s="78">
        <f t="shared" si="2"/>
        <v>1.91E-3</v>
      </c>
      <c r="G27" s="77">
        <f t="shared" si="0"/>
        <v>5.3721296725222877E-3</v>
      </c>
      <c r="H27">
        <f t="shared" si="1"/>
        <v>1.1956569941143774E-3</v>
      </c>
      <c r="I27" t="str">
        <f>VLOOKUP(A27,'Flux compute'!A:D,3,0)</f>
        <v>EX_ribflv(e)</v>
      </c>
      <c r="J27">
        <f>VLOOKUP(A27,'Flux compute'!A:D,2,0)</f>
        <v>376.36</v>
      </c>
      <c r="K27" s="82">
        <f t="shared" si="3"/>
        <v>3.1768971041406563E-3</v>
      </c>
    </row>
    <row r="28" spans="1:11" ht="15.75">
      <c r="A28" s="53" t="s">
        <v>155</v>
      </c>
      <c r="B28" s="54" t="s">
        <v>125</v>
      </c>
      <c r="C28" s="55" t="s">
        <v>126</v>
      </c>
      <c r="D28" s="56">
        <v>3.1</v>
      </c>
      <c r="E28" s="42"/>
      <c r="F28" s="78">
        <f t="shared" si="2"/>
        <v>3.0999999999999999E-3</v>
      </c>
      <c r="G28" s="77">
        <f t="shared" si="0"/>
        <v>8.7191633428372207E-3</v>
      </c>
      <c r="H28">
        <f t="shared" si="1"/>
        <v>1.9405951213374714E-3</v>
      </c>
      <c r="I28" t="str">
        <f>VLOOKUP(A28,'Flux compute'!A:D,3,0)</f>
        <v>EX_nac(e)</v>
      </c>
      <c r="J28">
        <f>VLOOKUP(A28,'Flux compute'!A:D,2,0)</f>
        <v>123.10939999999999</v>
      </c>
      <c r="K28" s="82">
        <f t="shared" si="3"/>
        <v>1.576317585283879E-2</v>
      </c>
    </row>
    <row r="29" spans="1:11" ht="15.75">
      <c r="A29" s="53" t="s">
        <v>145</v>
      </c>
      <c r="B29" s="54" t="s">
        <v>146</v>
      </c>
      <c r="C29" s="55" t="s">
        <v>114</v>
      </c>
      <c r="D29" s="56">
        <v>2</v>
      </c>
      <c r="E29" s="42"/>
      <c r="F29" s="56">
        <v>2</v>
      </c>
      <c r="G29" s="77">
        <f t="shared" si="0"/>
        <v>5.6252666727982072</v>
      </c>
      <c r="H29">
        <f t="shared" si="1"/>
        <v>1.2519968524757878</v>
      </c>
      <c r="I29" t="e">
        <f>VLOOKUP(A29,'Flux compute'!A:D,3,0)</f>
        <v>#N/A</v>
      </c>
      <c r="J29" t="e">
        <f>VLOOKUP(A29,'Flux compute'!A:D,2,0)</f>
        <v>#N/A</v>
      </c>
      <c r="K29" s="82" t="e">
        <f t="shared" si="3"/>
        <v>#N/A</v>
      </c>
    </row>
    <row r="30" spans="1:11" ht="15.75">
      <c r="A30" s="53" t="s">
        <v>147</v>
      </c>
      <c r="B30" s="57"/>
      <c r="C30" s="55" t="s">
        <v>114</v>
      </c>
      <c r="D30" s="56">
        <v>1.66</v>
      </c>
      <c r="E30" s="42"/>
      <c r="F30" s="56">
        <v>1.66</v>
      </c>
      <c r="G30" s="77">
        <f t="shared" si="0"/>
        <v>4.6689713384225113</v>
      </c>
      <c r="H30">
        <f t="shared" si="1"/>
        <v>1.0391573875549038</v>
      </c>
      <c r="I30" t="e">
        <f>VLOOKUP(A30,'Flux compute'!A:D,3,0)</f>
        <v>#N/A</v>
      </c>
      <c r="J30" t="e">
        <f>VLOOKUP(A30,'Flux compute'!A:D,2,0)</f>
        <v>#N/A</v>
      </c>
      <c r="K30" s="82" t="e">
        <f t="shared" si="3"/>
        <v>#N/A</v>
      </c>
    </row>
    <row r="31" spans="1:11" ht="15.75">
      <c r="A31" s="53" t="s">
        <v>148</v>
      </c>
      <c r="B31" s="54" t="s">
        <v>146</v>
      </c>
      <c r="C31" s="55" t="s">
        <v>114</v>
      </c>
      <c r="D31" s="56">
        <v>1.62</v>
      </c>
      <c r="E31" s="42"/>
      <c r="F31" s="56">
        <v>1.62</v>
      </c>
      <c r="G31" s="77">
        <f t="shared" si="0"/>
        <v>4.5564660049665484</v>
      </c>
      <c r="H31">
        <f t="shared" si="1"/>
        <v>1.0141174505053885</v>
      </c>
      <c r="I31" t="e">
        <f>VLOOKUP(A31,'Flux compute'!A:D,3,0)</f>
        <v>#N/A</v>
      </c>
      <c r="J31" t="e">
        <f>VLOOKUP(A31,'Flux compute'!A:D,2,0)</f>
        <v>#N/A</v>
      </c>
      <c r="K31" s="82" t="e">
        <f t="shared" si="3"/>
        <v>#N/A</v>
      </c>
    </row>
    <row r="32" spans="1:11" ht="15.75">
      <c r="A32" s="53" t="s">
        <v>156</v>
      </c>
      <c r="B32" s="54" t="s">
        <v>146</v>
      </c>
      <c r="C32" s="55" t="s">
        <v>114</v>
      </c>
      <c r="D32" s="56">
        <v>0.09</v>
      </c>
      <c r="E32" s="42"/>
      <c r="F32" s="56">
        <v>0.09</v>
      </c>
      <c r="G32" s="77">
        <f t="shared" si="0"/>
        <v>0.25313700027591929</v>
      </c>
      <c r="H32">
        <f t="shared" si="1"/>
        <v>5.633985836141045E-2</v>
      </c>
      <c r="I32" t="e">
        <f>VLOOKUP(A32,'Flux compute'!A:D,3,0)</f>
        <v>#N/A</v>
      </c>
      <c r="J32" t="e">
        <f>VLOOKUP(A32,'Flux compute'!A:D,2,0)</f>
        <v>#N/A</v>
      </c>
      <c r="K32" s="82" t="e">
        <f t="shared" si="3"/>
        <v>#N/A</v>
      </c>
    </row>
    <row r="33" spans="1:11" ht="15.75">
      <c r="A33" s="53" t="s">
        <v>157</v>
      </c>
      <c r="B33" s="54" t="s">
        <v>146</v>
      </c>
      <c r="C33" s="55" t="s">
        <v>114</v>
      </c>
      <c r="D33" s="56">
        <v>1.52</v>
      </c>
      <c r="E33" s="42"/>
      <c r="F33" s="56">
        <v>1.52</v>
      </c>
      <c r="G33" s="77">
        <f t="shared" si="0"/>
        <v>4.2752026713266371</v>
      </c>
      <c r="H33">
        <f t="shared" si="1"/>
        <v>0.95151760788159867</v>
      </c>
      <c r="I33" t="e">
        <f>VLOOKUP(A33,'Flux compute'!A:D,3,0)</f>
        <v>#N/A</v>
      </c>
      <c r="J33" t="e">
        <f>VLOOKUP(A33,'Flux compute'!A:D,2,0)</f>
        <v>#N/A</v>
      </c>
      <c r="K33" s="82" t="e">
        <f t="shared" si="3"/>
        <v>#N/A</v>
      </c>
    </row>
    <row r="34" spans="1:11" ht="15.75">
      <c r="A34" s="53" t="s">
        <v>149</v>
      </c>
      <c r="B34" s="57"/>
      <c r="C34" s="55" t="s">
        <v>126</v>
      </c>
      <c r="D34" s="56">
        <v>195</v>
      </c>
      <c r="E34" s="42"/>
      <c r="F34" s="78">
        <f t="shared" si="2"/>
        <v>0.19500000000000001</v>
      </c>
      <c r="G34" s="77">
        <f t="shared" si="0"/>
        <v>0.54846350059782512</v>
      </c>
      <c r="H34">
        <f t="shared" si="1"/>
        <v>0.12206969311638929</v>
      </c>
      <c r="I34" t="str">
        <f>VLOOKUP(A34,'Flux compute'!A:D,3,0)</f>
        <v>EX_chsterol(e)</v>
      </c>
      <c r="J34">
        <f>VLOOKUP(A34,'Flux compute'!A:D,2,0)</f>
        <v>386.654</v>
      </c>
      <c r="K34" s="82">
        <f t="shared" si="3"/>
        <v>0.31570782435042521</v>
      </c>
    </row>
  </sheetData>
  <mergeCells count="7">
    <mergeCell ref="A11:E11"/>
    <mergeCell ref="H12:H13"/>
    <mergeCell ref="I4:I5"/>
    <mergeCell ref="A7:E7"/>
    <mergeCell ref="A8:E8"/>
    <mergeCell ref="A9:E9"/>
    <mergeCell ref="A10:E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706B-48CE-634C-8E3D-B919E304A10A}">
  <dimension ref="A1:L34"/>
  <sheetViews>
    <sheetView zoomScale="94" workbookViewId="0">
      <selection activeCell="H18" sqref="H18"/>
    </sheetView>
  </sheetViews>
  <sheetFormatPr defaultColWidth="10.85546875" defaultRowHeight="15"/>
  <cols>
    <col min="12" max="12" width="16.28515625" bestFit="1" customWidth="1"/>
  </cols>
  <sheetData>
    <row r="1" spans="1:12" ht="32.25" thickBot="1">
      <c r="A1" s="20" t="s">
        <v>93</v>
      </c>
    </row>
    <row r="2" spans="1:12">
      <c r="L2" s="133" t="s">
        <v>75</v>
      </c>
    </row>
    <row r="3" spans="1:12">
      <c r="A3" s="21" t="s">
        <v>94</v>
      </c>
      <c r="L3" s="134"/>
    </row>
    <row r="4" spans="1:12" ht="15.75" thickBot="1">
      <c r="A4" s="22" t="s">
        <v>95</v>
      </c>
      <c r="L4" s="79">
        <v>88.654999999999987</v>
      </c>
    </row>
    <row r="5" spans="1:12">
      <c r="A5" s="22" t="s">
        <v>96</v>
      </c>
    </row>
    <row r="7" spans="1:12">
      <c r="A7" s="142" t="s">
        <v>158</v>
      </c>
      <c r="B7" s="142"/>
      <c r="C7" s="142"/>
      <c r="D7" s="142"/>
      <c r="E7" s="142"/>
    </row>
    <row r="8" spans="1:12">
      <c r="A8" s="142" t="s">
        <v>159</v>
      </c>
      <c r="B8" s="142"/>
      <c r="C8" s="142"/>
      <c r="D8" s="142"/>
      <c r="E8" s="142"/>
    </row>
    <row r="9" spans="1:12">
      <c r="A9" s="142" t="s">
        <v>160</v>
      </c>
      <c r="B9" s="142"/>
      <c r="C9" s="142"/>
      <c r="D9" s="142"/>
      <c r="E9" s="142"/>
    </row>
    <row r="10" spans="1:12">
      <c r="A10" s="142" t="s">
        <v>100</v>
      </c>
      <c r="B10" s="142"/>
      <c r="C10" s="142"/>
      <c r="D10" s="142"/>
      <c r="E10" s="142"/>
    </row>
    <row r="11" spans="1:12">
      <c r="A11" s="143"/>
      <c r="B11" s="143"/>
      <c r="C11" s="143"/>
      <c r="D11" s="143"/>
      <c r="E11" s="143"/>
    </row>
    <row r="12" spans="1:12" ht="15.75" thickBot="1">
      <c r="A12" s="84" t="s">
        <v>101</v>
      </c>
      <c r="B12" s="84" t="s">
        <v>102</v>
      </c>
      <c r="C12" s="84" t="s">
        <v>103</v>
      </c>
      <c r="D12" s="84" t="s">
        <v>104</v>
      </c>
      <c r="F12" s="85"/>
      <c r="G12" s="85"/>
      <c r="H12" s="130" t="s">
        <v>178</v>
      </c>
    </row>
    <row r="13" spans="1:12">
      <c r="A13" s="86" t="s">
        <v>105</v>
      </c>
      <c r="B13" s="86" t="s">
        <v>106</v>
      </c>
      <c r="C13" s="86" t="s">
        <v>107</v>
      </c>
      <c r="D13" s="86" t="s">
        <v>108</v>
      </c>
      <c r="F13" s="85" t="s">
        <v>180</v>
      </c>
      <c r="G13" s="85" t="s">
        <v>179</v>
      </c>
      <c r="H13" s="130"/>
      <c r="I13" s="65" t="s">
        <v>176</v>
      </c>
      <c r="J13" s="65" t="s">
        <v>175</v>
      </c>
      <c r="K13" s="81" t="s">
        <v>177</v>
      </c>
    </row>
    <row r="14" spans="1:12">
      <c r="A14" s="87" t="s">
        <v>161</v>
      </c>
      <c r="B14" s="87" t="s">
        <v>162</v>
      </c>
      <c r="C14" s="88" t="s">
        <v>111</v>
      </c>
      <c r="D14" s="89">
        <v>217</v>
      </c>
      <c r="F14" s="90"/>
      <c r="G14" s="90"/>
      <c r="I14" t="e">
        <f>VLOOKUP(A14,'Flux compute'!A:D,3,0)</f>
        <v>#N/A</v>
      </c>
      <c r="J14" t="e">
        <f>VLOOKUP(A14,'Flux compute'!A:D,2,0)</f>
        <v>#N/A</v>
      </c>
      <c r="K14" s="82"/>
    </row>
    <row r="15" spans="1:12">
      <c r="A15" s="87" t="s">
        <v>112</v>
      </c>
      <c r="B15" s="87" t="s">
        <v>113</v>
      </c>
      <c r="C15" s="88" t="s">
        <v>114</v>
      </c>
      <c r="D15" s="89">
        <v>49.6</v>
      </c>
      <c r="F15" s="89">
        <v>49.6</v>
      </c>
      <c r="G15" s="90"/>
      <c r="I15" t="e">
        <f>VLOOKUP(A15,'Flux compute'!A:D,3,0)</f>
        <v>#N/A</v>
      </c>
      <c r="J15" t="e">
        <f>VLOOKUP(A15,'Flux compute'!A:D,2,0)</f>
        <v>#N/A</v>
      </c>
      <c r="K15" s="82"/>
    </row>
    <row r="16" spans="1:12">
      <c r="A16" s="87" t="s">
        <v>115</v>
      </c>
      <c r="B16" s="87" t="s">
        <v>116</v>
      </c>
      <c r="C16" s="88" t="s">
        <v>114</v>
      </c>
      <c r="D16" s="89">
        <v>3.05</v>
      </c>
      <c r="F16" s="89">
        <v>3.05</v>
      </c>
      <c r="G16" s="90">
        <f>F16/SUM($F$16:$F$22)*100</f>
        <v>4.683301343570057</v>
      </c>
      <c r="H16" s="97">
        <f>G16/100*$L$4</f>
        <v>4.151980806142034</v>
      </c>
      <c r="I16" t="e">
        <f>VLOOKUP(A16,'Flux compute'!A:D,3,0)</f>
        <v>#N/A</v>
      </c>
      <c r="J16" t="e">
        <f>VLOOKUP(A16,'Flux compute'!A:D,2,0)</f>
        <v>#N/A</v>
      </c>
      <c r="K16" s="82"/>
    </row>
    <row r="17" spans="1:11">
      <c r="A17" s="87" t="s">
        <v>117</v>
      </c>
      <c r="B17" s="87" t="s">
        <v>118</v>
      </c>
      <c r="C17" s="88" t="s">
        <v>114</v>
      </c>
      <c r="D17" s="89">
        <v>3.75</v>
      </c>
      <c r="F17" s="89">
        <v>3.75</v>
      </c>
      <c r="G17" s="90">
        <f t="shared" ref="G17:G22" si="0">F17/SUM($F$16:$F$22)*100</f>
        <v>5.7581573896353166</v>
      </c>
      <c r="H17" s="97">
        <f t="shared" ref="H17:H22" si="1">G17/100*$L$4</f>
        <v>5.1048944337811895</v>
      </c>
      <c r="I17" t="e">
        <f>VLOOKUP(A17,'Flux compute'!A:D,3,0)</f>
        <v>#N/A</v>
      </c>
      <c r="J17" t="e">
        <f>VLOOKUP(A17,'Flux compute'!A:D,2,0)</f>
        <v>#N/A</v>
      </c>
      <c r="K17" s="82"/>
    </row>
    <row r="18" spans="1:11">
      <c r="A18" s="87" t="s">
        <v>163</v>
      </c>
      <c r="B18" s="87" t="s">
        <v>164</v>
      </c>
      <c r="C18" s="88" t="s">
        <v>114</v>
      </c>
      <c r="D18" s="89">
        <v>42.8</v>
      </c>
      <c r="F18" s="89">
        <v>42.8</v>
      </c>
      <c r="G18" s="90">
        <f t="shared" si="0"/>
        <v>65.719769673704405</v>
      </c>
      <c r="H18" s="97">
        <f t="shared" si="1"/>
        <v>58.263861804222635</v>
      </c>
      <c r="I18" t="e">
        <f>VLOOKUP(A18,'Flux compute'!A:D,3,0)</f>
        <v>#N/A</v>
      </c>
      <c r="J18" t="e">
        <f>VLOOKUP(A18,'Flux compute'!A:D,2,0)</f>
        <v>#N/A</v>
      </c>
      <c r="K18" s="82"/>
    </row>
    <row r="19" spans="1:11">
      <c r="A19" s="87" t="s">
        <v>123</v>
      </c>
      <c r="B19" s="87" t="s">
        <v>113</v>
      </c>
      <c r="C19" s="88" t="s">
        <v>114</v>
      </c>
      <c r="D19" s="89">
        <v>0.8</v>
      </c>
      <c r="F19" s="89">
        <v>0.8</v>
      </c>
      <c r="G19" s="90">
        <f t="shared" si="0"/>
        <v>1.2284069097888677</v>
      </c>
      <c r="H19">
        <f t="shared" si="1"/>
        <v>1.0890441458733204</v>
      </c>
      <c r="I19" t="e">
        <f>VLOOKUP(A19,'Flux compute'!A:D,3,0)</f>
        <v>#N/A</v>
      </c>
      <c r="J19" t="e">
        <f>VLOOKUP(A19,'Flux compute'!A:D,2,0)</f>
        <v>#N/A</v>
      </c>
      <c r="K19" s="82"/>
    </row>
    <row r="20" spans="1:11">
      <c r="A20" s="91" t="s">
        <v>127</v>
      </c>
      <c r="B20" s="87" t="s">
        <v>125</v>
      </c>
      <c r="C20" s="88" t="s">
        <v>126</v>
      </c>
      <c r="D20" s="89">
        <v>142</v>
      </c>
      <c r="F20" s="92">
        <f>D20/1000</f>
        <v>0.14199999999999999</v>
      </c>
      <c r="G20" s="90">
        <f t="shared" si="0"/>
        <v>0.21804222648752397</v>
      </c>
      <c r="H20">
        <f t="shared" si="1"/>
        <v>0.19330533589251436</v>
      </c>
      <c r="I20" t="str">
        <f>VLOOKUP(A20,'Flux compute'!A:D,3,0)</f>
        <v>EX_na1(e)</v>
      </c>
      <c r="J20">
        <f>VLOOKUP(A20,'Flux compute'!A:D,2,0)</f>
        <v>22.989768999999999</v>
      </c>
      <c r="K20" s="82">
        <f>H20/J20*1000</f>
        <v>8.4083200615245151</v>
      </c>
    </row>
    <row r="21" spans="1:11">
      <c r="A21" s="91" t="s">
        <v>144</v>
      </c>
      <c r="B21" s="87" t="s">
        <v>125</v>
      </c>
      <c r="C21" s="88" t="s">
        <v>126</v>
      </c>
      <c r="D21" s="89">
        <v>183</v>
      </c>
      <c r="F21" s="92">
        <f>D21/1000</f>
        <v>0.183</v>
      </c>
      <c r="G21" s="90">
        <f t="shared" si="0"/>
        <v>0.28099808061420345</v>
      </c>
      <c r="H21">
        <f t="shared" si="1"/>
        <v>0.24911884836852202</v>
      </c>
      <c r="I21" t="str">
        <f>VLOOKUP(A21,'Flux compute'!A:D,3,0)</f>
        <v>EX_k(e)</v>
      </c>
      <c r="J21">
        <f>VLOOKUP(A21,'Flux compute'!A:D,2,0)</f>
        <v>39.098300000000002</v>
      </c>
      <c r="K21" s="82">
        <f>H21/J21*1000</f>
        <v>6.3716030714512399</v>
      </c>
    </row>
    <row r="22" spans="1:11">
      <c r="A22" s="91" t="s">
        <v>165</v>
      </c>
      <c r="B22" s="87" t="s">
        <v>130</v>
      </c>
      <c r="C22" s="88" t="s">
        <v>114</v>
      </c>
      <c r="D22" s="89">
        <v>14.4</v>
      </c>
      <c r="F22" s="89">
        <v>14.4</v>
      </c>
      <c r="G22" s="90">
        <f t="shared" si="0"/>
        <v>22.111324376199619</v>
      </c>
      <c r="H22">
        <f t="shared" si="1"/>
        <v>19.602794625719767</v>
      </c>
      <c r="I22" t="str">
        <f>VLOOKUP(A22,'Flux compute'!A:D,3,0)</f>
        <v>EX_sucr(e)</v>
      </c>
      <c r="J22">
        <f>VLOOKUP(A22,'Flux compute'!A:D,2,0)</f>
        <v>342.29649999999998</v>
      </c>
      <c r="K22" s="82">
        <f t="shared" ref="K22" si="2">H22/J22*1000</f>
        <v>57.26846352714611</v>
      </c>
    </row>
    <row r="23" spans="1:11">
      <c r="F23" s="92"/>
      <c r="G23" s="90"/>
      <c r="K23" s="82"/>
    </row>
    <row r="24" spans="1:11">
      <c r="F24" s="92"/>
      <c r="G24" s="90"/>
      <c r="K24" s="82"/>
    </row>
    <row r="25" spans="1:11">
      <c r="F25" s="92"/>
      <c r="G25" s="90"/>
      <c r="K25" s="82"/>
    </row>
    <row r="26" spans="1:11">
      <c r="F26" s="92"/>
      <c r="G26" s="90"/>
      <c r="K26" s="82"/>
    </row>
    <row r="27" spans="1:11">
      <c r="F27" s="92"/>
      <c r="G27" s="90"/>
      <c r="K27" s="82"/>
    </row>
    <row r="28" spans="1:11">
      <c r="F28" s="92"/>
      <c r="G28" s="90"/>
      <c r="K28" s="82"/>
    </row>
    <row r="29" spans="1:11">
      <c r="F29" s="93"/>
      <c r="G29" s="90"/>
      <c r="K29" s="82"/>
    </row>
    <row r="30" spans="1:11">
      <c r="F30" s="93"/>
      <c r="G30" s="90"/>
      <c r="K30" s="82"/>
    </row>
    <row r="31" spans="1:11">
      <c r="F31" s="93"/>
      <c r="G31" s="90"/>
      <c r="K31" s="82"/>
    </row>
    <row r="32" spans="1:11">
      <c r="F32" s="93"/>
      <c r="G32" s="90"/>
      <c r="K32" s="82"/>
    </row>
    <row r="33" spans="6:11">
      <c r="F33" s="93"/>
      <c r="G33" s="90"/>
      <c r="K33" s="82"/>
    </row>
    <row r="34" spans="6:11">
      <c r="F34" s="92"/>
      <c r="G34" s="90"/>
      <c r="K34" s="82"/>
    </row>
  </sheetData>
  <mergeCells count="7">
    <mergeCell ref="H12:H13"/>
    <mergeCell ref="L2:L3"/>
    <mergeCell ref="A7:E7"/>
    <mergeCell ref="A8:E8"/>
    <mergeCell ref="A9:E9"/>
    <mergeCell ref="A10:E10"/>
    <mergeCell ref="A11:E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49FB-864B-A34B-9623-CE6AF0F913B6}">
  <dimension ref="A1:K34"/>
  <sheetViews>
    <sheetView workbookViewId="0">
      <selection activeCell="H16" sqref="H16:H18"/>
    </sheetView>
  </sheetViews>
  <sheetFormatPr defaultColWidth="11.42578125" defaultRowHeight="15"/>
  <cols>
    <col min="1" max="1" width="15.42578125" bestFit="1" customWidth="1"/>
    <col min="2" max="2" width="43.28515625" bestFit="1" customWidth="1"/>
    <col min="3" max="3" width="4.42578125" bestFit="1" customWidth="1"/>
    <col min="4" max="4" width="23.140625" bestFit="1" customWidth="1"/>
  </cols>
  <sheetData>
    <row r="1" spans="1:11" ht="31.5">
      <c r="A1" s="20" t="s">
        <v>93</v>
      </c>
    </row>
    <row r="3" spans="1:11" ht="15.75" thickBot="1">
      <c r="A3" s="21" t="s">
        <v>94</v>
      </c>
    </row>
    <row r="4" spans="1:11">
      <c r="A4" s="22" t="s">
        <v>95</v>
      </c>
      <c r="I4" s="139" t="s">
        <v>178</v>
      </c>
    </row>
    <row r="5" spans="1:11">
      <c r="A5" s="22" t="s">
        <v>96</v>
      </c>
      <c r="I5" s="140"/>
    </row>
    <row r="6" spans="1:11" ht="15.75" thickBot="1">
      <c r="I6" s="79">
        <v>5.371666666666667</v>
      </c>
    </row>
    <row r="7" spans="1:11">
      <c r="A7" s="135" t="s">
        <v>166</v>
      </c>
      <c r="B7" s="135"/>
      <c r="C7" s="135"/>
      <c r="D7" s="135"/>
      <c r="E7" s="135"/>
    </row>
    <row r="8" spans="1:11">
      <c r="A8" s="135" t="s">
        <v>167</v>
      </c>
      <c r="B8" s="135"/>
      <c r="C8" s="135"/>
      <c r="D8" s="135"/>
      <c r="E8" s="135"/>
    </row>
    <row r="9" spans="1:11">
      <c r="A9" s="135" t="s">
        <v>168</v>
      </c>
      <c r="B9" s="135"/>
      <c r="C9" s="135"/>
      <c r="D9" s="135"/>
      <c r="E9" s="135"/>
    </row>
    <row r="10" spans="1:11">
      <c r="A10" s="135" t="s">
        <v>100</v>
      </c>
      <c r="B10" s="135"/>
      <c r="C10" s="135"/>
      <c r="D10" s="135"/>
      <c r="E10" s="135"/>
    </row>
    <row r="11" spans="1:11">
      <c r="A11" s="136"/>
      <c r="B11" s="136"/>
      <c r="C11" s="136"/>
      <c r="D11" s="136"/>
      <c r="E11" s="136"/>
    </row>
    <row r="12" spans="1:11" ht="27" thickBot="1">
      <c r="A12" s="23" t="s">
        <v>101</v>
      </c>
      <c r="B12" s="23" t="s">
        <v>102</v>
      </c>
      <c r="C12" s="23" t="s">
        <v>103</v>
      </c>
      <c r="D12" s="23" t="s">
        <v>104</v>
      </c>
      <c r="F12" s="76"/>
      <c r="G12" s="76"/>
      <c r="H12" s="130" t="s">
        <v>178</v>
      </c>
    </row>
    <row r="13" spans="1:11" ht="26.25">
      <c r="A13" s="24" t="s">
        <v>105</v>
      </c>
      <c r="B13" s="24" t="s">
        <v>106</v>
      </c>
      <c r="C13" s="24" t="s">
        <v>107</v>
      </c>
      <c r="D13" s="24" t="s">
        <v>108</v>
      </c>
      <c r="F13" s="76" t="s">
        <v>180</v>
      </c>
      <c r="G13" s="76" t="s">
        <v>179</v>
      </c>
      <c r="H13" s="130"/>
      <c r="I13" s="65" t="s">
        <v>176</v>
      </c>
      <c r="J13" s="65" t="s">
        <v>175</v>
      </c>
      <c r="K13" s="81" t="s">
        <v>177</v>
      </c>
    </row>
    <row r="14" spans="1:11" ht="39">
      <c r="A14" s="25" t="s">
        <v>109</v>
      </c>
      <c r="B14" s="25" t="s">
        <v>110</v>
      </c>
      <c r="C14" s="26" t="s">
        <v>111</v>
      </c>
      <c r="D14" s="27">
        <v>38</v>
      </c>
      <c r="F14" s="77"/>
      <c r="G14" s="77"/>
      <c r="I14" t="e">
        <f>VLOOKUP(A14,'Flux compute'!A:D,3,0)</f>
        <v>#N/A</v>
      </c>
      <c r="J14" t="e">
        <f>VLOOKUP(A14,'Flux compute'!A:D,2,0)</f>
        <v>#N/A</v>
      </c>
      <c r="K14" s="82" t="e">
        <f t="shared" ref="K14:K26" si="0">H14/J14*1000</f>
        <v>#N/A</v>
      </c>
    </row>
    <row r="15" spans="1:11">
      <c r="A15" s="25" t="s">
        <v>112</v>
      </c>
      <c r="B15" s="25" t="s">
        <v>113</v>
      </c>
      <c r="C15" s="26" t="s">
        <v>114</v>
      </c>
      <c r="D15" s="27">
        <v>77</v>
      </c>
      <c r="F15" s="27">
        <v>77</v>
      </c>
      <c r="G15" s="77"/>
      <c r="I15" t="e">
        <f>VLOOKUP(A15,'Flux compute'!A:D,3,0)</f>
        <v>#N/A</v>
      </c>
      <c r="J15" t="e">
        <f>VLOOKUP(A15,'Flux compute'!A:D,2,0)</f>
        <v>#N/A</v>
      </c>
      <c r="K15" s="82" t="e">
        <f t="shared" si="0"/>
        <v>#N/A</v>
      </c>
    </row>
    <row r="16" spans="1:11">
      <c r="A16" s="25" t="s">
        <v>169</v>
      </c>
      <c r="B16" s="59"/>
      <c r="C16" s="26" t="s">
        <v>114</v>
      </c>
      <c r="D16" s="27">
        <v>2.41</v>
      </c>
      <c r="F16" s="27">
        <v>2.41</v>
      </c>
      <c r="G16" s="77">
        <f>F16/SUM($F$16:$F$26)*100</f>
        <v>4.0289132198840418</v>
      </c>
      <c r="H16">
        <f>G16/100*$I$6</f>
        <v>0.21641978846143781</v>
      </c>
      <c r="I16" t="e">
        <f>VLOOKUP(A16,'Flux compute'!A:D,3,0)</f>
        <v>#N/A</v>
      </c>
      <c r="J16" t="e">
        <f>VLOOKUP(A16,'Flux compute'!A:D,2,0)</f>
        <v>#N/A</v>
      </c>
      <c r="K16" s="82" t="e">
        <f t="shared" si="0"/>
        <v>#N/A</v>
      </c>
    </row>
    <row r="17" spans="1:11" ht="26.25">
      <c r="A17" s="25" t="s">
        <v>117</v>
      </c>
      <c r="B17" s="25" t="s">
        <v>118</v>
      </c>
      <c r="C17" s="26" t="s">
        <v>114</v>
      </c>
      <c r="D17" s="27">
        <v>0.01</v>
      </c>
      <c r="F17" s="27">
        <v>0.01</v>
      </c>
      <c r="G17" s="77">
        <f t="shared" ref="G17:G26" si="1">F17/SUM($F$16:$F$26)*100</f>
        <v>1.6717482240182744E-2</v>
      </c>
      <c r="H17">
        <f t="shared" ref="H17:H26" si="2">G17/100*$I$6</f>
        <v>8.9800742100181645E-4</v>
      </c>
      <c r="I17" t="e">
        <f>VLOOKUP(A17,'Flux compute'!A:D,3,0)</f>
        <v>#N/A</v>
      </c>
      <c r="J17" t="e">
        <f>VLOOKUP(A17,'Flux compute'!A:D,2,0)</f>
        <v>#N/A</v>
      </c>
      <c r="K17" s="82" t="e">
        <f t="shared" si="0"/>
        <v>#N/A</v>
      </c>
    </row>
    <row r="18" spans="1:11" ht="39">
      <c r="A18" s="25" t="s">
        <v>163</v>
      </c>
      <c r="B18" s="25" t="s">
        <v>164</v>
      </c>
      <c r="C18" s="26" t="s">
        <v>114</v>
      </c>
      <c r="D18" s="27">
        <v>7.01</v>
      </c>
      <c r="F18" s="27">
        <v>7.01</v>
      </c>
      <c r="G18" s="77">
        <f t="shared" si="1"/>
        <v>11.718955050368102</v>
      </c>
      <c r="H18">
        <f t="shared" si="2"/>
        <v>0.62950320212227329</v>
      </c>
      <c r="I18" t="e">
        <f>VLOOKUP(A18,'Flux compute'!A:D,3,0)</f>
        <v>#N/A</v>
      </c>
      <c r="J18" t="e">
        <f>VLOOKUP(A18,'Flux compute'!A:D,2,0)</f>
        <v>#N/A</v>
      </c>
      <c r="K18" s="82" t="e">
        <f t="shared" si="0"/>
        <v>#N/A</v>
      </c>
    </row>
    <row r="19" spans="1:11">
      <c r="A19" s="25" t="s">
        <v>123</v>
      </c>
      <c r="B19" s="25" t="s">
        <v>113</v>
      </c>
      <c r="C19" s="26" t="s">
        <v>114</v>
      </c>
      <c r="D19" s="27">
        <v>34.36</v>
      </c>
      <c r="F19" s="27">
        <v>34.36</v>
      </c>
      <c r="G19" s="77">
        <f t="shared" si="1"/>
        <v>57.441268977267903</v>
      </c>
      <c r="H19">
        <f t="shared" si="2"/>
        <v>3.0855534985622408</v>
      </c>
      <c r="I19" t="e">
        <f>VLOOKUP(A19,'Flux compute'!A:D,3,0)</f>
        <v>#N/A</v>
      </c>
      <c r="J19" t="e">
        <f>VLOOKUP(A19,'Flux compute'!A:D,2,0)</f>
        <v>#N/A</v>
      </c>
      <c r="K19" s="82" t="e">
        <f t="shared" si="0"/>
        <v>#N/A</v>
      </c>
    </row>
    <row r="20" spans="1:11">
      <c r="A20" s="61" t="s">
        <v>124</v>
      </c>
      <c r="B20" s="25" t="s">
        <v>125</v>
      </c>
      <c r="C20" s="26" t="s">
        <v>126</v>
      </c>
      <c r="D20" s="27">
        <v>52</v>
      </c>
      <c r="F20" s="78">
        <f>D20/1000</f>
        <v>5.1999999999999998E-2</v>
      </c>
      <c r="G20" s="77">
        <f t="shared" si="1"/>
        <v>8.6930907648950256E-2</v>
      </c>
      <c r="H20">
        <f t="shared" si="2"/>
        <v>4.6696385892094445E-3</v>
      </c>
      <c r="I20" t="str">
        <f>VLOOKUP(A20,'Flux compute'!A:D,3,0)</f>
        <v>EX_ca2(e)</v>
      </c>
      <c r="J20">
        <f>VLOOKUP(A20,'Flux compute'!A:D,2,0)</f>
        <v>40.078000000000003</v>
      </c>
      <c r="K20" s="82">
        <f>H20/J20*1000</f>
        <v>0.11651376289259555</v>
      </c>
    </row>
    <row r="21" spans="1:11">
      <c r="A21" s="61" t="s">
        <v>143</v>
      </c>
      <c r="B21" s="25" t="s">
        <v>125</v>
      </c>
      <c r="C21" s="26" t="s">
        <v>126</v>
      </c>
      <c r="D21" s="27">
        <v>10</v>
      </c>
      <c r="F21" s="78">
        <f t="shared" ref="F21:F25" si="3">D21/1000</f>
        <v>0.01</v>
      </c>
      <c r="G21" s="77">
        <f t="shared" si="1"/>
        <v>1.6717482240182744E-2</v>
      </c>
      <c r="H21">
        <f t="shared" si="2"/>
        <v>8.9800742100181645E-4</v>
      </c>
      <c r="I21" t="str">
        <f>VLOOKUP(A21,'Flux compute'!A:D,3,0)</f>
        <v>EX_pi(e)</v>
      </c>
      <c r="J21">
        <f>VLOOKUP(A21,'Flux compute'!A:D,2,0)</f>
        <v>30.973762000000001</v>
      </c>
      <c r="K21" s="82">
        <f t="shared" si="0"/>
        <v>2.899252021765443E-2</v>
      </c>
    </row>
    <row r="22" spans="1:11">
      <c r="A22" s="61" t="s">
        <v>127</v>
      </c>
      <c r="B22" s="25" t="s">
        <v>125</v>
      </c>
      <c r="C22" s="26" t="s">
        <v>126</v>
      </c>
      <c r="D22" s="60">
        <v>8954</v>
      </c>
      <c r="F22" s="78">
        <f t="shared" si="3"/>
        <v>8.9540000000000006</v>
      </c>
      <c r="G22" s="77">
        <f t="shared" si="1"/>
        <v>14.968833597859629</v>
      </c>
      <c r="H22">
        <f t="shared" si="2"/>
        <v>0.80407584476502647</v>
      </c>
      <c r="I22" t="str">
        <f>VLOOKUP(A22,'Flux compute'!A:D,3,0)</f>
        <v>EX_na1(e)</v>
      </c>
      <c r="J22">
        <f>VLOOKUP(A22,'Flux compute'!A:D,2,0)</f>
        <v>22.989768999999999</v>
      </c>
      <c r="K22" s="82">
        <f t="shared" si="0"/>
        <v>34.97537729783307</v>
      </c>
    </row>
    <row r="23" spans="1:11">
      <c r="A23" s="61" t="s">
        <v>128</v>
      </c>
      <c r="B23" s="25" t="s">
        <v>125</v>
      </c>
      <c r="C23" s="26" t="s">
        <v>126</v>
      </c>
      <c r="D23" s="27">
        <v>0.94</v>
      </c>
      <c r="F23" s="78">
        <f t="shared" si="3"/>
        <v>9.3999999999999997E-4</v>
      </c>
      <c r="G23" s="77">
        <f t="shared" si="1"/>
        <v>1.5714433305771779E-3</v>
      </c>
      <c r="H23">
        <f t="shared" si="2"/>
        <v>8.441269757417074E-5</v>
      </c>
      <c r="I23" t="str">
        <f>VLOOKUP(A23,'Flux compute'!A:D,3,0)</f>
        <v>EX_fe2(e)</v>
      </c>
      <c r="J23">
        <f>VLOOKUP(A23,'Flux compute'!A:D,2,0)</f>
        <v>55.844999999999999</v>
      </c>
      <c r="K23" s="82">
        <f t="shared" si="0"/>
        <v>1.5115533633122168E-3</v>
      </c>
    </row>
    <row r="24" spans="1:11">
      <c r="A24" s="61" t="s">
        <v>134</v>
      </c>
      <c r="B24" s="25" t="s">
        <v>125</v>
      </c>
      <c r="C24" s="26" t="s">
        <v>126</v>
      </c>
      <c r="D24" s="27">
        <v>0.61</v>
      </c>
      <c r="F24" s="78">
        <f t="shared" si="3"/>
        <v>6.0999999999999997E-4</v>
      </c>
      <c r="G24" s="77">
        <f t="shared" si="1"/>
        <v>1.0197664166511473E-3</v>
      </c>
      <c r="H24">
        <f t="shared" si="2"/>
        <v>5.4778452681110793E-5</v>
      </c>
      <c r="I24" t="str">
        <f>VLOOKUP(A24,'Flux compute'!A:D,3,0)</f>
        <v>EX_thm(e)</v>
      </c>
      <c r="J24">
        <f>VLOOKUP(A24,'Flux compute'!A:D,2,0)</f>
        <v>265.35500000000002</v>
      </c>
      <c r="K24" s="82">
        <f t="shared" si="0"/>
        <v>2.0643459773175853E-4</v>
      </c>
    </row>
    <row r="25" spans="1:11">
      <c r="A25" s="61" t="s">
        <v>135</v>
      </c>
      <c r="B25" s="25" t="s">
        <v>125</v>
      </c>
      <c r="C25" s="26" t="s">
        <v>126</v>
      </c>
      <c r="D25" s="27">
        <v>7.0000000000000007E-2</v>
      </c>
      <c r="F25" s="78">
        <f t="shared" si="3"/>
        <v>7.0000000000000007E-5</v>
      </c>
      <c r="G25" s="77">
        <f t="shared" si="1"/>
        <v>1.1702237568127921E-4</v>
      </c>
      <c r="H25">
        <f t="shared" si="2"/>
        <v>6.2860519470127149E-6</v>
      </c>
      <c r="I25" t="str">
        <f>VLOOKUP(A25,'Flux compute'!A:D,3,0)</f>
        <v>EX_ribflv(e)</v>
      </c>
      <c r="J25">
        <f>VLOOKUP(A25,'Flux compute'!A:D,2,0)</f>
        <v>376.36</v>
      </c>
      <c r="K25" s="82">
        <f t="shared" si="0"/>
        <v>1.6702231764833444E-5</v>
      </c>
    </row>
    <row r="26" spans="1:11">
      <c r="A26" s="61" t="s">
        <v>165</v>
      </c>
      <c r="B26" s="25" t="s">
        <v>130</v>
      </c>
      <c r="C26" s="26" t="s">
        <v>114</v>
      </c>
      <c r="D26" s="27">
        <v>7.01</v>
      </c>
      <c r="F26" s="27">
        <v>7.01</v>
      </c>
      <c r="G26" s="77">
        <f t="shared" si="1"/>
        <v>11.718955050368102</v>
      </c>
      <c r="H26">
        <f t="shared" si="2"/>
        <v>0.62950320212227329</v>
      </c>
      <c r="I26" t="str">
        <f>VLOOKUP(A26,'Flux compute'!A:D,3,0)</f>
        <v>EX_sucr(e)</v>
      </c>
      <c r="J26">
        <f>VLOOKUP(A26,'Flux compute'!A:D,2,0)</f>
        <v>342.29649999999998</v>
      </c>
      <c r="K26" s="82">
        <f t="shared" si="0"/>
        <v>1.8390582495651382</v>
      </c>
    </row>
    <row r="27" spans="1:11">
      <c r="F27" s="27"/>
      <c r="G27" s="77"/>
      <c r="K27" s="82"/>
    </row>
    <row r="28" spans="1:11">
      <c r="F28" s="78"/>
      <c r="K28" s="82"/>
    </row>
    <row r="29" spans="1:11">
      <c r="F29" s="56"/>
      <c r="G29" s="77"/>
      <c r="K29" s="82"/>
    </row>
    <row r="30" spans="1:11">
      <c r="F30" s="56"/>
      <c r="G30" s="77"/>
      <c r="K30" s="82"/>
    </row>
    <row r="31" spans="1:11">
      <c r="F31" s="56"/>
      <c r="G31" s="77"/>
      <c r="K31" s="82"/>
    </row>
    <row r="32" spans="1:11">
      <c r="F32" s="56"/>
      <c r="G32" s="77"/>
      <c r="K32" s="82"/>
    </row>
    <row r="33" spans="6:11">
      <c r="F33" s="56"/>
      <c r="G33" s="77"/>
      <c r="K33" s="82"/>
    </row>
    <row r="34" spans="6:11">
      <c r="F34" s="78"/>
      <c r="G34" s="77"/>
      <c r="K34" s="82"/>
    </row>
  </sheetData>
  <mergeCells count="7">
    <mergeCell ref="I4:I5"/>
    <mergeCell ref="H12:H13"/>
    <mergeCell ref="A7:E7"/>
    <mergeCell ref="A8:E8"/>
    <mergeCell ref="A9:E9"/>
    <mergeCell ref="A10:E10"/>
    <mergeCell ref="A11:E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381E-DFBD-364C-AAD5-36C095993626}">
  <dimension ref="A1:K34"/>
  <sheetViews>
    <sheetView topLeftCell="A2" workbookViewId="0">
      <selection activeCell="H16" sqref="H16"/>
    </sheetView>
  </sheetViews>
  <sheetFormatPr defaultColWidth="11.42578125" defaultRowHeight="15"/>
  <sheetData>
    <row r="1" spans="1:11" ht="31.5">
      <c r="A1" s="20" t="s">
        <v>93</v>
      </c>
    </row>
    <row r="3" spans="1:11" ht="15.75" thickBot="1">
      <c r="A3" s="21" t="s">
        <v>94</v>
      </c>
    </row>
    <row r="4" spans="1:11">
      <c r="A4" s="22" t="s">
        <v>95</v>
      </c>
      <c r="I4" s="139" t="s">
        <v>178</v>
      </c>
    </row>
    <row r="5" spans="1:11">
      <c r="A5" s="22" t="s">
        <v>96</v>
      </c>
      <c r="I5" s="140"/>
    </row>
    <row r="6" spans="1:11" ht="15.75" thickBot="1">
      <c r="I6" s="79">
        <v>47.573749999999997</v>
      </c>
    </row>
    <row r="7" spans="1:11">
      <c r="A7" s="135" t="s">
        <v>171</v>
      </c>
      <c r="B7" s="135"/>
      <c r="C7" s="135"/>
      <c r="D7" s="135"/>
      <c r="E7" s="135"/>
    </row>
    <row r="8" spans="1:11">
      <c r="A8" s="135" t="s">
        <v>172</v>
      </c>
      <c r="B8" s="135"/>
      <c r="C8" s="135"/>
      <c r="D8" s="135"/>
      <c r="E8" s="135"/>
    </row>
    <row r="9" spans="1:11">
      <c r="A9" s="135" t="s">
        <v>173</v>
      </c>
      <c r="B9" s="135"/>
      <c r="C9" s="135"/>
      <c r="D9" s="135"/>
      <c r="E9" s="135"/>
    </row>
    <row r="10" spans="1:11">
      <c r="A10" s="135" t="s">
        <v>100</v>
      </c>
      <c r="B10" s="135"/>
      <c r="C10" s="135"/>
      <c r="D10" s="135"/>
      <c r="E10" s="135"/>
    </row>
    <row r="11" spans="1:11">
      <c r="A11" s="136"/>
      <c r="B11" s="136"/>
      <c r="C11" s="136"/>
      <c r="D11" s="136"/>
      <c r="E11" s="136"/>
    </row>
    <row r="12" spans="1:11" ht="39.75" thickBot="1">
      <c r="A12" s="23" t="s">
        <v>101</v>
      </c>
      <c r="B12" s="23" t="s">
        <v>102</v>
      </c>
      <c r="C12" s="23" t="s">
        <v>103</v>
      </c>
      <c r="D12" s="23" t="s">
        <v>104</v>
      </c>
      <c r="F12" s="76"/>
      <c r="G12" s="76"/>
      <c r="H12" s="130" t="s">
        <v>178</v>
      </c>
    </row>
    <row r="13" spans="1:11" ht="26.25">
      <c r="A13" s="24" t="s">
        <v>105</v>
      </c>
      <c r="B13" s="24" t="s">
        <v>106</v>
      </c>
      <c r="C13" s="24" t="s">
        <v>107</v>
      </c>
      <c r="D13" s="24" t="s">
        <v>108</v>
      </c>
      <c r="F13" s="76" t="s">
        <v>180</v>
      </c>
      <c r="G13" s="76" t="s">
        <v>179</v>
      </c>
      <c r="H13" s="130"/>
      <c r="I13" s="65" t="s">
        <v>176</v>
      </c>
      <c r="J13" s="65" t="s">
        <v>175</v>
      </c>
      <c r="K13" s="81" t="s">
        <v>177</v>
      </c>
    </row>
    <row r="14" spans="1:11" ht="128.25">
      <c r="A14" s="25" t="s">
        <v>109</v>
      </c>
      <c r="B14" s="25" t="s">
        <v>110</v>
      </c>
      <c r="C14" s="26" t="s">
        <v>111</v>
      </c>
      <c r="D14" s="27">
        <v>33</v>
      </c>
      <c r="F14" s="77"/>
      <c r="G14" s="77"/>
      <c r="I14" t="e">
        <f>VLOOKUP(A14,'Flux compute'!A:D,3,0)</f>
        <v>#N/A</v>
      </c>
      <c r="J14" t="e">
        <f>VLOOKUP(A14,'Flux compute'!A:D,2,0)</f>
        <v>#N/A</v>
      </c>
      <c r="K14" s="82"/>
    </row>
    <row r="15" spans="1:11">
      <c r="A15" s="25" t="s">
        <v>112</v>
      </c>
      <c r="B15" s="25" t="s">
        <v>113</v>
      </c>
      <c r="C15" s="26" t="s">
        <v>114</v>
      </c>
      <c r="D15" s="27">
        <v>91.2</v>
      </c>
      <c r="F15" s="27">
        <v>91.2</v>
      </c>
      <c r="G15" s="77"/>
      <c r="I15" t="e">
        <f>VLOOKUP(A15,'Flux compute'!A:D,3,0)</f>
        <v>#N/A</v>
      </c>
      <c r="J15" t="e">
        <f>VLOOKUP(A15,'Flux compute'!A:D,2,0)</f>
        <v>#N/A</v>
      </c>
      <c r="K15" s="82" t="e">
        <f t="shared" ref="K15:K21" si="0">H15/J15*1000</f>
        <v>#N/A</v>
      </c>
    </row>
    <row r="16" spans="1:11" ht="26.25">
      <c r="A16" s="25" t="s">
        <v>115</v>
      </c>
      <c r="B16" s="25" t="s">
        <v>116</v>
      </c>
      <c r="C16" s="26" t="s">
        <v>114</v>
      </c>
      <c r="D16" s="27">
        <v>8.35</v>
      </c>
      <c r="F16" s="27">
        <v>8.35</v>
      </c>
      <c r="G16" s="77">
        <f>F16/SUM($F$16:$F$24)*100</f>
        <v>85.232260461622005</v>
      </c>
      <c r="H16">
        <f>G16/100*$I$6</f>
        <v>40.548182511360892</v>
      </c>
      <c r="I16" t="e">
        <f>VLOOKUP(A16,'Flux compute'!A:D,3,0)</f>
        <v>#N/A</v>
      </c>
      <c r="J16" t="e">
        <f>VLOOKUP(A16,'Flux compute'!A:D,2,0)</f>
        <v>#N/A</v>
      </c>
      <c r="K16" s="82" t="e">
        <f t="shared" si="0"/>
        <v>#N/A</v>
      </c>
    </row>
    <row r="17" spans="1:11">
      <c r="A17" s="25" t="s">
        <v>123</v>
      </c>
      <c r="B17" s="25" t="s">
        <v>113</v>
      </c>
      <c r="C17" s="26" t="s">
        <v>114</v>
      </c>
      <c r="D17" s="27">
        <v>1</v>
      </c>
      <c r="F17" s="27">
        <v>1</v>
      </c>
      <c r="G17" s="77">
        <f t="shared" ref="G17:G24" si="1">F17/SUM($F$16:$F$24)*100</f>
        <v>10.207456342709223</v>
      </c>
      <c r="H17">
        <f t="shared" ref="H17:H24" si="2">G17/100*$I$6</f>
        <v>4.8560697618396285</v>
      </c>
      <c r="I17" t="e">
        <f>VLOOKUP(A17,'Flux compute'!A:D,3,0)</f>
        <v>#N/A</v>
      </c>
      <c r="J17" t="e">
        <f>VLOOKUP(A17,'Flux compute'!A:D,2,0)</f>
        <v>#N/A</v>
      </c>
      <c r="K17" s="82" t="e">
        <f t="shared" si="0"/>
        <v>#N/A</v>
      </c>
    </row>
    <row r="18" spans="1:11" ht="26.25">
      <c r="A18" s="61" t="s">
        <v>124</v>
      </c>
      <c r="B18" s="61" t="s">
        <v>125</v>
      </c>
      <c r="C18" s="62" t="s">
        <v>126</v>
      </c>
      <c r="D18" s="63">
        <v>3</v>
      </c>
      <c r="F18" s="78">
        <f t="shared" ref="F18:F20" si="3">D18/1000</f>
        <v>3.0000000000000001E-3</v>
      </c>
      <c r="G18" s="77">
        <f t="shared" si="1"/>
        <v>3.062236902812767E-2</v>
      </c>
      <c r="H18">
        <f t="shared" si="2"/>
        <v>1.4568209285518887E-2</v>
      </c>
      <c r="I18" t="str">
        <f>VLOOKUP(A18,'Flux compute'!A:D,3,0)</f>
        <v>EX_ca2(e)</v>
      </c>
      <c r="J18">
        <f>VLOOKUP(A18,'Flux compute'!A:D,2,0)</f>
        <v>40.078000000000003</v>
      </c>
      <c r="K18" s="82">
        <f t="shared" si="0"/>
        <v>0.36349641413041783</v>
      </c>
    </row>
    <row r="19" spans="1:11" ht="26.25">
      <c r="A19" s="61" t="s">
        <v>143</v>
      </c>
      <c r="B19" s="61" t="s">
        <v>125</v>
      </c>
      <c r="C19" s="62" t="s">
        <v>126</v>
      </c>
      <c r="D19" s="63">
        <v>72</v>
      </c>
      <c r="F19" s="78">
        <f t="shared" si="3"/>
        <v>7.1999999999999995E-2</v>
      </c>
      <c r="G19" s="77">
        <f t="shared" si="1"/>
        <v>0.73493685667506403</v>
      </c>
      <c r="H19">
        <f t="shared" si="2"/>
        <v>0.34963702285245324</v>
      </c>
      <c r="I19" t="str">
        <f>VLOOKUP(A19,'Flux compute'!A:D,3,0)</f>
        <v>EX_pi(e)</v>
      </c>
      <c r="J19">
        <f>VLOOKUP(A19,'Flux compute'!A:D,2,0)</f>
        <v>30.973762000000001</v>
      </c>
      <c r="K19" s="82">
        <f t="shared" si="0"/>
        <v>11.288167799973838</v>
      </c>
    </row>
    <row r="20" spans="1:11" ht="26.25">
      <c r="A20" s="61" t="s">
        <v>127</v>
      </c>
      <c r="B20" s="61" t="s">
        <v>125</v>
      </c>
      <c r="C20" s="62" t="s">
        <v>126</v>
      </c>
      <c r="D20" s="63">
        <v>90</v>
      </c>
      <c r="F20" s="78">
        <f t="shared" si="3"/>
        <v>0.09</v>
      </c>
      <c r="G20" s="77">
        <f t="shared" si="1"/>
        <v>0.91867107084383004</v>
      </c>
      <c r="H20">
        <f t="shared" si="2"/>
        <v>0.43704627856556655</v>
      </c>
      <c r="I20" t="str">
        <f>VLOOKUP(A20,'Flux compute'!A:D,3,0)</f>
        <v>EX_na1(e)</v>
      </c>
      <c r="J20">
        <f>VLOOKUP(A20,'Flux compute'!A:D,2,0)</f>
        <v>22.989768999999999</v>
      </c>
      <c r="K20" s="82">
        <f t="shared" si="0"/>
        <v>19.010468463844354</v>
      </c>
    </row>
    <row r="21" spans="1:11" ht="26.25">
      <c r="A21" s="61" t="s">
        <v>144</v>
      </c>
      <c r="B21" s="61" t="s">
        <v>125</v>
      </c>
      <c r="C21" s="62" t="s">
        <v>126</v>
      </c>
      <c r="D21" s="63">
        <v>250</v>
      </c>
      <c r="F21" s="78">
        <f>D21/1000</f>
        <v>0.25</v>
      </c>
      <c r="G21" s="77">
        <f t="shared" si="1"/>
        <v>2.5518640856773058</v>
      </c>
      <c r="H21">
        <f t="shared" si="2"/>
        <v>1.2140174404599071</v>
      </c>
      <c r="I21" t="str">
        <f>VLOOKUP(A21,'Flux compute'!A:D,3,0)</f>
        <v>EX_k(e)</v>
      </c>
      <c r="J21">
        <f>VLOOKUP(A21,'Flux compute'!A:D,2,0)</f>
        <v>39.098300000000002</v>
      </c>
      <c r="K21" s="82">
        <f t="shared" si="0"/>
        <v>31.050389414882666</v>
      </c>
    </row>
    <row r="22" spans="1:11" ht="26.25">
      <c r="A22" s="61" t="s">
        <v>128</v>
      </c>
      <c r="B22" s="61" t="s">
        <v>125</v>
      </c>
      <c r="C22" s="62" t="s">
        <v>126</v>
      </c>
      <c r="D22" s="63">
        <v>0.24</v>
      </c>
      <c r="F22" s="78">
        <f t="shared" ref="F22:F24" si="4">D22/1000</f>
        <v>2.3999999999999998E-4</v>
      </c>
      <c r="G22" s="77">
        <f t="shared" si="1"/>
        <v>2.4497895222502131E-3</v>
      </c>
      <c r="H22">
        <f t="shared" si="2"/>
        <v>1.1654567428415108E-3</v>
      </c>
      <c r="I22" t="str">
        <f>VLOOKUP(A22,'Flux compute'!A:D,3,0)</f>
        <v>EX_fe2(e)</v>
      </c>
      <c r="J22">
        <f>VLOOKUP(A22,'Flux compute'!A:D,2,0)</f>
        <v>55.844999999999999</v>
      </c>
      <c r="K22" s="82">
        <f t="shared" ref="K22:K24" si="5">H22/J22*1000</f>
        <v>2.0869491321362895E-2</v>
      </c>
    </row>
    <row r="23" spans="1:11" ht="26.25">
      <c r="A23" s="61" t="s">
        <v>135</v>
      </c>
      <c r="B23" s="61" t="s">
        <v>125</v>
      </c>
      <c r="C23" s="62" t="s">
        <v>126</v>
      </c>
      <c r="D23" s="63">
        <v>0.09</v>
      </c>
      <c r="F23" s="78">
        <f t="shared" si="4"/>
        <v>8.9999999999999992E-5</v>
      </c>
      <c r="G23" s="77">
        <f t="shared" si="1"/>
        <v>9.1867107084382996E-4</v>
      </c>
      <c r="H23">
        <f t="shared" si="2"/>
        <v>4.3704627856556652E-4</v>
      </c>
      <c r="I23" t="str">
        <f>VLOOKUP(A23,'Flux compute'!A:D,3,0)</f>
        <v>EX_ribflv(e)</v>
      </c>
      <c r="J23">
        <f>VLOOKUP(A23,'Flux compute'!A:D,2,0)</f>
        <v>376.36</v>
      </c>
      <c r="K23" s="82">
        <f t="shared" si="5"/>
        <v>1.1612452932446766E-3</v>
      </c>
    </row>
    <row r="24" spans="1:11" ht="26.25">
      <c r="A24" s="61" t="s">
        <v>155</v>
      </c>
      <c r="B24" s="61" t="s">
        <v>125</v>
      </c>
      <c r="C24" s="62" t="s">
        <v>126</v>
      </c>
      <c r="D24" s="63">
        <v>31.43</v>
      </c>
      <c r="F24" s="78">
        <f t="shared" si="4"/>
        <v>3.143E-2</v>
      </c>
      <c r="G24" s="77">
        <f t="shared" si="1"/>
        <v>0.32082035285135085</v>
      </c>
      <c r="H24">
        <f t="shared" si="2"/>
        <v>0.15262627261461953</v>
      </c>
      <c r="I24" t="str">
        <f>VLOOKUP(A24,'Flux compute'!A:D,3,0)</f>
        <v>EX_nac(e)</v>
      </c>
      <c r="J24">
        <f>VLOOKUP(A24,'Flux compute'!A:D,2,0)</f>
        <v>123.10939999999999</v>
      </c>
      <c r="K24" s="82">
        <f t="shared" si="5"/>
        <v>1.2397613229746838</v>
      </c>
    </row>
    <row r="25" spans="1:11">
      <c r="F25" s="78"/>
      <c r="G25" s="77"/>
      <c r="K25" s="82"/>
    </row>
    <row r="26" spans="1:11">
      <c r="F26" s="78"/>
      <c r="G26" s="77"/>
      <c r="K26" s="82"/>
    </row>
    <row r="27" spans="1:11">
      <c r="F27" s="78"/>
      <c r="G27" s="77"/>
      <c r="K27" s="82"/>
    </row>
    <row r="28" spans="1:11">
      <c r="F28" s="78"/>
      <c r="G28" s="77"/>
      <c r="K28" s="82"/>
    </row>
    <row r="29" spans="1:11">
      <c r="F29" s="56"/>
      <c r="G29" s="77"/>
      <c r="K29" s="82"/>
    </row>
    <row r="30" spans="1:11">
      <c r="F30" s="56"/>
      <c r="G30" s="77"/>
      <c r="K30" s="82"/>
    </row>
    <row r="31" spans="1:11">
      <c r="F31" s="56"/>
      <c r="G31" s="77"/>
      <c r="K31" s="82"/>
    </row>
    <row r="32" spans="1:11">
      <c r="F32" s="56"/>
      <c r="G32" s="77"/>
      <c r="K32" s="82"/>
    </row>
    <row r="33" spans="6:11">
      <c r="F33" s="56"/>
      <c r="G33" s="77"/>
      <c r="K33" s="82"/>
    </row>
    <row r="34" spans="6:11">
      <c r="F34" s="78"/>
      <c r="G34" s="77"/>
      <c r="K34" s="82"/>
    </row>
  </sheetData>
  <mergeCells count="7">
    <mergeCell ref="I4:I5"/>
    <mergeCell ref="H12:H13"/>
    <mergeCell ref="A7:E7"/>
    <mergeCell ref="A8:E8"/>
    <mergeCell ref="A9:E9"/>
    <mergeCell ref="A10:E10"/>
    <mergeCell ref="A11:E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B77C-93B7-4B38-9CCE-656A1C0E68FC}">
  <dimension ref="A1:Q955"/>
  <sheetViews>
    <sheetView topLeftCell="J127" workbookViewId="0">
      <selection activeCell="O149" sqref="O149:Q149"/>
    </sheetView>
  </sheetViews>
  <sheetFormatPr defaultRowHeight="15"/>
  <cols>
    <col min="1" max="2" width="49.85546875" customWidth="1"/>
    <col min="3" max="3" width="113.5703125" bestFit="1" customWidth="1"/>
    <col min="5" max="5" width="11.42578125"/>
    <col min="6" max="7" width="31.140625" customWidth="1"/>
    <col min="8" max="8" width="38" customWidth="1"/>
    <col min="15" max="15" width="23.7109375" customWidth="1"/>
    <col min="16" max="16" width="22" customWidth="1"/>
    <col min="17" max="17" width="24.42578125" customWidth="1"/>
    <col min="18" max="18" width="39.42578125" customWidth="1"/>
  </cols>
  <sheetData>
    <row r="1" spans="1:17">
      <c r="A1" t="s">
        <v>370</v>
      </c>
      <c r="B1" t="s">
        <v>2164</v>
      </c>
      <c r="C1" t="s">
        <v>1325</v>
      </c>
      <c r="E1" s="110"/>
      <c r="F1" s="110"/>
      <c r="G1" s="116"/>
      <c r="H1" s="111" t="s">
        <v>369</v>
      </c>
      <c r="O1" t="s">
        <v>3006</v>
      </c>
      <c r="P1" t="s">
        <v>3006</v>
      </c>
    </row>
    <row r="2" spans="1:17">
      <c r="A2" t="s">
        <v>371</v>
      </c>
      <c r="B2" t="s">
        <v>2165</v>
      </c>
      <c r="C2" t="s">
        <v>1326</v>
      </c>
      <c r="E2" s="112" t="s">
        <v>188</v>
      </c>
      <c r="F2" s="112" t="s">
        <v>3412</v>
      </c>
      <c r="G2" s="117" t="e">
        <f>VLOOKUP(F2,B:C,2,0)</f>
        <v>#N/A</v>
      </c>
      <c r="H2" s="114">
        <v>3.4456549693905201</v>
      </c>
      <c r="O2" t="s">
        <v>3007</v>
      </c>
      <c r="P2" t="s">
        <v>2177</v>
      </c>
      <c r="Q2" t="str">
        <f>VLOOKUP(P2,B:C,2,0)</f>
        <v>1,2-Diacyl-sn-glycerol (dioctadecanoyl, n-C18:0)</v>
      </c>
    </row>
    <row r="3" spans="1:17">
      <c r="A3" t="s">
        <v>372</v>
      </c>
      <c r="B3" t="s">
        <v>2166</v>
      </c>
      <c r="C3" t="s">
        <v>1327</v>
      </c>
      <c r="E3" s="112" t="s">
        <v>189</v>
      </c>
      <c r="F3" s="112" t="s">
        <v>3413</v>
      </c>
      <c r="G3" s="117" t="e">
        <f t="shared" ref="G3:G66" si="0">VLOOKUP(F3,B:C,2,0)</f>
        <v>#N/A</v>
      </c>
      <c r="H3" s="114">
        <v>5.0533276072162998</v>
      </c>
      <c r="O3" t="s">
        <v>3008</v>
      </c>
      <c r="P3" t="s">
        <v>3444</v>
      </c>
      <c r="Q3" t="e">
        <f t="shared" ref="Q3:Q66" si="1">VLOOKUP(P3,B:C,2,0)</f>
        <v>#N/A</v>
      </c>
    </row>
    <row r="4" spans="1:17">
      <c r="A4" t="s">
        <v>373</v>
      </c>
      <c r="B4" t="s">
        <v>2167</v>
      </c>
      <c r="C4" t="s">
        <v>1328</v>
      </c>
      <c r="E4" s="112" t="s">
        <v>190</v>
      </c>
      <c r="F4" s="112" t="s">
        <v>3414</v>
      </c>
      <c r="G4" s="117" t="e">
        <f t="shared" si="0"/>
        <v>#N/A</v>
      </c>
      <c r="H4" s="114">
        <v>4.2978283477376404</v>
      </c>
      <c r="O4" t="s">
        <v>3009</v>
      </c>
      <c r="P4" t="s">
        <v>2186</v>
      </c>
      <c r="Q4" t="str">
        <f t="shared" si="1"/>
        <v>(S)-propane-1,2-diol</v>
      </c>
    </row>
    <row r="5" spans="1:17">
      <c r="A5" t="s">
        <v>374</v>
      </c>
      <c r="B5" t="s">
        <v>2168</v>
      </c>
      <c r="C5" t="s">
        <v>1329</v>
      </c>
      <c r="E5" s="112" t="s">
        <v>191</v>
      </c>
      <c r="F5" s="112" t="s">
        <v>2546</v>
      </c>
      <c r="G5" s="117" t="str">
        <f t="shared" si="0"/>
        <v>laurate</v>
      </c>
      <c r="H5" s="114">
        <v>19.980575465932901</v>
      </c>
      <c r="O5" t="s">
        <v>3010</v>
      </c>
      <c r="P5" t="s">
        <v>3445</v>
      </c>
      <c r="Q5" t="e">
        <f t="shared" si="1"/>
        <v>#N/A</v>
      </c>
    </row>
    <row r="6" spans="1:17">
      <c r="A6" t="s">
        <v>375</v>
      </c>
      <c r="B6" t="s">
        <v>2169</v>
      </c>
      <c r="C6" t="s">
        <v>1330</v>
      </c>
      <c r="E6" s="112" t="s">
        <v>192</v>
      </c>
      <c r="F6" s="112" t="s">
        <v>2966</v>
      </c>
      <c r="G6" s="117" t="str">
        <f t="shared" si="0"/>
        <v>tetradecanoate (n-C14:0)</v>
      </c>
      <c r="H6" s="114">
        <v>12.263246438514599</v>
      </c>
      <c r="O6" t="s">
        <v>3011</v>
      </c>
      <c r="P6" t="s">
        <v>2199</v>
      </c>
      <c r="Q6" t="str">
        <f t="shared" si="1"/>
        <v>1,5-Diaminopentane</v>
      </c>
    </row>
    <row r="7" spans="1:17">
      <c r="A7" t="s">
        <v>376</v>
      </c>
      <c r="B7" t="s">
        <v>2170</v>
      </c>
      <c r="C7" t="s">
        <v>1331</v>
      </c>
      <c r="E7" s="112" t="s">
        <v>193</v>
      </c>
      <c r="F7" s="112" t="s">
        <v>2676</v>
      </c>
      <c r="G7" s="117" t="str">
        <f t="shared" si="0"/>
        <v>Hexadecanoate (n-C16:0)</v>
      </c>
      <c r="H7" s="114">
        <v>63.532717788737699</v>
      </c>
      <c r="O7" t="s">
        <v>3012</v>
      </c>
      <c r="P7" t="s">
        <v>2238</v>
      </c>
      <c r="Q7" t="str">
        <f t="shared" si="1"/>
        <v>meso-2,6-Diaminoheptanedioate</v>
      </c>
    </row>
    <row r="8" spans="1:17">
      <c r="A8" t="s">
        <v>377</v>
      </c>
      <c r="B8" t="s">
        <v>2171</v>
      </c>
      <c r="C8" t="s">
        <v>1332</v>
      </c>
      <c r="E8" s="112" t="s">
        <v>194</v>
      </c>
      <c r="F8" s="112" t="s">
        <v>2778</v>
      </c>
      <c r="G8" s="117" t="str">
        <f t="shared" si="0"/>
        <v>octadecanoate (n-C18:0)</v>
      </c>
      <c r="H8" s="114">
        <v>19.790561094270199</v>
      </c>
      <c r="O8" t="s">
        <v>3013</v>
      </c>
      <c r="P8" t="s">
        <v>2258</v>
      </c>
      <c r="Q8" t="str">
        <f t="shared" si="1"/>
        <v>2-Dehydro-3-deoxy-D-gluconate</v>
      </c>
    </row>
    <row r="9" spans="1:17">
      <c r="A9" t="s">
        <v>378</v>
      </c>
      <c r="B9" t="s">
        <v>2172</v>
      </c>
      <c r="C9" t="s">
        <v>1333</v>
      </c>
      <c r="E9" s="112" t="s">
        <v>195</v>
      </c>
      <c r="F9" s="112" t="s">
        <v>2677</v>
      </c>
      <c r="G9" s="117" t="str">
        <f t="shared" si="0"/>
        <v>Hexadecenoate (n-C16:1)</v>
      </c>
      <c r="H9" s="114">
        <v>3.7920337900152399</v>
      </c>
      <c r="O9" t="s">
        <v>3014</v>
      </c>
      <c r="P9" t="s">
        <v>2261</v>
      </c>
      <c r="Q9" t="str">
        <f t="shared" si="1"/>
        <v>2-Demethylmenaquinone 8</v>
      </c>
    </row>
    <row r="10" spans="1:17">
      <c r="A10" t="s">
        <v>379</v>
      </c>
      <c r="B10" t="s">
        <v>2173</v>
      </c>
      <c r="C10" t="s">
        <v>1334</v>
      </c>
      <c r="E10" s="112" t="s">
        <v>196</v>
      </c>
      <c r="F10" s="112" t="s">
        <v>2779</v>
      </c>
      <c r="G10" s="117" t="str">
        <f t="shared" si="0"/>
        <v>octadecenoate (n-C18:1)</v>
      </c>
      <c r="H10" s="114">
        <v>103.43395602966601</v>
      </c>
      <c r="O10" t="s">
        <v>3015</v>
      </c>
      <c r="P10" t="s">
        <v>3446</v>
      </c>
      <c r="Q10" t="e">
        <f t="shared" si="1"/>
        <v>#N/A</v>
      </c>
    </row>
    <row r="11" spans="1:17">
      <c r="A11" t="s">
        <v>380</v>
      </c>
      <c r="B11" t="s">
        <v>2174</v>
      </c>
      <c r="C11" t="s">
        <v>1335</v>
      </c>
      <c r="E11" s="112" t="s">
        <v>197</v>
      </c>
      <c r="F11" s="112" t="s">
        <v>3415</v>
      </c>
      <c r="G11" s="117" t="e">
        <f t="shared" si="0"/>
        <v>#N/A</v>
      </c>
      <c r="H11" s="114">
        <v>1.52270517009977</v>
      </c>
      <c r="O11" t="s">
        <v>3016</v>
      </c>
      <c r="P11" t="s">
        <v>2278</v>
      </c>
      <c r="Q11" t="str">
        <f t="shared" si="1"/>
        <v>2-Oxobutanoate</v>
      </c>
    </row>
    <row r="12" spans="1:17">
      <c r="A12" t="s">
        <v>381</v>
      </c>
      <c r="B12" t="s">
        <v>2175</v>
      </c>
      <c r="C12" t="s">
        <v>1336</v>
      </c>
      <c r="E12" s="112" t="s">
        <v>198</v>
      </c>
      <c r="F12" s="112" t="s">
        <v>3416</v>
      </c>
      <c r="G12" s="117" t="e">
        <f t="shared" si="0"/>
        <v>#N/A</v>
      </c>
      <c r="H12" s="114">
        <v>0.26226797807913699</v>
      </c>
      <c r="O12" t="s">
        <v>3017</v>
      </c>
      <c r="P12" t="s">
        <v>3447</v>
      </c>
      <c r="Q12" t="e">
        <f t="shared" si="1"/>
        <v>#N/A</v>
      </c>
    </row>
    <row r="13" spans="1:17">
      <c r="A13" t="s">
        <v>382</v>
      </c>
      <c r="B13" t="s">
        <v>2176</v>
      </c>
      <c r="C13" t="s">
        <v>1337</v>
      </c>
      <c r="E13" s="112" t="s">
        <v>199</v>
      </c>
      <c r="F13" s="112" t="s">
        <v>3417</v>
      </c>
      <c r="G13" s="117" t="e">
        <f t="shared" si="0"/>
        <v>#N/A</v>
      </c>
      <c r="H13" s="114">
        <v>46.321454708118999</v>
      </c>
      <c r="O13" t="s">
        <v>3018</v>
      </c>
      <c r="P13" t="s">
        <v>3448</v>
      </c>
      <c r="Q13" t="e">
        <f t="shared" si="1"/>
        <v>#N/A</v>
      </c>
    </row>
    <row r="14" spans="1:17">
      <c r="A14" t="s">
        <v>383</v>
      </c>
      <c r="B14" t="s">
        <v>2177</v>
      </c>
      <c r="C14" t="s">
        <v>1338</v>
      </c>
      <c r="E14" s="112" t="s">
        <v>200</v>
      </c>
      <c r="F14" s="112" t="s">
        <v>3418</v>
      </c>
      <c r="G14" s="117" t="e">
        <f t="shared" si="0"/>
        <v>#N/A</v>
      </c>
      <c r="H14" s="114">
        <v>0.12681468581997901</v>
      </c>
      <c r="O14" t="s">
        <v>3019</v>
      </c>
      <c r="P14" t="s">
        <v>3449</v>
      </c>
      <c r="Q14" t="e">
        <f t="shared" si="1"/>
        <v>#N/A</v>
      </c>
    </row>
    <row r="15" spans="1:17">
      <c r="A15" t="s">
        <v>384</v>
      </c>
      <c r="B15" t="s">
        <v>2178</v>
      </c>
      <c r="C15" t="s">
        <v>1339</v>
      </c>
      <c r="E15" s="112" t="s">
        <v>201</v>
      </c>
      <c r="F15" s="112" t="s">
        <v>3419</v>
      </c>
      <c r="G15" s="117" t="e">
        <f t="shared" si="0"/>
        <v>#N/A</v>
      </c>
      <c r="H15" s="114">
        <v>0.656294147246958</v>
      </c>
      <c r="O15" t="s">
        <v>3020</v>
      </c>
      <c r="P15" t="s">
        <v>3450</v>
      </c>
      <c r="Q15" t="e">
        <f t="shared" si="1"/>
        <v>#N/A</v>
      </c>
    </row>
    <row r="16" spans="1:17">
      <c r="A16" t="s">
        <v>385</v>
      </c>
      <c r="B16" t="s">
        <v>2179</v>
      </c>
      <c r="C16" t="s">
        <v>1340</v>
      </c>
      <c r="E16" s="112" t="s">
        <v>202</v>
      </c>
      <c r="F16" s="112" t="s">
        <v>3443</v>
      </c>
      <c r="G16" s="117" t="e">
        <f t="shared" si="0"/>
        <v>#N/A</v>
      </c>
      <c r="H16" s="114">
        <v>0.19472630158063001</v>
      </c>
      <c r="O16" t="s">
        <v>3021</v>
      </c>
      <c r="P16" t="s">
        <v>3451</v>
      </c>
      <c r="Q16" t="e">
        <f t="shared" si="1"/>
        <v>#N/A</v>
      </c>
    </row>
    <row r="17" spans="1:17">
      <c r="A17" t="s">
        <v>386</v>
      </c>
      <c r="B17" t="s">
        <v>2180</v>
      </c>
      <c r="C17" t="s">
        <v>1341</v>
      </c>
      <c r="E17" s="112" t="s">
        <v>203</v>
      </c>
      <c r="F17" s="112" t="s">
        <v>3420</v>
      </c>
      <c r="G17" s="117" t="e">
        <f t="shared" si="0"/>
        <v>#N/A</v>
      </c>
      <c r="H17" s="114">
        <v>0.156674341009092</v>
      </c>
      <c r="O17" t="s">
        <v>3022</v>
      </c>
      <c r="P17" t="s">
        <v>3452</v>
      </c>
      <c r="Q17" t="e">
        <f t="shared" si="1"/>
        <v>#N/A</v>
      </c>
    </row>
    <row r="18" spans="1:17">
      <c r="A18" t="s">
        <v>387</v>
      </c>
      <c r="B18" t="s">
        <v>2181</v>
      </c>
      <c r="C18" t="s">
        <v>1342</v>
      </c>
      <c r="E18" s="112" t="s">
        <v>204</v>
      </c>
      <c r="F18" s="112" t="s">
        <v>3421</v>
      </c>
      <c r="G18" s="117" t="e">
        <f t="shared" si="0"/>
        <v>#N/A</v>
      </c>
      <c r="H18" s="114">
        <v>0.58575095967604796</v>
      </c>
      <c r="O18" t="s">
        <v>3023</v>
      </c>
      <c r="P18" t="s">
        <v>3453</v>
      </c>
      <c r="Q18" t="e">
        <f t="shared" si="1"/>
        <v>#N/A</v>
      </c>
    </row>
    <row r="19" spans="1:17">
      <c r="A19" t="s">
        <v>388</v>
      </c>
      <c r="B19" t="s">
        <v>2182</v>
      </c>
      <c r="C19" t="s">
        <v>1343</v>
      </c>
      <c r="E19" s="112" t="s">
        <v>205</v>
      </c>
      <c r="F19" s="112" t="s">
        <v>3422</v>
      </c>
      <c r="G19" s="117" t="e">
        <f t="shared" si="0"/>
        <v>#N/A</v>
      </c>
      <c r="H19" s="114">
        <v>1.385052685424351</v>
      </c>
      <c r="O19" t="s">
        <v>3024</v>
      </c>
      <c r="P19" t="s">
        <v>3454</v>
      </c>
      <c r="Q19" t="e">
        <f t="shared" si="1"/>
        <v>#N/A</v>
      </c>
    </row>
    <row r="20" spans="1:17">
      <c r="A20" t="s">
        <v>389</v>
      </c>
      <c r="B20" t="s">
        <v>2183</v>
      </c>
      <c r="C20" t="s">
        <v>1344</v>
      </c>
      <c r="E20" s="112" t="s">
        <v>206</v>
      </c>
      <c r="F20" s="112" t="s">
        <v>2484</v>
      </c>
      <c r="G20" s="117" t="str">
        <f t="shared" si="0"/>
        <v>calcium(2+)</v>
      </c>
      <c r="H20" s="114">
        <v>27.210946082348745</v>
      </c>
      <c r="O20" t="s">
        <v>3025</v>
      </c>
      <c r="P20" t="s">
        <v>3455</v>
      </c>
      <c r="Q20" t="e">
        <f t="shared" si="1"/>
        <v>#N/A</v>
      </c>
    </row>
    <row r="21" spans="1:17">
      <c r="A21" t="s">
        <v>390</v>
      </c>
      <c r="B21" t="s">
        <v>2184</v>
      </c>
      <c r="C21" t="s">
        <v>1345</v>
      </c>
      <c r="E21" s="112" t="s">
        <v>207</v>
      </c>
      <c r="F21" s="112" t="s">
        <v>2602</v>
      </c>
      <c r="G21" s="117" t="str">
        <f t="shared" si="0"/>
        <v>Fe2+</v>
      </c>
      <c r="H21" s="114">
        <v>0.27383672949896021</v>
      </c>
      <c r="O21" t="s">
        <v>3026</v>
      </c>
      <c r="P21" t="s">
        <v>3456</v>
      </c>
      <c r="Q21" t="e">
        <f t="shared" si="1"/>
        <v>#N/A</v>
      </c>
    </row>
    <row r="22" spans="1:17">
      <c r="A22" t="s">
        <v>391</v>
      </c>
      <c r="B22" t="s">
        <v>2185</v>
      </c>
      <c r="C22" t="s">
        <v>1346</v>
      </c>
      <c r="E22" s="112" t="s">
        <v>208</v>
      </c>
      <c r="F22" s="112" t="s">
        <v>2603</v>
      </c>
      <c r="G22" s="117" t="str">
        <f t="shared" si="0"/>
        <v>Fe3+</v>
      </c>
      <c r="H22" s="114">
        <v>8.7086972871340304E-2</v>
      </c>
      <c r="O22" t="s">
        <v>3027</v>
      </c>
      <c r="P22" t="s">
        <v>2323</v>
      </c>
      <c r="Q22" t="str">
        <f t="shared" si="1"/>
        <v>3-methyl-2-oxopentanoate</v>
      </c>
    </row>
    <row r="23" spans="1:17">
      <c r="A23" t="s">
        <v>392</v>
      </c>
      <c r="B23" t="s">
        <v>2186</v>
      </c>
      <c r="C23" t="s">
        <v>1347</v>
      </c>
      <c r="E23" s="112" t="s">
        <v>209</v>
      </c>
      <c r="F23" s="112" t="s">
        <v>2751</v>
      </c>
      <c r="G23" s="117" t="str">
        <f t="shared" si="0"/>
        <v>magnesium</v>
      </c>
      <c r="H23" s="114">
        <v>13.352952067475799</v>
      </c>
      <c r="O23" t="s">
        <v>3028</v>
      </c>
      <c r="P23" t="s">
        <v>2341</v>
      </c>
      <c r="Q23" t="str">
        <f t="shared" si="1"/>
        <v>4-Aminobutanoate</v>
      </c>
    </row>
    <row r="24" spans="1:17">
      <c r="A24" t="s">
        <v>393</v>
      </c>
      <c r="B24" t="s">
        <v>2187</v>
      </c>
      <c r="C24" t="s">
        <v>1348</v>
      </c>
      <c r="E24" s="112" t="s">
        <v>210</v>
      </c>
      <c r="F24" s="112" t="s">
        <v>2854</v>
      </c>
      <c r="G24" s="117" t="str">
        <f t="shared" si="0"/>
        <v>hydrogenphosphate</v>
      </c>
      <c r="H24" s="114">
        <v>36.708535057622875</v>
      </c>
      <c r="O24" t="s">
        <v>3029</v>
      </c>
      <c r="P24" t="s">
        <v>3457</v>
      </c>
      <c r="Q24" t="e">
        <f t="shared" si="1"/>
        <v>#N/A</v>
      </c>
    </row>
    <row r="25" spans="1:17">
      <c r="A25" t="s">
        <v>394</v>
      </c>
      <c r="B25" t="s">
        <v>2188</v>
      </c>
      <c r="C25" t="s">
        <v>1349</v>
      </c>
      <c r="E25" s="112" t="s">
        <v>211</v>
      </c>
      <c r="F25" s="112" t="s">
        <v>2716</v>
      </c>
      <c r="G25" s="117" t="str">
        <f t="shared" si="0"/>
        <v>potassium</v>
      </c>
      <c r="H25" s="114">
        <v>116.08461763355876</v>
      </c>
      <c r="O25" t="s">
        <v>3030</v>
      </c>
      <c r="P25" t="s">
        <v>2348</v>
      </c>
      <c r="Q25" t="str">
        <f t="shared" si="1"/>
        <v>4-hydroxybenzoate</v>
      </c>
    </row>
    <row r="26" spans="1:17">
      <c r="A26" t="s">
        <v>395</v>
      </c>
      <c r="B26" t="s">
        <v>2189</v>
      </c>
      <c r="C26" t="s">
        <v>1350</v>
      </c>
      <c r="E26" s="112" t="s">
        <v>212</v>
      </c>
      <c r="F26" s="112" t="s">
        <v>2760</v>
      </c>
      <c r="G26" s="117" t="str">
        <f t="shared" si="0"/>
        <v>Sodium</v>
      </c>
      <c r="H26" s="114">
        <v>213.59115394679682</v>
      </c>
      <c r="O26" t="s">
        <v>3031</v>
      </c>
      <c r="P26" t="s">
        <v>3458</v>
      </c>
      <c r="Q26" t="e">
        <f t="shared" si="1"/>
        <v>#N/A</v>
      </c>
    </row>
    <row r="27" spans="1:17">
      <c r="A27" t="s">
        <v>396</v>
      </c>
      <c r="B27" t="s">
        <v>2190</v>
      </c>
      <c r="C27" t="s">
        <v>1351</v>
      </c>
      <c r="E27" s="112" t="s">
        <v>213</v>
      </c>
      <c r="F27" s="112" t="s">
        <v>3005</v>
      </c>
      <c r="G27" s="117" t="str">
        <f t="shared" si="0"/>
        <v>Zinc</v>
      </c>
      <c r="H27" s="114">
        <v>0.111358488834506</v>
      </c>
      <c r="O27" t="s">
        <v>3032</v>
      </c>
      <c r="P27" t="s">
        <v>3459</v>
      </c>
      <c r="Q27" t="e">
        <f t="shared" si="1"/>
        <v>#N/A</v>
      </c>
    </row>
    <row r="28" spans="1:17">
      <c r="A28" t="s">
        <v>397</v>
      </c>
      <c r="B28" t="s">
        <v>2191</v>
      </c>
      <c r="C28" t="s">
        <v>1352</v>
      </c>
      <c r="E28" s="112" t="s">
        <v>214</v>
      </c>
      <c r="F28" s="112" t="s">
        <v>2531</v>
      </c>
      <c r="G28" s="117" t="str">
        <f t="shared" si="0"/>
        <v>Cu2+</v>
      </c>
      <c r="H28" s="114">
        <v>1.7168915431341102E-2</v>
      </c>
      <c r="O28" t="s">
        <v>3033</v>
      </c>
      <c r="P28" t="s">
        <v>3460</v>
      </c>
      <c r="Q28" t="e">
        <f t="shared" si="1"/>
        <v>#N/A</v>
      </c>
    </row>
    <row r="29" spans="1:17">
      <c r="A29" t="s">
        <v>398</v>
      </c>
      <c r="B29" t="s">
        <v>2192</v>
      </c>
      <c r="C29" t="s">
        <v>1353</v>
      </c>
      <c r="E29" s="112" t="s">
        <v>215</v>
      </c>
      <c r="F29" s="112" t="s">
        <v>2753</v>
      </c>
      <c r="G29" s="117" t="str">
        <f t="shared" si="0"/>
        <v>Mn2+</v>
      </c>
      <c r="H29" s="114">
        <v>5.1498674552398101E-2</v>
      </c>
      <c r="O29" t="s">
        <v>3034</v>
      </c>
      <c r="P29" t="s">
        <v>3461</v>
      </c>
      <c r="Q29" t="e">
        <f t="shared" si="1"/>
        <v>#N/A</v>
      </c>
    </row>
    <row r="30" spans="1:17">
      <c r="A30" t="s">
        <v>399</v>
      </c>
      <c r="B30" t="s">
        <v>2193</v>
      </c>
      <c r="C30" t="s">
        <v>1354</v>
      </c>
      <c r="E30" s="112" t="s">
        <v>216</v>
      </c>
      <c r="F30" s="112" t="s">
        <v>2671</v>
      </c>
      <c r="G30" s="117" t="str">
        <f t="shared" si="0"/>
        <v>Water</v>
      </c>
      <c r="H30" s="114">
        <v>127565.68601764701</v>
      </c>
      <c r="O30" t="s">
        <v>3035</v>
      </c>
      <c r="P30" t="s">
        <v>3462</v>
      </c>
      <c r="Q30" t="e">
        <f t="shared" si="1"/>
        <v>#N/A</v>
      </c>
    </row>
    <row r="31" spans="1:17">
      <c r="A31" t="s">
        <v>400</v>
      </c>
      <c r="B31" t="s">
        <v>2194</v>
      </c>
      <c r="C31" t="s">
        <v>1355</v>
      </c>
      <c r="E31" s="112" t="s">
        <v>217</v>
      </c>
      <c r="F31" s="112" t="s">
        <v>2586</v>
      </c>
      <c r="G31" s="117" t="str">
        <f t="shared" si="0"/>
        <v>ethanol</v>
      </c>
      <c r="H31" s="114">
        <v>384.48546074966799</v>
      </c>
      <c r="O31" t="s">
        <v>3036</v>
      </c>
      <c r="P31" t="s">
        <v>2372</v>
      </c>
      <c r="Q31" t="str">
        <f t="shared" si="1"/>
        <v>5-Methylthioadenosine</v>
      </c>
    </row>
    <row r="32" spans="1:17">
      <c r="A32" t="s">
        <v>401</v>
      </c>
      <c r="B32" t="s">
        <v>2195</v>
      </c>
      <c r="C32" t="s">
        <v>1356</v>
      </c>
      <c r="E32" s="112" t="s">
        <v>218</v>
      </c>
      <c r="F32" s="112" t="s">
        <v>2963</v>
      </c>
      <c r="G32" s="117" t="str">
        <f t="shared" si="0"/>
        <v>L-tryptophan</v>
      </c>
      <c r="H32" s="114">
        <v>3.1263947837974899</v>
      </c>
      <c r="O32" t="s">
        <v>3037</v>
      </c>
      <c r="P32" t="s">
        <v>2374</v>
      </c>
      <c r="Q32" t="str">
        <f t="shared" si="1"/>
        <v>5-Methyltetrahydrofolate</v>
      </c>
    </row>
    <row r="33" spans="1:17">
      <c r="A33" t="s">
        <v>402</v>
      </c>
      <c r="B33" t="s">
        <v>2196</v>
      </c>
      <c r="C33" t="s">
        <v>1357</v>
      </c>
      <c r="E33" s="112" t="s">
        <v>219</v>
      </c>
      <c r="F33" s="112" t="s">
        <v>2956</v>
      </c>
      <c r="G33" s="117" t="str">
        <f t="shared" si="0"/>
        <v>L-threonine</v>
      </c>
      <c r="H33" s="114">
        <v>19.666622173419601</v>
      </c>
      <c r="O33" t="s">
        <v>3038</v>
      </c>
      <c r="P33" t="s">
        <v>3463</v>
      </c>
      <c r="Q33" t="e">
        <f t="shared" si="1"/>
        <v>#N/A</v>
      </c>
    </row>
    <row r="34" spans="1:17">
      <c r="A34" t="s">
        <v>403</v>
      </c>
      <c r="B34" t="s">
        <v>2197</v>
      </c>
      <c r="C34" t="s">
        <v>1358</v>
      </c>
      <c r="E34" s="112" t="s">
        <v>220</v>
      </c>
      <c r="F34" s="112" t="s">
        <v>2702</v>
      </c>
      <c r="G34" s="117" t="str">
        <f t="shared" si="0"/>
        <v>L-isoleucine</v>
      </c>
      <c r="H34" s="114">
        <v>19.4254018932264</v>
      </c>
      <c r="O34" t="s">
        <v>3039</v>
      </c>
      <c r="P34" t="s">
        <v>3464</v>
      </c>
      <c r="Q34" t="e">
        <f t="shared" si="1"/>
        <v>#N/A</v>
      </c>
    </row>
    <row r="35" spans="1:17">
      <c r="A35" t="s">
        <v>404</v>
      </c>
      <c r="B35" t="s">
        <v>2198</v>
      </c>
      <c r="C35" t="s">
        <v>1359</v>
      </c>
      <c r="E35" s="112" t="s">
        <v>221</v>
      </c>
      <c r="F35" s="112" t="s">
        <v>2722</v>
      </c>
      <c r="G35" s="117" t="str">
        <f t="shared" si="0"/>
        <v>L-leucine</v>
      </c>
      <c r="H35" s="114">
        <v>33.247622794037497</v>
      </c>
      <c r="O35" t="s">
        <v>3040</v>
      </c>
      <c r="P35" t="s">
        <v>3465</v>
      </c>
      <c r="Q35" t="e">
        <f t="shared" si="1"/>
        <v>#N/A</v>
      </c>
    </row>
    <row r="36" spans="1:17">
      <c r="A36" t="s">
        <v>405</v>
      </c>
      <c r="B36" t="s">
        <v>2199</v>
      </c>
      <c r="C36" t="s">
        <v>1360</v>
      </c>
      <c r="E36" s="112" t="s">
        <v>222</v>
      </c>
      <c r="F36" s="112" t="s">
        <v>2725</v>
      </c>
      <c r="G36" s="117" t="str">
        <f t="shared" si="0"/>
        <v>L-lysinium(1+)</v>
      </c>
      <c r="H36" s="114">
        <v>27.343190518731902</v>
      </c>
      <c r="O36" t="s">
        <v>3041</v>
      </c>
      <c r="P36" t="s">
        <v>3466</v>
      </c>
      <c r="Q36" t="e">
        <f t="shared" si="1"/>
        <v>#N/A</v>
      </c>
    </row>
    <row r="37" spans="1:17">
      <c r="A37" t="s">
        <v>406</v>
      </c>
      <c r="B37" t="s">
        <v>2200</v>
      </c>
      <c r="C37" t="s">
        <v>1361</v>
      </c>
      <c r="E37" s="112" t="s">
        <v>223</v>
      </c>
      <c r="F37" s="112" t="s">
        <v>2746</v>
      </c>
      <c r="G37" s="117" t="str">
        <f t="shared" si="0"/>
        <v>L-methionine</v>
      </c>
      <c r="H37" s="114">
        <v>9.4396932403913105</v>
      </c>
      <c r="O37" t="s">
        <v>3042</v>
      </c>
      <c r="P37" t="s">
        <v>3467</v>
      </c>
      <c r="Q37" t="e">
        <f t="shared" si="1"/>
        <v>#N/A</v>
      </c>
    </row>
    <row r="38" spans="1:17">
      <c r="A38" t="s">
        <v>407</v>
      </c>
      <c r="B38" t="s">
        <v>2201</v>
      </c>
      <c r="C38" t="s">
        <v>1362</v>
      </c>
      <c r="E38" s="112" t="s">
        <v>224</v>
      </c>
      <c r="F38" s="112" t="s">
        <v>2848</v>
      </c>
      <c r="G38" s="117" t="str">
        <f t="shared" si="0"/>
        <v>L-phenylalanine</v>
      </c>
      <c r="H38" s="114">
        <v>15.4971895845428</v>
      </c>
      <c r="O38" t="s">
        <v>3043</v>
      </c>
      <c r="P38" t="s">
        <v>3468</v>
      </c>
      <c r="Q38" t="e">
        <f t="shared" si="1"/>
        <v>#N/A</v>
      </c>
    </row>
    <row r="39" spans="1:17">
      <c r="A39" t="s">
        <v>408</v>
      </c>
      <c r="B39" t="s">
        <v>2202</v>
      </c>
      <c r="C39" t="s">
        <v>1363</v>
      </c>
      <c r="E39" s="112" t="s">
        <v>225</v>
      </c>
      <c r="F39" s="112" t="s">
        <v>2968</v>
      </c>
      <c r="G39" s="117" t="str">
        <f t="shared" si="0"/>
        <v>L-tyrosine</v>
      </c>
      <c r="H39" s="114">
        <v>11.0217436537087</v>
      </c>
      <c r="O39" t="s">
        <v>3044</v>
      </c>
      <c r="P39" t="s">
        <v>3469</v>
      </c>
      <c r="Q39" t="e">
        <f t="shared" si="1"/>
        <v>#N/A</v>
      </c>
    </row>
    <row r="40" spans="1:17">
      <c r="A40" t="s">
        <v>409</v>
      </c>
      <c r="B40" t="s">
        <v>2203</v>
      </c>
      <c r="C40" t="s">
        <v>1364</v>
      </c>
      <c r="E40" s="112" t="s">
        <v>226</v>
      </c>
      <c r="F40" s="112" t="s">
        <v>2995</v>
      </c>
      <c r="G40" s="117" t="str">
        <f t="shared" si="0"/>
        <v>L-valine</v>
      </c>
      <c r="H40" s="114">
        <v>25.4872838493405</v>
      </c>
      <c r="O40" t="s">
        <v>3045</v>
      </c>
      <c r="P40" t="s">
        <v>3470</v>
      </c>
      <c r="Q40" t="e">
        <f t="shared" si="1"/>
        <v>#N/A</v>
      </c>
    </row>
    <row r="41" spans="1:17">
      <c r="A41" t="s">
        <v>410</v>
      </c>
      <c r="B41" t="s">
        <v>2204</v>
      </c>
      <c r="C41" t="s">
        <v>1365</v>
      </c>
      <c r="E41" s="112" t="s">
        <v>227</v>
      </c>
      <c r="F41" s="112" t="s">
        <v>2468</v>
      </c>
      <c r="G41" s="117" t="str">
        <f t="shared" si="0"/>
        <v>L-argininium(1+)</v>
      </c>
      <c r="H41" s="114">
        <v>22.822866304166102</v>
      </c>
      <c r="O41" t="s">
        <v>3046</v>
      </c>
      <c r="P41" t="s">
        <v>3471</v>
      </c>
      <c r="Q41" t="e">
        <f t="shared" si="1"/>
        <v>#N/A</v>
      </c>
    </row>
    <row r="42" spans="1:17">
      <c r="A42" t="s">
        <v>411</v>
      </c>
      <c r="B42" t="s">
        <v>2205</v>
      </c>
      <c r="C42" t="s">
        <v>1366</v>
      </c>
      <c r="E42" s="112" t="s">
        <v>228</v>
      </c>
      <c r="F42" s="112" t="s">
        <v>2685</v>
      </c>
      <c r="G42" s="117" t="str">
        <f t="shared" si="0"/>
        <v>L-histidine</v>
      </c>
      <c r="H42" s="114">
        <v>9.3287939899944998</v>
      </c>
      <c r="O42" t="s">
        <v>3047</v>
      </c>
      <c r="P42" t="s">
        <v>3472</v>
      </c>
      <c r="Q42" t="e">
        <f t="shared" si="1"/>
        <v>#N/A</v>
      </c>
    </row>
    <row r="43" spans="1:17">
      <c r="A43" t="s">
        <v>412</v>
      </c>
      <c r="B43" t="s">
        <v>2206</v>
      </c>
      <c r="C43" t="s">
        <v>1367</v>
      </c>
      <c r="E43" s="112" t="s">
        <v>229</v>
      </c>
      <c r="F43" s="112" t="s">
        <v>2451</v>
      </c>
      <c r="G43" s="117" t="str">
        <f t="shared" si="0"/>
        <v>D-alanine</v>
      </c>
      <c r="H43" s="114">
        <v>17.098698890600001</v>
      </c>
      <c r="O43" t="s">
        <v>3048</v>
      </c>
      <c r="P43" t="s">
        <v>3473</v>
      </c>
      <c r="Q43" t="e">
        <f t="shared" si="1"/>
        <v>#N/A</v>
      </c>
    </row>
    <row r="44" spans="1:17">
      <c r="A44" t="s">
        <v>413</v>
      </c>
      <c r="B44" t="s">
        <v>2207</v>
      </c>
      <c r="C44" t="s">
        <v>1368</v>
      </c>
      <c r="E44" s="112" t="s">
        <v>230</v>
      </c>
      <c r="F44" s="112" t="s">
        <v>2452</v>
      </c>
      <c r="G44" s="117" t="str">
        <f t="shared" si="0"/>
        <v>L-alanine</v>
      </c>
      <c r="H44" s="114">
        <v>17.098698890600001</v>
      </c>
      <c r="O44" t="s">
        <v>3049</v>
      </c>
      <c r="P44" t="s">
        <v>3474</v>
      </c>
      <c r="Q44" t="e">
        <f t="shared" si="1"/>
        <v>#N/A</v>
      </c>
    </row>
    <row r="45" spans="1:17">
      <c r="A45" t="s">
        <v>414</v>
      </c>
      <c r="B45" t="s">
        <v>2208</v>
      </c>
      <c r="C45" t="s">
        <v>1369</v>
      </c>
      <c r="E45" s="112" t="s">
        <v>231</v>
      </c>
      <c r="F45" s="112" t="s">
        <v>3442</v>
      </c>
      <c r="G45" s="117" t="e">
        <f t="shared" si="0"/>
        <v>#N/A</v>
      </c>
      <c r="H45" s="114">
        <v>23.771292867919801</v>
      </c>
      <c r="O45" t="s">
        <v>3050</v>
      </c>
      <c r="P45" t="s">
        <v>3475</v>
      </c>
      <c r="Q45" t="e">
        <f t="shared" si="1"/>
        <v>#N/A</v>
      </c>
    </row>
    <row r="46" spans="1:17">
      <c r="A46" t="s">
        <v>415</v>
      </c>
      <c r="B46" t="s">
        <v>2209</v>
      </c>
      <c r="C46" t="s">
        <v>1370</v>
      </c>
      <c r="E46" s="112" t="s">
        <v>232</v>
      </c>
      <c r="F46" s="112" t="s">
        <v>2473</v>
      </c>
      <c r="G46" s="117" t="str">
        <f t="shared" si="0"/>
        <v>L-aspartate(1-)</v>
      </c>
      <c r="H46" s="114">
        <v>23.771292867919801</v>
      </c>
      <c r="O46" t="s">
        <v>3051</v>
      </c>
      <c r="P46" t="s">
        <v>3476</v>
      </c>
      <c r="Q46" t="e">
        <f t="shared" si="1"/>
        <v>#N/A</v>
      </c>
    </row>
    <row r="47" spans="1:17">
      <c r="A47" t="s">
        <v>416</v>
      </c>
      <c r="B47" t="s">
        <v>2210</v>
      </c>
      <c r="C47" t="s">
        <v>1371</v>
      </c>
      <c r="E47" s="112" t="s">
        <v>233</v>
      </c>
      <c r="F47" s="112" t="s">
        <v>2639</v>
      </c>
      <c r="G47" s="117" t="str">
        <f t="shared" si="0"/>
        <v>L-glutamate(1-)</v>
      </c>
      <c r="H47" s="114">
        <v>63.777741506542903</v>
      </c>
      <c r="O47" t="s">
        <v>3052</v>
      </c>
      <c r="P47" t="s">
        <v>3477</v>
      </c>
      <c r="Q47" t="e">
        <f t="shared" si="1"/>
        <v>#N/A</v>
      </c>
    </row>
    <row r="48" spans="1:17">
      <c r="A48" t="s">
        <v>417</v>
      </c>
      <c r="B48" t="s">
        <v>2211</v>
      </c>
      <c r="C48" t="s">
        <v>1372</v>
      </c>
      <c r="E48" s="112" t="s">
        <v>234</v>
      </c>
      <c r="F48" s="112" t="s">
        <v>2642</v>
      </c>
      <c r="G48" s="117" t="str">
        <f t="shared" si="0"/>
        <v>Glycine</v>
      </c>
      <c r="H48" s="114">
        <v>34.285992705144501</v>
      </c>
      <c r="O48" t="s">
        <v>3053</v>
      </c>
      <c r="P48" t="s">
        <v>2412</v>
      </c>
      <c r="Q48" t="str">
        <f t="shared" si="1"/>
        <v>acetate</v>
      </c>
    </row>
    <row r="49" spans="1:17">
      <c r="A49" t="s">
        <v>418</v>
      </c>
      <c r="B49" t="s">
        <v>2212</v>
      </c>
      <c r="C49" t="s">
        <v>1373</v>
      </c>
      <c r="E49" s="112" t="s">
        <v>235</v>
      </c>
      <c r="F49" s="112" t="s">
        <v>3441</v>
      </c>
      <c r="G49" s="117" t="e">
        <f t="shared" si="0"/>
        <v>#N/A</v>
      </c>
      <c r="H49" s="114">
        <v>10.904091444057</v>
      </c>
      <c r="O49" t="s">
        <v>3054</v>
      </c>
      <c r="P49" t="s">
        <v>2413</v>
      </c>
      <c r="Q49" t="str">
        <f t="shared" si="1"/>
        <v>acetoacetate</v>
      </c>
    </row>
    <row r="50" spans="1:17">
      <c r="A50" t="s">
        <v>419</v>
      </c>
      <c r="B50" t="s">
        <v>2213</v>
      </c>
      <c r="C50" t="s">
        <v>1374</v>
      </c>
      <c r="E50" s="112" t="s">
        <v>236</v>
      </c>
      <c r="F50" s="112" t="s">
        <v>2875</v>
      </c>
      <c r="G50" s="117" t="str">
        <f t="shared" si="0"/>
        <v>L-proline</v>
      </c>
      <c r="H50" s="114">
        <v>10.904091444057</v>
      </c>
      <c r="O50" t="s">
        <v>3055</v>
      </c>
      <c r="P50" t="s">
        <v>2414</v>
      </c>
      <c r="Q50" t="str">
        <f t="shared" si="1"/>
        <v>acetaldehyde</v>
      </c>
    </row>
    <row r="51" spans="1:17">
      <c r="A51" t="s">
        <v>420</v>
      </c>
      <c r="B51" t="s">
        <v>2214</v>
      </c>
      <c r="C51" t="s">
        <v>1375</v>
      </c>
      <c r="E51" s="112" t="s">
        <v>237</v>
      </c>
      <c r="F51" s="112" t="s">
        <v>2924</v>
      </c>
      <c r="G51" s="117" t="str">
        <f t="shared" si="0"/>
        <v>L-serine</v>
      </c>
      <c r="H51" s="114">
        <v>25.544545477036401</v>
      </c>
      <c r="O51" t="s">
        <v>3056</v>
      </c>
      <c r="P51" t="s">
        <v>3478</v>
      </c>
      <c r="Q51" t="e">
        <f t="shared" si="1"/>
        <v>#N/A</v>
      </c>
    </row>
    <row r="52" spans="1:17">
      <c r="A52" t="s">
        <v>421</v>
      </c>
      <c r="B52" t="s">
        <v>2215</v>
      </c>
      <c r="C52" t="s">
        <v>1376</v>
      </c>
      <c r="E52" s="112" t="s">
        <v>238</v>
      </c>
      <c r="F52" s="112" t="s">
        <v>3423</v>
      </c>
      <c r="G52" s="117" t="e">
        <f t="shared" si="0"/>
        <v>#N/A</v>
      </c>
      <c r="H52" s="114">
        <v>0.27887402764564301</v>
      </c>
      <c r="O52" t="s">
        <v>3057</v>
      </c>
      <c r="P52" t="s">
        <v>3479</v>
      </c>
      <c r="Q52" t="e">
        <f t="shared" si="1"/>
        <v>#N/A</v>
      </c>
    </row>
    <row r="53" spans="1:17">
      <c r="A53" t="s">
        <v>422</v>
      </c>
      <c r="B53" t="s">
        <v>2216</v>
      </c>
      <c r="C53" t="s">
        <v>1377</v>
      </c>
      <c r="E53" s="112" t="s">
        <v>239</v>
      </c>
      <c r="F53" s="112" t="s">
        <v>2953</v>
      </c>
      <c r="G53" s="117" t="str">
        <f t="shared" si="0"/>
        <v>Thiamin</v>
      </c>
      <c r="H53" s="114">
        <v>1.1737216930526602E-2</v>
      </c>
      <c r="O53" t="s">
        <v>3058</v>
      </c>
      <c r="P53" t="s">
        <v>3480</v>
      </c>
      <c r="Q53" t="e">
        <f t="shared" si="1"/>
        <v>#N/A</v>
      </c>
    </row>
    <row r="54" spans="1:17">
      <c r="A54" t="s">
        <v>423</v>
      </c>
      <c r="B54" t="s">
        <v>2217</v>
      </c>
      <c r="C54" t="s">
        <v>1378</v>
      </c>
      <c r="E54" s="112" t="s">
        <v>240</v>
      </c>
      <c r="F54" s="112" t="s">
        <v>2912</v>
      </c>
      <c r="G54" s="117" t="str">
        <f t="shared" si="0"/>
        <v>Riboflavin</v>
      </c>
      <c r="H54" s="114">
        <v>8.4138802857035011E-3</v>
      </c>
      <c r="O54" t="s">
        <v>3059</v>
      </c>
      <c r="P54" t="s">
        <v>3481</v>
      </c>
      <c r="Q54" t="e">
        <f t="shared" si="1"/>
        <v>#N/A</v>
      </c>
    </row>
    <row r="55" spans="1:17">
      <c r="A55" t="s">
        <v>424</v>
      </c>
      <c r="B55" t="s">
        <v>2218</v>
      </c>
      <c r="C55" t="s">
        <v>1379</v>
      </c>
      <c r="E55" s="112" t="s">
        <v>241</v>
      </c>
      <c r="F55" s="112" t="s">
        <v>2761</v>
      </c>
      <c r="G55" s="117" t="str">
        <f t="shared" si="0"/>
        <v>Nicotinate</v>
      </c>
      <c r="H55" s="114">
        <v>1.3486368275048934</v>
      </c>
      <c r="O55" t="s">
        <v>3060</v>
      </c>
      <c r="P55" t="s">
        <v>3482</v>
      </c>
      <c r="Q55" t="e">
        <f t="shared" si="1"/>
        <v>#N/A</v>
      </c>
    </row>
    <row r="56" spans="1:17">
      <c r="A56" t="s">
        <v>425</v>
      </c>
      <c r="B56" t="s">
        <v>2219</v>
      </c>
      <c r="C56" t="s">
        <v>1380</v>
      </c>
      <c r="E56" s="112" t="s">
        <v>242</v>
      </c>
      <c r="F56" s="112" t="s">
        <v>2766</v>
      </c>
      <c r="G56" s="117" t="str">
        <f t="shared" si="0"/>
        <v>Nicotinamide</v>
      </c>
      <c r="H56" s="114">
        <v>9.3094716379828496E-2</v>
      </c>
      <c r="O56" t="s">
        <v>3061</v>
      </c>
      <c r="P56" t="s">
        <v>2419</v>
      </c>
      <c r="Q56" t="str">
        <f t="shared" si="1"/>
        <v>N-acetyl-D-glucosamine</v>
      </c>
    </row>
    <row r="57" spans="1:17">
      <c r="A57" t="s">
        <v>426</v>
      </c>
      <c r="B57" t="s">
        <v>2220</v>
      </c>
      <c r="C57" t="s">
        <v>1381</v>
      </c>
      <c r="E57" s="112" t="s">
        <v>243</v>
      </c>
      <c r="F57" s="112" t="s">
        <v>2857</v>
      </c>
      <c r="G57" s="117" t="str">
        <f t="shared" si="0"/>
        <v>(R)-Pantothenate</v>
      </c>
      <c r="H57" s="114">
        <v>2.7681258964289499E-2</v>
      </c>
      <c r="O57" t="s">
        <v>3062</v>
      </c>
      <c r="P57" t="s">
        <v>2422</v>
      </c>
      <c r="Q57" t="str">
        <f t="shared" si="1"/>
        <v>N-acetyl-D-mannosamine</v>
      </c>
    </row>
    <row r="58" spans="1:17">
      <c r="A58" t="s">
        <v>427</v>
      </c>
      <c r="B58" t="s">
        <v>2221</v>
      </c>
      <c r="C58" t="s">
        <v>1382</v>
      </c>
      <c r="E58" s="112" t="s">
        <v>244</v>
      </c>
      <c r="F58" s="112" t="s">
        <v>2896</v>
      </c>
      <c r="G58" s="117" t="str">
        <f t="shared" si="0"/>
        <v>Pyridoxamine</v>
      </c>
      <c r="H58" s="114">
        <v>3.4082215826147602E-3</v>
      </c>
      <c r="O58" t="s">
        <v>3063</v>
      </c>
      <c r="P58" t="s">
        <v>2424</v>
      </c>
      <c r="Q58" t="str">
        <f t="shared" si="1"/>
        <v>N-acetylneuraminate</v>
      </c>
    </row>
    <row r="59" spans="1:17">
      <c r="A59" t="s">
        <v>428</v>
      </c>
      <c r="B59" t="s">
        <v>2222</v>
      </c>
      <c r="C59" t="s">
        <v>1383</v>
      </c>
      <c r="E59" s="112" t="s">
        <v>245</v>
      </c>
      <c r="F59" s="112" t="s">
        <v>2898</v>
      </c>
      <c r="G59" s="117" t="str">
        <f t="shared" si="0"/>
        <v>Pyridoxal</v>
      </c>
      <c r="H59" s="114">
        <v>3.44979421160312E-3</v>
      </c>
      <c r="O59" t="s">
        <v>3064</v>
      </c>
      <c r="P59" t="s">
        <v>2428</v>
      </c>
      <c r="Q59" t="str">
        <f t="shared" si="1"/>
        <v>(R)-Acetoin</v>
      </c>
    </row>
    <row r="60" spans="1:17">
      <c r="A60" t="s">
        <v>429</v>
      </c>
      <c r="B60" t="s">
        <v>2223</v>
      </c>
      <c r="C60" t="s">
        <v>1384</v>
      </c>
      <c r="E60" s="112" t="s">
        <v>246</v>
      </c>
      <c r="F60" s="112" t="s">
        <v>2899</v>
      </c>
      <c r="G60" s="117" t="str">
        <f t="shared" si="0"/>
        <v>Pyridoxine</v>
      </c>
      <c r="H60" s="114">
        <v>3.4086889651006201E-3</v>
      </c>
      <c r="O60" t="s">
        <v>3065</v>
      </c>
      <c r="P60" t="s">
        <v>3483</v>
      </c>
      <c r="Q60" t="e">
        <f t="shared" si="1"/>
        <v>#N/A</v>
      </c>
    </row>
    <row r="61" spans="1:17">
      <c r="A61" t="s">
        <v>430</v>
      </c>
      <c r="B61" t="s">
        <v>2224</v>
      </c>
      <c r="C61" t="s">
        <v>1385</v>
      </c>
      <c r="E61" s="112" t="s">
        <v>247</v>
      </c>
      <c r="F61" s="112" t="s">
        <v>2374</v>
      </c>
      <c r="G61" s="117" t="str">
        <f t="shared" si="0"/>
        <v>5-Methyltetrahydrofolate</v>
      </c>
      <c r="H61" s="114">
        <v>1.90368905605195E-4</v>
      </c>
      <c r="O61" t="s">
        <v>3066</v>
      </c>
      <c r="P61" t="s">
        <v>2431</v>
      </c>
      <c r="Q61" t="str">
        <f t="shared" si="1"/>
        <v>Adenine</v>
      </c>
    </row>
    <row r="62" spans="1:17">
      <c r="A62" t="s">
        <v>431</v>
      </c>
      <c r="B62" t="s">
        <v>2225</v>
      </c>
      <c r="C62" t="s">
        <v>1386</v>
      </c>
      <c r="E62" s="112" t="s">
        <v>248</v>
      </c>
      <c r="F62" s="112" t="s">
        <v>2609</v>
      </c>
      <c r="G62" s="117" t="str">
        <f t="shared" si="0"/>
        <v>Folate</v>
      </c>
      <c r="H62" s="114">
        <v>5.3423827089428804E-4</v>
      </c>
      <c r="O62" t="s">
        <v>3067</v>
      </c>
      <c r="P62" t="s">
        <v>2432</v>
      </c>
      <c r="Q62" t="str">
        <f t="shared" si="1"/>
        <v>Adenosine</v>
      </c>
    </row>
    <row r="63" spans="1:17">
      <c r="A63" t="s">
        <v>432</v>
      </c>
      <c r="B63" t="s">
        <v>2226</v>
      </c>
      <c r="C63" t="s">
        <v>1387</v>
      </c>
      <c r="E63" s="112" t="s">
        <v>249</v>
      </c>
      <c r="F63" s="112" t="s">
        <v>2951</v>
      </c>
      <c r="G63" s="117" t="str">
        <f t="shared" si="0"/>
        <v>5,6,7,8-Tetrahydrofolate</v>
      </c>
      <c r="H63" s="114">
        <v>1.9682365188414499E-4</v>
      </c>
      <c r="O63" t="s">
        <v>3068</v>
      </c>
      <c r="P63" t="s">
        <v>2435</v>
      </c>
      <c r="Q63" t="str">
        <f t="shared" si="1"/>
        <v>Adenosylcobalamin</v>
      </c>
    </row>
    <row r="64" spans="1:17">
      <c r="A64" t="s">
        <v>433</v>
      </c>
      <c r="B64" t="s">
        <v>2227</v>
      </c>
      <c r="C64" t="s">
        <v>1388</v>
      </c>
      <c r="E64" s="112" t="s">
        <v>250</v>
      </c>
      <c r="F64" s="112" t="s">
        <v>2509</v>
      </c>
      <c r="G64" s="117" t="str">
        <f t="shared" si="0"/>
        <v>Choline</v>
      </c>
      <c r="H64" s="114">
        <v>3.9648925610631802</v>
      </c>
      <c r="O64" t="s">
        <v>3069</v>
      </c>
      <c r="P64" t="s">
        <v>2450</v>
      </c>
      <c r="Q64" t="str">
        <f t="shared" si="1"/>
        <v>2-Oxoglutarate</v>
      </c>
    </row>
    <row r="65" spans="1:17">
      <c r="A65" t="s">
        <v>434</v>
      </c>
      <c r="B65" t="s">
        <v>2228</v>
      </c>
      <c r="C65" t="s">
        <v>1389</v>
      </c>
      <c r="E65" s="112" t="s">
        <v>251</v>
      </c>
      <c r="F65" s="112" t="s">
        <v>3424</v>
      </c>
      <c r="G65" s="117" t="e">
        <f t="shared" si="0"/>
        <v>#N/A</v>
      </c>
      <c r="H65" s="114">
        <v>5.8048858248430099E-6</v>
      </c>
      <c r="O65" t="s">
        <v>3070</v>
      </c>
      <c r="P65" t="s">
        <v>2451</v>
      </c>
      <c r="Q65" t="str">
        <f t="shared" si="1"/>
        <v>D-alanine</v>
      </c>
    </row>
    <row r="66" spans="1:17">
      <c r="A66" t="s">
        <v>435</v>
      </c>
      <c r="B66" t="s">
        <v>2229</v>
      </c>
      <c r="C66" t="s">
        <v>1390</v>
      </c>
      <c r="E66" s="112" t="s">
        <v>252</v>
      </c>
      <c r="F66" s="112" t="s">
        <v>3425</v>
      </c>
      <c r="G66" s="117" t="e">
        <f t="shared" si="0"/>
        <v>#N/A</v>
      </c>
      <c r="H66" s="114">
        <v>3.2624451940668125E-2</v>
      </c>
      <c r="O66" t="s">
        <v>3071</v>
      </c>
      <c r="P66" t="s">
        <v>2452</v>
      </c>
      <c r="Q66" t="str">
        <f t="shared" si="1"/>
        <v>L-alanine</v>
      </c>
    </row>
    <row r="67" spans="1:17">
      <c r="A67" t="s">
        <v>436</v>
      </c>
      <c r="B67" t="s">
        <v>2230</v>
      </c>
      <c r="C67" t="s">
        <v>1391</v>
      </c>
      <c r="E67" s="112" t="s">
        <v>253</v>
      </c>
      <c r="F67" s="112" t="s">
        <v>3426</v>
      </c>
      <c r="G67" s="117" t="e">
        <f t="shared" ref="G67:G88" si="2">VLOOKUP(F67,B:C,2,0)</f>
        <v>#N/A</v>
      </c>
      <c r="H67" s="114">
        <v>1.41024691891521E-2</v>
      </c>
      <c r="O67" t="s">
        <v>3072</v>
      </c>
      <c r="P67" t="s">
        <v>2454</v>
      </c>
      <c r="Q67" t="str">
        <f t="shared" ref="Q67:Q130" si="3">VLOOKUP(P67,B:C,2,0)</f>
        <v>L-alanyl-L-aspartate</v>
      </c>
    </row>
    <row r="68" spans="1:17">
      <c r="A68" t="s">
        <v>437</v>
      </c>
      <c r="B68" t="s">
        <v>2231</v>
      </c>
      <c r="C68" t="s">
        <v>1392</v>
      </c>
      <c r="E68" s="112" t="s">
        <v>254</v>
      </c>
      <c r="F68" s="112" t="s">
        <v>3427</v>
      </c>
      <c r="G68" s="117" t="e">
        <f t="shared" si="2"/>
        <v>#N/A</v>
      </c>
      <c r="H68" s="114">
        <v>2.13528668388955E-2</v>
      </c>
      <c r="O68" t="s">
        <v>3073</v>
      </c>
      <c r="P68" t="s">
        <v>2456</v>
      </c>
      <c r="Q68" t="str">
        <f t="shared" si="3"/>
        <v>L-alanyl-L-glutamine</v>
      </c>
    </row>
    <row r="69" spans="1:17">
      <c r="A69" t="s">
        <v>438</v>
      </c>
      <c r="B69" t="s">
        <v>2232</v>
      </c>
      <c r="C69" t="s">
        <v>1393</v>
      </c>
      <c r="E69" s="112" t="s">
        <v>255</v>
      </c>
      <c r="F69" s="112" t="s">
        <v>3428</v>
      </c>
      <c r="G69" s="117" t="e">
        <f t="shared" si="2"/>
        <v>#N/A</v>
      </c>
      <c r="H69" s="114">
        <v>1.2975375624839599E-4</v>
      </c>
      <c r="O69" t="s">
        <v>3074</v>
      </c>
      <c r="P69" t="s">
        <v>2457</v>
      </c>
      <c r="Q69" t="str">
        <f t="shared" si="3"/>
        <v>L-alanyl-L-glutamate</v>
      </c>
    </row>
    <row r="70" spans="1:17">
      <c r="A70" t="s">
        <v>439</v>
      </c>
      <c r="B70" t="s">
        <v>2233</v>
      </c>
      <c r="C70" t="s">
        <v>1394</v>
      </c>
      <c r="E70" s="112" t="s">
        <v>256</v>
      </c>
      <c r="F70" s="112" t="s">
        <v>2941</v>
      </c>
      <c r="G70" s="117" t="str">
        <f t="shared" si="2"/>
        <v>Sucrose</v>
      </c>
      <c r="H70" s="114">
        <v>86.96307682912925</v>
      </c>
      <c r="O70" t="s">
        <v>3075</v>
      </c>
      <c r="P70" t="s">
        <v>2458</v>
      </c>
      <c r="Q70" t="str">
        <f t="shared" si="3"/>
        <v>L-alanylglycine</v>
      </c>
    </row>
    <row r="71" spans="1:17">
      <c r="A71" t="s">
        <v>440</v>
      </c>
      <c r="B71" t="s">
        <v>2234</v>
      </c>
      <c r="C71" t="s">
        <v>1395</v>
      </c>
      <c r="E71" s="112" t="s">
        <v>257</v>
      </c>
      <c r="F71" s="112" t="s">
        <v>2633</v>
      </c>
      <c r="G71" s="117" t="str">
        <f t="shared" si="2"/>
        <v>D-glucose</v>
      </c>
      <c r="H71" s="114">
        <v>21.5190787534574</v>
      </c>
      <c r="O71" t="s">
        <v>3076</v>
      </c>
      <c r="P71" t="s">
        <v>2459</v>
      </c>
      <c r="Q71" t="str">
        <f t="shared" si="3"/>
        <v>L-alanyl-L-histidine</v>
      </c>
    </row>
    <row r="72" spans="1:17">
      <c r="A72" t="s">
        <v>441</v>
      </c>
      <c r="B72" t="s">
        <v>2235</v>
      </c>
      <c r="C72" t="s">
        <v>1396</v>
      </c>
      <c r="E72" s="112" t="s">
        <v>258</v>
      </c>
      <c r="F72" s="112" t="s">
        <v>2614</v>
      </c>
      <c r="G72" s="117" t="str">
        <f t="shared" si="2"/>
        <v>D-Fructose</v>
      </c>
      <c r="H72" s="114">
        <v>39.7666410037085</v>
      </c>
      <c r="O72" t="s">
        <v>3077</v>
      </c>
      <c r="P72" t="s">
        <v>2460</v>
      </c>
      <c r="Q72" t="str">
        <f t="shared" si="3"/>
        <v>L-alanyl-L-leucine</v>
      </c>
    </row>
    <row r="73" spans="1:17">
      <c r="A73" t="s">
        <v>442</v>
      </c>
      <c r="B73" t="s">
        <v>2236</v>
      </c>
      <c r="C73" t="s">
        <v>1397</v>
      </c>
      <c r="E73" s="112" t="s">
        <v>259</v>
      </c>
      <c r="F73" s="112" t="s">
        <v>2721</v>
      </c>
      <c r="G73" s="117" t="str">
        <f t="shared" si="2"/>
        <v>Lactose</v>
      </c>
      <c r="H73" s="114">
        <v>0</v>
      </c>
      <c r="O73" t="s">
        <v>3078</v>
      </c>
      <c r="P73" t="s">
        <v>2461</v>
      </c>
      <c r="Q73" t="str">
        <f t="shared" si="3"/>
        <v>L-alanyl-L-threonine</v>
      </c>
    </row>
    <row r="74" spans="1:17">
      <c r="A74" t="s">
        <v>443</v>
      </c>
      <c r="B74" t="s">
        <v>2237</v>
      </c>
      <c r="C74" t="s">
        <v>1398</v>
      </c>
      <c r="E74" s="112" t="s">
        <v>260</v>
      </c>
      <c r="F74" s="112" t="s">
        <v>2734</v>
      </c>
      <c r="G74" s="117" t="str">
        <f t="shared" si="2"/>
        <v>Maltose</v>
      </c>
      <c r="H74" s="114">
        <v>7.0990208780983703</v>
      </c>
      <c r="O74" t="s">
        <v>3079</v>
      </c>
      <c r="P74" t="s">
        <v>3484</v>
      </c>
      <c r="Q74" t="e">
        <f t="shared" si="3"/>
        <v>#N/A</v>
      </c>
    </row>
    <row r="75" spans="1:17">
      <c r="A75" t="s">
        <v>444</v>
      </c>
      <c r="B75" t="s">
        <v>2238</v>
      </c>
      <c r="C75" t="s">
        <v>1399</v>
      </c>
      <c r="E75" s="112" t="s">
        <v>261</v>
      </c>
      <c r="F75" s="112" t="s">
        <v>2626</v>
      </c>
      <c r="G75" s="117" t="str">
        <f t="shared" si="2"/>
        <v>D-Galactose</v>
      </c>
      <c r="H75" s="114">
        <v>0</v>
      </c>
      <c r="O75" t="s">
        <v>3080</v>
      </c>
      <c r="P75" t="s">
        <v>3485</v>
      </c>
      <c r="Q75" t="e">
        <f t="shared" si="3"/>
        <v>#N/A</v>
      </c>
    </row>
    <row r="76" spans="1:17">
      <c r="A76" t="s">
        <v>445</v>
      </c>
      <c r="B76" t="s">
        <v>2239</v>
      </c>
      <c r="C76" t="s">
        <v>1400</v>
      </c>
      <c r="E76" s="112" t="s">
        <v>262</v>
      </c>
      <c r="F76" s="112" t="s">
        <v>3429</v>
      </c>
      <c r="G76" s="117" t="e">
        <f t="shared" si="2"/>
        <v>#N/A</v>
      </c>
      <c r="H76" s="114">
        <v>6.1807296275657297E-3</v>
      </c>
      <c r="O76" t="s">
        <v>3081</v>
      </c>
      <c r="P76" t="s">
        <v>2464</v>
      </c>
      <c r="Q76" t="str">
        <f t="shared" si="3"/>
        <v>AMP</v>
      </c>
    </row>
    <row r="77" spans="1:17">
      <c r="A77" t="s">
        <v>446</v>
      </c>
      <c r="B77" t="s">
        <v>2240</v>
      </c>
      <c r="C77" t="s">
        <v>1401</v>
      </c>
      <c r="E77" s="112" t="s">
        <v>263</v>
      </c>
      <c r="F77" s="112" t="s">
        <v>3430</v>
      </c>
      <c r="G77" s="117" t="e">
        <f t="shared" si="2"/>
        <v>#N/A</v>
      </c>
      <c r="H77" s="114">
        <v>0.66758072536947</v>
      </c>
      <c r="O77" t="s">
        <v>3082</v>
      </c>
      <c r="P77" t="s">
        <v>3486</v>
      </c>
      <c r="Q77" t="e">
        <f t="shared" si="3"/>
        <v>#N/A</v>
      </c>
    </row>
    <row r="78" spans="1:17">
      <c r="A78" t="s">
        <v>447</v>
      </c>
      <c r="B78" t="s">
        <v>2241</v>
      </c>
      <c r="C78" t="s">
        <v>1402</v>
      </c>
      <c r="E78" s="112" t="s">
        <v>264</v>
      </c>
      <c r="F78" s="112" t="s">
        <v>3439</v>
      </c>
      <c r="G78" s="117" t="e">
        <f t="shared" si="2"/>
        <v>#N/A</v>
      </c>
      <c r="H78" s="114">
        <v>2.3842179728652</v>
      </c>
      <c r="O78" t="s">
        <v>3083</v>
      </c>
      <c r="P78" t="s">
        <v>3487</v>
      </c>
      <c r="Q78" t="e">
        <f t="shared" si="3"/>
        <v>#N/A</v>
      </c>
    </row>
    <row r="79" spans="1:17">
      <c r="A79" t="s">
        <v>448</v>
      </c>
      <c r="B79" t="s">
        <v>2242</v>
      </c>
      <c r="C79" t="s">
        <v>1403</v>
      </c>
      <c r="E79" s="112" t="s">
        <v>265</v>
      </c>
      <c r="F79" s="112" t="s">
        <v>3431</v>
      </c>
      <c r="G79" s="117" t="e">
        <f t="shared" si="2"/>
        <v>#N/A</v>
      </c>
      <c r="H79" s="114">
        <v>8.6905566768410894E-2</v>
      </c>
      <c r="O79" t="s">
        <v>3084</v>
      </c>
      <c r="P79" t="s">
        <v>3488</v>
      </c>
      <c r="Q79" t="e">
        <f t="shared" si="3"/>
        <v>#N/A</v>
      </c>
    </row>
    <row r="80" spans="1:17">
      <c r="A80" t="s">
        <v>449</v>
      </c>
      <c r="B80" t="s">
        <v>2243</v>
      </c>
      <c r="C80" t="s">
        <v>1404</v>
      </c>
      <c r="E80" s="112" t="s">
        <v>266</v>
      </c>
      <c r="F80" s="112" t="s">
        <v>3432</v>
      </c>
      <c r="G80" s="117" t="e">
        <f t="shared" si="2"/>
        <v>#N/A</v>
      </c>
      <c r="H80" s="114">
        <v>0.31962639923070801</v>
      </c>
      <c r="O80" t="s">
        <v>3085</v>
      </c>
      <c r="P80" t="s">
        <v>3489</v>
      </c>
      <c r="Q80" t="e">
        <f t="shared" si="3"/>
        <v>#N/A</v>
      </c>
    </row>
    <row r="81" spans="1:17">
      <c r="A81" t="s">
        <v>450</v>
      </c>
      <c r="B81" t="s">
        <v>2244</v>
      </c>
      <c r="C81" t="s">
        <v>1405</v>
      </c>
      <c r="E81" s="112" t="s">
        <v>267</v>
      </c>
      <c r="F81" s="112" t="s">
        <v>3433</v>
      </c>
      <c r="G81" s="117" t="e">
        <f t="shared" si="2"/>
        <v>#N/A</v>
      </c>
      <c r="H81" s="114">
        <v>0.117708993732395</v>
      </c>
      <c r="O81" t="s">
        <v>3086</v>
      </c>
      <c r="P81" t="s">
        <v>2467</v>
      </c>
      <c r="Q81" t="str">
        <f t="shared" si="3"/>
        <v>L-arabinose</v>
      </c>
    </row>
    <row r="82" spans="1:17">
      <c r="A82" t="s">
        <v>451</v>
      </c>
      <c r="B82" t="s">
        <v>2245</v>
      </c>
      <c r="C82" t="s">
        <v>1406</v>
      </c>
      <c r="E82" s="112" t="s">
        <v>268</v>
      </c>
      <c r="F82" s="112" t="s">
        <v>3434</v>
      </c>
      <c r="G82" s="117" t="e">
        <f t="shared" si="2"/>
        <v>#N/A</v>
      </c>
      <c r="H82" s="114">
        <v>0.112447419661483</v>
      </c>
      <c r="O82" t="s">
        <v>3087</v>
      </c>
      <c r="P82" t="s">
        <v>3490</v>
      </c>
      <c r="Q82" t="e">
        <f t="shared" si="3"/>
        <v>#N/A</v>
      </c>
    </row>
    <row r="83" spans="1:17">
      <c r="A83" t="s">
        <v>452</v>
      </c>
      <c r="B83" t="s">
        <v>2246</v>
      </c>
      <c r="C83" t="s">
        <v>1407</v>
      </c>
      <c r="E83" s="112" t="s">
        <v>269</v>
      </c>
      <c r="F83" s="112" t="s">
        <v>3435</v>
      </c>
      <c r="G83" s="117" t="e">
        <f t="shared" si="2"/>
        <v>#N/A</v>
      </c>
      <c r="H83" s="114">
        <v>4.2943316736882398E-2</v>
      </c>
      <c r="O83" t="s">
        <v>3088</v>
      </c>
      <c r="P83" t="s">
        <v>3491</v>
      </c>
      <c r="Q83" t="e">
        <f t="shared" si="3"/>
        <v>#N/A</v>
      </c>
    </row>
    <row r="84" spans="1:17">
      <c r="A84" t="s">
        <v>453</v>
      </c>
      <c r="B84" t="s">
        <v>2247</v>
      </c>
      <c r="C84" t="s">
        <v>1408</v>
      </c>
      <c r="E84" s="112" t="s">
        <v>270</v>
      </c>
      <c r="F84" s="112" t="s">
        <v>2967</v>
      </c>
      <c r="G84" s="117" t="str">
        <f t="shared" si="2"/>
        <v>tetradecenoate (n-C14:1)</v>
      </c>
      <c r="H84" s="114">
        <v>3.5110280984312597E-2</v>
      </c>
      <c r="O84" t="s">
        <v>3089</v>
      </c>
      <c r="P84" t="s">
        <v>3492</v>
      </c>
      <c r="Q84" t="e">
        <f t="shared" si="3"/>
        <v>#N/A</v>
      </c>
    </row>
    <row r="85" spans="1:17">
      <c r="A85" t="s">
        <v>454</v>
      </c>
      <c r="B85" t="s">
        <v>2248</v>
      </c>
      <c r="C85" t="s">
        <v>1409</v>
      </c>
      <c r="E85" s="112" t="s">
        <v>271</v>
      </c>
      <c r="F85" s="112" t="s">
        <v>3436</v>
      </c>
      <c r="G85" s="117" t="e">
        <f t="shared" si="2"/>
        <v>#N/A</v>
      </c>
      <c r="H85" s="114">
        <v>0.371988160942754</v>
      </c>
      <c r="O85" t="s">
        <v>3090</v>
      </c>
      <c r="P85" t="s">
        <v>3493</v>
      </c>
      <c r="Q85" t="e">
        <f t="shared" si="3"/>
        <v>#N/A</v>
      </c>
    </row>
    <row r="86" spans="1:17">
      <c r="A86" t="s">
        <v>455</v>
      </c>
      <c r="B86" t="s">
        <v>2249</v>
      </c>
      <c r="C86" t="s">
        <v>1410</v>
      </c>
      <c r="E86" s="112" t="s">
        <v>272</v>
      </c>
      <c r="F86" s="112" t="s">
        <v>3437</v>
      </c>
      <c r="G86" s="117" t="e">
        <f t="shared" si="2"/>
        <v>#N/A</v>
      </c>
      <c r="H86" s="114">
        <v>1.8420685231842899E-5</v>
      </c>
      <c r="O86" t="s">
        <v>3091</v>
      </c>
      <c r="P86" t="s">
        <v>3494</v>
      </c>
      <c r="Q86" t="e">
        <f t="shared" si="3"/>
        <v>#N/A</v>
      </c>
    </row>
    <row r="87" spans="1:17">
      <c r="A87" t="s">
        <v>456</v>
      </c>
      <c r="B87" t="s">
        <v>2250</v>
      </c>
      <c r="C87" t="s">
        <v>1411</v>
      </c>
      <c r="E87" s="112" t="s">
        <v>273</v>
      </c>
      <c r="F87" s="112" t="s">
        <v>3438</v>
      </c>
      <c r="G87" s="117" t="e">
        <f t="shared" si="2"/>
        <v>#N/A</v>
      </c>
      <c r="H87" s="114">
        <v>0.78969273131842299</v>
      </c>
      <c r="O87" t="s">
        <v>3092</v>
      </c>
      <c r="P87" t="s">
        <v>2468</v>
      </c>
      <c r="Q87" t="str">
        <f t="shared" si="3"/>
        <v>L-argininium(1+)</v>
      </c>
    </row>
    <row r="88" spans="1:17" ht="15.75" thickBot="1">
      <c r="A88" t="s">
        <v>457</v>
      </c>
      <c r="B88" t="s">
        <v>2251</v>
      </c>
      <c r="C88" t="s">
        <v>1412</v>
      </c>
      <c r="E88" s="113" t="s">
        <v>274</v>
      </c>
      <c r="F88" s="113" t="s">
        <v>3440</v>
      </c>
      <c r="G88" s="117" t="e">
        <f t="shared" si="2"/>
        <v>#N/A</v>
      </c>
      <c r="H88" s="115">
        <v>6.1505423248244699E-2</v>
      </c>
      <c r="O88" t="s">
        <v>3093</v>
      </c>
      <c r="P88" t="s">
        <v>2469</v>
      </c>
      <c r="Q88" t="str">
        <f t="shared" si="3"/>
        <v>Arsenobetaine</v>
      </c>
    </row>
    <row r="89" spans="1:17">
      <c r="A89" t="s">
        <v>458</v>
      </c>
      <c r="B89" t="s">
        <v>2252</v>
      </c>
      <c r="C89" t="s">
        <v>1413</v>
      </c>
      <c r="O89" t="s">
        <v>3094</v>
      </c>
      <c r="P89" t="s">
        <v>2470</v>
      </c>
      <c r="Q89" t="str">
        <f t="shared" si="3"/>
        <v>L-asparagine</v>
      </c>
    </row>
    <row r="90" spans="1:17">
      <c r="A90" t="s">
        <v>459</v>
      </c>
      <c r="B90" t="s">
        <v>2253</v>
      </c>
      <c r="C90" t="s">
        <v>1414</v>
      </c>
      <c r="O90" t="s">
        <v>3095</v>
      </c>
      <c r="P90" t="s">
        <v>2471</v>
      </c>
      <c r="Q90" t="str">
        <f t="shared" si="3"/>
        <v>arsenite</v>
      </c>
    </row>
    <row r="91" spans="1:17">
      <c r="A91" t="s">
        <v>460</v>
      </c>
      <c r="B91" t="s">
        <v>2254</v>
      </c>
      <c r="C91" t="s">
        <v>1415</v>
      </c>
      <c r="O91" t="s">
        <v>3096</v>
      </c>
      <c r="P91" t="s">
        <v>2472</v>
      </c>
      <c r="Q91" t="str">
        <f t="shared" si="3"/>
        <v>arsenate</v>
      </c>
    </row>
    <row r="92" spans="1:17">
      <c r="A92" t="s">
        <v>461</v>
      </c>
      <c r="B92" t="s">
        <v>2255</v>
      </c>
      <c r="C92" t="s">
        <v>1416</v>
      </c>
      <c r="O92" t="s">
        <v>3097</v>
      </c>
      <c r="P92" t="s">
        <v>2473</v>
      </c>
      <c r="Q92" t="str">
        <f t="shared" si="3"/>
        <v>L-aspartate(1-)</v>
      </c>
    </row>
    <row r="93" spans="1:17">
      <c r="A93" t="s">
        <v>462</v>
      </c>
      <c r="B93" t="s">
        <v>2256</v>
      </c>
      <c r="C93" t="s">
        <v>1417</v>
      </c>
      <c r="O93" t="s">
        <v>3098</v>
      </c>
      <c r="P93" t="s">
        <v>3495</v>
      </c>
      <c r="Q93" t="e">
        <f t="shared" si="3"/>
        <v>#N/A</v>
      </c>
    </row>
    <row r="94" spans="1:17">
      <c r="A94" t="s">
        <v>463</v>
      </c>
      <c r="B94" t="s">
        <v>2257</v>
      </c>
      <c r="C94" t="s">
        <v>1418</v>
      </c>
      <c r="O94" t="s">
        <v>3099</v>
      </c>
      <c r="P94" t="s">
        <v>3496</v>
      </c>
      <c r="Q94" t="e">
        <f t="shared" si="3"/>
        <v>#N/A</v>
      </c>
    </row>
    <row r="95" spans="1:17">
      <c r="A95" t="s">
        <v>464</v>
      </c>
      <c r="B95" t="s">
        <v>2258</v>
      </c>
      <c r="C95" t="s">
        <v>1419</v>
      </c>
      <c r="O95" t="s">
        <v>3100</v>
      </c>
      <c r="P95" t="s">
        <v>2478</v>
      </c>
      <c r="Q95" t="str">
        <f t="shared" si="3"/>
        <v>R_R__2_3_Butanediol</v>
      </c>
    </row>
    <row r="96" spans="1:17">
      <c r="A96" t="s">
        <v>465</v>
      </c>
      <c r="B96" t="s">
        <v>2259</v>
      </c>
      <c r="C96" t="s">
        <v>1420</v>
      </c>
      <c r="O96" t="s">
        <v>3101</v>
      </c>
      <c r="P96" t="s">
        <v>2480</v>
      </c>
      <c r="Q96" t="str">
        <f t="shared" si="3"/>
        <v>Biotin</v>
      </c>
    </row>
    <row r="97" spans="1:17">
      <c r="A97" t="s">
        <v>466</v>
      </c>
      <c r="B97" t="s">
        <v>2260</v>
      </c>
      <c r="C97" t="s">
        <v>1421</v>
      </c>
      <c r="O97" t="s">
        <v>3102</v>
      </c>
      <c r="P97" t="s">
        <v>2482</v>
      </c>
      <c r="Q97" t="str">
        <f t="shared" si="3"/>
        <v>butanol</v>
      </c>
    </row>
    <row r="98" spans="1:17">
      <c r="A98" t="s">
        <v>467</v>
      </c>
      <c r="B98" t="s">
        <v>2261</v>
      </c>
      <c r="C98" t="s">
        <v>1422</v>
      </c>
      <c r="O98" t="s">
        <v>3103</v>
      </c>
      <c r="P98" t="s">
        <v>3412</v>
      </c>
      <c r="Q98" t="e">
        <f t="shared" si="3"/>
        <v>#N/A</v>
      </c>
    </row>
    <row r="99" spans="1:17">
      <c r="A99" t="s">
        <v>468</v>
      </c>
      <c r="B99" t="s">
        <v>2262</v>
      </c>
      <c r="C99" t="s">
        <v>1423</v>
      </c>
      <c r="O99" t="s">
        <v>3104</v>
      </c>
      <c r="P99" t="s">
        <v>3497</v>
      </c>
      <c r="Q99" t="e">
        <f t="shared" si="3"/>
        <v>#N/A</v>
      </c>
    </row>
    <row r="100" spans="1:17">
      <c r="A100" t="s">
        <v>469</v>
      </c>
      <c r="B100" t="s">
        <v>2263</v>
      </c>
      <c r="C100" t="s">
        <v>1424</v>
      </c>
      <c r="O100" t="s">
        <v>3105</v>
      </c>
      <c r="P100" t="s">
        <v>2484</v>
      </c>
      <c r="Q100" t="str">
        <f t="shared" si="3"/>
        <v>calcium(2+)</v>
      </c>
    </row>
    <row r="101" spans="1:17">
      <c r="A101" t="s">
        <v>470</v>
      </c>
      <c r="B101" t="s">
        <v>2264</v>
      </c>
      <c r="C101" t="s">
        <v>1425</v>
      </c>
      <c r="O101" t="s">
        <v>3106</v>
      </c>
      <c r="P101" t="s">
        <v>2488</v>
      </c>
      <c r="Q101" t="str">
        <f t="shared" si="3"/>
        <v>Cob(I)alamin</v>
      </c>
    </row>
    <row r="102" spans="1:17">
      <c r="A102" t="s">
        <v>471</v>
      </c>
      <c r="B102" t="s">
        <v>2265</v>
      </c>
      <c r="C102" t="s">
        <v>1426</v>
      </c>
      <c r="O102" t="s">
        <v>3107</v>
      </c>
      <c r="P102" t="s">
        <v>2489</v>
      </c>
      <c r="Q102" t="str">
        <f t="shared" si="3"/>
        <v>Cob(II)alamin</v>
      </c>
    </row>
    <row r="103" spans="1:17">
      <c r="A103" t="s">
        <v>472</v>
      </c>
      <c r="B103" t="s">
        <v>2266</v>
      </c>
      <c r="C103" t="s">
        <v>1427</v>
      </c>
      <c r="O103" t="s">
        <v>3108</v>
      </c>
      <c r="P103" t="s">
        <v>2491</v>
      </c>
      <c r="Q103" t="str">
        <f t="shared" si="3"/>
        <v>Cadmium</v>
      </c>
    </row>
    <row r="104" spans="1:17">
      <c r="A104" t="s">
        <v>473</v>
      </c>
      <c r="B104" t="s">
        <v>2267</v>
      </c>
      <c r="C104" t="s">
        <v>1428</v>
      </c>
      <c r="O104" t="s">
        <v>3109</v>
      </c>
      <c r="P104" t="s">
        <v>2507</v>
      </c>
      <c r="Q104" t="str">
        <f t="shared" si="3"/>
        <v>cellobiose</v>
      </c>
    </row>
    <row r="105" spans="1:17">
      <c r="A105" t="s">
        <v>474</v>
      </c>
      <c r="B105" t="s">
        <v>2268</v>
      </c>
      <c r="C105" t="s">
        <v>1429</v>
      </c>
      <c r="O105" t="s">
        <v>3110</v>
      </c>
      <c r="P105" t="s">
        <v>3498</v>
      </c>
      <c r="Q105" t="e">
        <f t="shared" si="3"/>
        <v>#N/A</v>
      </c>
    </row>
    <row r="106" spans="1:17">
      <c r="A106" t="s">
        <v>475</v>
      </c>
      <c r="B106" t="s">
        <v>2269</v>
      </c>
      <c r="C106" t="s">
        <v>1430</v>
      </c>
      <c r="O106" t="s">
        <v>3111</v>
      </c>
      <c r="P106" t="s">
        <v>2508</v>
      </c>
      <c r="Q106" t="str">
        <f t="shared" si="3"/>
        <v>L-cysteinylglycine</v>
      </c>
    </row>
    <row r="107" spans="1:17">
      <c r="A107" t="s">
        <v>476</v>
      </c>
      <c r="B107" t="s">
        <v>2270</v>
      </c>
      <c r="C107" t="s">
        <v>1431</v>
      </c>
      <c r="O107" t="s">
        <v>3112</v>
      </c>
      <c r="P107" t="s">
        <v>3499</v>
      </c>
      <c r="Q107" t="e">
        <f t="shared" si="3"/>
        <v>#N/A</v>
      </c>
    </row>
    <row r="108" spans="1:17">
      <c r="A108" t="s">
        <v>477</v>
      </c>
      <c r="B108" t="s">
        <v>2271</v>
      </c>
      <c r="C108" t="s">
        <v>1432</v>
      </c>
      <c r="O108" t="s">
        <v>3113</v>
      </c>
      <c r="P108" t="s">
        <v>3500</v>
      </c>
      <c r="Q108" t="e">
        <f t="shared" si="3"/>
        <v>#N/A</v>
      </c>
    </row>
    <row r="109" spans="1:17">
      <c r="A109" t="s">
        <v>478</v>
      </c>
      <c r="B109" t="s">
        <v>2272</v>
      </c>
      <c r="C109" t="s">
        <v>1433</v>
      </c>
      <c r="O109" t="s">
        <v>3114</v>
      </c>
      <c r="P109" t="s">
        <v>2509</v>
      </c>
      <c r="Q109" t="str">
        <f t="shared" si="3"/>
        <v>Choline</v>
      </c>
    </row>
    <row r="110" spans="1:17">
      <c r="A110" t="s">
        <v>479</v>
      </c>
      <c r="B110" t="s">
        <v>2273</v>
      </c>
      <c r="C110" t="s">
        <v>1434</v>
      </c>
      <c r="O110" t="s">
        <v>3115</v>
      </c>
      <c r="P110" t="s">
        <v>3501</v>
      </c>
      <c r="Q110" t="e">
        <f t="shared" si="3"/>
        <v>#N/A</v>
      </c>
    </row>
    <row r="111" spans="1:17">
      <c r="A111" t="s">
        <v>480</v>
      </c>
      <c r="B111" t="s">
        <v>2274</v>
      </c>
      <c r="C111" t="s">
        <v>1435</v>
      </c>
      <c r="O111" t="s">
        <v>3116</v>
      </c>
      <c r="P111" t="s">
        <v>2510</v>
      </c>
      <c r="Q111" t="str">
        <f t="shared" si="3"/>
        <v>Choline sulfate</v>
      </c>
    </row>
    <row r="112" spans="1:17">
      <c r="A112" t="s">
        <v>481</v>
      </c>
      <c r="B112" t="s">
        <v>2275</v>
      </c>
      <c r="C112" t="s">
        <v>1436</v>
      </c>
      <c r="O112" t="s">
        <v>3117</v>
      </c>
      <c r="P112" t="s">
        <v>2511</v>
      </c>
      <c r="Q112" t="str">
        <f t="shared" si="3"/>
        <v>chorismate</v>
      </c>
    </row>
    <row r="113" spans="1:17">
      <c r="A113" t="s">
        <v>482</v>
      </c>
      <c r="B113" t="s">
        <v>2276</v>
      </c>
      <c r="C113" t="s">
        <v>1437</v>
      </c>
      <c r="O113" t="s">
        <v>3118</v>
      </c>
      <c r="P113" t="s">
        <v>3422</v>
      </c>
      <c r="Q113" t="e">
        <f t="shared" si="3"/>
        <v>#N/A</v>
      </c>
    </row>
    <row r="114" spans="1:17">
      <c r="A114" t="s">
        <v>483</v>
      </c>
      <c r="B114" t="s">
        <v>2277</v>
      </c>
      <c r="C114" t="s">
        <v>1438</v>
      </c>
      <c r="O114" t="s">
        <v>3119</v>
      </c>
      <c r="P114" t="s">
        <v>2512</v>
      </c>
      <c r="Q114" t="str">
        <f t="shared" si="3"/>
        <v>N,N-diacetylchitobiose</v>
      </c>
    </row>
    <row r="115" spans="1:17">
      <c r="A115" t="s">
        <v>484</v>
      </c>
      <c r="B115" t="s">
        <v>2278</v>
      </c>
      <c r="C115" t="s">
        <v>1439</v>
      </c>
      <c r="O115" t="s">
        <v>3120</v>
      </c>
      <c r="P115" t="s">
        <v>3502</v>
      </c>
      <c r="Q115" t="e">
        <f t="shared" si="3"/>
        <v>#N/A</v>
      </c>
    </row>
    <row r="116" spans="1:17">
      <c r="A116" t="s">
        <v>485</v>
      </c>
      <c r="B116" t="s">
        <v>2279</v>
      </c>
      <c r="C116" t="s">
        <v>1440</v>
      </c>
      <c r="O116" t="s">
        <v>3121</v>
      </c>
      <c r="P116" t="s">
        <v>2513</v>
      </c>
      <c r="Q116" t="str">
        <f t="shared" si="3"/>
        <v>Citrate</v>
      </c>
    </row>
    <row r="117" spans="1:17">
      <c r="A117" t="s">
        <v>486</v>
      </c>
      <c r="B117" t="s">
        <v>2280</v>
      </c>
      <c r="C117" t="s">
        <v>1441</v>
      </c>
      <c r="O117" t="s">
        <v>3122</v>
      </c>
      <c r="P117" t="s">
        <v>2514</v>
      </c>
      <c r="Q117" t="str">
        <f t="shared" si="3"/>
        <v>Chloride</v>
      </c>
    </row>
    <row r="118" spans="1:17">
      <c r="A118" t="s">
        <v>487</v>
      </c>
      <c r="B118" t="s">
        <v>2281</v>
      </c>
      <c r="C118" t="s">
        <v>1442</v>
      </c>
      <c r="O118" t="s">
        <v>3123</v>
      </c>
      <c r="P118" t="s">
        <v>2526</v>
      </c>
      <c r="Q118" t="str">
        <f t="shared" si="3"/>
        <v>carbon dioxide</v>
      </c>
    </row>
    <row r="119" spans="1:17">
      <c r="A119" t="s">
        <v>488</v>
      </c>
      <c r="B119" t="s">
        <v>2282</v>
      </c>
      <c r="C119" t="s">
        <v>1443</v>
      </c>
      <c r="O119" t="s">
        <v>3124</v>
      </c>
      <c r="P119" t="s">
        <v>2528</v>
      </c>
      <c r="Q119" t="str">
        <f t="shared" si="3"/>
        <v>Co2+</v>
      </c>
    </row>
    <row r="120" spans="1:17">
      <c r="A120" t="s">
        <v>489</v>
      </c>
      <c r="B120" t="s">
        <v>2283</v>
      </c>
      <c r="C120" t="s">
        <v>1444</v>
      </c>
      <c r="O120" t="s">
        <v>3125</v>
      </c>
      <c r="P120" t="s">
        <v>3503</v>
      </c>
      <c r="Q120" t="e">
        <f t="shared" si="3"/>
        <v>#N/A</v>
      </c>
    </row>
    <row r="121" spans="1:17">
      <c r="A121" t="s">
        <v>490</v>
      </c>
      <c r="B121" t="s">
        <v>2284</v>
      </c>
      <c r="C121" t="s">
        <v>1445</v>
      </c>
      <c r="O121" t="s">
        <v>3126</v>
      </c>
      <c r="P121" t="s">
        <v>3504</v>
      </c>
      <c r="Q121" t="e">
        <f t="shared" si="3"/>
        <v>#N/A</v>
      </c>
    </row>
    <row r="122" spans="1:17">
      <c r="A122" t="s">
        <v>491</v>
      </c>
      <c r="B122" t="s">
        <v>2285</v>
      </c>
      <c r="C122" t="s">
        <v>1446</v>
      </c>
      <c r="O122" t="s">
        <v>3127</v>
      </c>
      <c r="P122" t="s">
        <v>3505</v>
      </c>
      <c r="Q122" t="e">
        <f t="shared" si="3"/>
        <v>#N/A</v>
      </c>
    </row>
    <row r="123" spans="1:17">
      <c r="A123" t="s">
        <v>492</v>
      </c>
      <c r="B123" t="s">
        <v>2286</v>
      </c>
      <c r="C123" t="s">
        <v>1447</v>
      </c>
      <c r="O123" t="s">
        <v>3128</v>
      </c>
      <c r="P123" t="s">
        <v>3506</v>
      </c>
      <c r="Q123" t="e">
        <f t="shared" si="3"/>
        <v>#N/A</v>
      </c>
    </row>
    <row r="124" spans="1:17">
      <c r="A124" t="s">
        <v>493</v>
      </c>
      <c r="B124" t="s">
        <v>2287</v>
      </c>
      <c r="C124" t="s">
        <v>1448</v>
      </c>
      <c r="O124" t="s">
        <v>3129</v>
      </c>
      <c r="P124" t="s">
        <v>3507</v>
      </c>
      <c r="Q124" t="e">
        <f t="shared" si="3"/>
        <v>#N/A</v>
      </c>
    </row>
    <row r="125" spans="1:17">
      <c r="A125" t="s">
        <v>494</v>
      </c>
      <c r="B125" t="s">
        <v>2288</v>
      </c>
      <c r="C125" t="s">
        <v>1449</v>
      </c>
      <c r="O125" t="s">
        <v>3130</v>
      </c>
      <c r="P125" t="s">
        <v>3508</v>
      </c>
      <c r="Q125" t="e">
        <f t="shared" si="3"/>
        <v>#N/A</v>
      </c>
    </row>
    <row r="126" spans="1:17">
      <c r="A126" t="s">
        <v>495</v>
      </c>
      <c r="B126" t="s">
        <v>2289</v>
      </c>
      <c r="C126" t="s">
        <v>1450</v>
      </c>
      <c r="O126" t="s">
        <v>3131</v>
      </c>
      <c r="P126" t="s">
        <v>3509</v>
      </c>
      <c r="Q126" t="e">
        <f t="shared" si="3"/>
        <v>#N/A</v>
      </c>
    </row>
    <row r="127" spans="1:17">
      <c r="A127" t="s">
        <v>496</v>
      </c>
      <c r="B127" t="s">
        <v>2290</v>
      </c>
      <c r="C127" t="s">
        <v>1451</v>
      </c>
      <c r="O127" t="s">
        <v>3132</v>
      </c>
      <c r="P127" t="s">
        <v>3510</v>
      </c>
      <c r="Q127" t="e">
        <f t="shared" si="3"/>
        <v>#N/A</v>
      </c>
    </row>
    <row r="128" spans="1:17">
      <c r="A128" t="s">
        <v>497</v>
      </c>
      <c r="B128" t="s">
        <v>2291</v>
      </c>
      <c r="C128" t="s">
        <v>1452</v>
      </c>
      <c r="O128" t="s">
        <v>3133</v>
      </c>
      <c r="P128" t="s">
        <v>3511</v>
      </c>
      <c r="Q128" t="e">
        <f t="shared" si="3"/>
        <v>#N/A</v>
      </c>
    </row>
    <row r="129" spans="1:17">
      <c r="A129" t="s">
        <v>498</v>
      </c>
      <c r="B129" t="s">
        <v>2292</v>
      </c>
      <c r="C129" t="s">
        <v>1453</v>
      </c>
      <c r="O129" t="s">
        <v>3134</v>
      </c>
      <c r="P129" t="s">
        <v>3512</v>
      </c>
      <c r="Q129" t="e">
        <f t="shared" si="3"/>
        <v>#N/A</v>
      </c>
    </row>
    <row r="130" spans="1:17">
      <c r="A130" t="s">
        <v>499</v>
      </c>
      <c r="B130" t="s">
        <v>2293</v>
      </c>
      <c r="C130" t="s">
        <v>1454</v>
      </c>
      <c r="O130" t="s">
        <v>3135</v>
      </c>
      <c r="P130" t="s">
        <v>3513</v>
      </c>
      <c r="Q130" t="e">
        <f t="shared" si="3"/>
        <v>#N/A</v>
      </c>
    </row>
    <row r="131" spans="1:17">
      <c r="A131" t="s">
        <v>500</v>
      </c>
      <c r="B131" t="s">
        <v>2294</v>
      </c>
      <c r="C131" t="s">
        <v>1455</v>
      </c>
      <c r="O131" t="s">
        <v>3136</v>
      </c>
      <c r="P131" t="s">
        <v>3514</v>
      </c>
      <c r="Q131" t="e">
        <f t="shared" ref="Q131:Q194" si="4">VLOOKUP(P131,B:C,2,0)</f>
        <v>#N/A</v>
      </c>
    </row>
    <row r="132" spans="1:17">
      <c r="A132" t="s">
        <v>501</v>
      </c>
      <c r="B132" t="s">
        <v>2295</v>
      </c>
      <c r="C132" t="s">
        <v>1456</v>
      </c>
      <c r="O132" t="s">
        <v>3137</v>
      </c>
      <c r="P132" t="s">
        <v>3515</v>
      </c>
      <c r="Q132" t="e">
        <f t="shared" si="4"/>
        <v>#N/A</v>
      </c>
    </row>
    <row r="133" spans="1:17">
      <c r="A133" t="s">
        <v>502</v>
      </c>
      <c r="B133" t="s">
        <v>2296</v>
      </c>
      <c r="C133" t="s">
        <v>1457</v>
      </c>
      <c r="O133" t="s">
        <v>3138</v>
      </c>
      <c r="P133" t="s">
        <v>3516</v>
      </c>
      <c r="Q133" t="e">
        <f t="shared" si="4"/>
        <v>#N/A</v>
      </c>
    </row>
    <row r="134" spans="1:17">
      <c r="A134" t="s">
        <v>503</v>
      </c>
      <c r="B134" t="s">
        <v>2297</v>
      </c>
      <c r="C134" t="s">
        <v>1458</v>
      </c>
      <c r="O134" t="s">
        <v>3139</v>
      </c>
      <c r="P134" t="s">
        <v>3517</v>
      </c>
      <c r="Q134" t="e">
        <f t="shared" si="4"/>
        <v>#N/A</v>
      </c>
    </row>
    <row r="135" spans="1:17">
      <c r="A135" t="s">
        <v>504</v>
      </c>
      <c r="B135" t="s">
        <v>2298</v>
      </c>
      <c r="C135" t="s">
        <v>1459</v>
      </c>
      <c r="O135" t="s">
        <v>3140</v>
      </c>
      <c r="P135" t="s">
        <v>3518</v>
      </c>
      <c r="Q135" t="e">
        <f t="shared" si="4"/>
        <v>#N/A</v>
      </c>
    </row>
    <row r="136" spans="1:17">
      <c r="A136" t="s">
        <v>505</v>
      </c>
      <c r="B136" t="s">
        <v>2299</v>
      </c>
      <c r="C136" t="s">
        <v>1460</v>
      </c>
      <c r="O136" t="s">
        <v>3141</v>
      </c>
      <c r="P136" t="s">
        <v>3519</v>
      </c>
      <c r="Q136" t="e">
        <f t="shared" si="4"/>
        <v>#N/A</v>
      </c>
    </row>
    <row r="137" spans="1:17">
      <c r="A137" t="s">
        <v>506</v>
      </c>
      <c r="B137" t="s">
        <v>2300</v>
      </c>
      <c r="C137" t="s">
        <v>1461</v>
      </c>
      <c r="O137" t="s">
        <v>3142</v>
      </c>
      <c r="P137" t="s">
        <v>3520</v>
      </c>
      <c r="Q137" t="e">
        <f t="shared" si="4"/>
        <v>#N/A</v>
      </c>
    </row>
    <row r="138" spans="1:17">
      <c r="A138" t="s">
        <v>507</v>
      </c>
      <c r="B138" t="s">
        <v>2301</v>
      </c>
      <c r="C138" t="s">
        <v>1462</v>
      </c>
      <c r="O138" t="s">
        <v>3143</v>
      </c>
      <c r="P138" t="s">
        <v>3521</v>
      </c>
      <c r="Q138" t="e">
        <f t="shared" si="4"/>
        <v>#N/A</v>
      </c>
    </row>
    <row r="139" spans="1:17">
      <c r="A139" t="s">
        <v>508</v>
      </c>
      <c r="B139" t="s">
        <v>2302</v>
      </c>
      <c r="C139" t="s">
        <v>1463</v>
      </c>
      <c r="O139" t="s">
        <v>3144</v>
      </c>
      <c r="P139" t="s">
        <v>3522</v>
      </c>
      <c r="Q139" t="e">
        <f t="shared" si="4"/>
        <v>#N/A</v>
      </c>
    </row>
    <row r="140" spans="1:17">
      <c r="A140" t="s">
        <v>509</v>
      </c>
      <c r="B140" t="s">
        <v>2303</v>
      </c>
      <c r="C140" t="s">
        <v>1464</v>
      </c>
      <c r="O140" t="s">
        <v>3145</v>
      </c>
      <c r="P140" t="s">
        <v>2531</v>
      </c>
      <c r="Q140" t="str">
        <f t="shared" si="4"/>
        <v>Cu2+</v>
      </c>
    </row>
    <row r="141" spans="1:17">
      <c r="A141" t="s">
        <v>510</v>
      </c>
      <c r="B141" t="s">
        <v>2304</v>
      </c>
      <c r="C141" t="s">
        <v>1465</v>
      </c>
      <c r="O141" t="s">
        <v>3146</v>
      </c>
      <c r="P141" t="s">
        <v>3523</v>
      </c>
      <c r="Q141" t="e">
        <f t="shared" si="4"/>
        <v>#N/A</v>
      </c>
    </row>
    <row r="142" spans="1:17">
      <c r="A142" t="s">
        <v>511</v>
      </c>
      <c r="B142" t="s">
        <v>2305</v>
      </c>
      <c r="C142" t="s">
        <v>1466</v>
      </c>
      <c r="O142" t="s">
        <v>3147</v>
      </c>
      <c r="P142" t="s">
        <v>2532</v>
      </c>
      <c r="Q142" t="str">
        <f t="shared" si="4"/>
        <v>L-cysteine</v>
      </c>
    </row>
    <row r="143" spans="1:17">
      <c r="A143" t="s">
        <v>512</v>
      </c>
      <c r="B143" t="s">
        <v>2306</v>
      </c>
      <c r="C143" t="s">
        <v>1467</v>
      </c>
      <c r="O143" t="s">
        <v>3148</v>
      </c>
      <c r="P143" t="s">
        <v>2534</v>
      </c>
      <c r="Q143" t="str">
        <f t="shared" si="4"/>
        <v>Cytidine</v>
      </c>
    </row>
    <row r="144" spans="1:17">
      <c r="A144" t="s">
        <v>513</v>
      </c>
      <c r="B144" t="s">
        <v>2307</v>
      </c>
      <c r="C144" t="s">
        <v>1468</v>
      </c>
      <c r="O144" t="s">
        <v>3149</v>
      </c>
      <c r="P144" t="s">
        <v>2535</v>
      </c>
      <c r="Q144" t="str">
        <f t="shared" si="4"/>
        <v>2-deoxyadenosine</v>
      </c>
    </row>
    <row r="145" spans="1:17">
      <c r="A145" t="s">
        <v>514</v>
      </c>
      <c r="B145" t="s">
        <v>2308</v>
      </c>
      <c r="C145" t="s">
        <v>1469</v>
      </c>
      <c r="O145" t="s">
        <v>3150</v>
      </c>
      <c r="P145" t="s">
        <v>3524</v>
      </c>
      <c r="Q145" t="e">
        <f t="shared" si="4"/>
        <v>#N/A</v>
      </c>
    </row>
    <row r="146" spans="1:17">
      <c r="A146" t="s">
        <v>515</v>
      </c>
      <c r="B146" t="s">
        <v>2309</v>
      </c>
      <c r="C146" t="s">
        <v>1470</v>
      </c>
      <c r="O146" t="s">
        <v>3151</v>
      </c>
      <c r="P146" t="s">
        <v>2544</v>
      </c>
      <c r="Q146" t="str">
        <f t="shared" si="4"/>
        <v>Deoxycytidine</v>
      </c>
    </row>
    <row r="147" spans="1:17">
      <c r="A147" t="s">
        <v>516</v>
      </c>
      <c r="B147" t="s">
        <v>2310</v>
      </c>
      <c r="C147" t="s">
        <v>1471</v>
      </c>
      <c r="O147" t="s">
        <v>3152</v>
      </c>
      <c r="P147" t="s">
        <v>2546</v>
      </c>
      <c r="Q147" t="str">
        <f t="shared" si="4"/>
        <v>laurate</v>
      </c>
    </row>
    <row r="148" spans="1:17">
      <c r="A148" t="s">
        <v>517</v>
      </c>
      <c r="B148" t="s">
        <v>2311</v>
      </c>
      <c r="C148" t="s">
        <v>1472</v>
      </c>
      <c r="O148" t="s">
        <v>3153</v>
      </c>
      <c r="P148" t="s">
        <v>3525</v>
      </c>
      <c r="Q148" t="e">
        <f t="shared" si="4"/>
        <v>#N/A</v>
      </c>
    </row>
    <row r="149" spans="1:17">
      <c r="A149" t="s">
        <v>518</v>
      </c>
      <c r="B149" t="s">
        <v>2312</v>
      </c>
      <c r="C149" t="s">
        <v>1473</v>
      </c>
      <c r="O149" s="118" t="s">
        <v>3154</v>
      </c>
      <c r="P149" s="118" t="s">
        <v>2547</v>
      </c>
      <c r="Q149" s="118" t="str">
        <f t="shared" si="4"/>
        <v>Dextrin</v>
      </c>
    </row>
    <row r="150" spans="1:17">
      <c r="A150" t="s">
        <v>519</v>
      </c>
      <c r="B150" t="s">
        <v>2313</v>
      </c>
      <c r="C150" t="s">
        <v>1474</v>
      </c>
      <c r="O150" t="s">
        <v>3155</v>
      </c>
      <c r="P150" t="s">
        <v>3526</v>
      </c>
      <c r="Q150" t="e">
        <f t="shared" si="4"/>
        <v>#N/A</v>
      </c>
    </row>
    <row r="151" spans="1:17">
      <c r="A151" t="s">
        <v>520</v>
      </c>
      <c r="B151" t="s">
        <v>2314</v>
      </c>
      <c r="C151" t="s">
        <v>1475</v>
      </c>
      <c r="O151" t="s">
        <v>3156</v>
      </c>
      <c r="P151" t="s">
        <v>2550</v>
      </c>
      <c r="Q151" t="str">
        <f t="shared" si="4"/>
        <v>Deoxyguanosine</v>
      </c>
    </row>
    <row r="152" spans="1:17">
      <c r="A152" t="s">
        <v>521</v>
      </c>
      <c r="B152" t="s">
        <v>2315</v>
      </c>
      <c r="C152" t="s">
        <v>1476</v>
      </c>
      <c r="O152" t="s">
        <v>3157</v>
      </c>
      <c r="P152" t="s">
        <v>3527</v>
      </c>
      <c r="Q152" t="e">
        <f t="shared" si="4"/>
        <v>#N/A</v>
      </c>
    </row>
    <row r="153" spans="1:17">
      <c r="A153" t="s">
        <v>522</v>
      </c>
      <c r="B153" t="s">
        <v>2316</v>
      </c>
      <c r="C153" t="s">
        <v>1477</v>
      </c>
      <c r="O153" t="s">
        <v>3158</v>
      </c>
      <c r="P153" t="s">
        <v>3528</v>
      </c>
      <c r="Q153" t="e">
        <f t="shared" si="4"/>
        <v>#N/A</v>
      </c>
    </row>
    <row r="154" spans="1:17">
      <c r="A154" t="s">
        <v>523</v>
      </c>
      <c r="B154" t="s">
        <v>2317</v>
      </c>
      <c r="C154" t="s">
        <v>1478</v>
      </c>
      <c r="O154" t="s">
        <v>3159</v>
      </c>
      <c r="P154" t="s">
        <v>3529</v>
      </c>
      <c r="Q154" t="e">
        <f t="shared" si="4"/>
        <v>#N/A</v>
      </c>
    </row>
    <row r="155" spans="1:17">
      <c r="A155" t="s">
        <v>524</v>
      </c>
      <c r="B155" t="s">
        <v>2318</v>
      </c>
      <c r="C155" t="s">
        <v>1479</v>
      </c>
      <c r="O155" t="s">
        <v>3160</v>
      </c>
      <c r="P155" t="s">
        <v>2563</v>
      </c>
      <c r="Q155" t="str">
        <f t="shared" si="4"/>
        <v>Deoxyinosine</v>
      </c>
    </row>
    <row r="156" spans="1:17">
      <c r="A156" t="s">
        <v>525</v>
      </c>
      <c r="B156" t="s">
        <v>2319</v>
      </c>
      <c r="C156" t="s">
        <v>1480</v>
      </c>
      <c r="O156" t="s">
        <v>3161</v>
      </c>
      <c r="P156" t="s">
        <v>3530</v>
      </c>
      <c r="Q156" t="e">
        <f t="shared" si="4"/>
        <v>#N/A</v>
      </c>
    </row>
    <row r="157" spans="1:17">
      <c r="A157" t="s">
        <v>526</v>
      </c>
      <c r="B157" t="s">
        <v>2320</v>
      </c>
      <c r="C157" t="s">
        <v>1481</v>
      </c>
      <c r="O157" t="s">
        <v>3162</v>
      </c>
      <c r="P157" t="s">
        <v>3531</v>
      </c>
      <c r="Q157" t="e">
        <f t="shared" si="4"/>
        <v>#N/A</v>
      </c>
    </row>
    <row r="158" spans="1:17">
      <c r="A158" t="s">
        <v>527</v>
      </c>
      <c r="B158" t="s">
        <v>2321</v>
      </c>
      <c r="C158" t="s">
        <v>1482</v>
      </c>
      <c r="O158" t="s">
        <v>3163</v>
      </c>
      <c r="P158" t="s">
        <v>3532</v>
      </c>
      <c r="Q158" t="e">
        <f t="shared" si="4"/>
        <v>#N/A</v>
      </c>
    </row>
    <row r="159" spans="1:17">
      <c r="A159" t="s">
        <v>528</v>
      </c>
      <c r="B159" t="s">
        <v>2322</v>
      </c>
      <c r="C159" t="s">
        <v>1483</v>
      </c>
      <c r="O159" t="s">
        <v>3164</v>
      </c>
      <c r="P159" t="s">
        <v>2568</v>
      </c>
      <c r="Q159" t="str">
        <f t="shared" si="4"/>
        <v>Dephospho-CoA</v>
      </c>
    </row>
    <row r="160" spans="1:17">
      <c r="A160" t="s">
        <v>529</v>
      </c>
      <c r="B160" t="s">
        <v>2323</v>
      </c>
      <c r="C160" t="s">
        <v>1484</v>
      </c>
      <c r="O160" t="s">
        <v>3165</v>
      </c>
      <c r="P160" t="s">
        <v>2569</v>
      </c>
      <c r="Q160" t="str">
        <f t="shared" si="4"/>
        <v>2-deoxy-D-ribose</v>
      </c>
    </row>
    <row r="161" spans="1:17">
      <c r="A161" t="s">
        <v>530</v>
      </c>
      <c r="B161" t="s">
        <v>2324</v>
      </c>
      <c r="C161" t="s">
        <v>1485</v>
      </c>
      <c r="O161" t="s">
        <v>3166</v>
      </c>
      <c r="P161" t="s">
        <v>3533</v>
      </c>
      <c r="Q161" t="e">
        <f t="shared" si="4"/>
        <v>#N/A</v>
      </c>
    </row>
    <row r="162" spans="1:17">
      <c r="A162" t="s">
        <v>531</v>
      </c>
      <c r="B162" t="s">
        <v>2325</v>
      </c>
      <c r="C162" t="s">
        <v>1486</v>
      </c>
      <c r="O162" t="s">
        <v>3167</v>
      </c>
      <c r="P162" t="s">
        <v>2575</v>
      </c>
      <c r="Q162" t="str">
        <f t="shared" si="4"/>
        <v>dTMP</v>
      </c>
    </row>
    <row r="163" spans="1:17">
      <c r="A163" t="s">
        <v>532</v>
      </c>
      <c r="B163" t="s">
        <v>2326</v>
      </c>
      <c r="C163" t="s">
        <v>1487</v>
      </c>
      <c r="O163" t="s">
        <v>3168</v>
      </c>
      <c r="P163" t="s">
        <v>2576</v>
      </c>
      <c r="Q163" t="str">
        <f t="shared" si="4"/>
        <v>dTTP</v>
      </c>
    </row>
    <row r="164" spans="1:17">
      <c r="A164" t="s">
        <v>533</v>
      </c>
      <c r="B164" t="s">
        <v>2327</v>
      </c>
      <c r="C164" t="s">
        <v>1488</v>
      </c>
      <c r="O164" t="s">
        <v>3169</v>
      </c>
      <c r="P164" t="s">
        <v>2579</v>
      </c>
      <c r="Q164" t="str">
        <f t="shared" si="4"/>
        <v>Deoxyuridine</v>
      </c>
    </row>
    <row r="165" spans="1:17">
      <c r="A165" t="s">
        <v>534</v>
      </c>
      <c r="B165" t="s">
        <v>2328</v>
      </c>
      <c r="C165" t="s">
        <v>1489</v>
      </c>
      <c r="O165" t="s">
        <v>3170</v>
      </c>
      <c r="P165" t="s">
        <v>2585</v>
      </c>
      <c r="Q165" t="str">
        <f t="shared" si="4"/>
        <v>etha[c]</v>
      </c>
    </row>
    <row r="166" spans="1:17">
      <c r="A166" t="s">
        <v>535</v>
      </c>
      <c r="B166" t="s">
        <v>2329</v>
      </c>
      <c r="C166" t="s">
        <v>1490</v>
      </c>
      <c r="O166" t="s">
        <v>3171</v>
      </c>
      <c r="P166" t="s">
        <v>3534</v>
      </c>
      <c r="Q166" t="e">
        <f t="shared" si="4"/>
        <v>#N/A</v>
      </c>
    </row>
    <row r="167" spans="1:17">
      <c r="A167" t="s">
        <v>536</v>
      </c>
      <c r="B167" t="s">
        <v>2330</v>
      </c>
      <c r="C167" t="s">
        <v>1491</v>
      </c>
      <c r="O167" t="s">
        <v>3172</v>
      </c>
      <c r="P167" t="s">
        <v>2586</v>
      </c>
      <c r="Q167" t="str">
        <f t="shared" si="4"/>
        <v>ethanol</v>
      </c>
    </row>
    <row r="168" spans="1:17">
      <c r="A168" t="s">
        <v>537</v>
      </c>
      <c r="B168" t="s">
        <v>2331</v>
      </c>
      <c r="C168" t="s">
        <v>1492</v>
      </c>
      <c r="O168" t="s">
        <v>3173</v>
      </c>
      <c r="P168" t="s">
        <v>3535</v>
      </c>
      <c r="Q168" t="e">
        <f t="shared" si="4"/>
        <v>#N/A</v>
      </c>
    </row>
    <row r="169" spans="1:17">
      <c r="A169" t="s">
        <v>538</v>
      </c>
      <c r="B169" t="s">
        <v>2332</v>
      </c>
      <c r="C169" t="s">
        <v>1493</v>
      </c>
      <c r="O169" t="s">
        <v>3174</v>
      </c>
      <c r="P169" t="s">
        <v>3536</v>
      </c>
      <c r="Q169" t="e">
        <f t="shared" si="4"/>
        <v>#N/A</v>
      </c>
    </row>
    <row r="170" spans="1:17">
      <c r="A170" t="s">
        <v>539</v>
      </c>
      <c r="B170" t="s">
        <v>2333</v>
      </c>
      <c r="C170" t="s">
        <v>1494</v>
      </c>
      <c r="O170" t="s">
        <v>3175</v>
      </c>
      <c r="P170" t="s">
        <v>2602</v>
      </c>
      <c r="Q170" t="str">
        <f t="shared" si="4"/>
        <v>Fe2+</v>
      </c>
    </row>
    <row r="171" spans="1:17">
      <c r="A171" t="s">
        <v>540</v>
      </c>
      <c r="B171" t="s">
        <v>2334</v>
      </c>
      <c r="C171" t="s">
        <v>1495</v>
      </c>
      <c r="O171" t="s">
        <v>3176</v>
      </c>
      <c r="P171" t="s">
        <v>2603</v>
      </c>
      <c r="Q171" t="str">
        <f t="shared" si="4"/>
        <v>Fe3+</v>
      </c>
    </row>
    <row r="172" spans="1:17">
      <c r="A172" t="s">
        <v>541</v>
      </c>
      <c r="B172" t="s">
        <v>2335</v>
      </c>
      <c r="C172" t="s">
        <v>1496</v>
      </c>
      <c r="O172" t="s">
        <v>3177</v>
      </c>
      <c r="P172" t="s">
        <v>3537</v>
      </c>
      <c r="Q172" t="e">
        <f t="shared" si="4"/>
        <v>#N/A</v>
      </c>
    </row>
    <row r="173" spans="1:17">
      <c r="A173" t="s">
        <v>542</v>
      </c>
      <c r="B173" t="s">
        <v>2336</v>
      </c>
      <c r="C173" t="s">
        <v>1497</v>
      </c>
      <c r="O173" t="s">
        <v>3178</v>
      </c>
      <c r="P173" t="s">
        <v>2609</v>
      </c>
      <c r="Q173" t="str">
        <f t="shared" si="4"/>
        <v>Folate</v>
      </c>
    </row>
    <row r="174" spans="1:17">
      <c r="A174" t="s">
        <v>543</v>
      </c>
      <c r="B174" t="s">
        <v>2337</v>
      </c>
      <c r="C174" t="s">
        <v>1498</v>
      </c>
      <c r="O174" t="s">
        <v>3179</v>
      </c>
      <c r="P174" t="s">
        <v>2610</v>
      </c>
      <c r="Q174" t="str">
        <f t="shared" si="4"/>
        <v>Formate</v>
      </c>
    </row>
    <row r="175" spans="1:17">
      <c r="A175" t="s">
        <v>544</v>
      </c>
      <c r="B175" t="s">
        <v>2338</v>
      </c>
      <c r="C175" t="s">
        <v>1499</v>
      </c>
      <c r="O175" t="s">
        <v>3180</v>
      </c>
      <c r="P175" t="s">
        <v>2614</v>
      </c>
      <c r="Q175" t="str">
        <f t="shared" si="4"/>
        <v>D-Fructose</v>
      </c>
    </row>
    <row r="176" spans="1:17">
      <c r="A176" t="s">
        <v>545</v>
      </c>
      <c r="B176" t="s">
        <v>2339</v>
      </c>
      <c r="C176" t="s">
        <v>1500</v>
      </c>
      <c r="O176" t="s">
        <v>3181</v>
      </c>
      <c r="P176" t="s">
        <v>3538</v>
      </c>
      <c r="Q176" t="e">
        <f t="shared" si="4"/>
        <v>#N/A</v>
      </c>
    </row>
    <row r="177" spans="1:17">
      <c r="A177" t="s">
        <v>546</v>
      </c>
      <c r="B177" t="s">
        <v>2340</v>
      </c>
      <c r="C177" t="s">
        <v>1501</v>
      </c>
      <c r="O177" t="s">
        <v>3182</v>
      </c>
      <c r="P177" t="s">
        <v>2615</v>
      </c>
      <c r="Q177" t="str">
        <f t="shared" si="4"/>
        <v>L-fucose</v>
      </c>
    </row>
    <row r="178" spans="1:17">
      <c r="A178" t="s">
        <v>547</v>
      </c>
      <c r="B178" t="s">
        <v>2341</v>
      </c>
      <c r="C178" t="s">
        <v>1502</v>
      </c>
      <c r="O178" t="s">
        <v>3183</v>
      </c>
      <c r="P178" t="s">
        <v>2616</v>
      </c>
      <c r="Q178" t="str">
        <f t="shared" si="4"/>
        <v>Fumarate</v>
      </c>
    </row>
    <row r="179" spans="1:17">
      <c r="A179" t="s">
        <v>548</v>
      </c>
      <c r="B179" t="s">
        <v>2341</v>
      </c>
      <c r="C179" t="s">
        <v>1502</v>
      </c>
      <c r="O179" t="s">
        <v>3184</v>
      </c>
      <c r="P179" t="s">
        <v>2623</v>
      </c>
      <c r="Q179" t="str">
        <f t="shared" si="4"/>
        <v>D-Glucose 6-phosphate</v>
      </c>
    </row>
    <row r="180" spans="1:17">
      <c r="A180" t="s">
        <v>549</v>
      </c>
      <c r="B180" t="s">
        <v>2342</v>
      </c>
      <c r="C180" t="s">
        <v>1503</v>
      </c>
      <c r="O180" t="s">
        <v>3185</v>
      </c>
      <c r="P180" t="s">
        <v>2626</v>
      </c>
      <c r="Q180" t="str">
        <f t="shared" si="4"/>
        <v>D-Galactose</v>
      </c>
    </row>
    <row r="181" spans="1:17">
      <c r="A181" t="s">
        <v>550</v>
      </c>
      <c r="B181" t="s">
        <v>2343</v>
      </c>
      <c r="C181" t="s">
        <v>1504</v>
      </c>
      <c r="O181" t="s">
        <v>3186</v>
      </c>
      <c r="P181" t="s">
        <v>3539</v>
      </c>
      <c r="Q181" t="e">
        <f t="shared" si="4"/>
        <v>#N/A</v>
      </c>
    </row>
    <row r="182" spans="1:17">
      <c r="A182" t="s">
        <v>551</v>
      </c>
      <c r="B182" t="s">
        <v>2344</v>
      </c>
      <c r="C182" t="s">
        <v>1505</v>
      </c>
      <c r="O182" t="s">
        <v>3187</v>
      </c>
      <c r="P182" t="s">
        <v>3540</v>
      </c>
      <c r="Q182" t="e">
        <f t="shared" si="4"/>
        <v>#N/A</v>
      </c>
    </row>
    <row r="183" spans="1:17">
      <c r="A183" t="s">
        <v>552</v>
      </c>
      <c r="B183" t="s">
        <v>2345</v>
      </c>
      <c r="C183" t="s">
        <v>1506</v>
      </c>
      <c r="O183" t="s">
        <v>3188</v>
      </c>
      <c r="P183" t="s">
        <v>3541</v>
      </c>
      <c r="Q183" t="e">
        <f t="shared" si="4"/>
        <v>#N/A</v>
      </c>
    </row>
    <row r="184" spans="1:17">
      <c r="A184" t="s">
        <v>553</v>
      </c>
      <c r="B184" t="s">
        <v>2346</v>
      </c>
      <c r="C184" t="s">
        <v>1507</v>
      </c>
      <c r="O184" t="s">
        <v>3189</v>
      </c>
      <c r="P184" t="s">
        <v>3542</v>
      </c>
      <c r="Q184" t="e">
        <f t="shared" si="4"/>
        <v>#N/A</v>
      </c>
    </row>
    <row r="185" spans="1:17">
      <c r="A185" t="s">
        <v>554</v>
      </c>
      <c r="B185" t="s">
        <v>2347</v>
      </c>
      <c r="C185" t="s">
        <v>1508</v>
      </c>
      <c r="O185" t="s">
        <v>3190</v>
      </c>
      <c r="P185" t="s">
        <v>3543</v>
      </c>
      <c r="Q185" t="e">
        <f t="shared" si="4"/>
        <v>#N/A</v>
      </c>
    </row>
    <row r="186" spans="1:17">
      <c r="A186" t="s">
        <v>555</v>
      </c>
      <c r="B186" t="s">
        <v>2348</v>
      </c>
      <c r="C186" t="s">
        <v>1509</v>
      </c>
      <c r="O186" t="s">
        <v>3191</v>
      </c>
      <c r="P186" t="s">
        <v>3544</v>
      </c>
      <c r="Q186" t="e">
        <f t="shared" si="4"/>
        <v>#N/A</v>
      </c>
    </row>
    <row r="187" spans="1:17">
      <c r="A187" t="s">
        <v>556</v>
      </c>
      <c r="B187" t="s">
        <v>2349</v>
      </c>
      <c r="C187" t="s">
        <v>1510</v>
      </c>
      <c r="O187" t="s">
        <v>3192</v>
      </c>
      <c r="P187" t="s">
        <v>3545</v>
      </c>
      <c r="Q187" t="e">
        <f t="shared" si="4"/>
        <v>#N/A</v>
      </c>
    </row>
    <row r="188" spans="1:17">
      <c r="A188" t="s">
        <v>557</v>
      </c>
      <c r="B188" t="s">
        <v>2350</v>
      </c>
      <c r="C188" t="s">
        <v>1511</v>
      </c>
      <c r="O188" t="s">
        <v>3193</v>
      </c>
      <c r="P188" t="s">
        <v>3546</v>
      </c>
      <c r="Q188" t="e">
        <f t="shared" si="4"/>
        <v>#N/A</v>
      </c>
    </row>
    <row r="189" spans="1:17">
      <c r="A189" t="s">
        <v>558</v>
      </c>
      <c r="B189" t="s">
        <v>2351</v>
      </c>
      <c r="C189" t="s">
        <v>1512</v>
      </c>
      <c r="O189" t="s">
        <v>3194</v>
      </c>
      <c r="P189" t="s">
        <v>3547</v>
      </c>
      <c r="Q189" t="e">
        <f t="shared" si="4"/>
        <v>#N/A</v>
      </c>
    </row>
    <row r="190" spans="1:17">
      <c r="A190" t="s">
        <v>559</v>
      </c>
      <c r="B190" t="s">
        <v>2352</v>
      </c>
      <c r="C190" t="s">
        <v>1513</v>
      </c>
      <c r="O190" t="s">
        <v>3195</v>
      </c>
      <c r="P190" t="s">
        <v>3548</v>
      </c>
      <c r="Q190" t="e">
        <f t="shared" si="4"/>
        <v>#N/A</v>
      </c>
    </row>
    <row r="191" spans="1:17">
      <c r="A191" t="s">
        <v>560</v>
      </c>
      <c r="B191" t="s">
        <v>2353</v>
      </c>
      <c r="C191" t="s">
        <v>1514</v>
      </c>
      <c r="O191" t="s">
        <v>3196</v>
      </c>
      <c r="P191" t="s">
        <v>2633</v>
      </c>
      <c r="Q191" t="str">
        <f t="shared" si="4"/>
        <v>D-glucose</v>
      </c>
    </row>
    <row r="192" spans="1:17">
      <c r="A192" t="s">
        <v>561</v>
      </c>
      <c r="B192" t="s">
        <v>2354</v>
      </c>
      <c r="C192" t="s">
        <v>1515</v>
      </c>
      <c r="O192" t="s">
        <v>3197</v>
      </c>
      <c r="P192" t="s">
        <v>3549</v>
      </c>
      <c r="Q192" t="e">
        <f t="shared" si="4"/>
        <v>#N/A</v>
      </c>
    </row>
    <row r="193" spans="1:17">
      <c r="A193" t="s">
        <v>562</v>
      </c>
      <c r="B193" t="s">
        <v>2355</v>
      </c>
      <c r="C193" t="s">
        <v>1516</v>
      </c>
      <c r="O193" t="s">
        <v>3198</v>
      </c>
      <c r="P193" t="s">
        <v>3550</v>
      </c>
      <c r="Q193" t="e">
        <f t="shared" si="4"/>
        <v>#N/A</v>
      </c>
    </row>
    <row r="194" spans="1:17">
      <c r="A194" t="s">
        <v>563</v>
      </c>
      <c r="B194" t="s">
        <v>2356</v>
      </c>
      <c r="C194" t="s">
        <v>1517</v>
      </c>
      <c r="O194" t="s">
        <v>3199</v>
      </c>
      <c r="P194" t="s">
        <v>3551</v>
      </c>
      <c r="Q194" t="e">
        <f t="shared" si="4"/>
        <v>#N/A</v>
      </c>
    </row>
    <row r="195" spans="1:17">
      <c r="A195" t="s">
        <v>564</v>
      </c>
      <c r="B195" t="s">
        <v>2357</v>
      </c>
      <c r="C195" t="s">
        <v>1518</v>
      </c>
      <c r="O195" t="s">
        <v>3200</v>
      </c>
      <c r="P195" t="s">
        <v>3552</v>
      </c>
      <c r="Q195" t="e">
        <f t="shared" ref="Q195:Q258" si="5">VLOOKUP(P195,B:C,2,0)</f>
        <v>#N/A</v>
      </c>
    </row>
    <row r="196" spans="1:17">
      <c r="A196" t="s">
        <v>565</v>
      </c>
      <c r="B196" t="s">
        <v>2358</v>
      </c>
      <c r="C196" t="s">
        <v>1519</v>
      </c>
      <c r="O196" t="s">
        <v>3201</v>
      </c>
      <c r="P196" t="s">
        <v>2635</v>
      </c>
      <c r="Q196" t="str">
        <f t="shared" si="5"/>
        <v>L-glutamine</v>
      </c>
    </row>
    <row r="197" spans="1:17">
      <c r="A197" t="s">
        <v>566</v>
      </c>
      <c r="B197" t="s">
        <v>2359</v>
      </c>
      <c r="C197" t="s">
        <v>1520</v>
      </c>
      <c r="O197" t="s">
        <v>3202</v>
      </c>
      <c r="P197" t="s">
        <v>2639</v>
      </c>
      <c r="Q197" t="str">
        <f t="shared" si="5"/>
        <v>L-glutamate(1-)</v>
      </c>
    </row>
    <row r="198" spans="1:17">
      <c r="A198" t="s">
        <v>567</v>
      </c>
      <c r="B198" t="s">
        <v>2360</v>
      </c>
      <c r="C198" t="s">
        <v>1521</v>
      </c>
      <c r="O198" t="s">
        <v>3203</v>
      </c>
      <c r="P198" t="s">
        <v>3553</v>
      </c>
      <c r="Q198" t="e">
        <f t="shared" si="5"/>
        <v>#N/A</v>
      </c>
    </row>
    <row r="199" spans="1:17">
      <c r="A199" t="s">
        <v>568</v>
      </c>
      <c r="B199" t="s">
        <v>2361</v>
      </c>
      <c r="C199" t="s">
        <v>1522</v>
      </c>
      <c r="O199" t="s">
        <v>3204</v>
      </c>
      <c r="P199" t="s">
        <v>2642</v>
      </c>
      <c r="Q199" t="str">
        <f t="shared" si="5"/>
        <v>Glycine</v>
      </c>
    </row>
    <row r="200" spans="1:17">
      <c r="A200" t="s">
        <v>569</v>
      </c>
      <c r="B200" t="s">
        <v>2362</v>
      </c>
      <c r="C200" t="s">
        <v>1523</v>
      </c>
      <c r="O200" t="s">
        <v>3205</v>
      </c>
      <c r="P200" t="s">
        <v>2644</v>
      </c>
      <c r="Q200" t="str">
        <f t="shared" si="5"/>
        <v>Glycyl-L-asparagine</v>
      </c>
    </row>
    <row r="201" spans="1:17">
      <c r="A201" t="s">
        <v>570</v>
      </c>
      <c r="B201" t="s">
        <v>2363</v>
      </c>
      <c r="C201" t="s">
        <v>1524</v>
      </c>
      <c r="O201" t="s">
        <v>3206</v>
      </c>
      <c r="P201" t="s">
        <v>2645</v>
      </c>
      <c r="Q201" t="str">
        <f t="shared" si="5"/>
        <v>Glycyl-L-aspartate</v>
      </c>
    </row>
    <row r="202" spans="1:17">
      <c r="A202" t="s">
        <v>571</v>
      </c>
      <c r="B202" t="s">
        <v>2364</v>
      </c>
      <c r="C202" t="s">
        <v>1525</v>
      </c>
      <c r="O202" t="s">
        <v>3207</v>
      </c>
      <c r="P202" t="s">
        <v>2646</v>
      </c>
      <c r="Q202" t="str">
        <f t="shared" si="5"/>
        <v>glycine betaine</v>
      </c>
    </row>
    <row r="203" spans="1:17">
      <c r="A203" t="s">
        <v>572</v>
      </c>
      <c r="B203" t="s">
        <v>2365</v>
      </c>
      <c r="C203" t="s">
        <v>1526</v>
      </c>
      <c r="O203" t="s">
        <v>3208</v>
      </c>
      <c r="P203" t="s">
        <v>2647</v>
      </c>
      <c r="Q203" t="str">
        <f t="shared" si="5"/>
        <v>Glycerol 3-phosphate</v>
      </c>
    </row>
    <row r="204" spans="1:17">
      <c r="A204" t="s">
        <v>573</v>
      </c>
      <c r="B204" t="s">
        <v>2366</v>
      </c>
      <c r="C204" t="s">
        <v>1527</v>
      </c>
      <c r="O204" t="s">
        <v>3209</v>
      </c>
      <c r="P204" t="s">
        <v>2651</v>
      </c>
      <c r="Q204" t="str">
        <f t="shared" si="5"/>
        <v>Glycerol</v>
      </c>
    </row>
    <row r="205" spans="1:17">
      <c r="A205" t="s">
        <v>574</v>
      </c>
      <c r="B205" t="s">
        <v>2367</v>
      </c>
      <c r="C205" t="s">
        <v>1528</v>
      </c>
      <c r="O205" t="s">
        <v>3210</v>
      </c>
      <c r="P205" t="s">
        <v>2653</v>
      </c>
      <c r="Q205" t="str">
        <f t="shared" si="5"/>
        <v>glycolate</v>
      </c>
    </row>
    <row r="206" spans="1:17">
      <c r="A206" t="s">
        <v>575</v>
      </c>
      <c r="B206" t="s">
        <v>2368</v>
      </c>
      <c r="C206" t="s">
        <v>1529</v>
      </c>
      <c r="O206" t="s">
        <v>3211</v>
      </c>
      <c r="P206" t="s">
        <v>2655</v>
      </c>
      <c r="Q206" t="str">
        <f t="shared" si="5"/>
        <v>Gly-Cys</v>
      </c>
    </row>
    <row r="207" spans="1:17">
      <c r="A207" t="s">
        <v>576</v>
      </c>
      <c r="B207" t="s">
        <v>2369</v>
      </c>
      <c r="C207" t="s">
        <v>1530</v>
      </c>
      <c r="O207" t="s">
        <v>3212</v>
      </c>
      <c r="P207" t="s">
        <v>2656</v>
      </c>
      <c r="Q207" t="str">
        <f t="shared" si="5"/>
        <v>Glycyl-L-glutamine</v>
      </c>
    </row>
    <row r="208" spans="1:17">
      <c r="A208" t="s">
        <v>577</v>
      </c>
      <c r="B208" t="s">
        <v>2370</v>
      </c>
      <c r="C208" t="s">
        <v>1531</v>
      </c>
      <c r="O208" t="s">
        <v>3213</v>
      </c>
      <c r="P208" t="s">
        <v>2657</v>
      </c>
      <c r="Q208" t="str">
        <f t="shared" si="5"/>
        <v>Glycyl-L-glutamate</v>
      </c>
    </row>
    <row r="209" spans="1:17">
      <c r="A209" t="s">
        <v>578</v>
      </c>
      <c r="B209" t="s">
        <v>2371</v>
      </c>
      <c r="C209" t="s">
        <v>1532</v>
      </c>
      <c r="O209" t="s">
        <v>3214</v>
      </c>
      <c r="P209" t="s">
        <v>3554</v>
      </c>
      <c r="Q209" t="e">
        <f t="shared" si="5"/>
        <v>#N/A</v>
      </c>
    </row>
    <row r="210" spans="1:17">
      <c r="A210" t="s">
        <v>579</v>
      </c>
      <c r="B210" t="s">
        <v>2372</v>
      </c>
      <c r="C210" t="s">
        <v>1533</v>
      </c>
      <c r="O210" t="s">
        <v>3215</v>
      </c>
      <c r="P210" t="s">
        <v>3555</v>
      </c>
      <c r="Q210" t="e">
        <f t="shared" si="5"/>
        <v>#N/A</v>
      </c>
    </row>
    <row r="211" spans="1:17">
      <c r="A211" t="s">
        <v>580</v>
      </c>
      <c r="B211" t="s">
        <v>2373</v>
      </c>
      <c r="C211" t="s">
        <v>1534</v>
      </c>
      <c r="O211" t="s">
        <v>3216</v>
      </c>
      <c r="P211" t="s">
        <v>3556</v>
      </c>
      <c r="Q211" t="e">
        <f t="shared" si="5"/>
        <v>#N/A</v>
      </c>
    </row>
    <row r="212" spans="1:17">
      <c r="A212" t="s">
        <v>581</v>
      </c>
      <c r="B212" t="s">
        <v>2374</v>
      </c>
      <c r="C212" t="s">
        <v>1535</v>
      </c>
      <c r="O212" t="s">
        <v>3217</v>
      </c>
      <c r="P212" t="s">
        <v>2658</v>
      </c>
      <c r="Q212" t="str">
        <f t="shared" si="5"/>
        <v>Glycylleucine</v>
      </c>
    </row>
    <row r="213" spans="1:17">
      <c r="A213" t="s">
        <v>582</v>
      </c>
      <c r="B213" t="s">
        <v>2375</v>
      </c>
      <c r="C213" t="s">
        <v>1536</v>
      </c>
      <c r="O213" t="s">
        <v>3218</v>
      </c>
      <c r="P213" t="s">
        <v>2659</v>
      </c>
      <c r="Q213" t="str">
        <f t="shared" si="5"/>
        <v>Glycyl-L-methionine</v>
      </c>
    </row>
    <row r="214" spans="1:17">
      <c r="A214" t="s">
        <v>583</v>
      </c>
      <c r="B214" t="s">
        <v>2376</v>
      </c>
      <c r="C214" t="s">
        <v>1537</v>
      </c>
      <c r="O214" t="s">
        <v>3219</v>
      </c>
      <c r="P214" t="s">
        <v>2660</v>
      </c>
      <c r="Q214" t="str">
        <f t="shared" si="5"/>
        <v>Glycylphenylalanine</v>
      </c>
    </row>
    <row r="215" spans="1:17">
      <c r="A215" t="s">
        <v>584</v>
      </c>
      <c r="B215" t="s">
        <v>2377</v>
      </c>
      <c r="C215" t="s">
        <v>1538</v>
      </c>
      <c r="O215" t="s">
        <v>3220</v>
      </c>
      <c r="P215" t="s">
        <v>2661</v>
      </c>
      <c r="Q215" t="str">
        <f t="shared" si="5"/>
        <v>Glycylproline</v>
      </c>
    </row>
    <row r="216" spans="1:17">
      <c r="A216" t="s">
        <v>585</v>
      </c>
      <c r="B216" t="s">
        <v>2378</v>
      </c>
      <c r="C216" t="s">
        <v>1539</v>
      </c>
      <c r="O216" t="s">
        <v>3221</v>
      </c>
      <c r="P216" t="s">
        <v>2662</v>
      </c>
      <c r="Q216" t="str">
        <f t="shared" si="5"/>
        <v>Glycyl-L-tyrosine</v>
      </c>
    </row>
    <row r="217" spans="1:17">
      <c r="A217" t="s">
        <v>586</v>
      </c>
      <c r="B217" t="s">
        <v>2379</v>
      </c>
      <c r="C217" t="s">
        <v>1540</v>
      </c>
      <c r="O217" t="s">
        <v>3222</v>
      </c>
      <c r="P217" t="s">
        <v>3557</v>
      </c>
      <c r="Q217" t="e">
        <f t="shared" si="5"/>
        <v>#N/A</v>
      </c>
    </row>
    <row r="218" spans="1:17">
      <c r="A218" t="s">
        <v>587</v>
      </c>
      <c r="B218" t="s">
        <v>2380</v>
      </c>
      <c r="C218" t="s">
        <v>1541</v>
      </c>
      <c r="O218" t="s">
        <v>3223</v>
      </c>
      <c r="P218" t="s">
        <v>3558</v>
      </c>
      <c r="Q218" t="e">
        <f t="shared" si="5"/>
        <v>#N/A</v>
      </c>
    </row>
    <row r="219" spans="1:17">
      <c r="A219" t="s">
        <v>588</v>
      </c>
      <c r="B219" t="s">
        <v>2381</v>
      </c>
      <c r="C219" t="s">
        <v>1542</v>
      </c>
      <c r="O219" t="s">
        <v>3224</v>
      </c>
      <c r="P219" t="s">
        <v>2665</v>
      </c>
      <c r="Q219" t="str">
        <f t="shared" si="5"/>
        <v>Guanosine</v>
      </c>
    </row>
    <row r="220" spans="1:17">
      <c r="A220" t="s">
        <v>589</v>
      </c>
      <c r="B220" t="s">
        <v>2382</v>
      </c>
      <c r="C220" t="s">
        <v>1543</v>
      </c>
      <c r="O220" t="s">
        <v>3225</v>
      </c>
      <c r="P220" t="s">
        <v>3559</v>
      </c>
      <c r="Q220" t="e">
        <f t="shared" si="5"/>
        <v>#N/A</v>
      </c>
    </row>
    <row r="221" spans="1:17">
      <c r="A221" t="s">
        <v>590</v>
      </c>
      <c r="B221" t="s">
        <v>2383</v>
      </c>
      <c r="C221" t="s">
        <v>1544</v>
      </c>
      <c r="O221" t="s">
        <v>3226</v>
      </c>
      <c r="P221" t="s">
        <v>2666</v>
      </c>
      <c r="Q221" t="str">
        <f t="shared" si="5"/>
        <v>Reduced glutathione</v>
      </c>
    </row>
    <row r="222" spans="1:17">
      <c r="A222" t="s">
        <v>591</v>
      </c>
      <c r="B222" t="s">
        <v>2384</v>
      </c>
      <c r="C222" t="s">
        <v>1545</v>
      </c>
      <c r="O222" t="s">
        <v>3227</v>
      </c>
      <c r="P222" t="s">
        <v>2668</v>
      </c>
      <c r="Q222" t="str">
        <f t="shared" si="5"/>
        <v>Guanine</v>
      </c>
    </row>
    <row r="223" spans="1:17">
      <c r="A223" t="s">
        <v>592</v>
      </c>
      <c r="B223" t="s">
        <v>2385</v>
      </c>
      <c r="C223" t="s">
        <v>1546</v>
      </c>
      <c r="O223" t="s">
        <v>3228</v>
      </c>
      <c r="P223" t="s">
        <v>3560</v>
      </c>
      <c r="Q223" t="e">
        <f t="shared" si="5"/>
        <v>#N/A</v>
      </c>
    </row>
    <row r="224" spans="1:17">
      <c r="A224" t="s">
        <v>593</v>
      </c>
      <c r="B224" t="s">
        <v>2386</v>
      </c>
      <c r="C224" t="s">
        <v>1547</v>
      </c>
      <c r="O224" t="s">
        <v>3229</v>
      </c>
      <c r="P224" t="s">
        <v>2671</v>
      </c>
      <c r="Q224" t="str">
        <f t="shared" si="5"/>
        <v>Water</v>
      </c>
    </row>
    <row r="225" spans="1:17">
      <c r="A225" t="s">
        <v>594</v>
      </c>
      <c r="B225" t="s">
        <v>2387</v>
      </c>
      <c r="C225" t="s">
        <v>1548</v>
      </c>
      <c r="O225" t="s">
        <v>3230</v>
      </c>
      <c r="P225" t="s">
        <v>2672</v>
      </c>
      <c r="Q225" t="str">
        <f t="shared" si="5"/>
        <v>Hydrogen sulfide</v>
      </c>
    </row>
    <row r="226" spans="1:17">
      <c r="A226" t="s">
        <v>595</v>
      </c>
      <c r="B226" t="s">
        <v>2388</v>
      </c>
      <c r="C226" t="s">
        <v>1549</v>
      </c>
      <c r="O226" t="s">
        <v>3231</v>
      </c>
      <c r="P226" t="s">
        <v>2673</v>
      </c>
      <c r="Q226" t="str">
        <f t="shared" si="5"/>
        <v>proton</v>
      </c>
    </row>
    <row r="227" spans="1:17">
      <c r="A227" t="s">
        <v>596</v>
      </c>
      <c r="B227" t="s">
        <v>2389</v>
      </c>
      <c r="C227" t="s">
        <v>1550</v>
      </c>
      <c r="O227" t="s">
        <v>3232</v>
      </c>
      <c r="P227" t="s">
        <v>3561</v>
      </c>
      <c r="Q227" t="e">
        <f t="shared" si="5"/>
        <v>#N/A</v>
      </c>
    </row>
    <row r="228" spans="1:17">
      <c r="A228" t="s">
        <v>597</v>
      </c>
      <c r="B228" t="s">
        <v>2390</v>
      </c>
      <c r="C228" t="s">
        <v>1551</v>
      </c>
      <c r="O228" t="s">
        <v>3233</v>
      </c>
      <c r="P228" t="s">
        <v>3562</v>
      </c>
      <c r="Q228" t="e">
        <f t="shared" si="5"/>
        <v>#N/A</v>
      </c>
    </row>
    <row r="229" spans="1:17">
      <c r="A229" t="s">
        <v>598</v>
      </c>
      <c r="B229" t="s">
        <v>2391</v>
      </c>
      <c r="C229" t="s">
        <v>1552</v>
      </c>
      <c r="O229" t="s">
        <v>3234</v>
      </c>
      <c r="P229" t="s">
        <v>3563</v>
      </c>
      <c r="Q229" t="e">
        <f t="shared" si="5"/>
        <v>#N/A</v>
      </c>
    </row>
    <row r="230" spans="1:17">
      <c r="A230" t="s">
        <v>599</v>
      </c>
      <c r="B230" t="s">
        <v>2392</v>
      </c>
      <c r="C230" t="s">
        <v>1553</v>
      </c>
      <c r="O230" t="s">
        <v>3235</v>
      </c>
      <c r="P230" t="s">
        <v>2674</v>
      </c>
      <c r="Q230" t="str">
        <f t="shared" si="5"/>
        <v>Bicarbonate</v>
      </c>
    </row>
    <row r="231" spans="1:17">
      <c r="A231" t="s">
        <v>600</v>
      </c>
      <c r="B231" t="s">
        <v>2393</v>
      </c>
      <c r="C231" t="s">
        <v>1554</v>
      </c>
      <c r="O231" t="s">
        <v>3236</v>
      </c>
      <c r="P231" t="s">
        <v>2676</v>
      </c>
      <c r="Q231" t="str">
        <f t="shared" si="5"/>
        <v>Hexadecanoate (n-C16:0)</v>
      </c>
    </row>
    <row r="232" spans="1:17">
      <c r="A232" t="s">
        <v>601</v>
      </c>
      <c r="B232" t="s">
        <v>2394</v>
      </c>
      <c r="C232" t="s">
        <v>1555</v>
      </c>
      <c r="O232" t="s">
        <v>3237</v>
      </c>
      <c r="P232" t="s">
        <v>3564</v>
      </c>
      <c r="Q232" t="e">
        <f t="shared" si="5"/>
        <v>#N/A</v>
      </c>
    </row>
    <row r="233" spans="1:17">
      <c r="A233" t="s">
        <v>602</v>
      </c>
      <c r="B233" t="s">
        <v>2395</v>
      </c>
      <c r="C233" t="s">
        <v>1556</v>
      </c>
      <c r="O233" t="s">
        <v>3238</v>
      </c>
      <c r="P233" t="s">
        <v>2684</v>
      </c>
      <c r="Q233" t="str">
        <f t="shared" si="5"/>
        <v>Hg2+</v>
      </c>
    </row>
    <row r="234" spans="1:17">
      <c r="A234" t="s">
        <v>603</v>
      </c>
      <c r="B234" t="s">
        <v>2396</v>
      </c>
      <c r="C234" t="s">
        <v>1557</v>
      </c>
      <c r="O234" t="s">
        <v>3239</v>
      </c>
      <c r="P234" t="s">
        <v>2685</v>
      </c>
      <c r="Q234" t="str">
        <f t="shared" si="5"/>
        <v>L-histidine</v>
      </c>
    </row>
    <row r="235" spans="1:17">
      <c r="A235" t="s">
        <v>604</v>
      </c>
      <c r="B235" t="s">
        <v>2397</v>
      </c>
      <c r="C235" t="s">
        <v>1558</v>
      </c>
      <c r="O235" t="s">
        <v>3240</v>
      </c>
      <c r="P235" t="s">
        <v>3565</v>
      </c>
      <c r="Q235" t="e">
        <f t="shared" si="5"/>
        <v>#N/A</v>
      </c>
    </row>
    <row r="236" spans="1:17">
      <c r="A236" t="s">
        <v>605</v>
      </c>
      <c r="B236" t="s">
        <v>2398</v>
      </c>
      <c r="C236" t="s">
        <v>1559</v>
      </c>
      <c r="O236" t="s">
        <v>3241</v>
      </c>
      <c r="P236" t="s">
        <v>3566</v>
      </c>
      <c r="Q236" t="e">
        <f t="shared" si="5"/>
        <v>#N/A</v>
      </c>
    </row>
    <row r="237" spans="1:17">
      <c r="A237" t="s">
        <v>606</v>
      </c>
      <c r="B237" t="s">
        <v>2399</v>
      </c>
      <c r="C237" t="s">
        <v>1560</v>
      </c>
      <c r="O237" t="s">
        <v>3242</v>
      </c>
      <c r="P237" t="s">
        <v>3567</v>
      </c>
      <c r="Q237" t="e">
        <f t="shared" si="5"/>
        <v>#N/A</v>
      </c>
    </row>
    <row r="238" spans="1:17">
      <c r="A238" t="s">
        <v>607</v>
      </c>
      <c r="B238" t="s">
        <v>2400</v>
      </c>
      <c r="C238" t="s">
        <v>1561</v>
      </c>
      <c r="O238" t="s">
        <v>3243</v>
      </c>
      <c r="P238" t="s">
        <v>3568</v>
      </c>
      <c r="Q238" t="e">
        <f t="shared" si="5"/>
        <v>#N/A</v>
      </c>
    </row>
    <row r="239" spans="1:17">
      <c r="A239" t="s">
        <v>608</v>
      </c>
      <c r="B239" t="s">
        <v>2401</v>
      </c>
      <c r="C239" t="s">
        <v>1562</v>
      </c>
      <c r="O239" t="s">
        <v>3244</v>
      </c>
      <c r="P239" t="s">
        <v>3569</v>
      </c>
      <c r="Q239" t="e">
        <f t="shared" si="5"/>
        <v>#N/A</v>
      </c>
    </row>
    <row r="240" spans="1:17">
      <c r="A240" t="s">
        <v>609</v>
      </c>
      <c r="B240" t="s">
        <v>2402</v>
      </c>
      <c r="C240" t="s">
        <v>1563</v>
      </c>
      <c r="O240" t="s">
        <v>3245</v>
      </c>
      <c r="P240" t="s">
        <v>3570</v>
      </c>
      <c r="Q240" t="e">
        <f t="shared" si="5"/>
        <v>#N/A</v>
      </c>
    </row>
    <row r="241" spans="1:17">
      <c r="A241" t="s">
        <v>610</v>
      </c>
      <c r="B241" t="s">
        <v>2403</v>
      </c>
      <c r="C241" t="s">
        <v>1564</v>
      </c>
      <c r="O241" t="s">
        <v>3246</v>
      </c>
      <c r="P241" t="s">
        <v>3571</v>
      </c>
      <c r="Q241" t="e">
        <f t="shared" si="5"/>
        <v>#N/A</v>
      </c>
    </row>
    <row r="242" spans="1:17">
      <c r="A242" t="s">
        <v>611</v>
      </c>
      <c r="B242" t="s">
        <v>2404</v>
      </c>
      <c r="C242" t="s">
        <v>1565</v>
      </c>
      <c r="O242" t="s">
        <v>3247</v>
      </c>
      <c r="P242" t="s">
        <v>3572</v>
      </c>
      <c r="Q242" t="e">
        <f t="shared" si="5"/>
        <v>#N/A</v>
      </c>
    </row>
    <row r="243" spans="1:17">
      <c r="A243" t="s">
        <v>612</v>
      </c>
      <c r="B243" t="s">
        <v>2405</v>
      </c>
      <c r="C243" t="s">
        <v>1566</v>
      </c>
      <c r="O243" t="s">
        <v>3248</v>
      </c>
      <c r="P243" t="s">
        <v>3573</v>
      </c>
      <c r="Q243" t="e">
        <f t="shared" si="5"/>
        <v>#N/A</v>
      </c>
    </row>
    <row r="244" spans="1:17">
      <c r="A244" t="s">
        <v>613</v>
      </c>
      <c r="B244" t="s">
        <v>2406</v>
      </c>
      <c r="C244" t="s">
        <v>1567</v>
      </c>
      <c r="O244" t="s">
        <v>3249</v>
      </c>
      <c r="P244" t="s">
        <v>3574</v>
      </c>
      <c r="Q244" t="e">
        <f t="shared" si="5"/>
        <v>#N/A</v>
      </c>
    </row>
    <row r="245" spans="1:17">
      <c r="A245" t="s">
        <v>614</v>
      </c>
      <c r="B245" t="s">
        <v>2407</v>
      </c>
      <c r="C245" t="s">
        <v>1568</v>
      </c>
      <c r="O245" t="s">
        <v>3250</v>
      </c>
      <c r="P245" t="s">
        <v>3575</v>
      </c>
      <c r="Q245" t="e">
        <f t="shared" si="5"/>
        <v>#N/A</v>
      </c>
    </row>
    <row r="246" spans="1:17">
      <c r="A246" t="s">
        <v>615</v>
      </c>
      <c r="B246" t="s">
        <v>2408</v>
      </c>
      <c r="C246" t="s">
        <v>1569</v>
      </c>
      <c r="O246" t="s">
        <v>3251</v>
      </c>
      <c r="P246" t="s">
        <v>3576</v>
      </c>
      <c r="Q246" t="e">
        <f t="shared" si="5"/>
        <v>#N/A</v>
      </c>
    </row>
    <row r="247" spans="1:17">
      <c r="A247" t="s">
        <v>616</v>
      </c>
      <c r="B247" t="s">
        <v>2409</v>
      </c>
      <c r="C247" t="s">
        <v>1570</v>
      </c>
      <c r="O247" t="s">
        <v>3252</v>
      </c>
      <c r="P247" t="s">
        <v>3577</v>
      </c>
      <c r="Q247" t="e">
        <f t="shared" si="5"/>
        <v>#N/A</v>
      </c>
    </row>
    <row r="248" spans="1:17">
      <c r="A248" t="s">
        <v>617</v>
      </c>
      <c r="B248" t="s">
        <v>2410</v>
      </c>
      <c r="C248" t="s">
        <v>1571</v>
      </c>
      <c r="O248" t="s">
        <v>3253</v>
      </c>
      <c r="P248" t="s">
        <v>3578</v>
      </c>
      <c r="Q248" t="e">
        <f t="shared" si="5"/>
        <v>#N/A</v>
      </c>
    </row>
    <row r="249" spans="1:17">
      <c r="A249" t="s">
        <v>618</v>
      </c>
      <c r="B249" t="s">
        <v>2411</v>
      </c>
      <c r="C249" t="s">
        <v>1572</v>
      </c>
      <c r="O249" t="s">
        <v>3254</v>
      </c>
      <c r="P249" t="s">
        <v>3579</v>
      </c>
      <c r="Q249" t="e">
        <f t="shared" si="5"/>
        <v>#N/A</v>
      </c>
    </row>
    <row r="250" spans="1:17">
      <c r="A250" t="s">
        <v>619</v>
      </c>
      <c r="B250" t="s">
        <v>2412</v>
      </c>
      <c r="C250" t="s">
        <v>1573</v>
      </c>
      <c r="O250" t="s">
        <v>3255</v>
      </c>
      <c r="P250" t="s">
        <v>3580</v>
      </c>
      <c r="Q250" t="e">
        <f t="shared" si="5"/>
        <v>#N/A</v>
      </c>
    </row>
    <row r="251" spans="1:17">
      <c r="A251" t="s">
        <v>620</v>
      </c>
      <c r="B251" t="s">
        <v>2412</v>
      </c>
      <c r="C251" t="s">
        <v>1573</v>
      </c>
      <c r="O251" t="s">
        <v>3256</v>
      </c>
      <c r="P251" t="s">
        <v>3581</v>
      </c>
      <c r="Q251" t="e">
        <f t="shared" si="5"/>
        <v>#N/A</v>
      </c>
    </row>
    <row r="252" spans="1:17">
      <c r="A252" t="s">
        <v>621</v>
      </c>
      <c r="B252" t="s">
        <v>2413</v>
      </c>
      <c r="C252" t="s">
        <v>1574</v>
      </c>
      <c r="O252" t="s">
        <v>3257</v>
      </c>
      <c r="P252" t="s">
        <v>3582</v>
      </c>
      <c r="Q252" t="e">
        <f t="shared" si="5"/>
        <v>#N/A</v>
      </c>
    </row>
    <row r="253" spans="1:17">
      <c r="A253" t="s">
        <v>622</v>
      </c>
      <c r="B253" t="s">
        <v>2414</v>
      </c>
      <c r="C253" t="s">
        <v>1575</v>
      </c>
      <c r="O253" t="s">
        <v>3258</v>
      </c>
      <c r="P253" t="s">
        <v>3583</v>
      </c>
      <c r="Q253" t="e">
        <f t="shared" si="5"/>
        <v>#N/A</v>
      </c>
    </row>
    <row r="254" spans="1:17">
      <c r="A254" t="s">
        <v>623</v>
      </c>
      <c r="B254" t="s">
        <v>2414</v>
      </c>
      <c r="C254" t="s">
        <v>1575</v>
      </c>
      <c r="O254" t="s">
        <v>3259</v>
      </c>
      <c r="P254" t="s">
        <v>2690</v>
      </c>
      <c r="Q254" t="str">
        <f t="shared" si="5"/>
        <v>Hypoxanthine</v>
      </c>
    </row>
    <row r="255" spans="1:17">
      <c r="A255" t="s">
        <v>624</v>
      </c>
      <c r="B255" t="s">
        <v>2415</v>
      </c>
      <c r="C255" t="s">
        <v>1576</v>
      </c>
      <c r="O255" t="s">
        <v>3260</v>
      </c>
      <c r="P255" t="s">
        <v>3584</v>
      </c>
      <c r="Q255" t="e">
        <f t="shared" si="5"/>
        <v>#N/A</v>
      </c>
    </row>
    <row r="256" spans="1:17">
      <c r="A256" t="s">
        <v>625</v>
      </c>
      <c r="B256" t="s">
        <v>2416</v>
      </c>
      <c r="C256" t="s">
        <v>1577</v>
      </c>
      <c r="O256" t="s">
        <v>3261</v>
      </c>
      <c r="P256" t="s">
        <v>3585</v>
      </c>
      <c r="Q256" t="e">
        <f t="shared" si="5"/>
        <v>#N/A</v>
      </c>
    </row>
    <row r="257" spans="1:17">
      <c r="A257" t="s">
        <v>626</v>
      </c>
      <c r="B257" t="s">
        <v>2417</v>
      </c>
      <c r="C257" t="s">
        <v>1578</v>
      </c>
      <c r="O257" t="s">
        <v>3262</v>
      </c>
      <c r="P257" t="s">
        <v>3586</v>
      </c>
      <c r="Q257" t="e">
        <f t="shared" si="5"/>
        <v>#N/A</v>
      </c>
    </row>
    <row r="258" spans="1:17">
      <c r="A258" t="s">
        <v>627</v>
      </c>
      <c r="B258" t="s">
        <v>2418</v>
      </c>
      <c r="C258" t="s">
        <v>1579</v>
      </c>
      <c r="O258" t="s">
        <v>3263</v>
      </c>
      <c r="P258" t="s">
        <v>2702</v>
      </c>
      <c r="Q258" t="str">
        <f t="shared" si="5"/>
        <v>L-isoleucine</v>
      </c>
    </row>
    <row r="259" spans="1:17">
      <c r="A259" t="s">
        <v>628</v>
      </c>
      <c r="B259" t="s">
        <v>2419</v>
      </c>
      <c r="C259" t="s">
        <v>1580</v>
      </c>
      <c r="O259" t="s">
        <v>3264</v>
      </c>
      <c r="P259" t="s">
        <v>3587</v>
      </c>
      <c r="Q259" t="e">
        <f t="shared" ref="Q259:Q322" si="6">VLOOKUP(P259,B:C,2,0)</f>
        <v>#N/A</v>
      </c>
    </row>
    <row r="260" spans="1:17">
      <c r="A260" t="s">
        <v>629</v>
      </c>
      <c r="B260" t="s">
        <v>2420</v>
      </c>
      <c r="C260" t="s">
        <v>1581</v>
      </c>
      <c r="O260" t="s">
        <v>3265</v>
      </c>
      <c r="P260" t="s">
        <v>3588</v>
      </c>
      <c r="Q260" t="e">
        <f t="shared" si="6"/>
        <v>#N/A</v>
      </c>
    </row>
    <row r="261" spans="1:17">
      <c r="A261" t="s">
        <v>630</v>
      </c>
      <c r="B261" t="s">
        <v>2421</v>
      </c>
      <c r="C261" t="s">
        <v>1582</v>
      </c>
      <c r="O261" t="s">
        <v>3266</v>
      </c>
      <c r="P261" t="s">
        <v>2707</v>
      </c>
      <c r="Q261" t="str">
        <f t="shared" si="6"/>
        <v>Indole</v>
      </c>
    </row>
    <row r="262" spans="1:17">
      <c r="A262" t="s">
        <v>631</v>
      </c>
      <c r="B262" t="s">
        <v>2422</v>
      </c>
      <c r="C262" t="s">
        <v>1583</v>
      </c>
      <c r="O262" t="s">
        <v>3267</v>
      </c>
      <c r="P262" t="s">
        <v>3589</v>
      </c>
      <c r="Q262" t="e">
        <f t="shared" si="6"/>
        <v>#N/A</v>
      </c>
    </row>
    <row r="263" spans="1:17">
      <c r="A263" t="s">
        <v>632</v>
      </c>
      <c r="B263" t="s">
        <v>2423</v>
      </c>
      <c r="C263" t="s">
        <v>1584</v>
      </c>
      <c r="O263" t="s">
        <v>3268</v>
      </c>
      <c r="P263" t="s">
        <v>2709</v>
      </c>
      <c r="Q263" t="str">
        <f t="shared" si="6"/>
        <v>Inosine</v>
      </c>
    </row>
    <row r="264" spans="1:17">
      <c r="A264" t="s">
        <v>633</v>
      </c>
      <c r="B264" t="s">
        <v>2424</v>
      </c>
      <c r="C264" t="s">
        <v>1585</v>
      </c>
      <c r="O264" t="s">
        <v>3269</v>
      </c>
      <c r="P264" t="s">
        <v>3590</v>
      </c>
      <c r="Q264" t="e">
        <f t="shared" si="6"/>
        <v>#N/A</v>
      </c>
    </row>
    <row r="265" spans="1:17">
      <c r="A265" t="s">
        <v>634</v>
      </c>
      <c r="B265" t="s">
        <v>2425</v>
      </c>
      <c r="C265" t="s">
        <v>1586</v>
      </c>
      <c r="O265" t="s">
        <v>3270</v>
      </c>
      <c r="P265" t="s">
        <v>3591</v>
      </c>
      <c r="Q265" t="e">
        <f t="shared" si="6"/>
        <v>#N/A</v>
      </c>
    </row>
    <row r="266" spans="1:17">
      <c r="A266" t="s">
        <v>635</v>
      </c>
      <c r="B266" t="s">
        <v>2426</v>
      </c>
      <c r="C266" t="s">
        <v>1587</v>
      </c>
      <c r="O266" t="s">
        <v>3271</v>
      </c>
      <c r="P266" t="s">
        <v>3592</v>
      </c>
      <c r="Q266" t="e">
        <f t="shared" si="6"/>
        <v>#N/A</v>
      </c>
    </row>
    <row r="267" spans="1:17">
      <c r="A267" t="s">
        <v>636</v>
      </c>
      <c r="B267" t="s">
        <v>2427</v>
      </c>
      <c r="C267" t="s">
        <v>1588</v>
      </c>
      <c r="O267" t="s">
        <v>3272</v>
      </c>
      <c r="P267" t="s">
        <v>3593</v>
      </c>
      <c r="Q267" t="e">
        <f t="shared" si="6"/>
        <v>#N/A</v>
      </c>
    </row>
    <row r="268" spans="1:17">
      <c r="A268" t="s">
        <v>637</v>
      </c>
      <c r="B268" t="s">
        <v>2428</v>
      </c>
      <c r="C268" t="s">
        <v>1589</v>
      </c>
      <c r="O268" t="s">
        <v>3273</v>
      </c>
      <c r="P268" t="s">
        <v>3594</v>
      </c>
      <c r="Q268" t="e">
        <f t="shared" si="6"/>
        <v>#N/A</v>
      </c>
    </row>
    <row r="269" spans="1:17">
      <c r="A269" t="s">
        <v>638</v>
      </c>
      <c r="B269" t="s">
        <v>2429</v>
      </c>
      <c r="C269" t="s">
        <v>1590</v>
      </c>
      <c r="O269" t="s">
        <v>3274</v>
      </c>
      <c r="P269" t="s">
        <v>3595</v>
      </c>
      <c r="Q269" t="e">
        <f t="shared" si="6"/>
        <v>#N/A</v>
      </c>
    </row>
    <row r="270" spans="1:17">
      <c r="A270" t="s">
        <v>639</v>
      </c>
      <c r="B270" t="s">
        <v>2430</v>
      </c>
      <c r="C270" t="s">
        <v>1591</v>
      </c>
      <c r="O270" t="s">
        <v>3275</v>
      </c>
      <c r="P270" t="s">
        <v>3596</v>
      </c>
      <c r="Q270" t="e">
        <f t="shared" si="6"/>
        <v>#N/A</v>
      </c>
    </row>
    <row r="271" spans="1:17">
      <c r="A271" t="s">
        <v>640</v>
      </c>
      <c r="B271" t="s">
        <v>2431</v>
      </c>
      <c r="C271" t="s">
        <v>1592</v>
      </c>
      <c r="O271" t="s">
        <v>3276</v>
      </c>
      <c r="P271" t="s">
        <v>2716</v>
      </c>
      <c r="Q271" t="str">
        <f t="shared" si="6"/>
        <v>potassium</v>
      </c>
    </row>
    <row r="272" spans="1:17">
      <c r="A272" t="s">
        <v>641</v>
      </c>
      <c r="B272" t="s">
        <v>2432</v>
      </c>
      <c r="C272" t="s">
        <v>1593</v>
      </c>
      <c r="O272" t="s">
        <v>3277</v>
      </c>
      <c r="P272" t="s">
        <v>3597</v>
      </c>
      <c r="Q272" t="e">
        <f t="shared" si="6"/>
        <v>#N/A</v>
      </c>
    </row>
    <row r="273" spans="1:17">
      <c r="A273" t="s">
        <v>642</v>
      </c>
      <c r="B273" t="s">
        <v>2433</v>
      </c>
      <c r="C273" t="s">
        <v>1594</v>
      </c>
      <c r="O273" t="s">
        <v>3278</v>
      </c>
      <c r="P273" t="s">
        <v>3598</v>
      </c>
      <c r="Q273" t="e">
        <f t="shared" si="6"/>
        <v>#N/A</v>
      </c>
    </row>
    <row r="274" spans="1:17">
      <c r="A274" t="s">
        <v>643</v>
      </c>
      <c r="B274" t="s">
        <v>2434</v>
      </c>
      <c r="C274" t="s">
        <v>1595</v>
      </c>
      <c r="O274" t="s">
        <v>3279</v>
      </c>
      <c r="P274" t="s">
        <v>3599</v>
      </c>
      <c r="Q274" t="e">
        <f t="shared" si="6"/>
        <v>#N/A</v>
      </c>
    </row>
    <row r="275" spans="1:17">
      <c r="A275" t="s">
        <v>644</v>
      </c>
      <c r="B275" t="s">
        <v>2435</v>
      </c>
      <c r="C275" t="s">
        <v>1596</v>
      </c>
      <c r="O275" t="s">
        <v>3280</v>
      </c>
      <c r="P275" t="s">
        <v>3600</v>
      </c>
      <c r="Q275" t="e">
        <f t="shared" si="6"/>
        <v>#N/A</v>
      </c>
    </row>
    <row r="276" spans="1:17">
      <c r="A276" t="s">
        <v>645</v>
      </c>
      <c r="B276" t="s">
        <v>2435</v>
      </c>
      <c r="C276" t="s">
        <v>1596</v>
      </c>
      <c r="O276" t="s">
        <v>3281</v>
      </c>
      <c r="P276" t="s">
        <v>2718</v>
      </c>
      <c r="Q276" t="str">
        <f t="shared" si="6"/>
        <v>(R)-lactate</v>
      </c>
    </row>
    <row r="277" spans="1:17">
      <c r="A277" t="s">
        <v>646</v>
      </c>
      <c r="B277" t="s">
        <v>2436</v>
      </c>
      <c r="C277" t="s">
        <v>1597</v>
      </c>
      <c r="O277" t="s">
        <v>3282</v>
      </c>
      <c r="P277" t="s">
        <v>2719</v>
      </c>
      <c r="Q277" t="str">
        <f t="shared" si="6"/>
        <v>(S)-lactate</v>
      </c>
    </row>
    <row r="278" spans="1:17">
      <c r="A278" t="s">
        <v>647</v>
      </c>
      <c r="B278" t="s">
        <v>2437</v>
      </c>
      <c r="C278" t="s">
        <v>1598</v>
      </c>
      <c r="O278" t="s">
        <v>3283</v>
      </c>
      <c r="P278" t="s">
        <v>2721</v>
      </c>
      <c r="Q278" t="str">
        <f t="shared" si="6"/>
        <v>Lactose</v>
      </c>
    </row>
    <row r="279" spans="1:17">
      <c r="A279" t="s">
        <v>648</v>
      </c>
      <c r="B279" t="s">
        <v>2438</v>
      </c>
      <c r="C279" t="s">
        <v>1599</v>
      </c>
      <c r="O279" t="s">
        <v>3284</v>
      </c>
      <c r="P279" t="s">
        <v>2722</v>
      </c>
      <c r="Q279" t="str">
        <f t="shared" si="6"/>
        <v>L-leucine</v>
      </c>
    </row>
    <row r="280" spans="1:17">
      <c r="A280" t="s">
        <v>649</v>
      </c>
      <c r="B280" t="s">
        <v>2439</v>
      </c>
      <c r="C280" t="s">
        <v>1600</v>
      </c>
      <c r="O280" t="s">
        <v>3285</v>
      </c>
      <c r="P280" t="s">
        <v>3601</v>
      </c>
      <c r="Q280" t="e">
        <f t="shared" si="6"/>
        <v>#N/A</v>
      </c>
    </row>
    <row r="281" spans="1:17">
      <c r="A281" t="s">
        <v>650</v>
      </c>
      <c r="B281" t="s">
        <v>2440</v>
      </c>
      <c r="C281" t="s">
        <v>1601</v>
      </c>
      <c r="O281" t="s">
        <v>3286</v>
      </c>
      <c r="P281" t="s">
        <v>3602</v>
      </c>
      <c r="Q281" t="e">
        <f t="shared" si="6"/>
        <v>#N/A</v>
      </c>
    </row>
    <row r="282" spans="1:17">
      <c r="A282" t="s">
        <v>651</v>
      </c>
      <c r="B282" t="s">
        <v>2441</v>
      </c>
      <c r="C282" t="s">
        <v>1602</v>
      </c>
      <c r="O282" t="s">
        <v>3287</v>
      </c>
      <c r="P282" t="s">
        <v>3603</v>
      </c>
      <c r="Q282" t="e">
        <f t="shared" si="6"/>
        <v>#N/A</v>
      </c>
    </row>
    <row r="283" spans="1:17">
      <c r="A283" t="s">
        <v>652</v>
      </c>
      <c r="B283" t="s">
        <v>2442</v>
      </c>
      <c r="C283" t="s">
        <v>1603</v>
      </c>
      <c r="O283" t="s">
        <v>3288</v>
      </c>
      <c r="P283" t="s">
        <v>3604</v>
      </c>
      <c r="Q283" t="e">
        <f t="shared" si="6"/>
        <v>#N/A</v>
      </c>
    </row>
    <row r="284" spans="1:17">
      <c r="A284" t="s">
        <v>653</v>
      </c>
      <c r="B284" t="s">
        <v>2443</v>
      </c>
      <c r="C284" t="s">
        <v>1604</v>
      </c>
      <c r="O284" t="s">
        <v>3289</v>
      </c>
      <c r="P284" t="s">
        <v>3605</v>
      </c>
      <c r="Q284" t="e">
        <f t="shared" si="6"/>
        <v>#N/A</v>
      </c>
    </row>
    <row r="285" spans="1:17">
      <c r="A285" t="s">
        <v>654</v>
      </c>
      <c r="B285" t="s">
        <v>2444</v>
      </c>
      <c r="C285" t="s">
        <v>1605</v>
      </c>
      <c r="O285" t="s">
        <v>3290</v>
      </c>
      <c r="P285" t="s">
        <v>3606</v>
      </c>
      <c r="Q285" t="e">
        <f t="shared" si="6"/>
        <v>#N/A</v>
      </c>
    </row>
    <row r="286" spans="1:17">
      <c r="A286" t="s">
        <v>655</v>
      </c>
      <c r="B286" t="s">
        <v>2445</v>
      </c>
      <c r="C286" t="s">
        <v>1606</v>
      </c>
      <c r="O286" t="s">
        <v>3291</v>
      </c>
      <c r="P286" t="s">
        <v>3607</v>
      </c>
      <c r="Q286" t="e">
        <f t="shared" si="6"/>
        <v>#N/A</v>
      </c>
    </row>
    <row r="287" spans="1:17">
      <c r="A287" t="s">
        <v>656</v>
      </c>
      <c r="B287" t="s">
        <v>2446</v>
      </c>
      <c r="C287" t="s">
        <v>1607</v>
      </c>
      <c r="O287" t="s">
        <v>3292</v>
      </c>
      <c r="P287" t="s">
        <v>2725</v>
      </c>
      <c r="Q287" t="str">
        <f t="shared" si="6"/>
        <v>L-lysinium(1+)</v>
      </c>
    </row>
    <row r="288" spans="1:17">
      <c r="A288" t="s">
        <v>657</v>
      </c>
      <c r="B288" t="s">
        <v>2447</v>
      </c>
      <c r="C288" t="s">
        <v>1608</v>
      </c>
      <c r="O288" t="s">
        <v>3293</v>
      </c>
      <c r="P288" t="s">
        <v>3608</v>
      </c>
      <c r="Q288" t="e">
        <f t="shared" si="6"/>
        <v>#N/A</v>
      </c>
    </row>
    <row r="289" spans="1:17">
      <c r="A289" t="s">
        <v>658</v>
      </c>
      <c r="B289" t="s">
        <v>2448</v>
      </c>
      <c r="C289" t="s">
        <v>1609</v>
      </c>
      <c r="O289" t="s">
        <v>3294</v>
      </c>
      <c r="P289" t="s">
        <v>2732</v>
      </c>
      <c r="Q289" t="str">
        <f t="shared" si="6"/>
        <v>(S)-malate(2-)</v>
      </c>
    </row>
    <row r="290" spans="1:17">
      <c r="A290" t="s">
        <v>659</v>
      </c>
      <c r="B290" t="s">
        <v>2449</v>
      </c>
      <c r="C290" t="s">
        <v>1610</v>
      </c>
      <c r="O290" t="s">
        <v>3295</v>
      </c>
      <c r="P290" t="s">
        <v>2734</v>
      </c>
      <c r="Q290" t="str">
        <f t="shared" si="6"/>
        <v>Maltose</v>
      </c>
    </row>
    <row r="291" spans="1:17">
      <c r="A291" t="s">
        <v>660</v>
      </c>
      <c r="B291" t="s">
        <v>2450</v>
      </c>
      <c r="C291" t="s">
        <v>1611</v>
      </c>
      <c r="O291" s="119" t="s">
        <v>3296</v>
      </c>
      <c r="P291" s="119" t="s">
        <v>2736</v>
      </c>
      <c r="Q291" s="119" t="str">
        <f t="shared" si="6"/>
        <v>Maltohexaose</v>
      </c>
    </row>
    <row r="292" spans="1:17">
      <c r="A292" t="s">
        <v>661</v>
      </c>
      <c r="B292" t="s">
        <v>2451</v>
      </c>
      <c r="C292" t="s">
        <v>1612</v>
      </c>
      <c r="O292" t="s">
        <v>3297</v>
      </c>
      <c r="P292" t="s">
        <v>2738</v>
      </c>
      <c r="Q292" t="str">
        <f t="shared" si="6"/>
        <v>maltotriose</v>
      </c>
    </row>
    <row r="293" spans="1:17">
      <c r="A293" t="s">
        <v>662</v>
      </c>
      <c r="B293" t="s">
        <v>2452</v>
      </c>
      <c r="C293" t="s">
        <v>1613</v>
      </c>
      <c r="O293" t="s">
        <v>3298</v>
      </c>
      <c r="P293" t="s">
        <v>2740</v>
      </c>
      <c r="Q293" t="str">
        <f t="shared" si="6"/>
        <v>D-Mannose 6-phosphate</v>
      </c>
    </row>
    <row r="294" spans="1:17">
      <c r="A294" t="s">
        <v>663</v>
      </c>
      <c r="B294" t="s">
        <v>2452</v>
      </c>
      <c r="C294" t="s">
        <v>1613</v>
      </c>
      <c r="O294" t="s">
        <v>3299</v>
      </c>
      <c r="P294" t="s">
        <v>3609</v>
      </c>
      <c r="Q294" t="e">
        <f t="shared" si="6"/>
        <v>#N/A</v>
      </c>
    </row>
    <row r="295" spans="1:17">
      <c r="A295" t="s">
        <v>664</v>
      </c>
      <c r="B295" t="s">
        <v>2453</v>
      </c>
      <c r="C295" t="s">
        <v>1614</v>
      </c>
      <c r="O295" t="s">
        <v>3300</v>
      </c>
      <c r="P295" t="s">
        <v>3610</v>
      </c>
      <c r="Q295" t="e">
        <f t="shared" si="6"/>
        <v>#N/A</v>
      </c>
    </row>
    <row r="296" spans="1:17">
      <c r="A296" t="s">
        <v>665</v>
      </c>
      <c r="B296" t="s">
        <v>2454</v>
      </c>
      <c r="C296" t="s">
        <v>1615</v>
      </c>
      <c r="N296" t="s">
        <v>3652</v>
      </c>
      <c r="O296" s="119" t="s">
        <v>3301</v>
      </c>
      <c r="P296" s="119" t="s">
        <v>2741</v>
      </c>
      <c r="Q296" s="119" t="str">
        <f t="shared" si="6"/>
        <v>mannotriose (beta-1,4)</v>
      </c>
    </row>
    <row r="297" spans="1:17">
      <c r="A297" t="s">
        <v>666</v>
      </c>
      <c r="B297" t="s">
        <v>2454</v>
      </c>
      <c r="C297" t="s">
        <v>1615</v>
      </c>
      <c r="O297" t="s">
        <v>3302</v>
      </c>
      <c r="P297" t="s">
        <v>2743</v>
      </c>
      <c r="Q297" t="str">
        <f t="shared" si="6"/>
        <v>Melibiose</v>
      </c>
    </row>
    <row r="298" spans="1:17">
      <c r="A298" t="s">
        <v>667</v>
      </c>
      <c r="B298" t="s">
        <v>2455</v>
      </c>
      <c r="C298" t="s">
        <v>1616</v>
      </c>
      <c r="O298" t="s">
        <v>3303</v>
      </c>
      <c r="P298" t="s">
        <v>2744</v>
      </c>
      <c r="Q298" t="str">
        <f t="shared" si="6"/>
        <v>methanol</v>
      </c>
    </row>
    <row r="299" spans="1:17">
      <c r="A299" t="s">
        <v>668</v>
      </c>
      <c r="B299" t="s">
        <v>2456</v>
      </c>
      <c r="C299" t="s">
        <v>1617</v>
      </c>
      <c r="O299" t="s">
        <v>3304</v>
      </c>
      <c r="P299" t="s">
        <v>2745</v>
      </c>
      <c r="Q299" t="str">
        <f t="shared" si="6"/>
        <v>D-Methionine</v>
      </c>
    </row>
    <row r="300" spans="1:17">
      <c r="A300" t="s">
        <v>669</v>
      </c>
      <c r="B300" t="s">
        <v>2456</v>
      </c>
      <c r="C300" t="s">
        <v>1617</v>
      </c>
      <c r="O300" t="s">
        <v>3305</v>
      </c>
      <c r="P300" t="s">
        <v>2746</v>
      </c>
      <c r="Q300" t="str">
        <f t="shared" si="6"/>
        <v>L-methionine</v>
      </c>
    </row>
    <row r="301" spans="1:17">
      <c r="A301" t="s">
        <v>670</v>
      </c>
      <c r="B301" t="s">
        <v>2457</v>
      </c>
      <c r="C301" t="s">
        <v>1618</v>
      </c>
      <c r="O301" t="s">
        <v>3306</v>
      </c>
      <c r="P301" t="s">
        <v>2747</v>
      </c>
      <c r="Q301" t="str">
        <f t="shared" si="6"/>
        <v>L-methionyl-L-alanine</v>
      </c>
    </row>
    <row r="302" spans="1:17">
      <c r="A302" t="s">
        <v>671</v>
      </c>
      <c r="B302" t="s">
        <v>2457</v>
      </c>
      <c r="C302" t="s">
        <v>1618</v>
      </c>
      <c r="O302" t="s">
        <v>3307</v>
      </c>
      <c r="P302" t="s">
        <v>2749</v>
      </c>
      <c r="Q302" t="str">
        <f t="shared" si="6"/>
        <v>L-methionine-R-sulfoxide</v>
      </c>
    </row>
    <row r="303" spans="1:17">
      <c r="A303" t="s">
        <v>672</v>
      </c>
      <c r="B303" t="s">
        <v>2458</v>
      </c>
      <c r="C303" t="s">
        <v>1619</v>
      </c>
      <c r="O303" t="s">
        <v>3308</v>
      </c>
      <c r="P303" t="s">
        <v>2750</v>
      </c>
      <c r="Q303" t="str">
        <f t="shared" si="6"/>
        <v>L-Methionine Sulfoxide</v>
      </c>
    </row>
    <row r="304" spans="1:17">
      <c r="A304" t="s">
        <v>673</v>
      </c>
      <c r="B304" t="s">
        <v>2458</v>
      </c>
      <c r="C304" t="s">
        <v>1619</v>
      </c>
      <c r="O304" t="s">
        <v>3309</v>
      </c>
      <c r="P304" t="s">
        <v>2751</v>
      </c>
      <c r="Q304" t="str">
        <f t="shared" si="6"/>
        <v>magnesium</v>
      </c>
    </row>
    <row r="305" spans="1:17">
      <c r="A305" t="s">
        <v>674</v>
      </c>
      <c r="B305" t="s">
        <v>2459</v>
      </c>
      <c r="C305" t="s">
        <v>1620</v>
      </c>
      <c r="O305" t="s">
        <v>3310</v>
      </c>
      <c r="P305" t="s">
        <v>2753</v>
      </c>
      <c r="Q305" t="str">
        <f t="shared" si="6"/>
        <v>Mn2+</v>
      </c>
    </row>
    <row r="306" spans="1:17">
      <c r="A306" t="s">
        <v>675</v>
      </c>
      <c r="B306" t="s">
        <v>2459</v>
      </c>
      <c r="C306" t="s">
        <v>1620</v>
      </c>
      <c r="O306" t="s">
        <v>3311</v>
      </c>
      <c r="P306" t="s">
        <v>3611</v>
      </c>
      <c r="Q306" t="e">
        <f t="shared" si="6"/>
        <v>#N/A</v>
      </c>
    </row>
    <row r="307" spans="1:17">
      <c r="A307" t="s">
        <v>676</v>
      </c>
      <c r="B307" t="s">
        <v>2460</v>
      </c>
      <c r="C307" t="s">
        <v>1621</v>
      </c>
      <c r="O307" t="s">
        <v>3312</v>
      </c>
      <c r="P307" t="s">
        <v>3612</v>
      </c>
      <c r="Q307" t="e">
        <f t="shared" si="6"/>
        <v>#N/A</v>
      </c>
    </row>
    <row r="308" spans="1:17">
      <c r="A308" t="s">
        <v>677</v>
      </c>
      <c r="B308" t="s">
        <v>2460</v>
      </c>
      <c r="C308" t="s">
        <v>1621</v>
      </c>
      <c r="O308" t="s">
        <v>3313</v>
      </c>
      <c r="P308" t="s">
        <v>3613</v>
      </c>
      <c r="Q308" t="e">
        <f t="shared" si="6"/>
        <v>#N/A</v>
      </c>
    </row>
    <row r="309" spans="1:17">
      <c r="A309" t="s">
        <v>678</v>
      </c>
      <c r="B309" t="s">
        <v>2461</v>
      </c>
      <c r="C309" t="s">
        <v>1622</v>
      </c>
      <c r="O309" t="s">
        <v>3314</v>
      </c>
      <c r="P309" t="s">
        <v>2755</v>
      </c>
      <c r="Q309" t="str">
        <f t="shared" si="6"/>
        <v>Menaquinone 7</v>
      </c>
    </row>
    <row r="310" spans="1:17">
      <c r="A310" t="s">
        <v>679</v>
      </c>
      <c r="B310" t="s">
        <v>2461</v>
      </c>
      <c r="C310" t="s">
        <v>1622</v>
      </c>
      <c r="O310" t="s">
        <v>3315</v>
      </c>
      <c r="P310" t="s">
        <v>2756</v>
      </c>
      <c r="Q310" t="str">
        <f t="shared" si="6"/>
        <v>Menaquinone 8</v>
      </c>
    </row>
    <row r="311" spans="1:17">
      <c r="A311" t="s">
        <v>680</v>
      </c>
      <c r="B311" t="s">
        <v>2462</v>
      </c>
      <c r="C311" t="s">
        <v>1623</v>
      </c>
      <c r="O311" t="s">
        <v>3316</v>
      </c>
      <c r="P311" t="s">
        <v>3614</v>
      </c>
      <c r="Q311" t="e">
        <f t="shared" si="6"/>
        <v>#N/A</v>
      </c>
    </row>
    <row r="312" spans="1:17">
      <c r="A312" t="s">
        <v>681</v>
      </c>
      <c r="B312" t="s">
        <v>2463</v>
      </c>
      <c r="C312" t="s">
        <v>1624</v>
      </c>
      <c r="O312" t="s">
        <v>3317</v>
      </c>
      <c r="P312" t="s">
        <v>3615</v>
      </c>
      <c r="Q312" t="e">
        <f t="shared" si="6"/>
        <v>#N/A</v>
      </c>
    </row>
    <row r="313" spans="1:17">
      <c r="A313" t="s">
        <v>682</v>
      </c>
      <c r="B313" t="s">
        <v>2464</v>
      </c>
      <c r="C313" t="s">
        <v>1625</v>
      </c>
      <c r="O313" t="s">
        <v>3318</v>
      </c>
      <c r="P313" t="s">
        <v>3616</v>
      </c>
      <c r="Q313" t="e">
        <f t="shared" si="6"/>
        <v>#N/A</v>
      </c>
    </row>
    <row r="314" spans="1:17">
      <c r="A314" t="s">
        <v>683</v>
      </c>
      <c r="B314" t="s">
        <v>2465</v>
      </c>
      <c r="C314" t="s">
        <v>1626</v>
      </c>
      <c r="O314" t="s">
        <v>3319</v>
      </c>
      <c r="P314" t="s">
        <v>2760</v>
      </c>
      <c r="Q314" t="str">
        <f t="shared" si="6"/>
        <v>Sodium</v>
      </c>
    </row>
    <row r="315" spans="1:17">
      <c r="A315" t="s">
        <v>684</v>
      </c>
      <c r="B315" t="s">
        <v>2466</v>
      </c>
      <c r="C315" t="s">
        <v>1627</v>
      </c>
      <c r="O315" t="s">
        <v>3320</v>
      </c>
      <c r="P315" t="s">
        <v>2761</v>
      </c>
      <c r="Q315" t="str">
        <f t="shared" si="6"/>
        <v>Nicotinate</v>
      </c>
    </row>
    <row r="316" spans="1:17">
      <c r="A316" t="s">
        <v>685</v>
      </c>
      <c r="B316" t="s">
        <v>2467</v>
      </c>
      <c r="C316" t="s">
        <v>1628</v>
      </c>
      <c r="O316" t="s">
        <v>3321</v>
      </c>
      <c r="P316" t="s">
        <v>2766</v>
      </c>
      <c r="Q316" t="str">
        <f t="shared" si="6"/>
        <v>Nicotinamide</v>
      </c>
    </row>
    <row r="317" spans="1:17">
      <c r="A317" t="s">
        <v>686</v>
      </c>
      <c r="B317" t="s">
        <v>2467</v>
      </c>
      <c r="C317" t="s">
        <v>1628</v>
      </c>
      <c r="O317" t="s">
        <v>3322</v>
      </c>
      <c r="P317" t="s">
        <v>2768</v>
      </c>
      <c r="Q317" t="str">
        <f t="shared" si="6"/>
        <v>Ammonium</v>
      </c>
    </row>
    <row r="318" spans="1:17">
      <c r="A318" t="s">
        <v>687</v>
      </c>
      <c r="B318" t="s">
        <v>2468</v>
      </c>
      <c r="C318" t="s">
        <v>1629</v>
      </c>
      <c r="O318" t="s">
        <v>3323</v>
      </c>
      <c r="P318" t="s">
        <v>3617</v>
      </c>
      <c r="Q318" t="e">
        <f t="shared" si="6"/>
        <v>#N/A</v>
      </c>
    </row>
    <row r="319" spans="1:17">
      <c r="A319" t="s">
        <v>688</v>
      </c>
      <c r="B319" t="s">
        <v>2468</v>
      </c>
      <c r="C319" t="s">
        <v>1629</v>
      </c>
      <c r="O319" t="s">
        <v>3324</v>
      </c>
      <c r="P319" t="s">
        <v>2771</v>
      </c>
      <c r="Q319" t="str">
        <f t="shared" si="6"/>
        <v>NMN</v>
      </c>
    </row>
    <row r="320" spans="1:17">
      <c r="A320" t="s">
        <v>689</v>
      </c>
      <c r="B320" t="s">
        <v>2469</v>
      </c>
      <c r="C320" t="s">
        <v>1630</v>
      </c>
      <c r="O320" t="s">
        <v>3325</v>
      </c>
      <c r="P320" t="s">
        <v>3618</v>
      </c>
      <c r="Q320" t="e">
        <f t="shared" si="6"/>
        <v>#N/A</v>
      </c>
    </row>
    <row r="321" spans="1:17">
      <c r="A321" t="s">
        <v>690</v>
      </c>
      <c r="B321" t="s">
        <v>2469</v>
      </c>
      <c r="C321" t="s">
        <v>1630</v>
      </c>
      <c r="O321" t="s">
        <v>3326</v>
      </c>
      <c r="P321" t="s">
        <v>3619</v>
      </c>
      <c r="Q321" t="e">
        <f t="shared" si="6"/>
        <v>#N/A</v>
      </c>
    </row>
    <row r="322" spans="1:17">
      <c r="A322" t="s">
        <v>691</v>
      </c>
      <c r="B322" t="s">
        <v>2470</v>
      </c>
      <c r="C322" t="s">
        <v>1631</v>
      </c>
      <c r="O322" t="s">
        <v>3327</v>
      </c>
      <c r="P322" t="s">
        <v>3620</v>
      </c>
      <c r="Q322" t="e">
        <f t="shared" si="6"/>
        <v>#N/A</v>
      </c>
    </row>
    <row r="323" spans="1:17">
      <c r="A323" t="s">
        <v>692</v>
      </c>
      <c r="B323" t="s">
        <v>2470</v>
      </c>
      <c r="C323" t="s">
        <v>1631</v>
      </c>
      <c r="O323" t="s">
        <v>3328</v>
      </c>
      <c r="P323" t="s">
        <v>2773</v>
      </c>
      <c r="Q323" t="str">
        <f t="shared" ref="Q323:Q386" si="7">VLOOKUP(P323,B:C,2,0)</f>
        <v>O2</v>
      </c>
    </row>
    <row r="324" spans="1:17">
      <c r="A324" t="s">
        <v>693</v>
      </c>
      <c r="B324" t="s">
        <v>2471</v>
      </c>
      <c r="C324" t="s">
        <v>1632</v>
      </c>
      <c r="O324" t="s">
        <v>3329</v>
      </c>
      <c r="P324" t="s">
        <v>2775</v>
      </c>
      <c r="Q324" t="str">
        <f t="shared" si="7"/>
        <v>Oxaloacetate</v>
      </c>
    </row>
    <row r="325" spans="1:17">
      <c r="A325" t="s">
        <v>694</v>
      </c>
      <c r="B325" t="s">
        <v>2471</v>
      </c>
      <c r="C325" t="s">
        <v>1632</v>
      </c>
      <c r="O325" t="s">
        <v>3330</v>
      </c>
      <c r="P325" t="s">
        <v>2778</v>
      </c>
      <c r="Q325" t="str">
        <f t="shared" si="7"/>
        <v>octadecanoate (n-C18:0)</v>
      </c>
    </row>
    <row r="326" spans="1:17">
      <c r="A326" t="s">
        <v>695</v>
      </c>
      <c r="B326" t="s">
        <v>2472</v>
      </c>
      <c r="C326" t="s">
        <v>1633</v>
      </c>
      <c r="O326" t="s">
        <v>3331</v>
      </c>
      <c r="P326" t="s">
        <v>2779</v>
      </c>
      <c r="Q326" t="str">
        <f t="shared" si="7"/>
        <v>octadecenoate (n-C18:1)</v>
      </c>
    </row>
    <row r="327" spans="1:17">
      <c r="A327" t="s">
        <v>696</v>
      </c>
      <c r="B327" t="s">
        <v>2472</v>
      </c>
      <c r="C327" t="s">
        <v>1633</v>
      </c>
      <c r="O327" t="s">
        <v>3332</v>
      </c>
      <c r="P327" t="s">
        <v>2784</v>
      </c>
      <c r="Q327" t="str">
        <f t="shared" si="7"/>
        <v>Ornithine</v>
      </c>
    </row>
    <row r="328" spans="1:17">
      <c r="A328" t="s">
        <v>697</v>
      </c>
      <c r="B328" t="s">
        <v>2473</v>
      </c>
      <c r="C328" t="s">
        <v>1634</v>
      </c>
      <c r="O328" t="s">
        <v>3333</v>
      </c>
      <c r="P328" t="s">
        <v>2787</v>
      </c>
      <c r="Q328" t="str">
        <f t="shared" si="7"/>
        <v>oxalate(2-)</v>
      </c>
    </row>
    <row r="329" spans="1:17">
      <c r="A329" t="s">
        <v>698</v>
      </c>
      <c r="B329" t="s">
        <v>2473</v>
      </c>
      <c r="C329" t="s">
        <v>1634</v>
      </c>
      <c r="O329" t="s">
        <v>3334</v>
      </c>
      <c r="P329" t="s">
        <v>3621</v>
      </c>
      <c r="Q329" t="e">
        <f t="shared" si="7"/>
        <v>#N/A</v>
      </c>
    </row>
    <row r="330" spans="1:17">
      <c r="A330" t="s">
        <v>699</v>
      </c>
      <c r="B330" t="s">
        <v>2474</v>
      </c>
      <c r="C330" t="s">
        <v>1635</v>
      </c>
      <c r="O330" t="s">
        <v>3335</v>
      </c>
      <c r="P330" t="s">
        <v>2807</v>
      </c>
      <c r="Q330" t="str">
        <f t="shared" si="7"/>
        <v>Lead</v>
      </c>
    </row>
    <row r="331" spans="1:17">
      <c r="A331" t="s">
        <v>700</v>
      </c>
      <c r="B331" t="s">
        <v>2475</v>
      </c>
      <c r="C331" t="s">
        <v>1636</v>
      </c>
      <c r="O331" t="s">
        <v>3336</v>
      </c>
      <c r="P331" t="s">
        <v>3622</v>
      </c>
      <c r="Q331" t="e">
        <f t="shared" si="7"/>
        <v>#N/A</v>
      </c>
    </row>
    <row r="332" spans="1:17">
      <c r="A332" t="s">
        <v>701</v>
      </c>
      <c r="B332" t="s">
        <v>2476</v>
      </c>
      <c r="C332" t="s">
        <v>1637</v>
      </c>
      <c r="O332" t="s">
        <v>3337</v>
      </c>
      <c r="P332" t="s">
        <v>3623</v>
      </c>
      <c r="Q332" t="e">
        <f t="shared" si="7"/>
        <v>#N/A</v>
      </c>
    </row>
    <row r="333" spans="1:17">
      <c r="A333" t="s">
        <v>702</v>
      </c>
      <c r="B333" t="s">
        <v>2477</v>
      </c>
      <c r="C333" t="s">
        <v>1638</v>
      </c>
      <c r="O333" t="s">
        <v>3338</v>
      </c>
      <c r="P333" t="s">
        <v>2848</v>
      </c>
      <c r="Q333" t="str">
        <f t="shared" si="7"/>
        <v>L-phenylalanine</v>
      </c>
    </row>
    <row r="334" spans="1:17">
      <c r="A334" t="s">
        <v>703</v>
      </c>
      <c r="B334" t="s">
        <v>2478</v>
      </c>
      <c r="C334" t="s">
        <v>1639</v>
      </c>
      <c r="O334" t="s">
        <v>3339</v>
      </c>
      <c r="P334" t="s">
        <v>2849</v>
      </c>
      <c r="Q334" t="str">
        <f t="shared" si="7"/>
        <v>Protoheme</v>
      </c>
    </row>
    <row r="335" spans="1:17">
      <c r="A335" t="s">
        <v>704</v>
      </c>
      <c r="B335" t="s">
        <v>2479</v>
      </c>
      <c r="C335" t="s">
        <v>1640</v>
      </c>
      <c r="O335" t="s">
        <v>3340</v>
      </c>
      <c r="P335" t="s">
        <v>3624</v>
      </c>
      <c r="Q335" t="e">
        <f t="shared" si="7"/>
        <v>#N/A</v>
      </c>
    </row>
    <row r="336" spans="1:17">
      <c r="A336" t="s">
        <v>705</v>
      </c>
      <c r="B336" t="s">
        <v>2480</v>
      </c>
      <c r="C336" t="s">
        <v>1641</v>
      </c>
      <c r="O336" t="s">
        <v>3341</v>
      </c>
      <c r="P336" t="s">
        <v>2851</v>
      </c>
      <c r="Q336" t="str">
        <f t="shared" si="7"/>
        <v>keto-phenylpyruvate</v>
      </c>
    </row>
    <row r="337" spans="1:17">
      <c r="A337" t="s">
        <v>706</v>
      </c>
      <c r="B337" t="s">
        <v>2480</v>
      </c>
      <c r="C337" t="s">
        <v>1641</v>
      </c>
      <c r="O337" t="s">
        <v>3342</v>
      </c>
      <c r="P337" t="s">
        <v>2854</v>
      </c>
      <c r="Q337" t="str">
        <f t="shared" si="7"/>
        <v>hydrogenphosphate</v>
      </c>
    </row>
    <row r="338" spans="1:17">
      <c r="A338" t="s">
        <v>707</v>
      </c>
      <c r="B338" t="s">
        <v>2481</v>
      </c>
      <c r="C338" t="s">
        <v>1642</v>
      </c>
      <c r="O338" t="s">
        <v>3343</v>
      </c>
      <c r="P338" t="s">
        <v>3625</v>
      </c>
      <c r="Q338" t="e">
        <f t="shared" si="7"/>
        <v>#N/A</v>
      </c>
    </row>
    <row r="339" spans="1:17">
      <c r="A339" t="s">
        <v>708</v>
      </c>
      <c r="B339" t="s">
        <v>2482</v>
      </c>
      <c r="C339" t="s">
        <v>1643</v>
      </c>
      <c r="O339" t="s">
        <v>3344</v>
      </c>
      <c r="P339" t="s">
        <v>2857</v>
      </c>
      <c r="Q339" t="str">
        <f t="shared" si="7"/>
        <v>(R)-Pantothenate</v>
      </c>
    </row>
    <row r="340" spans="1:17">
      <c r="A340" t="s">
        <v>709</v>
      </c>
      <c r="B340" t="s">
        <v>2483</v>
      </c>
      <c r="C340" t="s">
        <v>1644</v>
      </c>
      <c r="O340" t="s">
        <v>3345</v>
      </c>
      <c r="P340" t="s">
        <v>2858</v>
      </c>
      <c r="Q340" t="str">
        <f t="shared" si="7"/>
        <v>propionate</v>
      </c>
    </row>
    <row r="341" spans="1:17">
      <c r="A341" t="s">
        <v>710</v>
      </c>
      <c r="B341" t="s">
        <v>2484</v>
      </c>
      <c r="C341" t="s">
        <v>1645</v>
      </c>
      <c r="O341" t="s">
        <v>3346</v>
      </c>
      <c r="P341" t="s">
        <v>2864</v>
      </c>
      <c r="Q341" t="str">
        <f t="shared" si="7"/>
        <v>Diphosphate</v>
      </c>
    </row>
    <row r="342" spans="1:17">
      <c r="A342" t="s">
        <v>711</v>
      </c>
      <c r="B342" t="s">
        <v>2484</v>
      </c>
      <c r="C342" t="s">
        <v>1645</v>
      </c>
      <c r="O342" t="s">
        <v>3347</v>
      </c>
      <c r="P342" t="s">
        <v>3626</v>
      </c>
      <c r="Q342" t="e">
        <f t="shared" si="7"/>
        <v>#N/A</v>
      </c>
    </row>
    <row r="343" spans="1:17">
      <c r="A343" t="s">
        <v>712</v>
      </c>
      <c r="B343" t="s">
        <v>2485</v>
      </c>
      <c r="C343" t="s">
        <v>1646</v>
      </c>
      <c r="O343" t="s">
        <v>3348</v>
      </c>
      <c r="P343" t="s">
        <v>2875</v>
      </c>
      <c r="Q343" t="str">
        <f t="shared" si="7"/>
        <v>L-proline</v>
      </c>
    </row>
    <row r="344" spans="1:17">
      <c r="A344" t="s">
        <v>713</v>
      </c>
      <c r="B344" t="s">
        <v>2486</v>
      </c>
      <c r="C344" t="s">
        <v>1647</v>
      </c>
      <c r="O344" t="s">
        <v>3349</v>
      </c>
      <c r="P344" t="s">
        <v>2893</v>
      </c>
      <c r="Q344" t="str">
        <f t="shared" si="7"/>
        <v>Putrescine</v>
      </c>
    </row>
    <row r="345" spans="1:17">
      <c r="A345" t="s">
        <v>714</v>
      </c>
      <c r="B345" t="s">
        <v>2487</v>
      </c>
      <c r="C345" t="s">
        <v>1648</v>
      </c>
      <c r="O345" t="s">
        <v>3350</v>
      </c>
      <c r="P345" t="s">
        <v>2894</v>
      </c>
      <c r="Q345" t="str">
        <f t="shared" si="7"/>
        <v>pullulan (n=1200 repeat units, alpha-1,4 and alph-1,6 bounds)</v>
      </c>
    </row>
    <row r="346" spans="1:17">
      <c r="A346" t="s">
        <v>715</v>
      </c>
      <c r="B346" t="s">
        <v>2488</v>
      </c>
      <c r="C346" t="s">
        <v>1649</v>
      </c>
      <c r="O346" t="s">
        <v>3351</v>
      </c>
      <c r="P346" t="s">
        <v>2896</v>
      </c>
      <c r="Q346" t="str">
        <f t="shared" si="7"/>
        <v>Pyridoxamine</v>
      </c>
    </row>
    <row r="347" spans="1:17">
      <c r="A347" t="s">
        <v>716</v>
      </c>
      <c r="B347" t="s">
        <v>2488</v>
      </c>
      <c r="C347" t="s">
        <v>1649</v>
      </c>
      <c r="O347" t="s">
        <v>3352</v>
      </c>
      <c r="P347" t="s">
        <v>2898</v>
      </c>
      <c r="Q347" t="str">
        <f t="shared" si="7"/>
        <v>Pyridoxal</v>
      </c>
    </row>
    <row r="348" spans="1:17">
      <c r="A348" t="s">
        <v>717</v>
      </c>
      <c r="B348" t="s">
        <v>2489</v>
      </c>
      <c r="C348" t="s">
        <v>1650</v>
      </c>
      <c r="O348" t="s">
        <v>3353</v>
      </c>
      <c r="P348" t="s">
        <v>2899</v>
      </c>
      <c r="Q348" t="str">
        <f t="shared" si="7"/>
        <v>Pyridoxine</v>
      </c>
    </row>
    <row r="349" spans="1:17">
      <c r="A349" t="s">
        <v>718</v>
      </c>
      <c r="B349" t="s">
        <v>2489</v>
      </c>
      <c r="C349" t="s">
        <v>1650</v>
      </c>
      <c r="O349" t="s">
        <v>3354</v>
      </c>
      <c r="P349" t="s">
        <v>2900</v>
      </c>
      <c r="Q349" t="str">
        <f t="shared" si="7"/>
        <v>pyruvate</v>
      </c>
    </row>
    <row r="350" spans="1:17">
      <c r="A350" t="s">
        <v>719</v>
      </c>
      <c r="B350" t="s">
        <v>2490</v>
      </c>
      <c r="C350" t="s">
        <v>1651</v>
      </c>
      <c r="O350" t="s">
        <v>3355</v>
      </c>
      <c r="P350" t="s">
        <v>2901</v>
      </c>
      <c r="Q350" t="str">
        <f t="shared" si="7"/>
        <v>Ubiquinone-8</v>
      </c>
    </row>
    <row r="351" spans="1:17">
      <c r="A351" t="s">
        <v>720</v>
      </c>
      <c r="B351" t="s">
        <v>2491</v>
      </c>
      <c r="C351" t="s">
        <v>1652</v>
      </c>
      <c r="O351" t="s">
        <v>3356</v>
      </c>
      <c r="P351" t="s">
        <v>3627</v>
      </c>
      <c r="Q351" t="e">
        <f t="shared" si="7"/>
        <v>#N/A</v>
      </c>
    </row>
    <row r="352" spans="1:17">
      <c r="A352" t="s">
        <v>721</v>
      </c>
      <c r="B352" t="s">
        <v>2491</v>
      </c>
      <c r="C352" t="s">
        <v>1652</v>
      </c>
      <c r="O352" t="s">
        <v>3357</v>
      </c>
      <c r="P352" t="s">
        <v>2906</v>
      </c>
      <c r="Q352" t="str">
        <f t="shared" si="7"/>
        <v>Raffinose</v>
      </c>
    </row>
    <row r="353" spans="1:17">
      <c r="A353" t="s">
        <v>722</v>
      </c>
      <c r="B353" t="s">
        <v>2492</v>
      </c>
      <c r="C353" t="s">
        <v>1653</v>
      </c>
      <c r="O353" t="s">
        <v>3358</v>
      </c>
      <c r="P353" t="s">
        <v>3628</v>
      </c>
      <c r="Q353" t="e">
        <f t="shared" si="7"/>
        <v>#N/A</v>
      </c>
    </row>
    <row r="354" spans="1:17">
      <c r="A354" t="s">
        <v>723</v>
      </c>
      <c r="B354" t="s">
        <v>2493</v>
      </c>
      <c r="C354" t="s">
        <v>1654</v>
      </c>
      <c r="O354" t="s">
        <v>3359</v>
      </c>
      <c r="P354" t="s">
        <v>3629</v>
      </c>
      <c r="Q354" t="e">
        <f t="shared" si="7"/>
        <v>#N/A</v>
      </c>
    </row>
    <row r="355" spans="1:17">
      <c r="A355" t="s">
        <v>724</v>
      </c>
      <c r="B355" t="s">
        <v>2494</v>
      </c>
      <c r="C355" t="s">
        <v>1655</v>
      </c>
      <c r="O355" t="s">
        <v>3360</v>
      </c>
      <c r="P355" t="s">
        <v>3630</v>
      </c>
      <c r="Q355" t="e">
        <f t="shared" si="7"/>
        <v>#N/A</v>
      </c>
    </row>
    <row r="356" spans="1:17">
      <c r="A356" t="s">
        <v>725</v>
      </c>
      <c r="B356" t="s">
        <v>2495</v>
      </c>
      <c r="C356" t="s">
        <v>1656</v>
      </c>
      <c r="O356" t="s">
        <v>3361</v>
      </c>
      <c r="P356" t="s">
        <v>2911</v>
      </c>
      <c r="Q356" t="str">
        <f t="shared" si="7"/>
        <v>D-ribose</v>
      </c>
    </row>
    <row r="357" spans="1:17">
      <c r="A357" t="s">
        <v>726</v>
      </c>
      <c r="B357" t="s">
        <v>2496</v>
      </c>
      <c r="C357" t="s">
        <v>1657</v>
      </c>
      <c r="O357" t="s">
        <v>3362</v>
      </c>
      <c r="P357" t="s">
        <v>2912</v>
      </c>
      <c r="Q357" t="str">
        <f t="shared" si="7"/>
        <v>Riboflavin</v>
      </c>
    </row>
    <row r="358" spans="1:17">
      <c r="A358" t="s">
        <v>727</v>
      </c>
      <c r="B358" t="s">
        <v>2497</v>
      </c>
      <c r="C358" t="s">
        <v>1658</v>
      </c>
      <c r="O358" t="s">
        <v>3363</v>
      </c>
      <c r="P358" t="s">
        <v>3631</v>
      </c>
      <c r="Q358" t="e">
        <f t="shared" si="7"/>
        <v>#N/A</v>
      </c>
    </row>
    <row r="359" spans="1:17">
      <c r="A359" t="s">
        <v>728</v>
      </c>
      <c r="B359" t="s">
        <v>2498</v>
      </c>
      <c r="C359" t="s">
        <v>1659</v>
      </c>
      <c r="O359" t="s">
        <v>3364</v>
      </c>
      <c r="P359" t="s">
        <v>3632</v>
      </c>
      <c r="Q359" t="e">
        <f t="shared" si="7"/>
        <v>#N/A</v>
      </c>
    </row>
    <row r="360" spans="1:17">
      <c r="A360" t="s">
        <v>729</v>
      </c>
      <c r="B360" t="s">
        <v>2499</v>
      </c>
      <c r="C360" t="s">
        <v>1660</v>
      </c>
      <c r="O360" t="s">
        <v>3365</v>
      </c>
      <c r="P360" t="s">
        <v>3633</v>
      </c>
      <c r="Q360" t="e">
        <f t="shared" si="7"/>
        <v>#N/A</v>
      </c>
    </row>
    <row r="361" spans="1:17">
      <c r="A361" t="s">
        <v>730</v>
      </c>
      <c r="B361" t="s">
        <v>2500</v>
      </c>
      <c r="C361" t="s">
        <v>1661</v>
      </c>
      <c r="O361" t="s">
        <v>3366</v>
      </c>
      <c r="P361" t="s">
        <v>3634</v>
      </c>
      <c r="Q361" t="e">
        <f t="shared" si="7"/>
        <v>#N/A</v>
      </c>
    </row>
    <row r="362" spans="1:17">
      <c r="A362" t="s">
        <v>731</v>
      </c>
      <c r="B362" t="s">
        <v>2501</v>
      </c>
      <c r="C362" t="s">
        <v>1662</v>
      </c>
      <c r="O362" t="s">
        <v>3367</v>
      </c>
      <c r="P362" t="s">
        <v>3635</v>
      </c>
      <c r="Q362" t="e">
        <f t="shared" si="7"/>
        <v>#N/A</v>
      </c>
    </row>
    <row r="363" spans="1:17">
      <c r="A363" t="s">
        <v>732</v>
      </c>
      <c r="B363" t="s">
        <v>2502</v>
      </c>
      <c r="C363" t="s">
        <v>1663</v>
      </c>
      <c r="O363" t="s">
        <v>3368</v>
      </c>
      <c r="P363" t="s">
        <v>3636</v>
      </c>
      <c r="Q363" t="e">
        <f t="shared" si="7"/>
        <v>#N/A</v>
      </c>
    </row>
    <row r="364" spans="1:17">
      <c r="A364" t="s">
        <v>733</v>
      </c>
      <c r="B364" t="s">
        <v>2503</v>
      </c>
      <c r="C364" t="s">
        <v>1664</v>
      </c>
      <c r="O364" t="s">
        <v>3369</v>
      </c>
      <c r="P364" t="s">
        <v>3637</v>
      </c>
      <c r="Q364" t="e">
        <f t="shared" si="7"/>
        <v>#N/A</v>
      </c>
    </row>
    <row r="365" spans="1:17">
      <c r="A365" t="s">
        <v>734</v>
      </c>
      <c r="B365" t="s">
        <v>2504</v>
      </c>
      <c r="C365" t="s">
        <v>1665</v>
      </c>
      <c r="O365" t="s">
        <v>3370</v>
      </c>
      <c r="P365" t="s">
        <v>3638</v>
      </c>
      <c r="Q365" t="e">
        <f t="shared" si="7"/>
        <v>#N/A</v>
      </c>
    </row>
    <row r="366" spans="1:17">
      <c r="A366" t="s">
        <v>735</v>
      </c>
      <c r="B366" t="s">
        <v>2505</v>
      </c>
      <c r="C366" t="s">
        <v>1666</v>
      </c>
      <c r="O366" t="s">
        <v>3371</v>
      </c>
      <c r="P366" t="s">
        <v>2924</v>
      </c>
      <c r="Q366" t="str">
        <f t="shared" si="7"/>
        <v>L-serine</v>
      </c>
    </row>
    <row r="367" spans="1:17">
      <c r="A367" t="s">
        <v>736</v>
      </c>
      <c r="B367" t="s">
        <v>2506</v>
      </c>
      <c r="C367" t="s">
        <v>1667</v>
      </c>
      <c r="O367" t="s">
        <v>3372</v>
      </c>
      <c r="P367" t="s">
        <v>2925</v>
      </c>
      <c r="Q367" t="str">
        <f t="shared" si="7"/>
        <v>Siroheme</v>
      </c>
    </row>
    <row r="368" spans="1:17">
      <c r="A368" t="s">
        <v>737</v>
      </c>
      <c r="B368" t="s">
        <v>2507</v>
      </c>
      <c r="C368" t="s">
        <v>1668</v>
      </c>
      <c r="O368" t="s">
        <v>3373</v>
      </c>
      <c r="P368" t="s">
        <v>2928</v>
      </c>
      <c r="Q368" t="str">
        <f t="shared" si="7"/>
        <v>Sulfite</v>
      </c>
    </row>
    <row r="369" spans="1:17">
      <c r="A369" t="s">
        <v>738</v>
      </c>
      <c r="B369" t="s">
        <v>2508</v>
      </c>
      <c r="C369" t="s">
        <v>1669</v>
      </c>
      <c r="O369" t="s">
        <v>3374</v>
      </c>
      <c r="P369" t="s">
        <v>2929</v>
      </c>
      <c r="Q369" t="str">
        <f t="shared" si="7"/>
        <v>sulfate</v>
      </c>
    </row>
    <row r="370" spans="1:17">
      <c r="A370" t="s">
        <v>739</v>
      </c>
      <c r="B370" t="s">
        <v>2508</v>
      </c>
      <c r="C370" t="s">
        <v>1669</v>
      </c>
      <c r="O370" t="s">
        <v>3375</v>
      </c>
      <c r="P370" t="s">
        <v>2930</v>
      </c>
      <c r="Q370" t="str">
        <f t="shared" si="7"/>
        <v>Spermidine</v>
      </c>
    </row>
    <row r="371" spans="1:17">
      <c r="A371" t="s">
        <v>740</v>
      </c>
      <c r="B371" t="s">
        <v>2509</v>
      </c>
      <c r="C371" t="s">
        <v>1670</v>
      </c>
      <c r="O371" t="s">
        <v>3376</v>
      </c>
      <c r="P371" t="s">
        <v>3639</v>
      </c>
      <c r="Q371" t="e">
        <f t="shared" si="7"/>
        <v>#N/A</v>
      </c>
    </row>
    <row r="372" spans="1:17">
      <c r="A372" t="s">
        <v>741</v>
      </c>
      <c r="B372" t="s">
        <v>2510</v>
      </c>
      <c r="C372" t="s">
        <v>1671</v>
      </c>
      <c r="O372" t="s">
        <v>3377</v>
      </c>
      <c r="P372" t="s">
        <v>3429</v>
      </c>
      <c r="Q372" t="e">
        <f t="shared" si="7"/>
        <v>#N/A</v>
      </c>
    </row>
    <row r="373" spans="1:17">
      <c r="A373" t="s">
        <v>742</v>
      </c>
      <c r="B373" t="s">
        <v>2511</v>
      </c>
      <c r="C373" t="s">
        <v>1672</v>
      </c>
      <c r="O373" t="s">
        <v>3378</v>
      </c>
      <c r="P373" t="s">
        <v>3430</v>
      </c>
      <c r="Q373" t="e">
        <f t="shared" si="7"/>
        <v>#N/A</v>
      </c>
    </row>
    <row r="374" spans="1:17">
      <c r="A374" t="s">
        <v>743</v>
      </c>
      <c r="B374" t="s">
        <v>2512</v>
      </c>
      <c r="C374" t="s">
        <v>1673</v>
      </c>
      <c r="O374" t="s">
        <v>3379</v>
      </c>
      <c r="P374" t="s">
        <v>3439</v>
      </c>
      <c r="Q374" t="e">
        <f t="shared" si="7"/>
        <v>#N/A</v>
      </c>
    </row>
    <row r="375" spans="1:17">
      <c r="A375" t="s">
        <v>744</v>
      </c>
      <c r="B375" t="s">
        <v>2513</v>
      </c>
      <c r="C375" t="s">
        <v>1674</v>
      </c>
      <c r="O375" t="s">
        <v>3380</v>
      </c>
      <c r="P375" t="s">
        <v>2936</v>
      </c>
      <c r="Q375" t="str">
        <f t="shared" si="7"/>
        <v>Stachyose</v>
      </c>
    </row>
    <row r="376" spans="1:17">
      <c r="A376" t="s">
        <v>745</v>
      </c>
      <c r="B376" t="s">
        <v>2513</v>
      </c>
      <c r="C376" t="s">
        <v>1674</v>
      </c>
      <c r="O376" t="s">
        <v>3381</v>
      </c>
      <c r="P376" t="s">
        <v>2938</v>
      </c>
      <c r="Q376" t="str">
        <f t="shared" si="7"/>
        <v>Succinate</v>
      </c>
    </row>
    <row r="377" spans="1:17">
      <c r="A377" t="s">
        <v>746</v>
      </c>
      <c r="B377" t="s">
        <v>2514</v>
      </c>
      <c r="C377" t="s">
        <v>1675</v>
      </c>
      <c r="O377" t="s">
        <v>3382</v>
      </c>
      <c r="P377" t="s">
        <v>2941</v>
      </c>
      <c r="Q377" t="str">
        <f t="shared" si="7"/>
        <v>Sucrose</v>
      </c>
    </row>
    <row r="378" spans="1:17">
      <c r="A378" t="s">
        <v>747</v>
      </c>
      <c r="B378" t="s">
        <v>2514</v>
      </c>
      <c r="C378" t="s">
        <v>1675</v>
      </c>
      <c r="O378" t="s">
        <v>3383</v>
      </c>
      <c r="P378" t="s">
        <v>3640</v>
      </c>
      <c r="Q378" t="e">
        <f t="shared" si="7"/>
        <v>#N/A</v>
      </c>
    </row>
    <row r="379" spans="1:17">
      <c r="A379" t="s">
        <v>748</v>
      </c>
      <c r="B379" t="s">
        <v>2515</v>
      </c>
      <c r="C379" t="s">
        <v>1676</v>
      </c>
      <c r="O379" t="s">
        <v>3384</v>
      </c>
      <c r="P379" t="s">
        <v>2946</v>
      </c>
      <c r="Q379" t="str">
        <f t="shared" si="7"/>
        <v>Taurine</v>
      </c>
    </row>
    <row r="380" spans="1:17">
      <c r="A380" t="s">
        <v>749</v>
      </c>
      <c r="B380" t="s">
        <v>2516</v>
      </c>
      <c r="C380" t="s">
        <v>1677</v>
      </c>
      <c r="O380" t="s">
        <v>3385</v>
      </c>
      <c r="P380" t="s">
        <v>3641</v>
      </c>
      <c r="Q380" t="e">
        <f t="shared" si="7"/>
        <v>#N/A</v>
      </c>
    </row>
    <row r="381" spans="1:17">
      <c r="A381" t="s">
        <v>750</v>
      </c>
      <c r="B381" t="s">
        <v>2517</v>
      </c>
      <c r="C381" t="s">
        <v>1678</v>
      </c>
      <c r="O381" t="s">
        <v>3386</v>
      </c>
      <c r="P381" t="s">
        <v>3642</v>
      </c>
      <c r="Q381" t="e">
        <f t="shared" si="7"/>
        <v>#N/A</v>
      </c>
    </row>
    <row r="382" spans="1:17">
      <c r="A382" t="s">
        <v>751</v>
      </c>
      <c r="B382" t="s">
        <v>2518</v>
      </c>
      <c r="C382" t="s">
        <v>1679</v>
      </c>
      <c r="O382" t="s">
        <v>3387</v>
      </c>
      <c r="P382" t="s">
        <v>3643</v>
      </c>
      <c r="Q382" t="e">
        <f t="shared" si="7"/>
        <v>#N/A</v>
      </c>
    </row>
    <row r="383" spans="1:17">
      <c r="A383" t="s">
        <v>752</v>
      </c>
      <c r="B383" t="s">
        <v>2519</v>
      </c>
      <c r="C383" t="s">
        <v>1680</v>
      </c>
      <c r="O383" t="s">
        <v>3388</v>
      </c>
      <c r="P383" t="s">
        <v>2951</v>
      </c>
      <c r="Q383" t="str">
        <f t="shared" si="7"/>
        <v>5,6,7,8-Tetrahydrofolate</v>
      </c>
    </row>
    <row r="384" spans="1:17">
      <c r="A384" t="s">
        <v>753</v>
      </c>
      <c r="B384" t="s">
        <v>2520</v>
      </c>
      <c r="C384" t="s">
        <v>1681</v>
      </c>
      <c r="O384" t="s">
        <v>3389</v>
      </c>
      <c r="P384" t="s">
        <v>2953</v>
      </c>
      <c r="Q384" t="str">
        <f t="shared" si="7"/>
        <v>Thiamin</v>
      </c>
    </row>
    <row r="385" spans="1:17">
      <c r="A385" t="s">
        <v>754</v>
      </c>
      <c r="B385" t="s">
        <v>2521</v>
      </c>
      <c r="C385" t="s">
        <v>1682</v>
      </c>
      <c r="O385" t="s">
        <v>3390</v>
      </c>
      <c r="P385" t="s">
        <v>2956</v>
      </c>
      <c r="Q385" t="str">
        <f t="shared" si="7"/>
        <v>L-threonine</v>
      </c>
    </row>
    <row r="386" spans="1:17">
      <c r="A386" t="s">
        <v>755</v>
      </c>
      <c r="B386" t="s">
        <v>2522</v>
      </c>
      <c r="C386" t="s">
        <v>1683</v>
      </c>
      <c r="O386" t="s">
        <v>3391</v>
      </c>
      <c r="P386" t="s">
        <v>2957</v>
      </c>
      <c r="Q386" t="str">
        <f t="shared" si="7"/>
        <v>Thymidine</v>
      </c>
    </row>
    <row r="387" spans="1:17">
      <c r="A387" t="s">
        <v>756</v>
      </c>
      <c r="B387" t="s">
        <v>2523</v>
      </c>
      <c r="C387" t="s">
        <v>1684</v>
      </c>
      <c r="O387" t="s">
        <v>3392</v>
      </c>
      <c r="P387" t="s">
        <v>2958</v>
      </c>
      <c r="Q387" t="str">
        <f t="shared" ref="Q387:Q406" si="8">VLOOKUP(P387,B:C,2,0)</f>
        <v>trimethylamine</v>
      </c>
    </row>
    <row r="388" spans="1:17">
      <c r="A388" t="s">
        <v>757</v>
      </c>
      <c r="B388" t="s">
        <v>2524</v>
      </c>
      <c r="C388" t="s">
        <v>1685</v>
      </c>
      <c r="O388" t="s">
        <v>3393</v>
      </c>
      <c r="P388" t="s">
        <v>3644</v>
      </c>
      <c r="Q388" t="e">
        <f t="shared" si="8"/>
        <v>#N/A</v>
      </c>
    </row>
    <row r="389" spans="1:17">
      <c r="A389" t="s">
        <v>758</v>
      </c>
      <c r="B389" t="s">
        <v>2525</v>
      </c>
      <c r="C389" t="s">
        <v>1686</v>
      </c>
      <c r="O389" t="s">
        <v>3394</v>
      </c>
      <c r="P389" t="s">
        <v>2961</v>
      </c>
      <c r="Q389" t="str">
        <f t="shared" si="8"/>
        <v>Trehalose</v>
      </c>
    </row>
    <row r="390" spans="1:17">
      <c r="A390" t="s">
        <v>759</v>
      </c>
      <c r="B390" t="s">
        <v>2526</v>
      </c>
      <c r="C390" t="s">
        <v>1687</v>
      </c>
      <c r="O390" t="s">
        <v>3395</v>
      </c>
      <c r="P390" t="s">
        <v>2963</v>
      </c>
      <c r="Q390" t="str">
        <f t="shared" si="8"/>
        <v>L-tryptophan</v>
      </c>
    </row>
    <row r="391" spans="1:17">
      <c r="A391" t="s">
        <v>760</v>
      </c>
      <c r="B391" t="s">
        <v>2526</v>
      </c>
      <c r="C391" t="s">
        <v>1687</v>
      </c>
      <c r="O391" t="s">
        <v>3396</v>
      </c>
      <c r="P391" t="s">
        <v>3645</v>
      </c>
      <c r="Q391" t="e">
        <f t="shared" si="8"/>
        <v>#N/A</v>
      </c>
    </row>
    <row r="392" spans="1:17">
      <c r="A392" t="s">
        <v>761</v>
      </c>
      <c r="B392" t="s">
        <v>2527</v>
      </c>
      <c r="C392" t="s">
        <v>1688</v>
      </c>
      <c r="O392" t="s">
        <v>3397</v>
      </c>
      <c r="P392" t="s">
        <v>2964</v>
      </c>
      <c r="Q392" t="str">
        <f t="shared" si="8"/>
        <v>thiosulfate(2-)</v>
      </c>
    </row>
    <row r="393" spans="1:17">
      <c r="A393" t="s">
        <v>762</v>
      </c>
      <c r="B393" t="s">
        <v>2528</v>
      </c>
      <c r="C393" t="s">
        <v>1689</v>
      </c>
      <c r="O393" t="s">
        <v>3398</v>
      </c>
      <c r="P393" t="s">
        <v>2966</v>
      </c>
      <c r="Q393" t="str">
        <f t="shared" si="8"/>
        <v>tetradecanoate (n-C14:0)</v>
      </c>
    </row>
    <row r="394" spans="1:17">
      <c r="A394" t="s">
        <v>763</v>
      </c>
      <c r="B394" t="s">
        <v>2528</v>
      </c>
      <c r="C394" t="s">
        <v>1689</v>
      </c>
      <c r="O394" t="s">
        <v>3399</v>
      </c>
      <c r="P394" t="s">
        <v>3646</v>
      </c>
      <c r="Q394" t="e">
        <f t="shared" si="8"/>
        <v>#N/A</v>
      </c>
    </row>
    <row r="395" spans="1:17">
      <c r="A395" t="s">
        <v>764</v>
      </c>
      <c r="B395" t="s">
        <v>2529</v>
      </c>
      <c r="C395" t="s">
        <v>1690</v>
      </c>
      <c r="O395" t="s">
        <v>3400</v>
      </c>
      <c r="P395" t="s">
        <v>2968</v>
      </c>
      <c r="Q395" t="str">
        <f t="shared" si="8"/>
        <v>L-tyrosine</v>
      </c>
    </row>
    <row r="396" spans="1:17">
      <c r="A396" t="s">
        <v>765</v>
      </c>
      <c r="B396" t="s">
        <v>2530</v>
      </c>
      <c r="C396" t="s">
        <v>1691</v>
      </c>
      <c r="O396" t="s">
        <v>3401</v>
      </c>
      <c r="P396" t="s">
        <v>3647</v>
      </c>
      <c r="Q396" t="e">
        <f t="shared" si="8"/>
        <v>#N/A</v>
      </c>
    </row>
    <row r="397" spans="1:17">
      <c r="A397" t="s">
        <v>766</v>
      </c>
      <c r="B397" t="s">
        <v>2531</v>
      </c>
      <c r="C397" t="s">
        <v>1692</v>
      </c>
      <c r="O397" t="s">
        <v>3402</v>
      </c>
      <c r="P397" t="s">
        <v>2992</v>
      </c>
      <c r="Q397" t="str">
        <f t="shared" si="8"/>
        <v>uracil</v>
      </c>
    </row>
    <row r="398" spans="1:17">
      <c r="A398" t="s">
        <v>767</v>
      </c>
      <c r="B398" t="s">
        <v>2531</v>
      </c>
      <c r="C398" t="s">
        <v>1692</v>
      </c>
      <c r="O398" t="s">
        <v>3403</v>
      </c>
      <c r="P398" t="s">
        <v>3648</v>
      </c>
      <c r="Q398" t="e">
        <f t="shared" si="8"/>
        <v>#N/A</v>
      </c>
    </row>
    <row r="399" spans="1:17">
      <c r="A399" t="s">
        <v>768</v>
      </c>
      <c r="B399" t="s">
        <v>2532</v>
      </c>
      <c r="C399" t="s">
        <v>1693</v>
      </c>
      <c r="O399" t="s">
        <v>3404</v>
      </c>
      <c r="P399" t="s">
        <v>2993</v>
      </c>
      <c r="Q399" t="str">
        <f t="shared" si="8"/>
        <v>Uridine</v>
      </c>
    </row>
    <row r="400" spans="1:17">
      <c r="A400" t="s">
        <v>769</v>
      </c>
      <c r="B400" t="s">
        <v>2532</v>
      </c>
      <c r="C400" t="s">
        <v>1693</v>
      </c>
      <c r="O400" t="s">
        <v>3405</v>
      </c>
      <c r="P400" t="s">
        <v>2995</v>
      </c>
      <c r="Q400" t="str">
        <f t="shared" si="8"/>
        <v>L-valine</v>
      </c>
    </row>
    <row r="401" spans="1:17">
      <c r="A401" t="s">
        <v>770</v>
      </c>
      <c r="B401" t="s">
        <v>2533</v>
      </c>
      <c r="C401" t="s">
        <v>1694</v>
      </c>
      <c r="O401" t="s">
        <v>3406</v>
      </c>
      <c r="P401" t="s">
        <v>2996</v>
      </c>
      <c r="Q401" t="str">
        <f t="shared" si="8"/>
        <v>Xanthine</v>
      </c>
    </row>
    <row r="402" spans="1:17">
      <c r="A402" t="s">
        <v>771</v>
      </c>
      <c r="B402" t="s">
        <v>2534</v>
      </c>
      <c r="C402" t="s">
        <v>1695</v>
      </c>
      <c r="O402" t="s">
        <v>3407</v>
      </c>
      <c r="P402" t="s">
        <v>2998</v>
      </c>
      <c r="Q402" t="str">
        <f t="shared" si="8"/>
        <v>xanthosine</v>
      </c>
    </row>
    <row r="403" spans="1:17">
      <c r="A403" t="s">
        <v>772</v>
      </c>
      <c r="B403" t="s">
        <v>2535</v>
      </c>
      <c r="C403" t="s">
        <v>1696</v>
      </c>
      <c r="O403" t="s">
        <v>3408</v>
      </c>
      <c r="P403" t="s">
        <v>3002</v>
      </c>
      <c r="Q403" t="str">
        <f t="shared" si="8"/>
        <v>aldehydo-D-xylose</v>
      </c>
    </row>
    <row r="404" spans="1:17">
      <c r="A404" t="s">
        <v>773</v>
      </c>
      <c r="B404" t="s">
        <v>2536</v>
      </c>
      <c r="C404" t="s">
        <v>1697</v>
      </c>
      <c r="O404" t="s">
        <v>3409</v>
      </c>
      <c r="P404" t="s">
        <v>3649</v>
      </c>
      <c r="Q404" t="e">
        <f t="shared" si="8"/>
        <v>#N/A</v>
      </c>
    </row>
    <row r="405" spans="1:17">
      <c r="A405" t="s">
        <v>774</v>
      </c>
      <c r="B405" t="s">
        <v>2537</v>
      </c>
      <c r="C405" t="s">
        <v>1698</v>
      </c>
      <c r="O405" t="s">
        <v>3410</v>
      </c>
      <c r="P405" t="s">
        <v>3650</v>
      </c>
      <c r="Q405" t="e">
        <f t="shared" si="8"/>
        <v>#N/A</v>
      </c>
    </row>
    <row r="406" spans="1:17">
      <c r="A406" t="s">
        <v>775</v>
      </c>
      <c r="B406" t="s">
        <v>2538</v>
      </c>
      <c r="C406" t="s">
        <v>1699</v>
      </c>
      <c r="O406" t="s">
        <v>3411</v>
      </c>
      <c r="P406" t="s">
        <v>3005</v>
      </c>
      <c r="Q406" t="str">
        <f t="shared" si="8"/>
        <v>Zinc</v>
      </c>
    </row>
    <row r="407" spans="1:17">
      <c r="A407" t="s">
        <v>776</v>
      </c>
      <c r="B407" t="s">
        <v>2539</v>
      </c>
      <c r="C407" t="s">
        <v>1700</v>
      </c>
    </row>
    <row r="408" spans="1:17">
      <c r="A408" t="s">
        <v>777</v>
      </c>
      <c r="B408" t="s">
        <v>2540</v>
      </c>
      <c r="C408" t="s">
        <v>1701</v>
      </c>
    </row>
    <row r="409" spans="1:17">
      <c r="A409" t="s">
        <v>778</v>
      </c>
      <c r="B409" t="s">
        <v>2541</v>
      </c>
      <c r="C409" t="s">
        <v>1702</v>
      </c>
    </row>
    <row r="410" spans="1:17">
      <c r="A410" t="s">
        <v>779</v>
      </c>
      <c r="B410" t="s">
        <v>2542</v>
      </c>
      <c r="C410" t="s">
        <v>1703</v>
      </c>
    </row>
    <row r="411" spans="1:17">
      <c r="A411" t="s">
        <v>780</v>
      </c>
      <c r="B411" t="s">
        <v>2543</v>
      </c>
      <c r="C411" t="s">
        <v>1704</v>
      </c>
    </row>
    <row r="412" spans="1:17">
      <c r="A412" t="s">
        <v>781</v>
      </c>
      <c r="B412" t="s">
        <v>2544</v>
      </c>
      <c r="C412" t="s">
        <v>1705</v>
      </c>
    </row>
    <row r="413" spans="1:17">
      <c r="A413" t="s">
        <v>782</v>
      </c>
      <c r="B413" t="s">
        <v>2545</v>
      </c>
      <c r="C413" t="s">
        <v>1706</v>
      </c>
    </row>
    <row r="414" spans="1:17">
      <c r="A414" t="s">
        <v>783</v>
      </c>
      <c r="B414" t="s">
        <v>2546</v>
      </c>
      <c r="C414" t="s">
        <v>1707</v>
      </c>
    </row>
    <row r="415" spans="1:17">
      <c r="A415" t="s">
        <v>784</v>
      </c>
      <c r="B415" t="s">
        <v>2547</v>
      </c>
      <c r="C415" t="s">
        <v>1708</v>
      </c>
    </row>
    <row r="416" spans="1:17">
      <c r="A416" t="s">
        <v>785</v>
      </c>
      <c r="B416" t="s">
        <v>2547</v>
      </c>
      <c r="C416" t="s">
        <v>1708</v>
      </c>
    </row>
    <row r="417" spans="1:3">
      <c r="A417" t="s">
        <v>786</v>
      </c>
      <c r="B417" t="s">
        <v>2548</v>
      </c>
      <c r="C417" t="s">
        <v>1709</v>
      </c>
    </row>
    <row r="418" spans="1:3">
      <c r="A418" t="s">
        <v>787</v>
      </c>
      <c r="B418" t="s">
        <v>2549</v>
      </c>
      <c r="C418" t="s">
        <v>1710</v>
      </c>
    </row>
    <row r="419" spans="1:3">
      <c r="A419" t="s">
        <v>788</v>
      </c>
      <c r="B419" t="s">
        <v>2550</v>
      </c>
      <c r="C419" t="s">
        <v>1711</v>
      </c>
    </row>
    <row r="420" spans="1:3">
      <c r="A420" t="s">
        <v>789</v>
      </c>
      <c r="B420" t="s">
        <v>2551</v>
      </c>
      <c r="C420" t="s">
        <v>1712</v>
      </c>
    </row>
    <row r="421" spans="1:3">
      <c r="A421" t="s">
        <v>790</v>
      </c>
      <c r="B421" t="s">
        <v>2552</v>
      </c>
      <c r="C421" t="s">
        <v>1713</v>
      </c>
    </row>
    <row r="422" spans="1:3">
      <c r="A422" t="s">
        <v>791</v>
      </c>
      <c r="B422" t="s">
        <v>2553</v>
      </c>
      <c r="C422" t="s">
        <v>1714</v>
      </c>
    </row>
    <row r="423" spans="1:3">
      <c r="A423" t="s">
        <v>792</v>
      </c>
      <c r="B423" t="s">
        <v>2554</v>
      </c>
      <c r="C423" t="s">
        <v>1715</v>
      </c>
    </row>
    <row r="424" spans="1:3">
      <c r="A424" t="s">
        <v>793</v>
      </c>
      <c r="B424" t="s">
        <v>2555</v>
      </c>
      <c r="C424" t="s">
        <v>1716</v>
      </c>
    </row>
    <row r="425" spans="1:3">
      <c r="A425" t="s">
        <v>794</v>
      </c>
      <c r="B425" t="s">
        <v>2556</v>
      </c>
      <c r="C425" t="s">
        <v>1717</v>
      </c>
    </row>
    <row r="426" spans="1:3">
      <c r="A426" t="s">
        <v>795</v>
      </c>
      <c r="B426" t="s">
        <v>2557</v>
      </c>
      <c r="C426" t="s">
        <v>1718</v>
      </c>
    </row>
    <row r="427" spans="1:3">
      <c r="A427" t="s">
        <v>796</v>
      </c>
      <c r="B427" t="s">
        <v>2558</v>
      </c>
      <c r="C427" t="s">
        <v>1719</v>
      </c>
    </row>
    <row r="428" spans="1:3">
      <c r="A428" t="s">
        <v>797</v>
      </c>
      <c r="B428" t="s">
        <v>2559</v>
      </c>
      <c r="C428" t="s">
        <v>1720</v>
      </c>
    </row>
    <row r="429" spans="1:3">
      <c r="A429" t="s">
        <v>798</v>
      </c>
      <c r="B429" t="s">
        <v>2560</v>
      </c>
      <c r="C429" t="s">
        <v>1721</v>
      </c>
    </row>
    <row r="430" spans="1:3">
      <c r="A430" t="s">
        <v>799</v>
      </c>
      <c r="B430" t="s">
        <v>2561</v>
      </c>
      <c r="C430" t="s">
        <v>1722</v>
      </c>
    </row>
    <row r="431" spans="1:3">
      <c r="A431" t="s">
        <v>800</v>
      </c>
      <c r="B431" t="s">
        <v>2562</v>
      </c>
      <c r="C431" t="s">
        <v>1723</v>
      </c>
    </row>
    <row r="432" spans="1:3">
      <c r="A432" t="s">
        <v>801</v>
      </c>
      <c r="B432" t="s">
        <v>2563</v>
      </c>
      <c r="C432" t="s">
        <v>1724</v>
      </c>
    </row>
    <row r="433" spans="1:3">
      <c r="A433" t="s">
        <v>802</v>
      </c>
      <c r="B433" t="s">
        <v>2564</v>
      </c>
      <c r="C433" t="s">
        <v>1725</v>
      </c>
    </row>
    <row r="434" spans="1:3">
      <c r="A434" t="s">
        <v>803</v>
      </c>
      <c r="B434" t="s">
        <v>2565</v>
      </c>
      <c r="C434" t="s">
        <v>1726</v>
      </c>
    </row>
    <row r="435" spans="1:3">
      <c r="A435" t="s">
        <v>804</v>
      </c>
      <c r="B435" t="s">
        <v>2566</v>
      </c>
      <c r="C435" t="s">
        <v>1727</v>
      </c>
    </row>
    <row r="436" spans="1:3">
      <c r="A436" t="s">
        <v>805</v>
      </c>
      <c r="B436" t="s">
        <v>2567</v>
      </c>
      <c r="C436" t="s">
        <v>1728</v>
      </c>
    </row>
    <row r="437" spans="1:3">
      <c r="A437" t="s">
        <v>806</v>
      </c>
      <c r="B437" t="s">
        <v>2568</v>
      </c>
      <c r="C437" t="s">
        <v>1729</v>
      </c>
    </row>
    <row r="438" spans="1:3">
      <c r="A438" t="s">
        <v>807</v>
      </c>
      <c r="B438" t="s">
        <v>2569</v>
      </c>
      <c r="C438" t="s">
        <v>1730</v>
      </c>
    </row>
    <row r="439" spans="1:3">
      <c r="A439" t="s">
        <v>808</v>
      </c>
      <c r="B439" t="s">
        <v>2569</v>
      </c>
      <c r="C439" t="s">
        <v>1730</v>
      </c>
    </row>
    <row r="440" spans="1:3">
      <c r="A440" t="s">
        <v>809</v>
      </c>
      <c r="B440" t="s">
        <v>2570</v>
      </c>
      <c r="C440" t="s">
        <v>1731</v>
      </c>
    </row>
    <row r="441" spans="1:3">
      <c r="A441" t="s">
        <v>810</v>
      </c>
      <c r="B441" t="s">
        <v>2571</v>
      </c>
      <c r="C441" t="s">
        <v>1732</v>
      </c>
    </row>
    <row r="442" spans="1:3">
      <c r="A442" t="s">
        <v>811</v>
      </c>
      <c r="B442" t="s">
        <v>2572</v>
      </c>
      <c r="C442" t="s">
        <v>1733</v>
      </c>
    </row>
    <row r="443" spans="1:3">
      <c r="A443" t="s">
        <v>812</v>
      </c>
      <c r="B443" t="s">
        <v>2573</v>
      </c>
      <c r="C443" t="s">
        <v>1734</v>
      </c>
    </row>
    <row r="444" spans="1:3">
      <c r="A444" t="s">
        <v>813</v>
      </c>
      <c r="B444" t="s">
        <v>2574</v>
      </c>
      <c r="C444" t="s">
        <v>1735</v>
      </c>
    </row>
    <row r="445" spans="1:3">
      <c r="A445" t="s">
        <v>814</v>
      </c>
      <c r="B445" t="s">
        <v>2575</v>
      </c>
      <c r="C445" t="s">
        <v>1736</v>
      </c>
    </row>
    <row r="446" spans="1:3">
      <c r="A446" t="s">
        <v>815</v>
      </c>
      <c r="B446" t="s">
        <v>2576</v>
      </c>
      <c r="C446" t="s">
        <v>1737</v>
      </c>
    </row>
    <row r="447" spans="1:3">
      <c r="A447" t="s">
        <v>816</v>
      </c>
      <c r="B447" t="s">
        <v>2577</v>
      </c>
      <c r="C447" t="s">
        <v>1738</v>
      </c>
    </row>
    <row r="448" spans="1:3">
      <c r="A448" t="s">
        <v>817</v>
      </c>
      <c r="B448" t="s">
        <v>2578</v>
      </c>
      <c r="C448" t="s">
        <v>1739</v>
      </c>
    </row>
    <row r="449" spans="1:3">
      <c r="A449" t="s">
        <v>818</v>
      </c>
      <c r="B449" t="s">
        <v>2579</v>
      </c>
      <c r="C449" t="s">
        <v>1740</v>
      </c>
    </row>
    <row r="450" spans="1:3">
      <c r="A450" t="s">
        <v>819</v>
      </c>
      <c r="B450" t="s">
        <v>2580</v>
      </c>
      <c r="C450" t="s">
        <v>1741</v>
      </c>
    </row>
    <row r="451" spans="1:3">
      <c r="A451" t="s">
        <v>820</v>
      </c>
      <c r="B451" t="s">
        <v>2581</v>
      </c>
      <c r="C451" t="s">
        <v>1742</v>
      </c>
    </row>
    <row r="452" spans="1:3">
      <c r="A452" t="s">
        <v>821</v>
      </c>
      <c r="B452" t="s">
        <v>2582</v>
      </c>
      <c r="C452" t="s">
        <v>1743</v>
      </c>
    </row>
    <row r="453" spans="1:3">
      <c r="A453" t="s">
        <v>822</v>
      </c>
      <c r="B453" t="s">
        <v>2583</v>
      </c>
      <c r="C453" t="s">
        <v>1744</v>
      </c>
    </row>
    <row r="454" spans="1:3">
      <c r="A454" t="s">
        <v>823</v>
      </c>
      <c r="B454" t="s">
        <v>2584</v>
      </c>
      <c r="C454" t="s">
        <v>1745</v>
      </c>
    </row>
    <row r="455" spans="1:3">
      <c r="A455" t="s">
        <v>824</v>
      </c>
      <c r="B455" t="s">
        <v>2585</v>
      </c>
      <c r="C455" t="s">
        <v>824</v>
      </c>
    </row>
    <row r="456" spans="1:3">
      <c r="A456" t="s">
        <v>825</v>
      </c>
      <c r="B456" t="s">
        <v>2586</v>
      </c>
      <c r="C456" t="s">
        <v>1746</v>
      </c>
    </row>
    <row r="457" spans="1:3">
      <c r="A457" t="s">
        <v>826</v>
      </c>
      <c r="B457" t="s">
        <v>2586</v>
      </c>
      <c r="C457" t="s">
        <v>1746</v>
      </c>
    </row>
    <row r="458" spans="1:3">
      <c r="A458" t="s">
        <v>827</v>
      </c>
      <c r="B458" t="s">
        <v>2587</v>
      </c>
      <c r="C458" t="s">
        <v>1747</v>
      </c>
    </row>
    <row r="459" spans="1:3">
      <c r="A459" t="s">
        <v>828</v>
      </c>
      <c r="B459" t="s">
        <v>2588</v>
      </c>
      <c r="C459" t="s">
        <v>1748</v>
      </c>
    </row>
    <row r="460" spans="1:3">
      <c r="A460" t="s">
        <v>829</v>
      </c>
      <c r="B460" t="s">
        <v>2589</v>
      </c>
      <c r="C460" t="s">
        <v>1749</v>
      </c>
    </row>
    <row r="461" spans="1:3">
      <c r="A461" t="s">
        <v>830</v>
      </c>
      <c r="B461" t="s">
        <v>2590</v>
      </c>
      <c r="C461" t="s">
        <v>1750</v>
      </c>
    </row>
    <row r="462" spans="1:3">
      <c r="A462" t="s">
        <v>831</v>
      </c>
      <c r="B462" t="s">
        <v>2591</v>
      </c>
      <c r="C462" t="s">
        <v>1751</v>
      </c>
    </row>
    <row r="463" spans="1:3">
      <c r="A463" t="s">
        <v>832</v>
      </c>
      <c r="B463" t="s">
        <v>2592</v>
      </c>
      <c r="C463" t="s">
        <v>1752</v>
      </c>
    </row>
    <row r="464" spans="1:3">
      <c r="A464" t="s">
        <v>833</v>
      </c>
      <c r="B464" t="s">
        <v>2593</v>
      </c>
      <c r="C464" t="s">
        <v>1753</v>
      </c>
    </row>
    <row r="465" spans="1:3">
      <c r="A465" t="s">
        <v>834</v>
      </c>
      <c r="B465" t="s">
        <v>2594</v>
      </c>
      <c r="C465" t="s">
        <v>1754</v>
      </c>
    </row>
    <row r="466" spans="1:3">
      <c r="A466" t="s">
        <v>835</v>
      </c>
      <c r="B466" t="s">
        <v>2595</v>
      </c>
      <c r="C466" t="s">
        <v>1755</v>
      </c>
    </row>
    <row r="467" spans="1:3">
      <c r="A467" t="s">
        <v>836</v>
      </c>
      <c r="B467" t="s">
        <v>2596</v>
      </c>
      <c r="C467" t="s">
        <v>1756</v>
      </c>
    </row>
    <row r="468" spans="1:3">
      <c r="A468" t="s">
        <v>837</v>
      </c>
      <c r="B468" t="s">
        <v>2597</v>
      </c>
      <c r="C468" t="s">
        <v>1757</v>
      </c>
    </row>
    <row r="469" spans="1:3">
      <c r="A469" t="s">
        <v>838</v>
      </c>
      <c r="B469" t="s">
        <v>2598</v>
      </c>
      <c r="C469" t="s">
        <v>1758</v>
      </c>
    </row>
    <row r="470" spans="1:3">
      <c r="A470" t="s">
        <v>839</v>
      </c>
      <c r="B470" t="s">
        <v>2599</v>
      </c>
      <c r="C470" t="s">
        <v>1759</v>
      </c>
    </row>
    <row r="471" spans="1:3">
      <c r="A471" t="s">
        <v>840</v>
      </c>
      <c r="B471" t="s">
        <v>2600</v>
      </c>
      <c r="C471" t="s">
        <v>1760</v>
      </c>
    </row>
    <row r="472" spans="1:3">
      <c r="A472" t="s">
        <v>841</v>
      </c>
      <c r="B472" t="s">
        <v>2601</v>
      </c>
      <c r="C472" t="s">
        <v>1761</v>
      </c>
    </row>
    <row r="473" spans="1:3">
      <c r="A473" t="s">
        <v>842</v>
      </c>
      <c r="B473" t="s">
        <v>2602</v>
      </c>
      <c r="C473" t="s">
        <v>1762</v>
      </c>
    </row>
    <row r="474" spans="1:3">
      <c r="A474" t="s">
        <v>843</v>
      </c>
      <c r="B474" t="s">
        <v>2602</v>
      </c>
      <c r="C474" t="s">
        <v>1762</v>
      </c>
    </row>
    <row r="475" spans="1:3">
      <c r="A475" t="s">
        <v>844</v>
      </c>
      <c r="B475" t="s">
        <v>2603</v>
      </c>
      <c r="C475" t="s">
        <v>1763</v>
      </c>
    </row>
    <row r="476" spans="1:3">
      <c r="A476" t="s">
        <v>845</v>
      </c>
      <c r="B476" t="s">
        <v>2603</v>
      </c>
      <c r="C476" t="s">
        <v>1763</v>
      </c>
    </row>
    <row r="477" spans="1:3">
      <c r="A477" t="s">
        <v>846</v>
      </c>
      <c r="B477" t="s">
        <v>2604</v>
      </c>
      <c r="C477" t="s">
        <v>1764</v>
      </c>
    </row>
    <row r="478" spans="1:3">
      <c r="A478" t="s">
        <v>847</v>
      </c>
      <c r="B478" t="s">
        <v>2605</v>
      </c>
      <c r="C478" t="s">
        <v>1765</v>
      </c>
    </row>
    <row r="479" spans="1:3">
      <c r="A479" t="s">
        <v>848</v>
      </c>
      <c r="B479" t="s">
        <v>2606</v>
      </c>
      <c r="C479" t="s">
        <v>1766</v>
      </c>
    </row>
    <row r="480" spans="1:3">
      <c r="A480" t="s">
        <v>849</v>
      </c>
      <c r="B480" t="s">
        <v>2607</v>
      </c>
      <c r="C480" t="s">
        <v>1767</v>
      </c>
    </row>
    <row r="481" spans="1:3">
      <c r="A481" t="s">
        <v>850</v>
      </c>
      <c r="B481" t="s">
        <v>2608</v>
      </c>
      <c r="C481" t="s">
        <v>1768</v>
      </c>
    </row>
    <row r="482" spans="1:3">
      <c r="A482" t="s">
        <v>851</v>
      </c>
      <c r="B482" t="s">
        <v>2609</v>
      </c>
      <c r="C482" t="s">
        <v>1769</v>
      </c>
    </row>
    <row r="483" spans="1:3">
      <c r="A483" t="s">
        <v>852</v>
      </c>
      <c r="B483" t="s">
        <v>2609</v>
      </c>
      <c r="C483" t="s">
        <v>1769</v>
      </c>
    </row>
    <row r="484" spans="1:3">
      <c r="A484" t="s">
        <v>853</v>
      </c>
      <c r="B484" t="s">
        <v>2610</v>
      </c>
      <c r="C484" t="s">
        <v>1770</v>
      </c>
    </row>
    <row r="485" spans="1:3">
      <c r="A485" t="s">
        <v>854</v>
      </c>
      <c r="B485" t="s">
        <v>2610</v>
      </c>
      <c r="C485" t="s">
        <v>1770</v>
      </c>
    </row>
    <row r="486" spans="1:3">
      <c r="A486" t="s">
        <v>855</v>
      </c>
      <c r="B486" t="s">
        <v>2611</v>
      </c>
      <c r="C486" t="s">
        <v>1771</v>
      </c>
    </row>
    <row r="487" spans="1:3">
      <c r="A487" t="s">
        <v>856</v>
      </c>
      <c r="B487" t="s">
        <v>2612</v>
      </c>
      <c r="C487" t="s">
        <v>1772</v>
      </c>
    </row>
    <row r="488" spans="1:3">
      <c r="A488" t="s">
        <v>857</v>
      </c>
      <c r="B488" t="s">
        <v>2613</v>
      </c>
      <c r="C488" t="s">
        <v>1773</v>
      </c>
    </row>
    <row r="489" spans="1:3">
      <c r="A489" t="s">
        <v>858</v>
      </c>
      <c r="B489" t="s">
        <v>2614</v>
      </c>
      <c r="C489" t="s">
        <v>1774</v>
      </c>
    </row>
    <row r="490" spans="1:3">
      <c r="A490" t="s">
        <v>859</v>
      </c>
      <c r="B490" t="s">
        <v>2615</v>
      </c>
      <c r="C490" t="s">
        <v>1775</v>
      </c>
    </row>
    <row r="491" spans="1:3">
      <c r="A491" t="s">
        <v>860</v>
      </c>
      <c r="B491" t="s">
        <v>2616</v>
      </c>
      <c r="C491" t="s">
        <v>1776</v>
      </c>
    </row>
    <row r="492" spans="1:3">
      <c r="A492" t="s">
        <v>861</v>
      </c>
      <c r="B492" t="s">
        <v>2617</v>
      </c>
      <c r="C492" t="s">
        <v>1777</v>
      </c>
    </row>
    <row r="493" spans="1:3">
      <c r="A493" t="s">
        <v>862</v>
      </c>
      <c r="B493" t="s">
        <v>2618</v>
      </c>
      <c r="C493" t="s">
        <v>1778</v>
      </c>
    </row>
    <row r="494" spans="1:3">
      <c r="A494" t="s">
        <v>863</v>
      </c>
      <c r="B494" t="s">
        <v>2619</v>
      </c>
      <c r="C494" t="s">
        <v>1779</v>
      </c>
    </row>
    <row r="495" spans="1:3">
      <c r="A495" t="s">
        <v>864</v>
      </c>
      <c r="B495" t="s">
        <v>2620</v>
      </c>
      <c r="C495" t="s">
        <v>1780</v>
      </c>
    </row>
    <row r="496" spans="1:3">
      <c r="A496" t="s">
        <v>865</v>
      </c>
      <c r="B496" t="s">
        <v>2621</v>
      </c>
      <c r="C496" t="s">
        <v>1781</v>
      </c>
    </row>
    <row r="497" spans="1:3">
      <c r="A497" t="s">
        <v>866</v>
      </c>
      <c r="B497" t="s">
        <v>2622</v>
      </c>
      <c r="C497" t="s">
        <v>1782</v>
      </c>
    </row>
    <row r="498" spans="1:3">
      <c r="A498" t="s">
        <v>867</v>
      </c>
      <c r="B498" t="s">
        <v>2623</v>
      </c>
      <c r="C498" t="s">
        <v>1783</v>
      </c>
    </row>
    <row r="499" spans="1:3">
      <c r="A499" t="s">
        <v>868</v>
      </c>
      <c r="B499" t="s">
        <v>2624</v>
      </c>
      <c r="C499" t="s">
        <v>1784</v>
      </c>
    </row>
    <row r="500" spans="1:3">
      <c r="A500" t="s">
        <v>869</v>
      </c>
      <c r="B500" t="s">
        <v>2625</v>
      </c>
      <c r="C500" t="s">
        <v>1785</v>
      </c>
    </row>
    <row r="501" spans="1:3">
      <c r="A501" t="s">
        <v>870</v>
      </c>
      <c r="B501" t="s">
        <v>2626</v>
      </c>
      <c r="C501" t="s">
        <v>1786</v>
      </c>
    </row>
    <row r="502" spans="1:3">
      <c r="A502" t="s">
        <v>871</v>
      </c>
      <c r="B502" t="s">
        <v>2626</v>
      </c>
      <c r="C502" t="s">
        <v>1786</v>
      </c>
    </row>
    <row r="503" spans="1:3">
      <c r="A503" t="s">
        <v>872</v>
      </c>
      <c r="B503" t="s">
        <v>2627</v>
      </c>
      <c r="C503" t="s">
        <v>1787</v>
      </c>
    </row>
    <row r="504" spans="1:3">
      <c r="A504" t="s">
        <v>873</v>
      </c>
      <c r="B504" t="s">
        <v>2628</v>
      </c>
      <c r="C504" t="s">
        <v>1788</v>
      </c>
    </row>
    <row r="505" spans="1:3">
      <c r="A505" t="s">
        <v>874</v>
      </c>
      <c r="B505" t="s">
        <v>2629</v>
      </c>
      <c r="C505" t="s">
        <v>1789</v>
      </c>
    </row>
    <row r="506" spans="1:3">
      <c r="A506" t="s">
        <v>875</v>
      </c>
      <c r="B506" t="s">
        <v>2630</v>
      </c>
      <c r="C506" t="s">
        <v>1790</v>
      </c>
    </row>
    <row r="507" spans="1:3">
      <c r="A507" t="s">
        <v>876</v>
      </c>
      <c r="B507" t="s">
        <v>2631</v>
      </c>
      <c r="C507" t="s">
        <v>1791</v>
      </c>
    </row>
    <row r="508" spans="1:3">
      <c r="A508" t="s">
        <v>877</v>
      </c>
      <c r="B508" t="s">
        <v>2632</v>
      </c>
      <c r="C508" t="s">
        <v>1792</v>
      </c>
    </row>
    <row r="509" spans="1:3">
      <c r="A509" t="s">
        <v>878</v>
      </c>
      <c r="B509" t="s">
        <v>2633</v>
      </c>
      <c r="C509" t="s">
        <v>1793</v>
      </c>
    </row>
    <row r="510" spans="1:3">
      <c r="A510" t="s">
        <v>879</v>
      </c>
      <c r="B510" t="s">
        <v>2633</v>
      </c>
      <c r="C510" t="s">
        <v>1793</v>
      </c>
    </row>
    <row r="511" spans="1:3">
      <c r="A511" t="s">
        <v>880</v>
      </c>
      <c r="B511" t="s">
        <v>2634</v>
      </c>
      <c r="C511" t="s">
        <v>1794</v>
      </c>
    </row>
    <row r="512" spans="1:3">
      <c r="A512" t="s">
        <v>881</v>
      </c>
      <c r="B512" t="s">
        <v>2635</v>
      </c>
      <c r="C512" t="s">
        <v>1795</v>
      </c>
    </row>
    <row r="513" spans="1:3">
      <c r="A513" t="s">
        <v>882</v>
      </c>
      <c r="B513" t="s">
        <v>2635</v>
      </c>
      <c r="C513" t="s">
        <v>1795</v>
      </c>
    </row>
    <row r="514" spans="1:3">
      <c r="A514" t="s">
        <v>883</v>
      </c>
      <c r="B514" t="s">
        <v>2636</v>
      </c>
      <c r="C514" t="s">
        <v>1796</v>
      </c>
    </row>
    <row r="515" spans="1:3">
      <c r="A515" t="s">
        <v>884</v>
      </c>
      <c r="B515" t="s">
        <v>2637</v>
      </c>
      <c r="C515" t="s">
        <v>1797</v>
      </c>
    </row>
    <row r="516" spans="1:3">
      <c r="A516" t="s">
        <v>885</v>
      </c>
      <c r="B516" t="s">
        <v>2638</v>
      </c>
      <c r="C516" t="s">
        <v>1798</v>
      </c>
    </row>
    <row r="517" spans="1:3">
      <c r="A517" t="s">
        <v>886</v>
      </c>
      <c r="B517" t="s">
        <v>2639</v>
      </c>
      <c r="C517" t="s">
        <v>1799</v>
      </c>
    </row>
    <row r="518" spans="1:3">
      <c r="A518" t="s">
        <v>887</v>
      </c>
      <c r="B518" t="s">
        <v>2639</v>
      </c>
      <c r="C518" t="s">
        <v>1799</v>
      </c>
    </row>
    <row r="519" spans="1:3">
      <c r="A519" t="s">
        <v>888</v>
      </c>
      <c r="B519" t="s">
        <v>2640</v>
      </c>
      <c r="C519" t="s">
        <v>1800</v>
      </c>
    </row>
    <row r="520" spans="1:3">
      <c r="A520" t="s">
        <v>889</v>
      </c>
      <c r="B520" t="s">
        <v>2641</v>
      </c>
      <c r="C520" t="s">
        <v>1801</v>
      </c>
    </row>
    <row r="521" spans="1:3">
      <c r="A521" t="s">
        <v>890</v>
      </c>
      <c r="B521" t="s">
        <v>2642</v>
      </c>
      <c r="C521" t="s">
        <v>1802</v>
      </c>
    </row>
    <row r="522" spans="1:3">
      <c r="A522" t="s">
        <v>891</v>
      </c>
      <c r="B522" t="s">
        <v>2642</v>
      </c>
      <c r="C522" t="s">
        <v>1802</v>
      </c>
    </row>
    <row r="523" spans="1:3">
      <c r="A523" t="s">
        <v>892</v>
      </c>
      <c r="B523" t="s">
        <v>2643</v>
      </c>
      <c r="C523" t="s">
        <v>1803</v>
      </c>
    </row>
    <row r="524" spans="1:3">
      <c r="A524" t="s">
        <v>893</v>
      </c>
      <c r="B524" t="s">
        <v>2644</v>
      </c>
      <c r="C524" t="s">
        <v>1804</v>
      </c>
    </row>
    <row r="525" spans="1:3">
      <c r="A525" t="s">
        <v>894</v>
      </c>
      <c r="B525" t="s">
        <v>2644</v>
      </c>
      <c r="C525" t="s">
        <v>1804</v>
      </c>
    </row>
    <row r="526" spans="1:3">
      <c r="A526" t="s">
        <v>895</v>
      </c>
      <c r="B526" t="s">
        <v>2645</v>
      </c>
      <c r="C526" t="s">
        <v>1805</v>
      </c>
    </row>
    <row r="527" spans="1:3">
      <c r="A527" t="s">
        <v>896</v>
      </c>
      <c r="B527" t="s">
        <v>2645</v>
      </c>
      <c r="C527" t="s">
        <v>1805</v>
      </c>
    </row>
    <row r="528" spans="1:3">
      <c r="A528" t="s">
        <v>897</v>
      </c>
      <c r="B528" t="s">
        <v>2646</v>
      </c>
      <c r="C528" t="s">
        <v>1806</v>
      </c>
    </row>
    <row r="529" spans="1:3">
      <c r="A529" t="s">
        <v>898</v>
      </c>
      <c r="B529" t="s">
        <v>2646</v>
      </c>
      <c r="C529" t="s">
        <v>1806</v>
      </c>
    </row>
    <row r="530" spans="1:3">
      <c r="A530" t="s">
        <v>899</v>
      </c>
      <c r="B530" t="s">
        <v>2647</v>
      </c>
      <c r="C530" t="s">
        <v>1807</v>
      </c>
    </row>
    <row r="531" spans="1:3">
      <c r="A531" t="s">
        <v>900</v>
      </c>
      <c r="B531" t="s">
        <v>2647</v>
      </c>
      <c r="C531" t="s">
        <v>1807</v>
      </c>
    </row>
    <row r="532" spans="1:3">
      <c r="A532" t="s">
        <v>901</v>
      </c>
      <c r="B532" t="s">
        <v>2648</v>
      </c>
      <c r="C532" t="s">
        <v>1808</v>
      </c>
    </row>
    <row r="533" spans="1:3">
      <c r="A533" t="s">
        <v>902</v>
      </c>
      <c r="B533" t="s">
        <v>2649</v>
      </c>
      <c r="C533" t="s">
        <v>1809</v>
      </c>
    </row>
    <row r="534" spans="1:3">
      <c r="A534" t="s">
        <v>903</v>
      </c>
      <c r="B534" t="s">
        <v>2650</v>
      </c>
      <c r="C534" t="s">
        <v>1810</v>
      </c>
    </row>
    <row r="535" spans="1:3">
      <c r="A535" t="s">
        <v>904</v>
      </c>
      <c r="B535" t="s">
        <v>2651</v>
      </c>
      <c r="C535" t="s">
        <v>1811</v>
      </c>
    </row>
    <row r="536" spans="1:3">
      <c r="A536" t="s">
        <v>905</v>
      </c>
      <c r="B536" t="s">
        <v>2652</v>
      </c>
      <c r="C536" t="s">
        <v>1812</v>
      </c>
    </row>
    <row r="537" spans="1:3">
      <c r="A537" t="s">
        <v>906</v>
      </c>
      <c r="B537" t="s">
        <v>2653</v>
      </c>
      <c r="C537" t="s">
        <v>1813</v>
      </c>
    </row>
    <row r="538" spans="1:3">
      <c r="A538" t="s">
        <v>907</v>
      </c>
      <c r="B538" t="s">
        <v>1814</v>
      </c>
      <c r="C538" t="s">
        <v>1814</v>
      </c>
    </row>
    <row r="539" spans="1:3">
      <c r="A539" t="s">
        <v>908</v>
      </c>
      <c r="B539" t="s">
        <v>2654</v>
      </c>
      <c r="C539" t="s">
        <v>1815</v>
      </c>
    </row>
    <row r="540" spans="1:3">
      <c r="A540" t="s">
        <v>909</v>
      </c>
      <c r="B540" t="s">
        <v>2655</v>
      </c>
      <c r="C540" t="s">
        <v>1816</v>
      </c>
    </row>
    <row r="541" spans="1:3">
      <c r="A541" t="s">
        <v>910</v>
      </c>
      <c r="B541" t="s">
        <v>2655</v>
      </c>
      <c r="C541" t="s">
        <v>1816</v>
      </c>
    </row>
    <row r="542" spans="1:3">
      <c r="A542" t="s">
        <v>911</v>
      </c>
      <c r="B542" t="s">
        <v>2656</v>
      </c>
      <c r="C542" t="s">
        <v>1817</v>
      </c>
    </row>
    <row r="543" spans="1:3">
      <c r="A543" t="s">
        <v>912</v>
      </c>
      <c r="B543" t="s">
        <v>2656</v>
      </c>
      <c r="C543" t="s">
        <v>1817</v>
      </c>
    </row>
    <row r="544" spans="1:3">
      <c r="A544" t="s">
        <v>913</v>
      </c>
      <c r="B544" t="s">
        <v>2657</v>
      </c>
      <c r="C544" t="s">
        <v>1818</v>
      </c>
    </row>
    <row r="545" spans="1:3">
      <c r="A545" t="s">
        <v>914</v>
      </c>
      <c r="B545" t="s">
        <v>2657</v>
      </c>
      <c r="C545" t="s">
        <v>1818</v>
      </c>
    </row>
    <row r="546" spans="1:3">
      <c r="A546" t="s">
        <v>915</v>
      </c>
      <c r="B546" t="s">
        <v>2658</v>
      </c>
      <c r="C546" t="s">
        <v>1819</v>
      </c>
    </row>
    <row r="547" spans="1:3">
      <c r="A547" t="s">
        <v>916</v>
      </c>
      <c r="B547" t="s">
        <v>2658</v>
      </c>
      <c r="C547" t="s">
        <v>1819</v>
      </c>
    </row>
    <row r="548" spans="1:3">
      <c r="A548" t="s">
        <v>917</v>
      </c>
      <c r="B548" t="s">
        <v>2659</v>
      </c>
      <c r="C548" t="s">
        <v>1820</v>
      </c>
    </row>
    <row r="549" spans="1:3">
      <c r="A549" t="s">
        <v>918</v>
      </c>
      <c r="B549" t="s">
        <v>2659</v>
      </c>
      <c r="C549" t="s">
        <v>1820</v>
      </c>
    </row>
    <row r="550" spans="1:3">
      <c r="A550" t="s">
        <v>919</v>
      </c>
      <c r="B550" t="s">
        <v>2660</v>
      </c>
      <c r="C550" t="s">
        <v>1821</v>
      </c>
    </row>
    <row r="551" spans="1:3">
      <c r="A551" t="s">
        <v>920</v>
      </c>
      <c r="B551" t="s">
        <v>2660</v>
      </c>
      <c r="C551" t="s">
        <v>1821</v>
      </c>
    </row>
    <row r="552" spans="1:3">
      <c r="A552" t="s">
        <v>921</v>
      </c>
      <c r="B552" t="s">
        <v>2661</v>
      </c>
      <c r="C552" t="s">
        <v>1822</v>
      </c>
    </row>
    <row r="553" spans="1:3">
      <c r="A553" t="s">
        <v>922</v>
      </c>
      <c r="B553" t="s">
        <v>2661</v>
      </c>
      <c r="C553" t="s">
        <v>1822</v>
      </c>
    </row>
    <row r="554" spans="1:3">
      <c r="A554" t="s">
        <v>923</v>
      </c>
      <c r="B554" t="s">
        <v>2662</v>
      </c>
      <c r="C554" t="s">
        <v>1823</v>
      </c>
    </row>
    <row r="555" spans="1:3">
      <c r="A555" t="s">
        <v>924</v>
      </c>
      <c r="B555" t="s">
        <v>2662</v>
      </c>
      <c r="C555" t="s">
        <v>1823</v>
      </c>
    </row>
    <row r="556" spans="1:3">
      <c r="A556" t="s">
        <v>925</v>
      </c>
      <c r="B556" t="s">
        <v>2663</v>
      </c>
      <c r="C556" t="s">
        <v>1824</v>
      </c>
    </row>
    <row r="557" spans="1:3">
      <c r="A557" t="s">
        <v>926</v>
      </c>
      <c r="B557" t="s">
        <v>2664</v>
      </c>
      <c r="C557" t="s">
        <v>1825</v>
      </c>
    </row>
    <row r="558" spans="1:3">
      <c r="A558" t="s">
        <v>927</v>
      </c>
      <c r="B558" t="s">
        <v>2665</v>
      </c>
      <c r="C558" t="s">
        <v>1826</v>
      </c>
    </row>
    <row r="559" spans="1:3">
      <c r="A559" t="s">
        <v>928</v>
      </c>
      <c r="B559" t="s">
        <v>2666</v>
      </c>
      <c r="C559" t="s">
        <v>1827</v>
      </c>
    </row>
    <row r="560" spans="1:3">
      <c r="A560" t="s">
        <v>929</v>
      </c>
      <c r="B560" t="s">
        <v>2667</v>
      </c>
      <c r="C560" t="s">
        <v>1828</v>
      </c>
    </row>
    <row r="561" spans="1:3">
      <c r="A561" t="s">
        <v>930</v>
      </c>
      <c r="B561" t="s">
        <v>2668</v>
      </c>
      <c r="C561" t="s">
        <v>1829</v>
      </c>
    </row>
    <row r="562" spans="1:3">
      <c r="A562" t="s">
        <v>931</v>
      </c>
      <c r="B562" t="s">
        <v>2669</v>
      </c>
      <c r="C562" t="s">
        <v>1830</v>
      </c>
    </row>
    <row r="563" spans="1:3">
      <c r="A563" t="s">
        <v>932</v>
      </c>
      <c r="B563" t="s">
        <v>2670</v>
      </c>
      <c r="C563" t="s">
        <v>1831</v>
      </c>
    </row>
    <row r="564" spans="1:3">
      <c r="A564" t="s">
        <v>933</v>
      </c>
      <c r="B564" t="s">
        <v>2671</v>
      </c>
      <c r="C564" t="s">
        <v>1832</v>
      </c>
    </row>
    <row r="565" spans="1:3">
      <c r="A565" t="s">
        <v>934</v>
      </c>
      <c r="B565" t="s">
        <v>2671</v>
      </c>
      <c r="C565" t="s">
        <v>1832</v>
      </c>
    </row>
    <row r="566" spans="1:3">
      <c r="A566" t="s">
        <v>935</v>
      </c>
      <c r="B566" t="s">
        <v>2672</v>
      </c>
      <c r="C566" t="s">
        <v>1833</v>
      </c>
    </row>
    <row r="567" spans="1:3">
      <c r="A567" t="s">
        <v>936</v>
      </c>
      <c r="B567" t="s">
        <v>2673</v>
      </c>
      <c r="C567" t="s">
        <v>1834</v>
      </c>
    </row>
    <row r="568" spans="1:3">
      <c r="A568" t="s">
        <v>937</v>
      </c>
      <c r="B568" t="s">
        <v>2673</v>
      </c>
      <c r="C568" t="s">
        <v>1834</v>
      </c>
    </row>
    <row r="569" spans="1:3">
      <c r="A569" t="s">
        <v>938</v>
      </c>
      <c r="B569" t="s">
        <v>2674</v>
      </c>
      <c r="C569" t="s">
        <v>1835</v>
      </c>
    </row>
    <row r="570" spans="1:3">
      <c r="A570" t="s">
        <v>939</v>
      </c>
      <c r="B570" t="s">
        <v>2675</v>
      </c>
      <c r="C570" t="s">
        <v>1836</v>
      </c>
    </row>
    <row r="571" spans="1:3">
      <c r="A571" t="s">
        <v>940</v>
      </c>
      <c r="B571" t="s">
        <v>2676</v>
      </c>
      <c r="C571" t="s">
        <v>1837</v>
      </c>
    </row>
    <row r="572" spans="1:3">
      <c r="A572" t="s">
        <v>941</v>
      </c>
      <c r="B572" t="s">
        <v>2677</v>
      </c>
      <c r="C572" t="s">
        <v>1838</v>
      </c>
    </row>
    <row r="573" spans="1:3">
      <c r="A573" t="s">
        <v>942</v>
      </c>
      <c r="B573" t="s">
        <v>2678</v>
      </c>
      <c r="C573" t="s">
        <v>1839</v>
      </c>
    </row>
    <row r="574" spans="1:3">
      <c r="A574" t="s">
        <v>943</v>
      </c>
      <c r="B574" t="s">
        <v>2679</v>
      </c>
      <c r="C574" t="s">
        <v>1840</v>
      </c>
    </row>
    <row r="575" spans="1:3">
      <c r="A575" t="s">
        <v>944</v>
      </c>
      <c r="B575" t="s">
        <v>2680</v>
      </c>
      <c r="C575" t="s">
        <v>1841</v>
      </c>
    </row>
    <row r="576" spans="1:3">
      <c r="A576" t="s">
        <v>945</v>
      </c>
      <c r="B576" t="s">
        <v>2681</v>
      </c>
      <c r="C576" t="s">
        <v>1842</v>
      </c>
    </row>
    <row r="577" spans="1:3">
      <c r="A577" t="s">
        <v>946</v>
      </c>
      <c r="B577" t="s">
        <v>2682</v>
      </c>
      <c r="C577" t="s">
        <v>1843</v>
      </c>
    </row>
    <row r="578" spans="1:3">
      <c r="A578" t="s">
        <v>947</v>
      </c>
      <c r="B578" t="s">
        <v>2683</v>
      </c>
      <c r="C578" t="s">
        <v>1844</v>
      </c>
    </row>
    <row r="579" spans="1:3">
      <c r="A579" t="s">
        <v>948</v>
      </c>
      <c r="B579" t="s">
        <v>2684</v>
      </c>
      <c r="C579" t="s">
        <v>1845</v>
      </c>
    </row>
    <row r="580" spans="1:3">
      <c r="A580" t="s">
        <v>949</v>
      </c>
      <c r="B580" t="s">
        <v>2684</v>
      </c>
      <c r="C580" t="s">
        <v>1845</v>
      </c>
    </row>
    <row r="581" spans="1:3">
      <c r="A581" t="s">
        <v>950</v>
      </c>
      <c r="B581" t="s">
        <v>2685</v>
      </c>
      <c r="C581" t="s">
        <v>1846</v>
      </c>
    </row>
    <row r="582" spans="1:3">
      <c r="A582" t="s">
        <v>951</v>
      </c>
      <c r="B582" t="s">
        <v>2685</v>
      </c>
      <c r="C582" t="s">
        <v>1846</v>
      </c>
    </row>
    <row r="583" spans="1:3">
      <c r="A583" t="s">
        <v>952</v>
      </c>
      <c r="B583" t="s">
        <v>2686</v>
      </c>
      <c r="C583" t="s">
        <v>1847</v>
      </c>
    </row>
    <row r="584" spans="1:3">
      <c r="A584" t="s">
        <v>953</v>
      </c>
      <c r="B584" t="s">
        <v>2687</v>
      </c>
      <c r="C584" t="s">
        <v>1848</v>
      </c>
    </row>
    <row r="585" spans="1:3">
      <c r="A585" t="s">
        <v>954</v>
      </c>
      <c r="B585" t="s">
        <v>2688</v>
      </c>
      <c r="C585" t="s">
        <v>1849</v>
      </c>
    </row>
    <row r="586" spans="1:3">
      <c r="A586" t="s">
        <v>955</v>
      </c>
      <c r="B586" t="s">
        <v>2689</v>
      </c>
      <c r="C586" t="s">
        <v>1850</v>
      </c>
    </row>
    <row r="587" spans="1:3">
      <c r="A587" t="s">
        <v>956</v>
      </c>
      <c r="B587" t="s">
        <v>2690</v>
      </c>
      <c r="C587" t="s">
        <v>1851</v>
      </c>
    </row>
    <row r="588" spans="1:3">
      <c r="A588" t="s">
        <v>957</v>
      </c>
      <c r="B588" t="s">
        <v>2690</v>
      </c>
      <c r="C588" t="s">
        <v>1851</v>
      </c>
    </row>
    <row r="589" spans="1:3">
      <c r="A589" t="s">
        <v>958</v>
      </c>
      <c r="B589" t="s">
        <v>2691</v>
      </c>
      <c r="C589" t="s">
        <v>1852</v>
      </c>
    </row>
    <row r="590" spans="1:3">
      <c r="A590" t="s">
        <v>959</v>
      </c>
      <c r="B590" t="s">
        <v>2692</v>
      </c>
      <c r="C590" t="s">
        <v>1853</v>
      </c>
    </row>
    <row r="591" spans="1:3">
      <c r="A591" t="s">
        <v>960</v>
      </c>
      <c r="B591" t="s">
        <v>2693</v>
      </c>
      <c r="C591" t="s">
        <v>1854</v>
      </c>
    </row>
    <row r="592" spans="1:3">
      <c r="A592" t="s">
        <v>961</v>
      </c>
      <c r="B592" t="s">
        <v>2694</v>
      </c>
      <c r="C592" t="s">
        <v>1855</v>
      </c>
    </row>
    <row r="593" spans="1:3">
      <c r="A593" t="s">
        <v>962</v>
      </c>
      <c r="B593" t="s">
        <v>2695</v>
      </c>
      <c r="C593" t="s">
        <v>1856</v>
      </c>
    </row>
    <row r="594" spans="1:3">
      <c r="A594" t="s">
        <v>963</v>
      </c>
      <c r="B594" t="s">
        <v>2696</v>
      </c>
      <c r="C594" t="s">
        <v>1857</v>
      </c>
    </row>
    <row r="595" spans="1:3">
      <c r="A595" t="s">
        <v>964</v>
      </c>
      <c r="B595" t="s">
        <v>2697</v>
      </c>
      <c r="C595" t="s">
        <v>1858</v>
      </c>
    </row>
    <row r="596" spans="1:3">
      <c r="A596" t="s">
        <v>965</v>
      </c>
      <c r="B596" t="s">
        <v>2698</v>
      </c>
      <c r="C596" t="s">
        <v>1859</v>
      </c>
    </row>
    <row r="597" spans="1:3">
      <c r="A597" t="s">
        <v>966</v>
      </c>
      <c r="B597" t="s">
        <v>2699</v>
      </c>
      <c r="C597" t="s">
        <v>1860</v>
      </c>
    </row>
    <row r="598" spans="1:3">
      <c r="A598" t="s">
        <v>967</v>
      </c>
      <c r="B598" t="s">
        <v>2700</v>
      </c>
      <c r="C598" t="s">
        <v>1861</v>
      </c>
    </row>
    <row r="599" spans="1:3">
      <c r="A599" t="s">
        <v>968</v>
      </c>
      <c r="B599" t="s">
        <v>2701</v>
      </c>
      <c r="C599" t="s">
        <v>1862</v>
      </c>
    </row>
    <row r="600" spans="1:3">
      <c r="A600" t="s">
        <v>969</v>
      </c>
      <c r="B600" t="s">
        <v>2702</v>
      </c>
      <c r="C600" t="s">
        <v>1863</v>
      </c>
    </row>
    <row r="601" spans="1:3">
      <c r="A601" t="s">
        <v>970</v>
      </c>
      <c r="B601" t="s">
        <v>2702</v>
      </c>
      <c r="C601" t="s">
        <v>1863</v>
      </c>
    </row>
    <row r="602" spans="1:3">
      <c r="A602" t="s">
        <v>971</v>
      </c>
      <c r="B602" t="s">
        <v>2703</v>
      </c>
      <c r="C602" t="s">
        <v>1864</v>
      </c>
    </row>
    <row r="603" spans="1:3">
      <c r="A603" t="s">
        <v>972</v>
      </c>
      <c r="B603" t="s">
        <v>2704</v>
      </c>
      <c r="C603" t="s">
        <v>1865</v>
      </c>
    </row>
    <row r="604" spans="1:3">
      <c r="A604" t="s">
        <v>973</v>
      </c>
      <c r="B604" t="s">
        <v>2705</v>
      </c>
      <c r="C604" t="s">
        <v>1866</v>
      </c>
    </row>
    <row r="605" spans="1:3">
      <c r="A605" t="s">
        <v>974</v>
      </c>
      <c r="B605" t="s">
        <v>2706</v>
      </c>
      <c r="C605" t="s">
        <v>1867</v>
      </c>
    </row>
    <row r="606" spans="1:3">
      <c r="A606" t="s">
        <v>975</v>
      </c>
      <c r="B606" t="s">
        <v>2707</v>
      </c>
      <c r="C606" t="s">
        <v>1868</v>
      </c>
    </row>
    <row r="607" spans="1:3">
      <c r="A607" t="s">
        <v>976</v>
      </c>
      <c r="B607" t="s">
        <v>2708</v>
      </c>
      <c r="C607" t="s">
        <v>1869</v>
      </c>
    </row>
    <row r="608" spans="1:3">
      <c r="A608" t="s">
        <v>977</v>
      </c>
      <c r="B608" t="s">
        <v>2709</v>
      </c>
      <c r="C608" t="s">
        <v>1870</v>
      </c>
    </row>
    <row r="609" spans="1:3">
      <c r="A609" t="s">
        <v>978</v>
      </c>
      <c r="B609" t="s">
        <v>2710</v>
      </c>
      <c r="C609" t="s">
        <v>1871</v>
      </c>
    </row>
    <row r="610" spans="1:3">
      <c r="A610" t="s">
        <v>979</v>
      </c>
      <c r="B610" t="s">
        <v>2711</v>
      </c>
      <c r="C610" t="s">
        <v>1872</v>
      </c>
    </row>
    <row r="611" spans="1:3">
      <c r="A611" t="s">
        <v>980</v>
      </c>
      <c r="B611" t="s">
        <v>2712</v>
      </c>
      <c r="C611" t="s">
        <v>1873</v>
      </c>
    </row>
    <row r="612" spans="1:3">
      <c r="A612" t="s">
        <v>981</v>
      </c>
      <c r="B612" t="s">
        <v>2713</v>
      </c>
      <c r="C612" t="s">
        <v>1874</v>
      </c>
    </row>
    <row r="613" spans="1:3">
      <c r="A613" t="s">
        <v>982</v>
      </c>
      <c r="B613" t="s">
        <v>2714</v>
      </c>
      <c r="C613" t="s">
        <v>1875</v>
      </c>
    </row>
    <row r="614" spans="1:3">
      <c r="A614" t="s">
        <v>983</v>
      </c>
      <c r="B614" t="s">
        <v>2715</v>
      </c>
      <c r="C614" t="s">
        <v>1876</v>
      </c>
    </row>
    <row r="615" spans="1:3">
      <c r="A615" t="s">
        <v>984</v>
      </c>
      <c r="B615" t="s">
        <v>2716</v>
      </c>
      <c r="C615" t="s">
        <v>1877</v>
      </c>
    </row>
    <row r="616" spans="1:3">
      <c r="A616" t="s">
        <v>985</v>
      </c>
      <c r="B616" t="s">
        <v>2716</v>
      </c>
      <c r="C616" t="s">
        <v>1877</v>
      </c>
    </row>
    <row r="617" spans="1:3">
      <c r="A617" t="s">
        <v>986</v>
      </c>
      <c r="B617" t="s">
        <v>2717</v>
      </c>
      <c r="C617" t="s">
        <v>1878</v>
      </c>
    </row>
    <row r="618" spans="1:3">
      <c r="A618" t="s">
        <v>987</v>
      </c>
      <c r="B618" t="s">
        <v>2718</v>
      </c>
      <c r="C618" t="s">
        <v>1879</v>
      </c>
    </row>
    <row r="619" spans="1:3">
      <c r="A619" t="s">
        <v>988</v>
      </c>
      <c r="B619" t="s">
        <v>2718</v>
      </c>
      <c r="C619" t="s">
        <v>1879</v>
      </c>
    </row>
    <row r="620" spans="1:3">
      <c r="A620" t="s">
        <v>989</v>
      </c>
      <c r="B620" t="s">
        <v>2719</v>
      </c>
      <c r="C620" t="s">
        <v>1880</v>
      </c>
    </row>
    <row r="621" spans="1:3">
      <c r="A621" t="s">
        <v>990</v>
      </c>
      <c r="B621" t="s">
        <v>2719</v>
      </c>
      <c r="C621" t="s">
        <v>1880</v>
      </c>
    </row>
    <row r="622" spans="1:3">
      <c r="A622" t="s">
        <v>991</v>
      </c>
      <c r="B622" t="s">
        <v>2720</v>
      </c>
      <c r="C622" t="s">
        <v>1881</v>
      </c>
    </row>
    <row r="623" spans="1:3">
      <c r="A623" t="s">
        <v>992</v>
      </c>
      <c r="B623" t="s">
        <v>2721</v>
      </c>
      <c r="C623" t="s">
        <v>1882</v>
      </c>
    </row>
    <row r="624" spans="1:3">
      <c r="A624" t="s">
        <v>993</v>
      </c>
      <c r="B624" t="s">
        <v>2721</v>
      </c>
      <c r="C624" t="s">
        <v>1882</v>
      </c>
    </row>
    <row r="625" spans="1:3">
      <c r="A625" t="s">
        <v>994</v>
      </c>
      <c r="B625" t="s">
        <v>2722</v>
      </c>
      <c r="C625" t="s">
        <v>1883</v>
      </c>
    </row>
    <row r="626" spans="1:3">
      <c r="A626" t="s">
        <v>995</v>
      </c>
      <c r="B626" t="s">
        <v>2722</v>
      </c>
      <c r="C626" t="s">
        <v>1883</v>
      </c>
    </row>
    <row r="627" spans="1:3">
      <c r="A627" t="s">
        <v>996</v>
      </c>
      <c r="B627" t="s">
        <v>2723</v>
      </c>
      <c r="C627" t="s">
        <v>1884</v>
      </c>
    </row>
    <row r="628" spans="1:3">
      <c r="A628" t="s">
        <v>997</v>
      </c>
      <c r="B628" t="s">
        <v>2724</v>
      </c>
      <c r="C628" t="s">
        <v>1885</v>
      </c>
    </row>
    <row r="629" spans="1:3">
      <c r="A629" t="s">
        <v>998</v>
      </c>
      <c r="B629" t="s">
        <v>2725</v>
      </c>
      <c r="C629" t="s">
        <v>1886</v>
      </c>
    </row>
    <row r="630" spans="1:3">
      <c r="A630" t="s">
        <v>999</v>
      </c>
      <c r="B630" t="s">
        <v>2725</v>
      </c>
      <c r="C630" t="s">
        <v>1886</v>
      </c>
    </row>
    <row r="631" spans="1:3">
      <c r="A631" t="s">
        <v>1000</v>
      </c>
      <c r="B631" t="s">
        <v>2726</v>
      </c>
      <c r="C631" t="s">
        <v>1887</v>
      </c>
    </row>
    <row r="632" spans="1:3">
      <c r="A632" t="s">
        <v>1001</v>
      </c>
      <c r="B632" t="s">
        <v>2727</v>
      </c>
      <c r="C632" t="s">
        <v>1888</v>
      </c>
    </row>
    <row r="633" spans="1:3">
      <c r="A633" t="s">
        <v>1002</v>
      </c>
      <c r="B633" t="s">
        <v>2728</v>
      </c>
      <c r="C633" t="s">
        <v>1889</v>
      </c>
    </row>
    <row r="634" spans="1:3">
      <c r="A634" t="s">
        <v>1003</v>
      </c>
      <c r="B634" t="s">
        <v>2729</v>
      </c>
      <c r="C634" t="s">
        <v>1890</v>
      </c>
    </row>
    <row r="635" spans="1:3">
      <c r="A635" t="s">
        <v>1004</v>
      </c>
      <c r="B635" t="s">
        <v>2730</v>
      </c>
      <c r="C635" t="s">
        <v>1891</v>
      </c>
    </row>
    <row r="636" spans="1:3">
      <c r="A636" t="s">
        <v>1005</v>
      </c>
      <c r="B636" t="s">
        <v>2731</v>
      </c>
      <c r="C636" t="s">
        <v>1892</v>
      </c>
    </row>
    <row r="637" spans="1:3">
      <c r="A637" t="s">
        <v>1006</v>
      </c>
      <c r="B637" t="s">
        <v>2732</v>
      </c>
      <c r="C637" t="s">
        <v>1893</v>
      </c>
    </row>
    <row r="638" spans="1:3">
      <c r="A638" t="s">
        <v>1007</v>
      </c>
      <c r="B638" t="s">
        <v>2733</v>
      </c>
      <c r="C638" t="s">
        <v>1894</v>
      </c>
    </row>
    <row r="639" spans="1:3">
      <c r="A639" t="s">
        <v>1008</v>
      </c>
      <c r="B639" t="s">
        <v>2734</v>
      </c>
      <c r="C639" t="s">
        <v>1895</v>
      </c>
    </row>
    <row r="640" spans="1:3">
      <c r="A640" t="s">
        <v>1009</v>
      </c>
      <c r="B640" t="s">
        <v>2734</v>
      </c>
      <c r="C640" t="s">
        <v>1895</v>
      </c>
    </row>
    <row r="641" spans="1:3">
      <c r="A641" t="s">
        <v>1010</v>
      </c>
      <c r="B641" t="s">
        <v>2735</v>
      </c>
      <c r="C641" t="s">
        <v>1896</v>
      </c>
    </row>
    <row r="642" spans="1:3">
      <c r="A642" t="s">
        <v>1011</v>
      </c>
      <c r="B642" t="s">
        <v>2736</v>
      </c>
      <c r="C642" t="s">
        <v>1897</v>
      </c>
    </row>
    <row r="643" spans="1:3">
      <c r="A643" t="s">
        <v>1012</v>
      </c>
      <c r="B643" t="s">
        <v>2736</v>
      </c>
      <c r="C643" t="s">
        <v>1897</v>
      </c>
    </row>
    <row r="644" spans="1:3">
      <c r="A644" t="s">
        <v>1013</v>
      </c>
      <c r="B644" t="s">
        <v>2737</v>
      </c>
      <c r="C644" t="s">
        <v>1898</v>
      </c>
    </row>
    <row r="645" spans="1:3">
      <c r="A645" t="s">
        <v>1014</v>
      </c>
      <c r="B645" t="s">
        <v>2738</v>
      </c>
      <c r="C645" t="s">
        <v>1899</v>
      </c>
    </row>
    <row r="646" spans="1:3">
      <c r="A646" t="s">
        <v>1015</v>
      </c>
      <c r="B646" t="s">
        <v>2738</v>
      </c>
      <c r="C646" t="s">
        <v>1899</v>
      </c>
    </row>
    <row r="647" spans="1:3">
      <c r="A647" t="s">
        <v>1016</v>
      </c>
      <c r="B647" t="s">
        <v>2739</v>
      </c>
      <c r="C647" t="s">
        <v>1900</v>
      </c>
    </row>
    <row r="648" spans="1:3">
      <c r="A648" t="s">
        <v>1017</v>
      </c>
      <c r="B648" t="s">
        <v>2740</v>
      </c>
      <c r="C648" t="s">
        <v>1901</v>
      </c>
    </row>
    <row r="649" spans="1:3">
      <c r="A649" t="s">
        <v>1018</v>
      </c>
      <c r="B649" t="s">
        <v>2741</v>
      </c>
      <c r="C649" t="s">
        <v>1902</v>
      </c>
    </row>
    <row r="650" spans="1:3">
      <c r="A650" t="s">
        <v>1019</v>
      </c>
      <c r="B650" t="s">
        <v>2741</v>
      </c>
      <c r="C650" t="s">
        <v>1902</v>
      </c>
    </row>
    <row r="651" spans="1:3">
      <c r="A651" t="s">
        <v>1020</v>
      </c>
      <c r="B651" t="s">
        <v>2742</v>
      </c>
      <c r="C651" t="s">
        <v>1903</v>
      </c>
    </row>
    <row r="652" spans="1:3">
      <c r="A652" t="s">
        <v>1021</v>
      </c>
      <c r="B652" t="s">
        <v>2743</v>
      </c>
      <c r="C652" t="s">
        <v>1904</v>
      </c>
    </row>
    <row r="653" spans="1:3">
      <c r="A653" t="s">
        <v>1022</v>
      </c>
      <c r="B653" t="s">
        <v>2744</v>
      </c>
      <c r="C653" t="s">
        <v>1905</v>
      </c>
    </row>
    <row r="654" spans="1:3">
      <c r="A654" t="s">
        <v>1023</v>
      </c>
      <c r="B654" t="s">
        <v>2745</v>
      </c>
      <c r="C654" t="s">
        <v>1906</v>
      </c>
    </row>
    <row r="655" spans="1:3">
      <c r="A655" t="s">
        <v>1024</v>
      </c>
      <c r="B655" t="s">
        <v>2745</v>
      </c>
      <c r="C655" t="s">
        <v>1906</v>
      </c>
    </row>
    <row r="656" spans="1:3">
      <c r="A656" t="s">
        <v>1025</v>
      </c>
      <c r="B656" t="s">
        <v>2746</v>
      </c>
      <c r="C656" t="s">
        <v>1907</v>
      </c>
    </row>
    <row r="657" spans="1:3">
      <c r="A657" t="s">
        <v>1026</v>
      </c>
      <c r="B657" t="s">
        <v>2746</v>
      </c>
      <c r="C657" t="s">
        <v>1907</v>
      </c>
    </row>
    <row r="658" spans="1:3">
      <c r="A658" t="s">
        <v>1027</v>
      </c>
      <c r="B658" t="s">
        <v>2747</v>
      </c>
      <c r="C658" t="s">
        <v>1908</v>
      </c>
    </row>
    <row r="659" spans="1:3">
      <c r="A659" t="s">
        <v>1028</v>
      </c>
      <c r="B659" t="s">
        <v>2747</v>
      </c>
      <c r="C659" t="s">
        <v>1908</v>
      </c>
    </row>
    <row r="660" spans="1:3">
      <c r="A660" t="s">
        <v>1029</v>
      </c>
      <c r="B660" t="s">
        <v>2748</v>
      </c>
      <c r="C660" t="s">
        <v>1909</v>
      </c>
    </row>
    <row r="661" spans="1:3">
      <c r="A661" t="s">
        <v>1030</v>
      </c>
      <c r="B661" t="s">
        <v>2749</v>
      </c>
      <c r="C661" t="s">
        <v>1910</v>
      </c>
    </row>
    <row r="662" spans="1:3">
      <c r="A662" t="s">
        <v>1031</v>
      </c>
      <c r="B662" t="s">
        <v>2749</v>
      </c>
      <c r="C662" t="s">
        <v>1910</v>
      </c>
    </row>
    <row r="663" spans="1:3">
      <c r="A663" t="s">
        <v>1032</v>
      </c>
      <c r="B663" t="s">
        <v>2750</v>
      </c>
      <c r="C663" t="s">
        <v>1911</v>
      </c>
    </row>
    <row r="664" spans="1:3">
      <c r="A664" t="s">
        <v>1033</v>
      </c>
      <c r="B664" t="s">
        <v>2750</v>
      </c>
      <c r="C664" t="s">
        <v>1911</v>
      </c>
    </row>
    <row r="665" spans="1:3">
      <c r="A665" t="s">
        <v>1034</v>
      </c>
      <c r="B665" t="s">
        <v>2751</v>
      </c>
      <c r="C665" t="s">
        <v>1912</v>
      </c>
    </row>
    <row r="666" spans="1:3">
      <c r="A666" t="s">
        <v>1035</v>
      </c>
      <c r="B666" t="s">
        <v>2751</v>
      </c>
      <c r="C666" t="s">
        <v>1912</v>
      </c>
    </row>
    <row r="667" spans="1:3">
      <c r="A667" t="s">
        <v>1036</v>
      </c>
      <c r="B667" t="s">
        <v>2752</v>
      </c>
      <c r="C667" t="s">
        <v>1913</v>
      </c>
    </row>
    <row r="668" spans="1:3">
      <c r="A668" t="s">
        <v>1037</v>
      </c>
      <c r="B668" t="s">
        <v>2753</v>
      </c>
      <c r="C668" t="s">
        <v>1914</v>
      </c>
    </row>
    <row r="669" spans="1:3">
      <c r="A669" t="s">
        <v>1038</v>
      </c>
      <c r="B669" t="s">
        <v>2753</v>
      </c>
      <c r="C669" t="s">
        <v>1914</v>
      </c>
    </row>
    <row r="670" spans="1:3">
      <c r="A670" t="s">
        <v>1039</v>
      </c>
      <c r="B670" t="s">
        <v>2754</v>
      </c>
      <c r="C670" t="s">
        <v>1915</v>
      </c>
    </row>
    <row r="671" spans="1:3">
      <c r="A671" t="s">
        <v>1040</v>
      </c>
      <c r="B671" t="s">
        <v>2755</v>
      </c>
      <c r="C671" t="s">
        <v>1916</v>
      </c>
    </row>
    <row r="672" spans="1:3">
      <c r="A672" t="s">
        <v>1041</v>
      </c>
      <c r="B672" t="s">
        <v>2755</v>
      </c>
      <c r="C672" t="s">
        <v>1916</v>
      </c>
    </row>
    <row r="673" spans="1:3">
      <c r="A673" t="s">
        <v>1042</v>
      </c>
      <c r="B673" t="s">
        <v>2756</v>
      </c>
      <c r="C673" t="s">
        <v>1917</v>
      </c>
    </row>
    <row r="674" spans="1:3">
      <c r="A674" t="s">
        <v>1043</v>
      </c>
      <c r="B674" t="s">
        <v>2757</v>
      </c>
      <c r="C674" t="s">
        <v>1918</v>
      </c>
    </row>
    <row r="675" spans="1:3">
      <c r="A675" t="s">
        <v>1044</v>
      </c>
      <c r="B675" t="s">
        <v>2758</v>
      </c>
      <c r="C675" t="s">
        <v>1919</v>
      </c>
    </row>
    <row r="676" spans="1:3">
      <c r="A676" t="s">
        <v>1045</v>
      </c>
      <c r="B676" t="s">
        <v>2759</v>
      </c>
      <c r="C676" t="s">
        <v>1920</v>
      </c>
    </row>
    <row r="677" spans="1:3">
      <c r="A677" t="s">
        <v>1046</v>
      </c>
      <c r="B677" t="s">
        <v>2760</v>
      </c>
      <c r="C677" t="s">
        <v>127</v>
      </c>
    </row>
    <row r="678" spans="1:3">
      <c r="A678" t="s">
        <v>1047</v>
      </c>
      <c r="B678" t="s">
        <v>2760</v>
      </c>
      <c r="C678" t="s">
        <v>127</v>
      </c>
    </row>
    <row r="679" spans="1:3">
      <c r="A679" t="s">
        <v>1048</v>
      </c>
      <c r="B679" t="s">
        <v>2761</v>
      </c>
      <c r="C679" t="s">
        <v>1921</v>
      </c>
    </row>
    <row r="680" spans="1:3">
      <c r="A680" t="s">
        <v>1049</v>
      </c>
      <c r="B680" t="s">
        <v>2761</v>
      </c>
      <c r="C680" t="s">
        <v>1921</v>
      </c>
    </row>
    <row r="681" spans="1:3">
      <c r="A681" t="s">
        <v>1050</v>
      </c>
      <c r="B681" t="s">
        <v>2762</v>
      </c>
      <c r="C681" t="s">
        <v>1922</v>
      </c>
    </row>
    <row r="682" spans="1:3">
      <c r="A682" t="s">
        <v>1051</v>
      </c>
      <c r="B682" t="s">
        <v>2763</v>
      </c>
      <c r="C682" t="s">
        <v>1923</v>
      </c>
    </row>
    <row r="683" spans="1:3">
      <c r="A683" t="s">
        <v>1052</v>
      </c>
      <c r="B683" t="s">
        <v>2764</v>
      </c>
      <c r="C683" t="s">
        <v>1924</v>
      </c>
    </row>
    <row r="684" spans="1:3">
      <c r="A684" t="s">
        <v>1053</v>
      </c>
      <c r="B684" t="s">
        <v>2765</v>
      </c>
      <c r="C684" t="s">
        <v>1925</v>
      </c>
    </row>
    <row r="685" spans="1:3">
      <c r="A685" t="s">
        <v>1054</v>
      </c>
      <c r="B685" t="s">
        <v>2766</v>
      </c>
      <c r="C685" t="s">
        <v>1926</v>
      </c>
    </row>
    <row r="686" spans="1:3">
      <c r="A686" t="s">
        <v>1055</v>
      </c>
      <c r="B686" t="s">
        <v>2767</v>
      </c>
      <c r="C686" t="s">
        <v>1927</v>
      </c>
    </row>
    <row r="687" spans="1:3">
      <c r="A687" t="s">
        <v>1056</v>
      </c>
      <c r="B687" t="s">
        <v>2768</v>
      </c>
      <c r="C687" t="s">
        <v>1928</v>
      </c>
    </row>
    <row r="688" spans="1:3">
      <c r="A688" t="s">
        <v>1057</v>
      </c>
      <c r="B688" t="s">
        <v>2768</v>
      </c>
      <c r="C688" t="s">
        <v>1928</v>
      </c>
    </row>
    <row r="689" spans="1:3">
      <c r="A689" t="s">
        <v>1058</v>
      </c>
      <c r="B689" t="s">
        <v>2769</v>
      </c>
      <c r="C689" t="s">
        <v>1929</v>
      </c>
    </row>
    <row r="690" spans="1:3">
      <c r="A690" t="s">
        <v>1059</v>
      </c>
      <c r="B690" t="s">
        <v>2770</v>
      </c>
      <c r="C690" t="s">
        <v>1930</v>
      </c>
    </row>
    <row r="691" spans="1:3">
      <c r="A691" t="s">
        <v>1060</v>
      </c>
      <c r="B691" t="s">
        <v>2771</v>
      </c>
      <c r="C691" t="s">
        <v>1931</v>
      </c>
    </row>
    <row r="692" spans="1:3">
      <c r="A692" t="s">
        <v>1061</v>
      </c>
      <c r="B692" t="s">
        <v>2772</v>
      </c>
      <c r="C692" t="s">
        <v>1932</v>
      </c>
    </row>
    <row r="693" spans="1:3">
      <c r="A693" t="s">
        <v>1062</v>
      </c>
      <c r="B693" t="s">
        <v>2773</v>
      </c>
      <c r="C693" t="s">
        <v>1933</v>
      </c>
    </row>
    <row r="694" spans="1:3">
      <c r="A694" t="s">
        <v>1063</v>
      </c>
      <c r="B694" t="s">
        <v>2773</v>
      </c>
      <c r="C694" t="s">
        <v>1933</v>
      </c>
    </row>
    <row r="695" spans="1:3">
      <c r="A695" t="s">
        <v>1064</v>
      </c>
      <c r="B695" t="s">
        <v>2774</v>
      </c>
      <c r="C695" t="s">
        <v>1934</v>
      </c>
    </row>
    <row r="696" spans="1:3">
      <c r="A696" t="s">
        <v>1065</v>
      </c>
      <c r="B696" t="s">
        <v>2775</v>
      </c>
      <c r="C696" t="s">
        <v>1935</v>
      </c>
    </row>
    <row r="697" spans="1:3">
      <c r="A697" t="s">
        <v>1066</v>
      </c>
      <c r="B697" t="s">
        <v>2776</v>
      </c>
      <c r="C697" t="s">
        <v>1936</v>
      </c>
    </row>
    <row r="698" spans="1:3">
      <c r="A698" t="s">
        <v>1067</v>
      </c>
      <c r="B698" t="s">
        <v>2777</v>
      </c>
      <c r="C698" t="s">
        <v>1937</v>
      </c>
    </row>
    <row r="699" spans="1:3">
      <c r="A699" t="s">
        <v>1068</v>
      </c>
      <c r="B699" t="s">
        <v>2778</v>
      </c>
      <c r="C699" t="s">
        <v>1938</v>
      </c>
    </row>
    <row r="700" spans="1:3">
      <c r="A700" t="s">
        <v>1069</v>
      </c>
      <c r="B700" t="s">
        <v>2778</v>
      </c>
      <c r="C700" t="s">
        <v>1938</v>
      </c>
    </row>
    <row r="701" spans="1:3">
      <c r="A701" t="s">
        <v>1070</v>
      </c>
      <c r="B701" t="s">
        <v>2779</v>
      </c>
      <c r="C701" t="s">
        <v>1939</v>
      </c>
    </row>
    <row r="702" spans="1:3">
      <c r="A702" t="s">
        <v>1071</v>
      </c>
      <c r="B702" t="s">
        <v>2780</v>
      </c>
      <c r="C702" t="s">
        <v>1940</v>
      </c>
    </row>
    <row r="703" spans="1:3">
      <c r="A703" t="s">
        <v>1072</v>
      </c>
      <c r="B703" t="s">
        <v>2781</v>
      </c>
      <c r="C703" t="s">
        <v>1941</v>
      </c>
    </row>
    <row r="704" spans="1:3">
      <c r="A704" t="s">
        <v>1073</v>
      </c>
      <c r="B704" t="s">
        <v>2782</v>
      </c>
      <c r="C704" t="s">
        <v>1942</v>
      </c>
    </row>
    <row r="705" spans="1:3">
      <c r="A705" t="s">
        <v>1074</v>
      </c>
      <c r="B705" t="s">
        <v>2783</v>
      </c>
      <c r="C705" t="s">
        <v>1943</v>
      </c>
    </row>
    <row r="706" spans="1:3">
      <c r="A706" t="s">
        <v>1075</v>
      </c>
      <c r="B706" t="s">
        <v>2784</v>
      </c>
      <c r="C706" t="s">
        <v>1944</v>
      </c>
    </row>
    <row r="707" spans="1:3">
      <c r="A707" t="s">
        <v>1076</v>
      </c>
      <c r="B707" t="s">
        <v>2784</v>
      </c>
      <c r="C707" t="s">
        <v>1944</v>
      </c>
    </row>
    <row r="708" spans="1:3">
      <c r="A708" t="s">
        <v>1077</v>
      </c>
      <c r="B708" t="s">
        <v>2785</v>
      </c>
      <c r="C708" t="s">
        <v>1945</v>
      </c>
    </row>
    <row r="709" spans="1:3">
      <c r="A709" t="s">
        <v>1078</v>
      </c>
      <c r="B709" t="s">
        <v>2786</v>
      </c>
      <c r="C709" t="s">
        <v>1946</v>
      </c>
    </row>
    <row r="710" spans="1:3">
      <c r="A710" t="s">
        <v>1079</v>
      </c>
      <c r="B710" t="s">
        <v>2787</v>
      </c>
      <c r="C710" t="s">
        <v>1947</v>
      </c>
    </row>
    <row r="711" spans="1:3">
      <c r="A711" t="s">
        <v>1080</v>
      </c>
      <c r="B711" t="s">
        <v>2788</v>
      </c>
      <c r="C711" t="s">
        <v>1948</v>
      </c>
    </row>
    <row r="712" spans="1:3">
      <c r="A712" t="s">
        <v>1081</v>
      </c>
      <c r="B712" t="s">
        <v>2789</v>
      </c>
      <c r="C712" t="s">
        <v>1949</v>
      </c>
    </row>
    <row r="713" spans="1:3">
      <c r="A713" t="s">
        <v>1082</v>
      </c>
      <c r="B713" t="s">
        <v>2790</v>
      </c>
      <c r="C713" t="s">
        <v>1950</v>
      </c>
    </row>
    <row r="714" spans="1:3">
      <c r="A714" t="s">
        <v>1083</v>
      </c>
      <c r="B714" t="s">
        <v>2791</v>
      </c>
      <c r="C714" t="s">
        <v>1951</v>
      </c>
    </row>
    <row r="715" spans="1:3">
      <c r="A715" t="s">
        <v>1084</v>
      </c>
      <c r="B715" t="s">
        <v>2792</v>
      </c>
      <c r="C715" t="s">
        <v>1952</v>
      </c>
    </row>
    <row r="716" spans="1:3">
      <c r="A716" t="s">
        <v>1085</v>
      </c>
      <c r="B716" t="s">
        <v>2793</v>
      </c>
      <c r="C716" t="s">
        <v>1953</v>
      </c>
    </row>
    <row r="717" spans="1:3">
      <c r="A717" t="s">
        <v>1086</v>
      </c>
      <c r="B717" t="s">
        <v>2794</v>
      </c>
      <c r="C717" t="s">
        <v>1954</v>
      </c>
    </row>
    <row r="718" spans="1:3">
      <c r="A718" t="s">
        <v>1087</v>
      </c>
      <c r="B718" t="s">
        <v>2795</v>
      </c>
      <c r="C718" t="s">
        <v>1955</v>
      </c>
    </row>
    <row r="719" spans="1:3">
      <c r="A719" t="s">
        <v>1088</v>
      </c>
      <c r="B719" t="s">
        <v>2796</v>
      </c>
      <c r="C719" t="s">
        <v>1956</v>
      </c>
    </row>
    <row r="720" spans="1:3">
      <c r="A720" t="s">
        <v>1089</v>
      </c>
      <c r="B720" t="s">
        <v>2797</v>
      </c>
      <c r="C720" t="s">
        <v>1957</v>
      </c>
    </row>
    <row r="721" spans="1:3">
      <c r="A721" t="s">
        <v>1090</v>
      </c>
      <c r="B721" t="s">
        <v>2798</v>
      </c>
      <c r="C721" t="s">
        <v>1958</v>
      </c>
    </row>
    <row r="722" spans="1:3">
      <c r="A722" t="s">
        <v>1091</v>
      </c>
      <c r="B722" t="s">
        <v>2799</v>
      </c>
      <c r="C722" t="s">
        <v>1959</v>
      </c>
    </row>
    <row r="723" spans="1:3">
      <c r="A723" t="s">
        <v>1092</v>
      </c>
      <c r="B723" t="s">
        <v>2800</v>
      </c>
      <c r="C723" t="s">
        <v>1960</v>
      </c>
    </row>
    <row r="724" spans="1:3">
      <c r="A724" t="s">
        <v>1093</v>
      </c>
      <c r="B724" t="s">
        <v>2801</v>
      </c>
      <c r="C724" t="s">
        <v>1961</v>
      </c>
    </row>
    <row r="725" spans="1:3">
      <c r="A725" t="s">
        <v>1094</v>
      </c>
      <c r="B725" t="s">
        <v>2802</v>
      </c>
      <c r="C725" t="s">
        <v>1962</v>
      </c>
    </row>
    <row r="726" spans="1:3">
      <c r="A726" t="s">
        <v>1095</v>
      </c>
      <c r="B726" t="s">
        <v>2803</v>
      </c>
      <c r="C726" t="s">
        <v>1963</v>
      </c>
    </row>
    <row r="727" spans="1:3">
      <c r="A727" t="s">
        <v>1096</v>
      </c>
      <c r="B727" t="s">
        <v>2804</v>
      </c>
      <c r="C727" t="s">
        <v>1964</v>
      </c>
    </row>
    <row r="728" spans="1:3">
      <c r="A728" t="s">
        <v>1097</v>
      </c>
      <c r="B728" t="s">
        <v>2805</v>
      </c>
      <c r="C728" t="s">
        <v>1965</v>
      </c>
    </row>
    <row r="729" spans="1:3">
      <c r="A729" t="s">
        <v>1098</v>
      </c>
      <c r="B729" t="s">
        <v>2806</v>
      </c>
      <c r="C729" t="s">
        <v>1966</v>
      </c>
    </row>
    <row r="730" spans="1:3">
      <c r="A730" t="s">
        <v>1099</v>
      </c>
      <c r="B730" t="s">
        <v>2807</v>
      </c>
      <c r="C730" t="s">
        <v>1967</v>
      </c>
    </row>
    <row r="731" spans="1:3">
      <c r="A731" t="s">
        <v>1100</v>
      </c>
      <c r="B731" t="s">
        <v>2807</v>
      </c>
      <c r="C731" t="s">
        <v>1967</v>
      </c>
    </row>
    <row r="732" spans="1:3">
      <c r="A732" t="s">
        <v>1101</v>
      </c>
      <c r="B732" t="s">
        <v>2808</v>
      </c>
      <c r="C732" t="s">
        <v>1968</v>
      </c>
    </row>
    <row r="733" spans="1:3">
      <c r="A733" t="s">
        <v>1102</v>
      </c>
      <c r="B733" t="s">
        <v>2809</v>
      </c>
      <c r="C733" t="s">
        <v>1969</v>
      </c>
    </row>
    <row r="734" spans="1:3">
      <c r="A734" t="s">
        <v>1103</v>
      </c>
      <c r="B734" t="s">
        <v>2810</v>
      </c>
      <c r="C734" t="s">
        <v>1970</v>
      </c>
    </row>
    <row r="735" spans="1:3">
      <c r="A735" t="s">
        <v>1104</v>
      </c>
      <c r="B735" t="s">
        <v>2811</v>
      </c>
      <c r="C735" t="s">
        <v>1971</v>
      </c>
    </row>
    <row r="736" spans="1:3">
      <c r="A736" t="s">
        <v>1105</v>
      </c>
      <c r="B736" t="s">
        <v>2812</v>
      </c>
      <c r="C736" t="s">
        <v>1972</v>
      </c>
    </row>
    <row r="737" spans="1:3">
      <c r="A737" t="s">
        <v>1106</v>
      </c>
      <c r="B737" t="s">
        <v>2813</v>
      </c>
      <c r="C737" t="s">
        <v>1973</v>
      </c>
    </row>
    <row r="738" spans="1:3">
      <c r="A738" t="s">
        <v>1107</v>
      </c>
      <c r="B738" t="s">
        <v>2814</v>
      </c>
      <c r="C738" t="s">
        <v>1974</v>
      </c>
    </row>
    <row r="739" spans="1:3">
      <c r="A739" t="s">
        <v>1108</v>
      </c>
      <c r="B739" t="s">
        <v>2815</v>
      </c>
      <c r="C739" t="s">
        <v>1975</v>
      </c>
    </row>
    <row r="740" spans="1:3">
      <c r="A740" t="s">
        <v>1109</v>
      </c>
      <c r="B740" t="s">
        <v>2816</v>
      </c>
      <c r="C740" t="s">
        <v>1976</v>
      </c>
    </row>
    <row r="741" spans="1:3">
      <c r="A741" t="s">
        <v>1110</v>
      </c>
      <c r="B741" t="s">
        <v>2817</v>
      </c>
      <c r="C741" t="s">
        <v>1977</v>
      </c>
    </row>
    <row r="742" spans="1:3">
      <c r="A742" t="s">
        <v>1111</v>
      </c>
      <c r="B742" t="s">
        <v>2818</v>
      </c>
      <c r="C742" t="s">
        <v>1978</v>
      </c>
    </row>
    <row r="743" spans="1:3">
      <c r="A743" t="s">
        <v>1112</v>
      </c>
      <c r="B743" t="s">
        <v>2819</v>
      </c>
      <c r="C743" t="s">
        <v>1979</v>
      </c>
    </row>
    <row r="744" spans="1:3">
      <c r="A744" t="s">
        <v>1113</v>
      </c>
      <c r="B744" t="s">
        <v>2820</v>
      </c>
      <c r="C744" t="s">
        <v>1980</v>
      </c>
    </row>
    <row r="745" spans="1:3">
      <c r="A745" t="s">
        <v>1114</v>
      </c>
      <c r="B745" t="s">
        <v>2821</v>
      </c>
      <c r="C745" t="s">
        <v>1981</v>
      </c>
    </row>
    <row r="746" spans="1:3">
      <c r="A746" t="s">
        <v>1115</v>
      </c>
      <c r="B746" t="s">
        <v>2822</v>
      </c>
      <c r="C746" t="s">
        <v>1982</v>
      </c>
    </row>
    <row r="747" spans="1:3">
      <c r="A747" t="s">
        <v>1116</v>
      </c>
      <c r="B747" t="s">
        <v>2823</v>
      </c>
      <c r="C747" t="s">
        <v>1983</v>
      </c>
    </row>
    <row r="748" spans="1:3">
      <c r="A748" t="s">
        <v>1117</v>
      </c>
      <c r="B748" t="s">
        <v>2824</v>
      </c>
      <c r="C748" t="s">
        <v>1984</v>
      </c>
    </row>
    <row r="749" spans="1:3">
      <c r="A749" t="s">
        <v>1118</v>
      </c>
      <c r="B749" t="s">
        <v>2825</v>
      </c>
      <c r="C749" t="s">
        <v>1985</v>
      </c>
    </row>
    <row r="750" spans="1:3">
      <c r="A750" t="s">
        <v>1119</v>
      </c>
      <c r="B750" t="s">
        <v>2826</v>
      </c>
      <c r="C750" t="s">
        <v>1986</v>
      </c>
    </row>
    <row r="751" spans="1:3">
      <c r="A751" t="s">
        <v>1120</v>
      </c>
      <c r="B751" t="s">
        <v>2827</v>
      </c>
      <c r="C751" t="s">
        <v>1987</v>
      </c>
    </row>
    <row r="752" spans="1:3">
      <c r="A752" t="s">
        <v>1121</v>
      </c>
      <c r="B752" t="s">
        <v>2828</v>
      </c>
      <c r="C752" t="s">
        <v>1988</v>
      </c>
    </row>
    <row r="753" spans="1:3">
      <c r="A753" t="s">
        <v>1122</v>
      </c>
      <c r="B753" t="s">
        <v>2829</v>
      </c>
      <c r="C753" t="s">
        <v>1989</v>
      </c>
    </row>
    <row r="754" spans="1:3">
      <c r="A754" t="s">
        <v>1123</v>
      </c>
      <c r="B754" t="s">
        <v>2830</v>
      </c>
      <c r="C754" t="s">
        <v>1990</v>
      </c>
    </row>
    <row r="755" spans="1:3">
      <c r="A755" t="s">
        <v>1124</v>
      </c>
      <c r="B755" t="s">
        <v>2831</v>
      </c>
      <c r="C755" t="s">
        <v>1991</v>
      </c>
    </row>
    <row r="756" spans="1:3">
      <c r="A756" t="s">
        <v>1125</v>
      </c>
      <c r="B756" t="s">
        <v>2832</v>
      </c>
      <c r="C756" t="s">
        <v>1992</v>
      </c>
    </row>
    <row r="757" spans="1:3">
      <c r="A757" t="s">
        <v>1126</v>
      </c>
      <c r="B757" t="s">
        <v>2833</v>
      </c>
      <c r="C757" t="s">
        <v>1993</v>
      </c>
    </row>
    <row r="758" spans="1:3">
      <c r="A758" t="s">
        <v>1127</v>
      </c>
      <c r="B758" t="s">
        <v>2834</v>
      </c>
      <c r="C758" t="s">
        <v>1994</v>
      </c>
    </row>
    <row r="759" spans="1:3">
      <c r="A759" t="s">
        <v>1128</v>
      </c>
      <c r="B759" t="s">
        <v>2835</v>
      </c>
      <c r="C759" t="s">
        <v>1995</v>
      </c>
    </row>
    <row r="760" spans="1:3">
      <c r="A760" t="s">
        <v>1129</v>
      </c>
      <c r="B760" t="s">
        <v>2836</v>
      </c>
      <c r="C760" t="s">
        <v>1996</v>
      </c>
    </row>
    <row r="761" spans="1:3">
      <c r="A761" t="s">
        <v>1130</v>
      </c>
      <c r="B761" t="s">
        <v>2837</v>
      </c>
      <c r="C761" t="s">
        <v>1997</v>
      </c>
    </row>
    <row r="762" spans="1:3">
      <c r="A762" t="s">
        <v>1131</v>
      </c>
      <c r="B762" t="s">
        <v>2838</v>
      </c>
      <c r="C762" t="s">
        <v>1998</v>
      </c>
    </row>
    <row r="763" spans="1:3">
      <c r="A763" t="s">
        <v>1132</v>
      </c>
      <c r="B763" t="s">
        <v>2839</v>
      </c>
      <c r="C763" t="s">
        <v>1999</v>
      </c>
    </row>
    <row r="764" spans="1:3">
      <c r="A764" t="s">
        <v>1133</v>
      </c>
      <c r="B764" t="s">
        <v>2840</v>
      </c>
      <c r="C764" t="s">
        <v>2000</v>
      </c>
    </row>
    <row r="765" spans="1:3">
      <c r="A765" t="s">
        <v>1134</v>
      </c>
      <c r="B765" t="s">
        <v>2841</v>
      </c>
      <c r="C765" t="s">
        <v>2001</v>
      </c>
    </row>
    <row r="766" spans="1:3">
      <c r="A766" t="s">
        <v>1135</v>
      </c>
      <c r="B766" t="s">
        <v>2842</v>
      </c>
      <c r="C766" t="s">
        <v>2002</v>
      </c>
    </row>
    <row r="767" spans="1:3">
      <c r="A767" t="s">
        <v>1136</v>
      </c>
      <c r="B767" t="s">
        <v>2843</v>
      </c>
      <c r="C767" t="s">
        <v>2003</v>
      </c>
    </row>
    <row r="768" spans="1:3">
      <c r="A768" t="s">
        <v>1137</v>
      </c>
      <c r="B768" t="s">
        <v>2844</v>
      </c>
      <c r="C768" t="s">
        <v>2004</v>
      </c>
    </row>
    <row r="769" spans="1:3">
      <c r="A769" t="s">
        <v>1138</v>
      </c>
      <c r="B769" t="s">
        <v>2845</v>
      </c>
      <c r="C769" t="s">
        <v>2005</v>
      </c>
    </row>
    <row r="770" spans="1:3">
      <c r="A770" t="s">
        <v>1139</v>
      </c>
      <c r="B770" t="s">
        <v>2846</v>
      </c>
      <c r="C770" t="s">
        <v>2006</v>
      </c>
    </row>
    <row r="771" spans="1:3">
      <c r="A771" t="s">
        <v>1140</v>
      </c>
      <c r="B771" t="s">
        <v>2847</v>
      </c>
      <c r="C771" t="s">
        <v>2007</v>
      </c>
    </row>
    <row r="772" spans="1:3">
      <c r="A772" t="s">
        <v>1141</v>
      </c>
      <c r="B772" t="s">
        <v>2848</v>
      </c>
      <c r="C772" t="s">
        <v>2008</v>
      </c>
    </row>
    <row r="773" spans="1:3">
      <c r="A773" t="s">
        <v>1142</v>
      </c>
      <c r="B773" t="s">
        <v>2848</v>
      </c>
      <c r="C773" t="s">
        <v>2008</v>
      </c>
    </row>
    <row r="774" spans="1:3">
      <c r="A774" t="s">
        <v>1143</v>
      </c>
      <c r="B774" t="s">
        <v>2849</v>
      </c>
      <c r="C774" t="s">
        <v>2009</v>
      </c>
    </row>
    <row r="775" spans="1:3">
      <c r="A775" t="s">
        <v>1144</v>
      </c>
      <c r="B775" t="s">
        <v>2849</v>
      </c>
      <c r="C775" t="s">
        <v>2009</v>
      </c>
    </row>
    <row r="776" spans="1:3">
      <c r="A776" t="s">
        <v>1145</v>
      </c>
      <c r="B776" t="s">
        <v>2850</v>
      </c>
      <c r="C776" t="s">
        <v>2010</v>
      </c>
    </row>
    <row r="777" spans="1:3">
      <c r="A777" t="s">
        <v>1146</v>
      </c>
      <c r="B777" t="s">
        <v>2851</v>
      </c>
      <c r="C777" t="s">
        <v>2011</v>
      </c>
    </row>
    <row r="778" spans="1:3">
      <c r="A778" t="s">
        <v>1147</v>
      </c>
      <c r="B778" t="s">
        <v>2852</v>
      </c>
      <c r="C778" t="s">
        <v>2012</v>
      </c>
    </row>
    <row r="779" spans="1:3">
      <c r="A779" t="s">
        <v>1148</v>
      </c>
      <c r="B779" t="s">
        <v>2853</v>
      </c>
      <c r="C779" t="s">
        <v>2013</v>
      </c>
    </row>
    <row r="780" spans="1:3">
      <c r="A780" t="s">
        <v>1149</v>
      </c>
      <c r="B780" t="s">
        <v>2854</v>
      </c>
      <c r="C780" t="s">
        <v>2014</v>
      </c>
    </row>
    <row r="781" spans="1:3">
      <c r="A781" t="s">
        <v>1150</v>
      </c>
      <c r="B781" t="s">
        <v>2854</v>
      </c>
      <c r="C781" t="s">
        <v>2014</v>
      </c>
    </row>
    <row r="782" spans="1:3">
      <c r="A782" t="s">
        <v>1151</v>
      </c>
      <c r="B782" t="s">
        <v>2855</v>
      </c>
      <c r="C782" t="s">
        <v>2015</v>
      </c>
    </row>
    <row r="783" spans="1:3">
      <c r="A783" t="s">
        <v>1152</v>
      </c>
      <c r="B783" t="s">
        <v>2856</v>
      </c>
      <c r="C783" t="s">
        <v>2016</v>
      </c>
    </row>
    <row r="784" spans="1:3">
      <c r="A784" t="s">
        <v>1153</v>
      </c>
      <c r="B784" t="s">
        <v>2857</v>
      </c>
      <c r="C784" t="s">
        <v>2017</v>
      </c>
    </row>
    <row r="785" spans="1:3">
      <c r="A785" t="s">
        <v>1154</v>
      </c>
      <c r="B785" t="s">
        <v>2857</v>
      </c>
      <c r="C785" t="s">
        <v>2017</v>
      </c>
    </row>
    <row r="786" spans="1:3">
      <c r="A786" t="s">
        <v>1155</v>
      </c>
      <c r="B786" t="s">
        <v>2858</v>
      </c>
      <c r="C786" t="s">
        <v>2018</v>
      </c>
    </row>
    <row r="787" spans="1:3">
      <c r="A787" t="s">
        <v>1156</v>
      </c>
      <c r="B787" t="s">
        <v>2859</v>
      </c>
      <c r="C787" t="s">
        <v>2019</v>
      </c>
    </row>
    <row r="788" spans="1:3">
      <c r="A788" t="s">
        <v>1157</v>
      </c>
      <c r="B788" t="s">
        <v>2860</v>
      </c>
      <c r="C788" t="s">
        <v>2020</v>
      </c>
    </row>
    <row r="789" spans="1:3">
      <c r="A789" t="s">
        <v>1158</v>
      </c>
      <c r="B789" t="s">
        <v>2861</v>
      </c>
      <c r="C789" t="s">
        <v>2021</v>
      </c>
    </row>
    <row r="790" spans="1:3">
      <c r="A790" t="s">
        <v>1159</v>
      </c>
      <c r="B790" t="s">
        <v>2862</v>
      </c>
      <c r="C790" t="s">
        <v>2022</v>
      </c>
    </row>
    <row r="791" spans="1:3">
      <c r="A791" t="s">
        <v>1160</v>
      </c>
      <c r="B791" t="s">
        <v>2863</v>
      </c>
      <c r="C791" t="s">
        <v>2023</v>
      </c>
    </row>
    <row r="792" spans="1:3">
      <c r="A792" t="s">
        <v>1161</v>
      </c>
      <c r="B792" t="s">
        <v>2864</v>
      </c>
      <c r="C792" t="s">
        <v>2024</v>
      </c>
    </row>
    <row r="793" spans="1:3">
      <c r="A793" t="s">
        <v>1162</v>
      </c>
      <c r="B793" t="s">
        <v>2865</v>
      </c>
      <c r="C793" t="s">
        <v>2025</v>
      </c>
    </row>
    <row r="794" spans="1:3">
      <c r="A794" t="s">
        <v>1163</v>
      </c>
      <c r="B794" t="s">
        <v>2866</v>
      </c>
      <c r="C794" t="s">
        <v>2026</v>
      </c>
    </row>
    <row r="795" spans="1:3">
      <c r="A795" t="s">
        <v>1164</v>
      </c>
      <c r="B795" t="s">
        <v>2867</v>
      </c>
      <c r="C795" t="s">
        <v>2027</v>
      </c>
    </row>
    <row r="796" spans="1:3">
      <c r="A796" t="s">
        <v>1165</v>
      </c>
      <c r="B796" t="s">
        <v>2868</v>
      </c>
      <c r="C796" t="s">
        <v>2028</v>
      </c>
    </row>
    <row r="797" spans="1:3">
      <c r="A797" t="s">
        <v>1166</v>
      </c>
      <c r="B797" t="s">
        <v>2869</v>
      </c>
      <c r="C797" t="s">
        <v>2029</v>
      </c>
    </row>
    <row r="798" spans="1:3">
      <c r="A798" t="s">
        <v>1167</v>
      </c>
      <c r="B798" t="s">
        <v>2870</v>
      </c>
      <c r="C798" t="s">
        <v>2030</v>
      </c>
    </row>
    <row r="799" spans="1:3">
      <c r="A799" t="s">
        <v>1168</v>
      </c>
      <c r="B799" t="s">
        <v>2871</v>
      </c>
      <c r="C799" t="s">
        <v>2031</v>
      </c>
    </row>
    <row r="800" spans="1:3">
      <c r="A800" t="s">
        <v>1169</v>
      </c>
      <c r="B800" t="s">
        <v>2872</v>
      </c>
      <c r="C800" t="s">
        <v>2032</v>
      </c>
    </row>
    <row r="801" spans="1:3">
      <c r="A801" t="s">
        <v>1170</v>
      </c>
      <c r="B801" t="s">
        <v>2873</v>
      </c>
      <c r="C801" t="s">
        <v>2033</v>
      </c>
    </row>
    <row r="802" spans="1:3">
      <c r="A802" t="s">
        <v>1171</v>
      </c>
      <c r="B802" t="s">
        <v>2874</v>
      </c>
      <c r="C802" t="s">
        <v>2034</v>
      </c>
    </row>
    <row r="803" spans="1:3">
      <c r="A803" t="s">
        <v>1172</v>
      </c>
      <c r="B803" t="s">
        <v>2875</v>
      </c>
      <c r="C803" t="s">
        <v>2035</v>
      </c>
    </row>
    <row r="804" spans="1:3">
      <c r="A804" t="s">
        <v>1173</v>
      </c>
      <c r="B804" t="s">
        <v>2875</v>
      </c>
      <c r="C804" t="s">
        <v>2035</v>
      </c>
    </row>
    <row r="805" spans="1:3">
      <c r="A805" t="s">
        <v>1174</v>
      </c>
      <c r="B805" t="s">
        <v>2876</v>
      </c>
      <c r="C805" t="s">
        <v>2036</v>
      </c>
    </row>
    <row r="806" spans="1:3">
      <c r="A806" t="s">
        <v>1175</v>
      </c>
      <c r="B806" t="s">
        <v>2877</v>
      </c>
      <c r="C806" t="s">
        <v>2037</v>
      </c>
    </row>
    <row r="807" spans="1:3">
      <c r="A807" t="s">
        <v>1176</v>
      </c>
      <c r="B807" t="s">
        <v>2878</v>
      </c>
      <c r="C807" t="s">
        <v>2038</v>
      </c>
    </row>
    <row r="808" spans="1:3">
      <c r="A808" t="s">
        <v>1177</v>
      </c>
      <c r="B808" t="s">
        <v>2879</v>
      </c>
      <c r="C808" t="s">
        <v>2039</v>
      </c>
    </row>
    <row r="809" spans="1:3">
      <c r="A809" t="s">
        <v>1178</v>
      </c>
      <c r="B809" t="s">
        <v>2880</v>
      </c>
      <c r="C809" t="s">
        <v>2040</v>
      </c>
    </row>
    <row r="810" spans="1:3">
      <c r="A810" t="s">
        <v>1179</v>
      </c>
      <c r="B810" t="s">
        <v>2881</v>
      </c>
      <c r="C810" t="s">
        <v>2041</v>
      </c>
    </row>
    <row r="811" spans="1:3">
      <c r="A811" t="s">
        <v>1180</v>
      </c>
      <c r="B811" t="s">
        <v>2882</v>
      </c>
      <c r="C811" t="s">
        <v>2042</v>
      </c>
    </row>
    <row r="812" spans="1:3">
      <c r="A812" t="s">
        <v>1181</v>
      </c>
      <c r="B812" t="s">
        <v>2883</v>
      </c>
      <c r="C812" t="s">
        <v>2043</v>
      </c>
    </row>
    <row r="813" spans="1:3">
      <c r="A813" t="s">
        <v>1182</v>
      </c>
      <c r="B813" t="s">
        <v>2884</v>
      </c>
      <c r="C813" t="s">
        <v>2044</v>
      </c>
    </row>
    <row r="814" spans="1:3">
      <c r="A814" t="s">
        <v>1183</v>
      </c>
      <c r="B814" t="s">
        <v>2885</v>
      </c>
      <c r="C814" t="s">
        <v>2045</v>
      </c>
    </row>
    <row r="815" spans="1:3">
      <c r="A815" t="s">
        <v>1184</v>
      </c>
      <c r="B815" t="s">
        <v>2886</v>
      </c>
      <c r="C815" t="s">
        <v>2046</v>
      </c>
    </row>
    <row r="816" spans="1:3">
      <c r="A816" t="s">
        <v>1185</v>
      </c>
      <c r="B816" t="s">
        <v>2887</v>
      </c>
      <c r="C816" t="s">
        <v>2047</v>
      </c>
    </row>
    <row r="817" spans="1:3">
      <c r="A817" t="s">
        <v>1186</v>
      </c>
      <c r="B817" t="s">
        <v>2888</v>
      </c>
      <c r="C817" t="s">
        <v>2048</v>
      </c>
    </row>
    <row r="818" spans="1:3">
      <c r="A818" t="s">
        <v>1187</v>
      </c>
      <c r="B818" t="s">
        <v>2889</v>
      </c>
      <c r="C818" t="s">
        <v>2049</v>
      </c>
    </row>
    <row r="819" spans="1:3">
      <c r="A819" t="s">
        <v>1188</v>
      </c>
      <c r="B819" t="s">
        <v>2890</v>
      </c>
      <c r="C819" t="s">
        <v>2050</v>
      </c>
    </row>
    <row r="820" spans="1:3">
      <c r="A820" t="s">
        <v>1189</v>
      </c>
      <c r="B820" t="s">
        <v>2891</v>
      </c>
      <c r="C820" t="s">
        <v>2051</v>
      </c>
    </row>
    <row r="821" spans="1:3">
      <c r="A821" t="s">
        <v>1190</v>
      </c>
      <c r="B821" t="s">
        <v>2892</v>
      </c>
      <c r="C821" t="s">
        <v>2052</v>
      </c>
    </row>
    <row r="822" spans="1:3">
      <c r="A822" t="s">
        <v>1191</v>
      </c>
      <c r="B822" t="s">
        <v>2893</v>
      </c>
      <c r="C822" t="s">
        <v>2053</v>
      </c>
    </row>
    <row r="823" spans="1:3">
      <c r="A823" t="s">
        <v>1192</v>
      </c>
      <c r="B823" t="s">
        <v>2894</v>
      </c>
      <c r="C823" t="s">
        <v>2054</v>
      </c>
    </row>
    <row r="824" spans="1:3">
      <c r="A824" t="s">
        <v>1193</v>
      </c>
      <c r="B824" t="s">
        <v>2895</v>
      </c>
      <c r="C824" t="s">
        <v>2055</v>
      </c>
    </row>
    <row r="825" spans="1:3">
      <c r="A825" t="s">
        <v>1194</v>
      </c>
      <c r="B825" t="s">
        <v>2896</v>
      </c>
      <c r="C825" t="s">
        <v>2056</v>
      </c>
    </row>
    <row r="826" spans="1:3">
      <c r="A826" t="s">
        <v>1195</v>
      </c>
      <c r="B826" t="s">
        <v>2897</v>
      </c>
      <c r="C826" t="s">
        <v>2057</v>
      </c>
    </row>
    <row r="827" spans="1:3">
      <c r="A827" t="s">
        <v>1196</v>
      </c>
      <c r="B827" t="s">
        <v>2898</v>
      </c>
      <c r="C827" t="s">
        <v>2058</v>
      </c>
    </row>
    <row r="828" spans="1:3">
      <c r="A828" t="s">
        <v>1197</v>
      </c>
      <c r="B828" t="s">
        <v>2898</v>
      </c>
      <c r="C828" t="s">
        <v>2058</v>
      </c>
    </row>
    <row r="829" spans="1:3">
      <c r="A829" t="s">
        <v>1198</v>
      </c>
      <c r="B829" t="s">
        <v>2899</v>
      </c>
      <c r="C829" t="s">
        <v>2059</v>
      </c>
    </row>
    <row r="830" spans="1:3">
      <c r="A830" t="s">
        <v>1199</v>
      </c>
      <c r="B830" t="s">
        <v>2900</v>
      </c>
      <c r="C830" t="s">
        <v>2060</v>
      </c>
    </row>
    <row r="831" spans="1:3">
      <c r="A831" t="s">
        <v>1200</v>
      </c>
      <c r="B831" t="s">
        <v>2901</v>
      </c>
      <c r="C831" t="s">
        <v>2061</v>
      </c>
    </row>
    <row r="832" spans="1:3">
      <c r="A832" t="s">
        <v>1201</v>
      </c>
      <c r="B832" t="s">
        <v>2902</v>
      </c>
      <c r="C832" t="s">
        <v>2062</v>
      </c>
    </row>
    <row r="833" spans="1:3">
      <c r="A833" t="s">
        <v>1202</v>
      </c>
      <c r="B833" t="s">
        <v>2903</v>
      </c>
      <c r="C833" t="s">
        <v>2063</v>
      </c>
    </row>
    <row r="834" spans="1:3">
      <c r="A834" t="s">
        <v>1203</v>
      </c>
      <c r="B834" t="s">
        <v>2904</v>
      </c>
      <c r="C834" t="s">
        <v>2064</v>
      </c>
    </row>
    <row r="835" spans="1:3">
      <c r="A835" t="s">
        <v>1204</v>
      </c>
      <c r="B835" t="s">
        <v>2905</v>
      </c>
      <c r="C835" t="s">
        <v>2065</v>
      </c>
    </row>
    <row r="836" spans="1:3">
      <c r="A836" t="s">
        <v>1205</v>
      </c>
      <c r="B836" t="s">
        <v>2906</v>
      </c>
      <c r="C836" t="s">
        <v>2066</v>
      </c>
    </row>
    <row r="837" spans="1:3">
      <c r="A837" t="s">
        <v>1206</v>
      </c>
      <c r="B837" t="s">
        <v>2907</v>
      </c>
      <c r="C837" t="s">
        <v>2067</v>
      </c>
    </row>
    <row r="838" spans="1:3">
      <c r="A838" t="s">
        <v>1207</v>
      </c>
      <c r="B838" t="s">
        <v>2908</v>
      </c>
      <c r="C838" t="s">
        <v>2068</v>
      </c>
    </row>
    <row r="839" spans="1:3">
      <c r="A839" t="s">
        <v>1208</v>
      </c>
      <c r="B839" t="s">
        <v>2909</v>
      </c>
      <c r="C839" t="s">
        <v>2069</v>
      </c>
    </row>
    <row r="840" spans="1:3">
      <c r="A840" t="s">
        <v>1209</v>
      </c>
      <c r="B840" t="s">
        <v>2910</v>
      </c>
      <c r="C840" t="s">
        <v>2070</v>
      </c>
    </row>
    <row r="841" spans="1:3">
      <c r="A841" t="s">
        <v>1210</v>
      </c>
      <c r="B841" t="s">
        <v>2911</v>
      </c>
      <c r="C841" t="s">
        <v>2071</v>
      </c>
    </row>
    <row r="842" spans="1:3">
      <c r="A842" t="s">
        <v>1211</v>
      </c>
      <c r="B842" t="s">
        <v>2911</v>
      </c>
      <c r="C842" t="s">
        <v>2071</v>
      </c>
    </row>
    <row r="843" spans="1:3">
      <c r="A843" t="s">
        <v>1212</v>
      </c>
      <c r="B843" t="s">
        <v>2912</v>
      </c>
      <c r="C843" t="s">
        <v>135</v>
      </c>
    </row>
    <row r="844" spans="1:3">
      <c r="A844" t="s">
        <v>1213</v>
      </c>
      <c r="B844" t="s">
        <v>2912</v>
      </c>
      <c r="C844" t="s">
        <v>135</v>
      </c>
    </row>
    <row r="845" spans="1:3">
      <c r="A845" t="s">
        <v>1214</v>
      </c>
      <c r="B845" t="s">
        <v>2913</v>
      </c>
      <c r="C845" t="s">
        <v>2072</v>
      </c>
    </row>
    <row r="846" spans="1:3">
      <c r="A846" t="s">
        <v>1215</v>
      </c>
      <c r="B846" t="s">
        <v>2914</v>
      </c>
      <c r="C846" t="s">
        <v>2073</v>
      </c>
    </row>
    <row r="847" spans="1:3">
      <c r="A847" t="s">
        <v>1216</v>
      </c>
      <c r="B847" t="s">
        <v>2915</v>
      </c>
      <c r="C847" t="s">
        <v>2074</v>
      </c>
    </row>
    <row r="848" spans="1:3">
      <c r="A848" t="s">
        <v>1217</v>
      </c>
      <c r="B848" t="s">
        <v>2916</v>
      </c>
      <c r="C848" t="s">
        <v>2075</v>
      </c>
    </row>
    <row r="849" spans="1:3">
      <c r="A849" t="s">
        <v>1218</v>
      </c>
      <c r="B849" t="s">
        <v>2917</v>
      </c>
      <c r="C849" t="s">
        <v>2076</v>
      </c>
    </row>
    <row r="850" spans="1:3">
      <c r="A850" t="s">
        <v>1219</v>
      </c>
      <c r="B850" t="s">
        <v>2918</v>
      </c>
      <c r="C850" t="s">
        <v>2077</v>
      </c>
    </row>
    <row r="851" spans="1:3">
      <c r="A851" t="s">
        <v>1220</v>
      </c>
      <c r="B851" t="s">
        <v>2919</v>
      </c>
      <c r="C851" t="s">
        <v>2078</v>
      </c>
    </row>
    <row r="852" spans="1:3">
      <c r="A852" t="s">
        <v>1221</v>
      </c>
      <c r="B852" t="s">
        <v>2920</v>
      </c>
      <c r="C852" t="s">
        <v>2079</v>
      </c>
    </row>
    <row r="853" spans="1:3">
      <c r="A853" t="s">
        <v>1222</v>
      </c>
      <c r="B853" t="s">
        <v>2921</v>
      </c>
      <c r="C853" t="s">
        <v>2080</v>
      </c>
    </row>
    <row r="854" spans="1:3">
      <c r="A854" t="s">
        <v>1223</v>
      </c>
      <c r="B854" t="s">
        <v>2922</v>
      </c>
      <c r="C854" t="s">
        <v>2081</v>
      </c>
    </row>
    <row r="855" spans="1:3">
      <c r="A855" t="s">
        <v>1224</v>
      </c>
      <c r="B855" t="s">
        <v>2923</v>
      </c>
      <c r="C855" t="s">
        <v>2082</v>
      </c>
    </row>
    <row r="856" spans="1:3">
      <c r="A856" t="s">
        <v>1225</v>
      </c>
      <c r="B856" t="s">
        <v>2924</v>
      </c>
      <c r="C856" t="s">
        <v>2083</v>
      </c>
    </row>
    <row r="857" spans="1:3">
      <c r="A857" t="s">
        <v>1226</v>
      </c>
      <c r="B857" t="s">
        <v>2924</v>
      </c>
      <c r="C857" t="s">
        <v>2083</v>
      </c>
    </row>
    <row r="858" spans="1:3">
      <c r="A858" t="s">
        <v>1227</v>
      </c>
      <c r="B858" t="s">
        <v>2925</v>
      </c>
      <c r="C858" t="s">
        <v>2084</v>
      </c>
    </row>
    <row r="859" spans="1:3">
      <c r="A859" t="s">
        <v>1228</v>
      </c>
      <c r="B859" t="s">
        <v>2925</v>
      </c>
      <c r="C859" t="s">
        <v>2084</v>
      </c>
    </row>
    <row r="860" spans="1:3">
      <c r="A860" t="s">
        <v>1229</v>
      </c>
      <c r="B860" t="s">
        <v>2926</v>
      </c>
      <c r="C860" t="s">
        <v>2085</v>
      </c>
    </row>
    <row r="861" spans="1:3">
      <c r="A861" t="s">
        <v>1230</v>
      </c>
      <c r="B861" t="s">
        <v>2927</v>
      </c>
      <c r="C861" t="s">
        <v>2086</v>
      </c>
    </row>
    <row r="862" spans="1:3">
      <c r="A862" t="s">
        <v>1231</v>
      </c>
      <c r="B862" t="s">
        <v>2928</v>
      </c>
      <c r="C862" t="s">
        <v>2087</v>
      </c>
    </row>
    <row r="863" spans="1:3">
      <c r="A863" t="s">
        <v>1232</v>
      </c>
      <c r="B863" t="s">
        <v>2929</v>
      </c>
      <c r="C863" t="s">
        <v>2088</v>
      </c>
    </row>
    <row r="864" spans="1:3">
      <c r="A864" t="s">
        <v>1233</v>
      </c>
      <c r="B864" t="s">
        <v>2929</v>
      </c>
      <c r="C864" t="s">
        <v>2088</v>
      </c>
    </row>
    <row r="865" spans="1:3">
      <c r="A865" t="s">
        <v>1234</v>
      </c>
      <c r="B865" t="s">
        <v>2930</v>
      </c>
      <c r="C865" t="s">
        <v>2089</v>
      </c>
    </row>
    <row r="866" spans="1:3">
      <c r="A866" t="s">
        <v>1235</v>
      </c>
      <c r="B866" t="s">
        <v>2930</v>
      </c>
      <c r="C866" t="s">
        <v>2089</v>
      </c>
    </row>
    <row r="867" spans="1:3">
      <c r="A867" t="s">
        <v>1236</v>
      </c>
      <c r="B867" t="s">
        <v>2931</v>
      </c>
      <c r="C867" t="s">
        <v>2090</v>
      </c>
    </row>
    <row r="868" spans="1:3">
      <c r="A868" t="s">
        <v>1237</v>
      </c>
      <c r="B868" t="s">
        <v>2932</v>
      </c>
      <c r="C868" t="s">
        <v>2091</v>
      </c>
    </row>
    <row r="869" spans="1:3">
      <c r="A869" t="s">
        <v>1238</v>
      </c>
      <c r="B869" t="s">
        <v>2933</v>
      </c>
      <c r="C869" t="s">
        <v>2092</v>
      </c>
    </row>
    <row r="870" spans="1:3">
      <c r="A870" t="s">
        <v>1239</v>
      </c>
      <c r="B870" t="s">
        <v>2934</v>
      </c>
      <c r="C870" t="s">
        <v>2093</v>
      </c>
    </row>
    <row r="871" spans="1:3">
      <c r="A871" t="s">
        <v>1240</v>
      </c>
      <c r="B871" t="s">
        <v>2935</v>
      </c>
      <c r="C871" t="s">
        <v>2094</v>
      </c>
    </row>
    <row r="872" spans="1:3">
      <c r="A872" t="s">
        <v>1241</v>
      </c>
      <c r="B872" t="s">
        <v>2936</v>
      </c>
      <c r="C872" t="s">
        <v>2095</v>
      </c>
    </row>
    <row r="873" spans="1:3">
      <c r="A873" t="s">
        <v>1242</v>
      </c>
      <c r="B873" t="s">
        <v>2936</v>
      </c>
      <c r="C873" t="s">
        <v>2095</v>
      </c>
    </row>
    <row r="874" spans="1:3">
      <c r="A874" t="s">
        <v>1243</v>
      </c>
      <c r="B874" t="s">
        <v>2937</v>
      </c>
      <c r="C874" t="s">
        <v>2096</v>
      </c>
    </row>
    <row r="875" spans="1:3">
      <c r="A875" t="s">
        <v>1244</v>
      </c>
      <c r="B875" t="s">
        <v>2938</v>
      </c>
      <c r="C875" t="s">
        <v>2097</v>
      </c>
    </row>
    <row r="876" spans="1:3">
      <c r="A876" t="s">
        <v>1245</v>
      </c>
      <c r="B876" t="s">
        <v>2938</v>
      </c>
      <c r="C876" t="s">
        <v>2097</v>
      </c>
    </row>
    <row r="877" spans="1:3">
      <c r="A877" t="s">
        <v>1246</v>
      </c>
      <c r="B877" t="s">
        <v>2939</v>
      </c>
      <c r="C877" t="s">
        <v>2098</v>
      </c>
    </row>
    <row r="878" spans="1:3">
      <c r="A878" t="s">
        <v>1247</v>
      </c>
      <c r="B878" t="s">
        <v>2940</v>
      </c>
      <c r="C878" t="s">
        <v>2099</v>
      </c>
    </row>
    <row r="879" spans="1:3">
      <c r="A879" t="s">
        <v>1248</v>
      </c>
      <c r="B879" t="s">
        <v>2941</v>
      </c>
      <c r="C879" t="s">
        <v>2100</v>
      </c>
    </row>
    <row r="880" spans="1:3">
      <c r="A880" t="s">
        <v>1249</v>
      </c>
      <c r="B880" t="s">
        <v>2941</v>
      </c>
      <c r="C880" t="s">
        <v>2100</v>
      </c>
    </row>
    <row r="881" spans="1:3">
      <c r="A881" t="s">
        <v>1250</v>
      </c>
      <c r="B881" t="s">
        <v>2942</v>
      </c>
      <c r="C881" t="s">
        <v>2101</v>
      </c>
    </row>
    <row r="882" spans="1:3">
      <c r="A882" t="s">
        <v>1251</v>
      </c>
      <c r="B882" t="s">
        <v>2943</v>
      </c>
      <c r="C882" t="s">
        <v>2102</v>
      </c>
    </row>
    <row r="883" spans="1:3">
      <c r="A883" t="s">
        <v>1252</v>
      </c>
      <c r="B883" t="s">
        <v>2944</v>
      </c>
      <c r="C883" t="s">
        <v>2103</v>
      </c>
    </row>
    <row r="884" spans="1:3">
      <c r="A884" t="s">
        <v>1253</v>
      </c>
      <c r="B884" t="s">
        <v>2945</v>
      </c>
      <c r="C884" t="s">
        <v>2104</v>
      </c>
    </row>
    <row r="885" spans="1:3">
      <c r="A885" t="s">
        <v>1254</v>
      </c>
      <c r="B885" t="s">
        <v>2946</v>
      </c>
      <c r="C885" t="s">
        <v>2105</v>
      </c>
    </row>
    <row r="886" spans="1:3">
      <c r="A886" t="s">
        <v>1255</v>
      </c>
      <c r="B886" t="s">
        <v>2946</v>
      </c>
      <c r="C886" t="s">
        <v>2105</v>
      </c>
    </row>
    <row r="887" spans="1:3">
      <c r="A887" t="s">
        <v>1256</v>
      </c>
      <c r="B887" t="s">
        <v>2947</v>
      </c>
      <c r="C887" t="s">
        <v>2106</v>
      </c>
    </row>
    <row r="888" spans="1:3">
      <c r="A888" t="s">
        <v>1257</v>
      </c>
      <c r="B888" t="s">
        <v>2948</v>
      </c>
      <c r="C888" t="s">
        <v>2107</v>
      </c>
    </row>
    <row r="889" spans="1:3">
      <c r="A889" t="s">
        <v>1258</v>
      </c>
      <c r="B889" t="s">
        <v>2949</v>
      </c>
      <c r="C889" t="s">
        <v>2108</v>
      </c>
    </row>
    <row r="890" spans="1:3">
      <c r="A890" t="s">
        <v>1259</v>
      </c>
      <c r="B890" t="s">
        <v>2950</v>
      </c>
      <c r="C890" t="s">
        <v>2109</v>
      </c>
    </row>
    <row r="891" spans="1:3">
      <c r="A891" t="s">
        <v>1260</v>
      </c>
      <c r="B891" t="s">
        <v>2951</v>
      </c>
      <c r="C891" t="s">
        <v>2110</v>
      </c>
    </row>
    <row r="892" spans="1:3">
      <c r="A892" t="s">
        <v>1261</v>
      </c>
      <c r="B892" t="s">
        <v>2952</v>
      </c>
      <c r="C892" t="s">
        <v>2111</v>
      </c>
    </row>
    <row r="893" spans="1:3">
      <c r="A893" t="s">
        <v>1262</v>
      </c>
      <c r="B893" t="s">
        <v>2953</v>
      </c>
      <c r="C893" t="s">
        <v>134</v>
      </c>
    </row>
    <row r="894" spans="1:3">
      <c r="A894" t="s">
        <v>1263</v>
      </c>
      <c r="B894" t="s">
        <v>2953</v>
      </c>
      <c r="C894" t="s">
        <v>134</v>
      </c>
    </row>
    <row r="895" spans="1:3">
      <c r="A895" t="s">
        <v>1264</v>
      </c>
      <c r="B895" t="s">
        <v>2954</v>
      </c>
      <c r="C895" t="s">
        <v>2112</v>
      </c>
    </row>
    <row r="896" spans="1:3">
      <c r="A896" t="s">
        <v>1265</v>
      </c>
      <c r="B896" t="s">
        <v>2955</v>
      </c>
      <c r="C896" t="s">
        <v>2113</v>
      </c>
    </row>
    <row r="897" spans="1:3">
      <c r="A897" t="s">
        <v>1266</v>
      </c>
      <c r="B897" t="s">
        <v>2956</v>
      </c>
      <c r="C897" t="s">
        <v>2114</v>
      </c>
    </row>
    <row r="898" spans="1:3">
      <c r="A898" t="s">
        <v>1267</v>
      </c>
      <c r="B898" t="s">
        <v>2956</v>
      </c>
      <c r="C898" t="s">
        <v>2114</v>
      </c>
    </row>
    <row r="899" spans="1:3">
      <c r="A899" t="s">
        <v>1268</v>
      </c>
      <c r="B899" t="s">
        <v>2957</v>
      </c>
      <c r="C899" t="s">
        <v>2115</v>
      </c>
    </row>
    <row r="900" spans="1:3">
      <c r="A900" t="s">
        <v>1269</v>
      </c>
      <c r="B900" t="s">
        <v>2957</v>
      </c>
      <c r="C900" t="s">
        <v>2115</v>
      </c>
    </row>
    <row r="901" spans="1:3">
      <c r="A901" t="s">
        <v>1270</v>
      </c>
      <c r="B901" t="s">
        <v>2958</v>
      </c>
      <c r="C901" t="s">
        <v>2116</v>
      </c>
    </row>
    <row r="902" spans="1:3">
      <c r="A902" t="s">
        <v>1271</v>
      </c>
      <c r="B902" t="s">
        <v>2958</v>
      </c>
      <c r="C902" t="s">
        <v>2116</v>
      </c>
    </row>
    <row r="903" spans="1:3">
      <c r="A903" t="s">
        <v>1272</v>
      </c>
      <c r="B903" t="s">
        <v>2959</v>
      </c>
      <c r="C903" t="s">
        <v>2117</v>
      </c>
    </row>
    <row r="904" spans="1:3">
      <c r="A904" t="s">
        <v>1273</v>
      </c>
      <c r="B904" t="s">
        <v>2960</v>
      </c>
      <c r="C904" t="s">
        <v>2118</v>
      </c>
    </row>
    <row r="905" spans="1:3">
      <c r="A905" t="s">
        <v>1274</v>
      </c>
      <c r="B905" t="s">
        <v>2961</v>
      </c>
      <c r="C905" t="s">
        <v>2119</v>
      </c>
    </row>
    <row r="906" spans="1:3">
      <c r="A906" t="s">
        <v>1275</v>
      </c>
      <c r="B906" t="s">
        <v>2961</v>
      </c>
      <c r="C906" t="s">
        <v>2119</v>
      </c>
    </row>
    <row r="907" spans="1:3">
      <c r="A907" t="s">
        <v>1276</v>
      </c>
      <c r="B907" t="s">
        <v>2962</v>
      </c>
      <c r="C907" t="s">
        <v>2120</v>
      </c>
    </row>
    <row r="908" spans="1:3">
      <c r="A908" t="s">
        <v>1277</v>
      </c>
      <c r="B908" t="s">
        <v>2963</v>
      </c>
      <c r="C908" t="s">
        <v>2121</v>
      </c>
    </row>
    <row r="909" spans="1:3">
      <c r="A909" t="s">
        <v>1278</v>
      </c>
      <c r="B909" t="s">
        <v>2963</v>
      </c>
      <c r="C909" t="s">
        <v>2121</v>
      </c>
    </row>
    <row r="910" spans="1:3">
      <c r="A910" t="s">
        <v>1279</v>
      </c>
      <c r="B910" t="s">
        <v>2964</v>
      </c>
      <c r="C910" t="s">
        <v>2122</v>
      </c>
    </row>
    <row r="911" spans="1:3">
      <c r="A911" t="s">
        <v>1280</v>
      </c>
      <c r="B911" t="s">
        <v>2965</v>
      </c>
      <c r="C911" t="s">
        <v>2123</v>
      </c>
    </row>
    <row r="912" spans="1:3">
      <c r="A912" t="s">
        <v>1281</v>
      </c>
      <c r="B912" t="s">
        <v>2966</v>
      </c>
      <c r="C912" t="s">
        <v>2124</v>
      </c>
    </row>
    <row r="913" spans="1:3">
      <c r="A913" t="s">
        <v>1282</v>
      </c>
      <c r="B913" t="s">
        <v>2967</v>
      </c>
      <c r="C913" t="s">
        <v>2125</v>
      </c>
    </row>
    <row r="914" spans="1:3">
      <c r="A914" t="s">
        <v>1283</v>
      </c>
      <c r="B914" t="s">
        <v>2968</v>
      </c>
      <c r="C914" t="s">
        <v>2126</v>
      </c>
    </row>
    <row r="915" spans="1:3">
      <c r="A915" t="s">
        <v>1284</v>
      </c>
      <c r="B915" t="s">
        <v>2968</v>
      </c>
      <c r="C915" t="s">
        <v>2126</v>
      </c>
    </row>
    <row r="916" spans="1:3">
      <c r="A916" t="s">
        <v>1285</v>
      </c>
      <c r="B916" t="s">
        <v>2969</v>
      </c>
      <c r="C916" t="s">
        <v>2127</v>
      </c>
    </row>
    <row r="917" spans="1:3">
      <c r="A917" t="s">
        <v>1286</v>
      </c>
      <c r="B917" t="s">
        <v>2970</v>
      </c>
      <c r="C917" t="s">
        <v>2128</v>
      </c>
    </row>
    <row r="918" spans="1:3">
      <c r="A918" t="s">
        <v>1287</v>
      </c>
      <c r="B918" t="s">
        <v>2971</v>
      </c>
      <c r="C918" t="s">
        <v>2129</v>
      </c>
    </row>
    <row r="919" spans="1:3">
      <c r="A919" t="s">
        <v>1288</v>
      </c>
      <c r="B919" t="s">
        <v>2972</v>
      </c>
      <c r="C919" t="s">
        <v>2130</v>
      </c>
    </row>
    <row r="920" spans="1:3">
      <c r="A920" t="s">
        <v>1289</v>
      </c>
      <c r="B920" t="s">
        <v>2973</v>
      </c>
      <c r="C920" t="s">
        <v>2131</v>
      </c>
    </row>
    <row r="921" spans="1:3">
      <c r="A921" t="s">
        <v>1290</v>
      </c>
      <c r="B921" t="s">
        <v>2974</v>
      </c>
      <c r="C921" t="s">
        <v>2132</v>
      </c>
    </row>
    <row r="922" spans="1:3">
      <c r="A922" t="s">
        <v>1291</v>
      </c>
      <c r="B922" t="s">
        <v>2975</v>
      </c>
      <c r="C922" t="s">
        <v>2133</v>
      </c>
    </row>
    <row r="923" spans="1:3">
      <c r="A923" t="s">
        <v>1292</v>
      </c>
      <c r="B923" t="s">
        <v>2976</v>
      </c>
      <c r="C923" t="s">
        <v>2134</v>
      </c>
    </row>
    <row r="924" spans="1:3">
      <c r="A924" t="s">
        <v>1293</v>
      </c>
      <c r="B924" t="s">
        <v>2977</v>
      </c>
      <c r="C924" t="s">
        <v>2135</v>
      </c>
    </row>
    <row r="925" spans="1:3">
      <c r="A925" t="s">
        <v>1294</v>
      </c>
      <c r="B925" t="s">
        <v>2978</v>
      </c>
      <c r="C925" t="s">
        <v>2136</v>
      </c>
    </row>
    <row r="926" spans="1:3">
      <c r="A926" t="s">
        <v>1295</v>
      </c>
      <c r="B926" t="s">
        <v>2979</v>
      </c>
      <c r="C926" t="s">
        <v>2137</v>
      </c>
    </row>
    <row r="927" spans="1:3">
      <c r="A927" t="s">
        <v>1296</v>
      </c>
      <c r="B927" t="s">
        <v>2980</v>
      </c>
      <c r="C927" t="s">
        <v>2138</v>
      </c>
    </row>
    <row r="928" spans="1:3">
      <c r="A928" t="s">
        <v>1297</v>
      </c>
      <c r="B928" t="s">
        <v>2981</v>
      </c>
      <c r="C928" t="s">
        <v>2139</v>
      </c>
    </row>
    <row r="929" spans="1:3">
      <c r="A929" t="s">
        <v>1298</v>
      </c>
      <c r="B929" t="s">
        <v>2982</v>
      </c>
      <c r="C929" t="s">
        <v>2140</v>
      </c>
    </row>
    <row r="930" spans="1:3">
      <c r="A930" t="s">
        <v>1299</v>
      </c>
      <c r="B930" t="s">
        <v>2983</v>
      </c>
      <c r="C930" t="s">
        <v>2141</v>
      </c>
    </row>
    <row r="931" spans="1:3">
      <c r="A931" t="s">
        <v>1300</v>
      </c>
      <c r="B931" t="s">
        <v>2984</v>
      </c>
      <c r="C931" t="s">
        <v>2142</v>
      </c>
    </row>
    <row r="932" spans="1:3">
      <c r="A932" t="s">
        <v>1301</v>
      </c>
      <c r="B932" t="s">
        <v>2985</v>
      </c>
      <c r="C932" t="s">
        <v>2143</v>
      </c>
    </row>
    <row r="933" spans="1:3">
      <c r="A933" t="s">
        <v>1302</v>
      </c>
      <c r="B933" t="s">
        <v>2986</v>
      </c>
      <c r="C933" t="s">
        <v>2144</v>
      </c>
    </row>
    <row r="934" spans="1:3">
      <c r="A934" t="s">
        <v>1303</v>
      </c>
      <c r="B934" t="s">
        <v>2987</v>
      </c>
      <c r="C934" t="s">
        <v>2145</v>
      </c>
    </row>
    <row r="935" spans="1:3">
      <c r="A935" t="s">
        <v>1304</v>
      </c>
      <c r="B935" t="s">
        <v>2988</v>
      </c>
      <c r="C935" t="s">
        <v>2146</v>
      </c>
    </row>
    <row r="936" spans="1:3">
      <c r="A936" t="s">
        <v>1305</v>
      </c>
      <c r="B936" t="s">
        <v>2989</v>
      </c>
      <c r="C936" t="s">
        <v>2147</v>
      </c>
    </row>
    <row r="937" spans="1:3">
      <c r="A937" t="s">
        <v>1306</v>
      </c>
      <c r="B937" t="s">
        <v>2990</v>
      </c>
      <c r="C937" t="s">
        <v>2148</v>
      </c>
    </row>
    <row r="938" spans="1:3">
      <c r="A938" t="s">
        <v>1307</v>
      </c>
      <c r="B938" t="s">
        <v>2991</v>
      </c>
      <c r="C938" t="s">
        <v>2149</v>
      </c>
    </row>
    <row r="939" spans="1:3">
      <c r="A939" t="s">
        <v>1308</v>
      </c>
      <c r="B939" t="s">
        <v>2992</v>
      </c>
      <c r="C939" t="s">
        <v>2150</v>
      </c>
    </row>
    <row r="940" spans="1:3">
      <c r="A940" t="s">
        <v>1309</v>
      </c>
      <c r="B940" t="s">
        <v>2993</v>
      </c>
      <c r="C940" t="s">
        <v>2151</v>
      </c>
    </row>
    <row r="941" spans="1:3">
      <c r="A941" t="s">
        <v>1310</v>
      </c>
      <c r="B941" t="s">
        <v>2994</v>
      </c>
      <c r="C941" t="s">
        <v>2152</v>
      </c>
    </row>
    <row r="942" spans="1:3">
      <c r="A942" t="s">
        <v>1311</v>
      </c>
      <c r="B942" t="s">
        <v>2995</v>
      </c>
      <c r="C942" t="s">
        <v>2153</v>
      </c>
    </row>
    <row r="943" spans="1:3">
      <c r="A943" t="s">
        <v>1312</v>
      </c>
      <c r="B943" t="s">
        <v>2995</v>
      </c>
      <c r="C943" t="s">
        <v>2153</v>
      </c>
    </row>
    <row r="944" spans="1:3">
      <c r="A944" t="s">
        <v>1313</v>
      </c>
      <c r="B944" t="s">
        <v>2996</v>
      </c>
      <c r="C944" t="s">
        <v>2154</v>
      </c>
    </row>
    <row r="945" spans="1:3">
      <c r="A945" t="s">
        <v>1314</v>
      </c>
      <c r="B945" t="s">
        <v>2997</v>
      </c>
      <c r="C945" t="s">
        <v>2155</v>
      </c>
    </row>
    <row r="946" spans="1:3">
      <c r="A946" t="s">
        <v>1315</v>
      </c>
      <c r="B946" t="s">
        <v>2998</v>
      </c>
      <c r="C946" t="s">
        <v>2156</v>
      </c>
    </row>
    <row r="947" spans="1:3">
      <c r="A947" t="s">
        <v>1316</v>
      </c>
      <c r="B947" t="s">
        <v>2999</v>
      </c>
      <c r="C947" t="s">
        <v>2157</v>
      </c>
    </row>
    <row r="948" spans="1:3">
      <c r="A948" t="s">
        <v>1317</v>
      </c>
      <c r="B948" t="s">
        <v>3000</v>
      </c>
      <c r="C948" t="s">
        <v>2158</v>
      </c>
    </row>
    <row r="949" spans="1:3">
      <c r="A949" t="s">
        <v>1318</v>
      </c>
      <c r="B949" t="s">
        <v>3001</v>
      </c>
      <c r="C949" t="s">
        <v>2159</v>
      </c>
    </row>
    <row r="950" spans="1:3">
      <c r="A950" t="s">
        <v>1319</v>
      </c>
      <c r="B950" t="s">
        <v>3002</v>
      </c>
      <c r="C950" t="s">
        <v>2160</v>
      </c>
    </row>
    <row r="951" spans="1:3">
      <c r="A951" t="s">
        <v>1320</v>
      </c>
      <c r="B951" t="s">
        <v>3002</v>
      </c>
      <c r="C951" t="s">
        <v>2160</v>
      </c>
    </row>
    <row r="952" spans="1:3">
      <c r="A952" t="s">
        <v>1321</v>
      </c>
      <c r="B952" t="s">
        <v>3003</v>
      </c>
      <c r="C952" t="s">
        <v>2161</v>
      </c>
    </row>
    <row r="953" spans="1:3">
      <c r="A953" t="s">
        <v>1322</v>
      </c>
      <c r="B953" t="s">
        <v>3004</v>
      </c>
      <c r="C953" t="s">
        <v>2162</v>
      </c>
    </row>
    <row r="954" spans="1:3">
      <c r="A954" t="s">
        <v>1323</v>
      </c>
      <c r="B954" t="s">
        <v>3005</v>
      </c>
      <c r="C954" t="s">
        <v>2163</v>
      </c>
    </row>
    <row r="955" spans="1:3">
      <c r="A955" t="s">
        <v>1324</v>
      </c>
      <c r="B955" t="s">
        <v>3005</v>
      </c>
      <c r="C955" t="s">
        <v>2163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A9B3-8B58-4E41-9C79-7A94D1885769}">
  <dimension ref="A1:L15"/>
  <sheetViews>
    <sheetView workbookViewId="0">
      <selection activeCell="E11" sqref="E11"/>
    </sheetView>
  </sheetViews>
  <sheetFormatPr defaultColWidth="10.85546875" defaultRowHeight="15"/>
  <cols>
    <col min="1" max="1" width="42.140625" style="65" customWidth="1"/>
    <col min="2" max="2" width="30.28515625" style="65" bestFit="1" customWidth="1"/>
    <col min="3" max="3" width="12.42578125" style="65" bestFit="1" customWidth="1"/>
    <col min="4" max="9" width="10.85546875" style="65"/>
    <col min="10" max="10" width="30.7109375" style="65" bestFit="1" customWidth="1"/>
    <col min="11" max="16384" width="10.85546875" style="65"/>
  </cols>
  <sheetData>
    <row r="1" spans="1:12">
      <c r="D1" s="65" t="s">
        <v>177</v>
      </c>
      <c r="E1" s="65" t="s">
        <v>177</v>
      </c>
      <c r="F1" s="65" t="s">
        <v>177</v>
      </c>
      <c r="G1" s="65" t="s">
        <v>177</v>
      </c>
      <c r="H1" s="65" t="s">
        <v>177</v>
      </c>
      <c r="I1" s="65" t="s">
        <v>177</v>
      </c>
      <c r="J1" s="65" t="s">
        <v>177</v>
      </c>
    </row>
    <row r="2" spans="1:12" ht="15.75" thickBot="1"/>
    <row r="3" spans="1:12">
      <c r="A3" s="65" t="s">
        <v>174</v>
      </c>
      <c r="B3" s="65" t="s">
        <v>175</v>
      </c>
      <c r="C3" s="65" t="s">
        <v>176</v>
      </c>
      <c r="D3" s="65" t="s">
        <v>88</v>
      </c>
      <c r="E3" s="65" t="s">
        <v>89</v>
      </c>
      <c r="F3" s="65" t="s">
        <v>58</v>
      </c>
      <c r="G3" s="65" t="s">
        <v>52</v>
      </c>
      <c r="H3" s="65" t="s">
        <v>49</v>
      </c>
      <c r="I3" s="65" t="s">
        <v>170</v>
      </c>
      <c r="J3" s="94" t="s">
        <v>181</v>
      </c>
      <c r="K3" s="104" t="s">
        <v>276</v>
      </c>
      <c r="L3" s="101" t="s">
        <v>277</v>
      </c>
    </row>
    <row r="4" spans="1:12" ht="16.5">
      <c r="A4" s="66" t="s">
        <v>124</v>
      </c>
      <c r="B4" s="72">
        <v>40.078000000000003</v>
      </c>
      <c r="C4" s="64" t="s">
        <v>206</v>
      </c>
      <c r="D4" s="65">
        <f>VLOOKUP(C4,'ขนมจีบ ก.'!H:J,3,0)</f>
        <v>0.5811465292305803</v>
      </c>
      <c r="E4" s="65">
        <f>VLOOKUP(C4,'ลูกชิ้น ก.'!H:J,3,0)</f>
        <v>1.2770167728194985</v>
      </c>
      <c r="F4" s="65">
        <f>VLOOKUP(C4,'จิ้งหรีด ก.'!I:K,3,0)</f>
        <v>1.1870821995628507</v>
      </c>
      <c r="H4" s="65">
        <f>VLOOKUP(C4,'น้ำปลา ก.'!I:K,3,0)</f>
        <v>0.11651376289259555</v>
      </c>
      <c r="I4" s="65">
        <f>VLOOKUP(C4,'ผลิตภัณฑ์ซุปไก่สกัด มล.'!I:K,3,0)</f>
        <v>0.36349641413041783</v>
      </c>
      <c r="J4" s="95">
        <f t="shared" ref="J4:J15" si="0">SUM(D4:I4)</f>
        <v>3.525255678635943</v>
      </c>
      <c r="K4" s="65">
        <f>VLOOKUP(C4,'VMH flux'!B:C,2,0)</f>
        <v>23.685690403712801</v>
      </c>
      <c r="L4" s="105">
        <f>J4+K4</f>
        <v>27.210946082348745</v>
      </c>
    </row>
    <row r="5" spans="1:12" ht="16.5">
      <c r="A5" s="66" t="s">
        <v>127</v>
      </c>
      <c r="B5" s="73">
        <v>22.989768999999999</v>
      </c>
      <c r="C5" s="64" t="s">
        <v>212</v>
      </c>
      <c r="D5" s="65">
        <f>VLOOKUP(C5,'ขนมจีบ ก.'!H:J,3,0)</f>
        <v>32.039639140248148</v>
      </c>
      <c r="E5" s="65">
        <f>VLOOKUP(C5,'ลูกชิ้น ก.'!H:J,3,0)</f>
        <v>48.680005604544171</v>
      </c>
      <c r="F5" s="65">
        <f>VLOOKUP(C5,'จิ้งหรีด ก.'!I:K,3,0)</f>
        <v>2.3689608661442731</v>
      </c>
      <c r="G5" s="65">
        <f>VLOOKUP(C5,'ข้าวต้มมัด ก.'!I:K,3,0)</f>
        <v>8.4083200615245151</v>
      </c>
      <c r="H5" s="65">
        <f>VLOOKUP(C5,'น้ำปลา ก.'!I:K,3,0)</f>
        <v>34.97537729783307</v>
      </c>
      <c r="I5" s="65">
        <f>VLOOKUP(C5,'ผลิตภัณฑ์ซุปไก่สกัด มล.'!I:K,3,0)</f>
        <v>19.010468463844354</v>
      </c>
      <c r="J5" s="95">
        <f t="shared" si="0"/>
        <v>145.48277143413853</v>
      </c>
      <c r="K5" s="65">
        <f>VLOOKUP(C5,'VMH flux'!B:C,2,0)</f>
        <v>68.108382512658295</v>
      </c>
      <c r="L5" s="105">
        <f t="shared" ref="L5:L15" si="1">J5+K5</f>
        <v>213.59115394679682</v>
      </c>
    </row>
    <row r="6" spans="1:12">
      <c r="A6" s="66" t="s">
        <v>128</v>
      </c>
      <c r="B6" s="74">
        <v>55.844999999999999</v>
      </c>
      <c r="C6" s="65" t="s">
        <v>207</v>
      </c>
      <c r="D6" s="65">
        <f>VLOOKUP(C6,'ขนมจีบ ก.'!H:J,3,0)</f>
        <v>3.6493494088441755E-2</v>
      </c>
      <c r="E6" s="65">
        <f>VLOOKUP(C6,'ลูกชิ้น ก.'!H:J,3,0)</f>
        <v>2.1384304625745011E-2</v>
      </c>
      <c r="F6" s="65">
        <f>VLOOKUP(C6,'จิ้งหรีด ก.'!I:K,3,0)</f>
        <v>0.10649091322875803</v>
      </c>
      <c r="H6" s="65">
        <f>VLOOKUP(C6,'น้ำปลา ก.'!I:K,3,0)</f>
        <v>1.5115533633122168E-3</v>
      </c>
      <c r="I6" s="65">
        <f>VLOOKUP(C6,'ผลิตภัณฑ์ซุปไก่สกัด มล.'!I:K,3,0)</f>
        <v>2.0869491321362895E-2</v>
      </c>
      <c r="J6" s="95">
        <f t="shared" si="0"/>
        <v>0.18674975662761992</v>
      </c>
      <c r="K6" s="65">
        <f>VLOOKUP(C6,'VMH flux'!B:C,2,0)</f>
        <v>8.7086972871340304E-2</v>
      </c>
      <c r="L6" s="105">
        <f t="shared" si="1"/>
        <v>0.27383672949896021</v>
      </c>
    </row>
    <row r="7" spans="1:12">
      <c r="A7" s="66" t="s">
        <v>129</v>
      </c>
      <c r="B7" s="67">
        <v>286.45999999999998</v>
      </c>
      <c r="C7" s="68" t="s">
        <v>252</v>
      </c>
      <c r="D7" s="65">
        <f>VLOOKUP(C7,'ขนมจีบ ก.'!H:J,3,0)</f>
        <v>3.0490108477409412E-2</v>
      </c>
      <c r="J7" s="95">
        <f t="shared" si="0"/>
        <v>3.0490108477409412E-2</v>
      </c>
      <c r="K7" s="65">
        <f>VLOOKUP(C7,'VMH flux'!B:C,2,0)</f>
        <v>2.13434346325871E-3</v>
      </c>
      <c r="L7" s="105">
        <f t="shared" si="1"/>
        <v>3.2624451940668125E-2</v>
      </c>
    </row>
    <row r="8" spans="1:12">
      <c r="A8" s="66" t="s">
        <v>132</v>
      </c>
      <c r="B8" s="67">
        <v>286.45999999999998</v>
      </c>
      <c r="C8" s="68" t="s">
        <v>252</v>
      </c>
      <c r="D8" s="65">
        <f>VLOOKUP(C8,'ขนมจีบ ก.'!H:J,3,0)</f>
        <v>3.0490108477409412E-2</v>
      </c>
      <c r="J8" s="95">
        <f t="shared" si="0"/>
        <v>3.0490108477409412E-2</v>
      </c>
      <c r="K8" s="65">
        <f>VLOOKUP(C8,'VMH flux'!B:C,2,0)</f>
        <v>2.13434346325871E-3</v>
      </c>
      <c r="L8" s="105">
        <f t="shared" si="1"/>
        <v>3.2624451940668125E-2</v>
      </c>
    </row>
    <row r="9" spans="1:12" ht="16.5">
      <c r="A9" s="66" t="s">
        <v>134</v>
      </c>
      <c r="B9" s="67">
        <v>265.35500000000002</v>
      </c>
      <c r="C9" s="64" t="s">
        <v>239</v>
      </c>
      <c r="D9" s="65">
        <f>VLOOKUP(C9,'ขนมจีบ ก.'!H:J,3,0)</f>
        <v>6.0344419877036226E-3</v>
      </c>
      <c r="F9" s="65">
        <f>VLOOKUP(C9,'จิ้งหรีด ก.'!I:K,3,0)</f>
        <v>8.4927524804749024E-4</v>
      </c>
      <c r="H9" s="65">
        <f>VLOOKUP(C9,'น้ำปลา ก.'!I:K,3,0)</f>
        <v>2.0643459773175853E-4</v>
      </c>
      <c r="J9" s="95">
        <f t="shared" si="0"/>
        <v>7.0901518334828715E-3</v>
      </c>
      <c r="K9" s="65">
        <f>VLOOKUP(C9,'VMH flux'!B:C,2,0)</f>
        <v>4.6470650970437304E-3</v>
      </c>
      <c r="L9" s="105">
        <f t="shared" si="1"/>
        <v>1.1737216930526602E-2</v>
      </c>
    </row>
    <row r="10" spans="1:12" ht="16.5">
      <c r="A10" s="66" t="s">
        <v>135</v>
      </c>
      <c r="B10" s="73">
        <v>376.36</v>
      </c>
      <c r="C10" s="64" t="s">
        <v>240</v>
      </c>
      <c r="D10" s="65">
        <f>VLOOKUP(C10,'ขนมจีบ ก.'!H:J,3,0)</f>
        <v>7.7356754830824211E-5</v>
      </c>
      <c r="F10" s="65">
        <f>VLOOKUP(C10,'จิ้งหรีด ก.'!I:K,3,0)</f>
        <v>3.1768971041406563E-3</v>
      </c>
      <c r="H10" s="65">
        <f>VLOOKUP(C10,'น้ำปลา ก.'!I:K,3,0)</f>
        <v>1.6702231764833444E-5</v>
      </c>
      <c r="I10" s="65">
        <f>VLOOKUP(C10,'ผลิตภัณฑ์ซุปไก่สกัด มล.'!I:K,3,0)</f>
        <v>1.1612452932446766E-3</v>
      </c>
      <c r="J10" s="95">
        <f t="shared" si="0"/>
        <v>4.4322013839809904E-3</v>
      </c>
      <c r="K10" s="65">
        <f>VLOOKUP(C10,'VMH flux'!B:C,2,0)</f>
        <v>3.9816789017225098E-3</v>
      </c>
      <c r="L10" s="105">
        <f t="shared" si="1"/>
        <v>8.4138802857035011E-3</v>
      </c>
    </row>
    <row r="11" spans="1:12">
      <c r="A11" s="69" t="s">
        <v>143</v>
      </c>
      <c r="B11" s="75">
        <v>30.973762000000001</v>
      </c>
      <c r="C11" s="65" t="s">
        <v>210</v>
      </c>
      <c r="E11" s="65">
        <f>VLOOKUP(C11,'ลูกชิ้น ก.'!H:J,3,0)</f>
        <v>8.4821930316840621</v>
      </c>
      <c r="F11" s="65">
        <f>VLOOKUP(C11,'จิ้งหรีด ก.'!I:K,3,0)</f>
        <v>3.7389616687185225</v>
      </c>
      <c r="H11" s="65">
        <f>VLOOKUP(C11,'น้ำปลา ก.'!I:K,3,0)</f>
        <v>2.899252021765443E-2</v>
      </c>
      <c r="I11" s="65">
        <f>VLOOKUP(C11,'ผลิตภัณฑ์ซุปไก่สกัด มล.'!I:K,3,0)</f>
        <v>11.288167799973838</v>
      </c>
      <c r="J11" s="95">
        <f t="shared" si="0"/>
        <v>23.538315020594077</v>
      </c>
      <c r="K11" s="65">
        <f>VLOOKUP(C11,'VMH flux'!B:C,2,0)</f>
        <v>13.1702200370288</v>
      </c>
      <c r="L11" s="105">
        <f t="shared" si="1"/>
        <v>36.708535057622875</v>
      </c>
    </row>
    <row r="12" spans="1:12">
      <c r="A12" s="69" t="s">
        <v>144</v>
      </c>
      <c r="B12" s="72">
        <v>39.098300000000002</v>
      </c>
      <c r="C12" s="65" t="s">
        <v>211</v>
      </c>
      <c r="E12" s="65">
        <f>VLOOKUP(C12,'ลูกชิ้น ก.'!H:J,3,0)</f>
        <v>6.1087387012976544</v>
      </c>
      <c r="F12" s="65">
        <f>VLOOKUP(C12,'จิ้งหรีด ก.'!I:K,3,0)</f>
        <v>4.8993311327805946</v>
      </c>
      <c r="G12" s="65">
        <f>VLOOKUP(C12,'ข้าวต้มมัด ก.'!I:K,3,0)</f>
        <v>6.3716030714512399</v>
      </c>
      <c r="I12" s="65">
        <f>VLOOKUP(C12,'ผลิตภัณฑ์ซุปไก่สกัด มล.'!I:K,3,0)</f>
        <v>31.050389414882666</v>
      </c>
      <c r="J12" s="95">
        <f t="shared" si="0"/>
        <v>48.430062320412155</v>
      </c>
      <c r="K12" s="65">
        <f>VLOOKUP(C12,'VMH flux'!B:C,2,0)</f>
        <v>67.654555313146602</v>
      </c>
      <c r="L12" s="105">
        <f t="shared" si="1"/>
        <v>116.08461763355876</v>
      </c>
    </row>
    <row r="13" spans="1:12">
      <c r="A13" s="69" t="s">
        <v>149</v>
      </c>
      <c r="B13" s="75">
        <v>386.654</v>
      </c>
      <c r="C13" s="65" t="s">
        <v>205</v>
      </c>
      <c r="E13" s="65">
        <f>VLOOKUP(C13,'ลูกชิ้น ก.'!H:J,3,0)</f>
        <v>0.14560383713388678</v>
      </c>
      <c r="F13" s="65">
        <f>VLOOKUP(C13,'จิ้งหรีด ก.'!I:K,3,0)</f>
        <v>0.31570782435042521</v>
      </c>
      <c r="J13" s="95">
        <f t="shared" si="0"/>
        <v>0.46131166148431202</v>
      </c>
      <c r="K13" s="65">
        <f>VLOOKUP(C13,'VMH flux'!B:C,2,0)</f>
        <v>0.92374102394003899</v>
      </c>
      <c r="L13" s="105">
        <f t="shared" si="1"/>
        <v>1.385052685424351</v>
      </c>
    </row>
    <row r="14" spans="1:12">
      <c r="A14" s="70" t="s">
        <v>155</v>
      </c>
      <c r="B14" s="73">
        <v>123.10939999999999</v>
      </c>
      <c r="C14" s="65" t="s">
        <v>241</v>
      </c>
      <c r="F14" s="65">
        <f>VLOOKUP(C14,'จิ้งหรีด ก.'!I:K,3,0)</f>
        <v>1.576317585283879E-2</v>
      </c>
      <c r="I14" s="65">
        <f>VLOOKUP(C14,'ผลิตภัณฑ์ซุปไก่สกัด มล.'!I:K,3,0)</f>
        <v>1.2397613229746838</v>
      </c>
      <c r="J14" s="95">
        <f t="shared" si="0"/>
        <v>1.2555244988275225</v>
      </c>
      <c r="K14" s="65">
        <f>VLOOKUP(C14,'VMH flux'!B:C,2,0)</f>
        <v>9.3112328677370904E-2</v>
      </c>
      <c r="L14" s="105">
        <f t="shared" si="1"/>
        <v>1.3486368275048934</v>
      </c>
    </row>
    <row r="15" spans="1:12" ht="15.75" thickBot="1">
      <c r="A15" s="71" t="s">
        <v>165</v>
      </c>
      <c r="B15" s="73">
        <v>342.29649999999998</v>
      </c>
      <c r="C15" s="65" t="s">
        <v>256</v>
      </c>
      <c r="G15" s="65">
        <f>VLOOKUP(C15,'ข้าวต้มมัด ก.'!I:K,3,0)</f>
        <v>57.26846352714611</v>
      </c>
      <c r="H15" s="65">
        <f>VLOOKUP(C15,'น้ำปลา ก.'!I:K,3,0)</f>
        <v>1.8390582495651382</v>
      </c>
      <c r="J15" s="96">
        <f t="shared" si="0"/>
        <v>59.107521776711252</v>
      </c>
      <c r="K15" s="65">
        <f>VLOOKUP(C15,'VMH flux'!B:C,2,0)</f>
        <v>27.855555052418001</v>
      </c>
      <c r="L15" s="106">
        <f t="shared" si="1"/>
        <v>86.96307682912925</v>
      </c>
    </row>
  </sheetData>
  <autoFilter ref="A3:J15" xr:uid="{979AA9B3-8B58-4E41-9C79-7A94D188576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1CB2-0138-2948-A850-650D50862CC0}">
  <dimension ref="A2:K8"/>
  <sheetViews>
    <sheetView workbookViewId="0">
      <selection activeCell="K12" sqref="K12"/>
    </sheetView>
  </sheetViews>
  <sheetFormatPr defaultColWidth="11.42578125" defaultRowHeight="15"/>
  <cols>
    <col min="1" max="1" width="28.7109375" customWidth="1"/>
    <col min="8" max="8" width="40.42578125" bestFit="1" customWidth="1"/>
    <col min="10" max="10" width="21.7109375" bestFit="1" customWidth="1"/>
  </cols>
  <sheetData>
    <row r="2" spans="1:11" ht="15.75" thickBot="1"/>
    <row r="3" spans="1:11" ht="15.75" thickBot="1">
      <c r="A3" s="65"/>
      <c r="B3" s="65" t="s">
        <v>88</v>
      </c>
      <c r="C3" s="65" t="s">
        <v>89</v>
      </c>
      <c r="D3" s="65" t="s">
        <v>58</v>
      </c>
      <c r="E3" s="65" t="s">
        <v>52</v>
      </c>
      <c r="F3" s="65" t="s">
        <v>49</v>
      </c>
      <c r="G3" s="65" t="s">
        <v>170</v>
      </c>
      <c r="H3" s="94" t="s">
        <v>186</v>
      </c>
      <c r="I3" s="100" t="s">
        <v>187</v>
      </c>
      <c r="J3" s="101" t="s">
        <v>275</v>
      </c>
    </row>
    <row r="4" spans="1:11" ht="15.75" thickBot="1">
      <c r="A4" s="65" t="s">
        <v>75</v>
      </c>
      <c r="B4" s="80">
        <v>68.12166666666667</v>
      </c>
      <c r="C4">
        <v>62.75333333333333</v>
      </c>
      <c r="D4" s="79">
        <v>22.2566666666667</v>
      </c>
      <c r="E4" s="79">
        <v>88.654999999999987</v>
      </c>
      <c r="F4" s="79">
        <v>5.371666666666667</v>
      </c>
      <c r="G4" s="79">
        <v>47.573749999999997</v>
      </c>
      <c r="H4" s="65" t="s">
        <v>90</v>
      </c>
      <c r="I4" s="65"/>
      <c r="J4" s="102"/>
    </row>
    <row r="5" spans="1:11">
      <c r="A5" s="65" t="s">
        <v>182</v>
      </c>
      <c r="B5" s="65">
        <f>'ขนมจีบ ก.'!D14*'Food compostion'!B4/100</f>
        <v>81.064783333333338</v>
      </c>
      <c r="C5" s="65">
        <f>'ลูกชิ้น ก.'!D15*'Food compostion'!C4/100</f>
        <v>88.482199999999992</v>
      </c>
      <c r="D5" s="65">
        <f>'จิ้งหรีด ก.'!D14*22.2566666666667/100</f>
        <v>27.820833333333375</v>
      </c>
      <c r="E5" s="65">
        <f>'ข้าวต้มมัด ก.'!D14*88.655/100</f>
        <v>192.38135000000003</v>
      </c>
      <c r="F5" s="65">
        <f>38*F4/100</f>
        <v>2.0412333333333335</v>
      </c>
      <c r="G5" s="65">
        <f>33*G4/100</f>
        <v>15.699337499999999</v>
      </c>
      <c r="H5" s="65">
        <f>SUM(B5:G5)</f>
        <v>407.48973750000005</v>
      </c>
      <c r="I5" s="65">
        <v>1982.62</v>
      </c>
      <c r="J5" s="102">
        <f>H5+I5</f>
        <v>2390.1097374999999</v>
      </c>
      <c r="K5" s="65" t="s">
        <v>182</v>
      </c>
    </row>
    <row r="6" spans="1:11">
      <c r="A6" s="65" t="s">
        <v>183</v>
      </c>
      <c r="B6" s="65">
        <f>'ขนมจีบ ก.'!F16*'Food compostion'!B4/100</f>
        <v>15.808895618734045</v>
      </c>
      <c r="C6" s="65">
        <f>'ลูกชิ้น ก.'!F17*'Food compostion'!C4/100</f>
        <v>22.570502695487399</v>
      </c>
      <c r="D6" s="65">
        <f>'จิ้งหรีด ก.'!G16*22.2566666666667/100</f>
        <v>9.8594752132468404</v>
      </c>
      <c r="E6" s="65">
        <f>'ข้าวต้มมัด ก.'!G16*88.655/100</f>
        <v>4.151980806142034</v>
      </c>
      <c r="F6" s="65">
        <v>0.21641978846143781</v>
      </c>
      <c r="G6" s="65">
        <v>40.548182511360892</v>
      </c>
      <c r="H6" s="65">
        <f>SUM(B6:G6)</f>
        <v>93.155456633432649</v>
      </c>
      <c r="I6" s="65">
        <v>79.33</v>
      </c>
      <c r="J6" s="102">
        <f t="shared" ref="J6:J8" si="0">H6+I6</f>
        <v>172.48545663343265</v>
      </c>
      <c r="K6" s="65" t="s">
        <v>183</v>
      </c>
    </row>
    <row r="7" spans="1:11">
      <c r="A7" s="65" t="s">
        <v>184</v>
      </c>
      <c r="B7" s="65">
        <f>'ขนมจีบ ก.'!F17*'Food compostion'!B4/100</f>
        <v>19.943081949968363</v>
      </c>
      <c r="C7" s="65">
        <f>'ลูกชิ้น ก.'!F18*'Food compostion'!C4/100</f>
        <v>10.287235922433034</v>
      </c>
      <c r="D7" s="65">
        <f>'จิ้งหรีด ก.'!G17*22.2566666666667/100</f>
        <v>3.5994909508678949</v>
      </c>
      <c r="E7" s="65">
        <f>'ข้าวต้มมัด ก.'!G17*88.655/100</f>
        <v>5.1048944337811903</v>
      </c>
      <c r="F7" s="65">
        <v>8.9800742100181645E-4</v>
      </c>
      <c r="G7" s="65">
        <v>0</v>
      </c>
      <c r="H7" s="65">
        <f>SUM(B7:G7)</f>
        <v>38.93560126447148</v>
      </c>
      <c r="I7" s="65">
        <v>82.15</v>
      </c>
      <c r="J7" s="102">
        <f t="shared" si="0"/>
        <v>121.08560126447148</v>
      </c>
      <c r="K7" s="65" t="s">
        <v>184</v>
      </c>
    </row>
    <row r="8" spans="1:11" ht="15.75" thickBot="1">
      <c r="A8" s="65" t="s">
        <v>185</v>
      </c>
      <c r="B8" s="65">
        <f>'ขนมจีบ ก.'!F18*'Food compostion'!B4/100</f>
        <v>24.397522151932105</v>
      </c>
      <c r="C8" s="65">
        <f>'ลูกชิ้น ก.'!F19*'Food compostion'!C4/100</f>
        <v>14.211057252714289</v>
      </c>
      <c r="D8" s="65">
        <f>'จิ้งหรีด ก.'!G18*22.2566666666667/100</f>
        <v>0.43819889836652626</v>
      </c>
      <c r="E8" s="65">
        <v>58.263861804222635</v>
      </c>
      <c r="F8" s="65">
        <v>0.62950320212227329</v>
      </c>
      <c r="G8" s="65">
        <v>0</v>
      </c>
      <c r="H8" s="65">
        <f>SUM(B8:G8)</f>
        <v>97.940143309357836</v>
      </c>
      <c r="I8" s="65">
        <v>206.42</v>
      </c>
      <c r="J8" s="103">
        <f t="shared" si="0"/>
        <v>304.3601433093578</v>
      </c>
      <c r="K8" s="65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A4DD-6A0E-D147-83C0-FF8DE26C021A}">
  <dimension ref="A1:K88"/>
  <sheetViews>
    <sheetView topLeftCell="A16" workbookViewId="0">
      <selection activeCell="J1" sqref="J1:K1048576"/>
    </sheetView>
  </sheetViews>
  <sheetFormatPr defaultColWidth="11.42578125" defaultRowHeight="15"/>
  <cols>
    <col min="2" max="2" width="15.28515625" style="107" bestFit="1" customWidth="1"/>
    <col min="5" max="5" width="10.85546875" style="109"/>
    <col min="11" max="11" width="38" customWidth="1"/>
  </cols>
  <sheetData>
    <row r="1" spans="1:11">
      <c r="B1" s="107" t="s">
        <v>278</v>
      </c>
      <c r="C1" t="s">
        <v>279</v>
      </c>
      <c r="D1" t="s">
        <v>281</v>
      </c>
      <c r="E1" s="109" t="s">
        <v>280</v>
      </c>
      <c r="J1" s="110"/>
      <c r="K1" s="111" t="s">
        <v>369</v>
      </c>
    </row>
    <row r="2" spans="1:11">
      <c r="A2" t="s">
        <v>282</v>
      </c>
      <c r="B2" s="108" t="s">
        <v>188</v>
      </c>
      <c r="C2" s="98">
        <v>3.4456549693905201</v>
      </c>
      <c r="E2" s="109">
        <f t="shared" ref="E2:E33" si="0">C2+D2</f>
        <v>3.4456549693905201</v>
      </c>
      <c r="J2" s="112" t="s">
        <v>188</v>
      </c>
      <c r="K2" s="114">
        <v>3.4456549693905201</v>
      </c>
    </row>
    <row r="3" spans="1:11">
      <c r="A3" t="s">
        <v>283</v>
      </c>
      <c r="B3" s="108" t="s">
        <v>189</v>
      </c>
      <c r="C3" s="99">
        <v>5.0533276072162998</v>
      </c>
      <c r="E3" s="109">
        <f t="shared" si="0"/>
        <v>5.0533276072162998</v>
      </c>
      <c r="J3" s="112" t="s">
        <v>189</v>
      </c>
      <c r="K3" s="114">
        <v>5.0533276072162998</v>
      </c>
    </row>
    <row r="4" spans="1:11">
      <c r="A4" t="s">
        <v>284</v>
      </c>
      <c r="B4" s="108" t="s">
        <v>190</v>
      </c>
      <c r="C4" s="99">
        <v>4.2978283477376404</v>
      </c>
      <c r="E4" s="109">
        <f t="shared" si="0"/>
        <v>4.2978283477376404</v>
      </c>
      <c r="J4" s="112" t="s">
        <v>190</v>
      </c>
      <c r="K4" s="114">
        <v>4.2978283477376404</v>
      </c>
    </row>
    <row r="5" spans="1:11">
      <c r="A5" t="s">
        <v>285</v>
      </c>
      <c r="B5" s="108" t="s">
        <v>191</v>
      </c>
      <c r="C5" s="99">
        <v>19.980575465932901</v>
      </c>
      <c r="E5" s="109">
        <f t="shared" si="0"/>
        <v>19.980575465932901</v>
      </c>
      <c r="J5" s="112" t="s">
        <v>191</v>
      </c>
      <c r="K5" s="114">
        <v>19.980575465932901</v>
      </c>
    </row>
    <row r="6" spans="1:11">
      <c r="A6" t="s">
        <v>286</v>
      </c>
      <c r="B6" s="108" t="s">
        <v>192</v>
      </c>
      <c r="C6" s="99">
        <v>12.263246438514599</v>
      </c>
      <c r="E6" s="109">
        <f t="shared" si="0"/>
        <v>12.263246438514599</v>
      </c>
      <c r="J6" s="112" t="s">
        <v>192</v>
      </c>
      <c r="K6" s="114">
        <v>12.263246438514599</v>
      </c>
    </row>
    <row r="7" spans="1:11">
      <c r="A7" t="s">
        <v>287</v>
      </c>
      <c r="B7" s="108" t="s">
        <v>193</v>
      </c>
      <c r="C7" s="99">
        <v>63.532717788737699</v>
      </c>
      <c r="E7" s="109">
        <f t="shared" si="0"/>
        <v>63.532717788737699</v>
      </c>
      <c r="J7" s="112" t="s">
        <v>193</v>
      </c>
      <c r="K7" s="114">
        <v>63.532717788737699</v>
      </c>
    </row>
    <row r="8" spans="1:11">
      <c r="A8" t="s">
        <v>288</v>
      </c>
      <c r="B8" s="108" t="s">
        <v>194</v>
      </c>
      <c r="C8" s="99">
        <v>19.790561094270199</v>
      </c>
      <c r="E8" s="109">
        <f t="shared" si="0"/>
        <v>19.790561094270199</v>
      </c>
      <c r="J8" s="112" t="s">
        <v>194</v>
      </c>
      <c r="K8" s="114">
        <v>19.790561094270199</v>
      </c>
    </row>
    <row r="9" spans="1:11">
      <c r="A9" t="s">
        <v>289</v>
      </c>
      <c r="B9" s="108" t="s">
        <v>195</v>
      </c>
      <c r="C9" s="99">
        <v>3.7920337900152399</v>
      </c>
      <c r="E9" s="109">
        <f t="shared" si="0"/>
        <v>3.7920337900152399</v>
      </c>
      <c r="J9" s="112" t="s">
        <v>195</v>
      </c>
      <c r="K9" s="114">
        <v>3.7920337900152399</v>
      </c>
    </row>
    <row r="10" spans="1:11">
      <c r="A10" t="s">
        <v>290</v>
      </c>
      <c r="B10" s="108" t="s">
        <v>196</v>
      </c>
      <c r="C10" s="99">
        <v>103.43395602966601</v>
      </c>
      <c r="E10" s="109">
        <f t="shared" si="0"/>
        <v>103.43395602966601</v>
      </c>
      <c r="J10" s="112" t="s">
        <v>196</v>
      </c>
      <c r="K10" s="114">
        <v>103.43395602966601</v>
      </c>
    </row>
    <row r="11" spans="1:11">
      <c r="A11" t="s">
        <v>291</v>
      </c>
      <c r="B11" s="108" t="s">
        <v>197</v>
      </c>
      <c r="C11" s="99">
        <v>1.52270517009977</v>
      </c>
      <c r="E11" s="109">
        <f t="shared" si="0"/>
        <v>1.52270517009977</v>
      </c>
      <c r="J11" s="112" t="s">
        <v>197</v>
      </c>
      <c r="K11" s="114">
        <v>1.52270517009977</v>
      </c>
    </row>
    <row r="12" spans="1:11">
      <c r="A12" t="s">
        <v>292</v>
      </c>
      <c r="B12" s="108" t="s">
        <v>198</v>
      </c>
      <c r="C12" s="99">
        <v>0.26226797807913699</v>
      </c>
      <c r="E12" s="109">
        <f t="shared" si="0"/>
        <v>0.26226797807913699</v>
      </c>
      <c r="J12" s="112" t="s">
        <v>198</v>
      </c>
      <c r="K12" s="114">
        <v>0.26226797807913699</v>
      </c>
    </row>
    <row r="13" spans="1:11">
      <c r="A13" t="s">
        <v>293</v>
      </c>
      <c r="B13" s="108" t="s">
        <v>199</v>
      </c>
      <c r="C13" s="99">
        <v>46.321454708118999</v>
      </c>
      <c r="E13" s="109">
        <f t="shared" si="0"/>
        <v>46.321454708118999</v>
      </c>
      <c r="J13" s="112" t="s">
        <v>199</v>
      </c>
      <c r="K13" s="114">
        <v>46.321454708118999</v>
      </c>
    </row>
    <row r="14" spans="1:11">
      <c r="A14" t="s">
        <v>294</v>
      </c>
      <c r="B14" s="108" t="s">
        <v>200</v>
      </c>
      <c r="C14" s="99">
        <v>0.12681468581997901</v>
      </c>
      <c r="E14" s="109">
        <f t="shared" si="0"/>
        <v>0.12681468581997901</v>
      </c>
      <c r="J14" s="112" t="s">
        <v>200</v>
      </c>
      <c r="K14" s="114">
        <v>0.12681468581997901</v>
      </c>
    </row>
    <row r="15" spans="1:11">
      <c r="A15" t="s">
        <v>295</v>
      </c>
      <c r="B15" s="108" t="s">
        <v>201</v>
      </c>
      <c r="C15" s="99">
        <v>0.656294147246958</v>
      </c>
      <c r="E15" s="109">
        <f t="shared" si="0"/>
        <v>0.656294147246958</v>
      </c>
      <c r="J15" s="112" t="s">
        <v>201</v>
      </c>
      <c r="K15" s="114">
        <v>0.656294147246958</v>
      </c>
    </row>
    <row r="16" spans="1:11">
      <c r="A16" t="s">
        <v>296</v>
      </c>
      <c r="B16" s="108" t="s">
        <v>202</v>
      </c>
      <c r="C16" s="99">
        <v>0.19472630158063001</v>
      </c>
      <c r="E16" s="109">
        <f t="shared" si="0"/>
        <v>0.19472630158063001</v>
      </c>
      <c r="J16" s="112" t="s">
        <v>202</v>
      </c>
      <c r="K16" s="114">
        <v>0.19472630158063001</v>
      </c>
    </row>
    <row r="17" spans="1:11">
      <c r="A17" t="s">
        <v>297</v>
      </c>
      <c r="B17" s="108" t="s">
        <v>203</v>
      </c>
      <c r="C17" s="99">
        <v>0.156674341009092</v>
      </c>
      <c r="E17" s="109">
        <f t="shared" si="0"/>
        <v>0.156674341009092</v>
      </c>
      <c r="J17" s="112" t="s">
        <v>203</v>
      </c>
      <c r="K17" s="114">
        <v>0.156674341009092</v>
      </c>
    </row>
    <row r="18" spans="1:11">
      <c r="A18" t="s">
        <v>298</v>
      </c>
      <c r="B18" s="108" t="s">
        <v>204</v>
      </c>
      <c r="C18" s="99">
        <v>0.58575095967604796</v>
      </c>
      <c r="E18" s="109">
        <f t="shared" si="0"/>
        <v>0.58575095967604796</v>
      </c>
      <c r="J18" s="112" t="s">
        <v>204</v>
      </c>
      <c r="K18" s="114">
        <v>0.58575095967604796</v>
      </c>
    </row>
    <row r="19" spans="1:11">
      <c r="A19" t="s">
        <v>299</v>
      </c>
      <c r="B19" s="108" t="s">
        <v>205</v>
      </c>
      <c r="C19" s="99">
        <v>0.92374102394003899</v>
      </c>
      <c r="D19">
        <f>VLOOKUP(B19,'Flux compute'!C:L,8,0)</f>
        <v>0.46131166148431202</v>
      </c>
      <c r="E19" s="109">
        <f t="shared" si="0"/>
        <v>1.385052685424351</v>
      </c>
      <c r="J19" s="112" t="s">
        <v>205</v>
      </c>
      <c r="K19" s="114">
        <v>1.385052685424351</v>
      </c>
    </row>
    <row r="20" spans="1:11">
      <c r="A20" t="s">
        <v>300</v>
      </c>
      <c r="B20" s="108" t="s">
        <v>206</v>
      </c>
      <c r="C20" s="99">
        <v>23.685690403712801</v>
      </c>
      <c r="D20">
        <f>VLOOKUP(B20,'Flux compute'!C:L,8,0)</f>
        <v>3.525255678635943</v>
      </c>
      <c r="E20" s="109">
        <f t="shared" si="0"/>
        <v>27.210946082348745</v>
      </c>
      <c r="J20" s="112" t="s">
        <v>206</v>
      </c>
      <c r="K20" s="114">
        <v>27.210946082348745</v>
      </c>
    </row>
    <row r="21" spans="1:11">
      <c r="A21" t="s">
        <v>301</v>
      </c>
      <c r="B21" s="108" t="s">
        <v>207</v>
      </c>
      <c r="C21" s="99">
        <v>8.7086972871340304E-2</v>
      </c>
      <c r="D21">
        <f>VLOOKUP(B21,'Flux compute'!C:L,8,0)</f>
        <v>0.18674975662761992</v>
      </c>
      <c r="E21" s="109">
        <f t="shared" si="0"/>
        <v>0.27383672949896021</v>
      </c>
      <c r="J21" s="112" t="s">
        <v>207</v>
      </c>
      <c r="K21" s="114">
        <v>0.27383672949896021</v>
      </c>
    </row>
    <row r="22" spans="1:11">
      <c r="A22" t="s">
        <v>302</v>
      </c>
      <c r="B22" s="108" t="s">
        <v>208</v>
      </c>
      <c r="C22" s="99">
        <v>8.7086972871340304E-2</v>
      </c>
      <c r="E22" s="109">
        <f t="shared" si="0"/>
        <v>8.7086972871340304E-2</v>
      </c>
      <c r="J22" s="112" t="s">
        <v>208</v>
      </c>
      <c r="K22" s="114">
        <v>8.7086972871340304E-2</v>
      </c>
    </row>
    <row r="23" spans="1:11">
      <c r="A23" t="s">
        <v>303</v>
      </c>
      <c r="B23" s="108" t="s">
        <v>209</v>
      </c>
      <c r="C23" s="99">
        <v>13.352952067475799</v>
      </c>
      <c r="E23" s="109">
        <f t="shared" si="0"/>
        <v>13.352952067475799</v>
      </c>
      <c r="J23" s="112" t="s">
        <v>209</v>
      </c>
      <c r="K23" s="114">
        <v>13.352952067475799</v>
      </c>
    </row>
    <row r="24" spans="1:11">
      <c r="A24" t="s">
        <v>304</v>
      </c>
      <c r="B24" s="108" t="s">
        <v>210</v>
      </c>
      <c r="C24" s="99">
        <v>13.1702200370288</v>
      </c>
      <c r="D24">
        <f>VLOOKUP(B24,'Flux compute'!C:L,8,0)</f>
        <v>23.538315020594077</v>
      </c>
      <c r="E24" s="109">
        <f t="shared" si="0"/>
        <v>36.708535057622875</v>
      </c>
      <c r="J24" s="112" t="s">
        <v>210</v>
      </c>
      <c r="K24" s="114">
        <v>36.708535057622875</v>
      </c>
    </row>
    <row r="25" spans="1:11">
      <c r="A25" t="s">
        <v>305</v>
      </c>
      <c r="B25" s="108" t="s">
        <v>211</v>
      </c>
      <c r="C25" s="99">
        <v>67.654555313146602</v>
      </c>
      <c r="D25">
        <f>VLOOKUP(B25,'Flux compute'!C:L,8,0)</f>
        <v>48.430062320412155</v>
      </c>
      <c r="E25" s="109">
        <f t="shared" si="0"/>
        <v>116.08461763355876</v>
      </c>
      <c r="J25" s="112" t="s">
        <v>211</v>
      </c>
      <c r="K25" s="114">
        <v>116.08461763355876</v>
      </c>
    </row>
    <row r="26" spans="1:11">
      <c r="A26" t="s">
        <v>306</v>
      </c>
      <c r="B26" s="108" t="s">
        <v>212</v>
      </c>
      <c r="C26" s="99">
        <v>68.108382512658295</v>
      </c>
      <c r="D26">
        <f>VLOOKUP(B26,'Flux compute'!C:L,8,0)</f>
        <v>145.48277143413853</v>
      </c>
      <c r="E26" s="109">
        <f t="shared" si="0"/>
        <v>213.59115394679682</v>
      </c>
      <c r="J26" s="112" t="s">
        <v>212</v>
      </c>
      <c r="K26" s="114">
        <v>213.59115394679682</v>
      </c>
    </row>
    <row r="27" spans="1:11">
      <c r="A27" t="s">
        <v>307</v>
      </c>
      <c r="B27" s="108" t="s">
        <v>213</v>
      </c>
      <c r="C27" s="99">
        <v>0.111358488834506</v>
      </c>
      <c r="E27" s="109">
        <f t="shared" si="0"/>
        <v>0.111358488834506</v>
      </c>
      <c r="J27" s="112" t="s">
        <v>213</v>
      </c>
      <c r="K27" s="114">
        <v>0.111358488834506</v>
      </c>
    </row>
    <row r="28" spans="1:11">
      <c r="A28" t="s">
        <v>308</v>
      </c>
      <c r="B28" s="108" t="s">
        <v>214</v>
      </c>
      <c r="C28" s="99">
        <v>1.7168915431341102E-2</v>
      </c>
      <c r="E28" s="109">
        <f t="shared" si="0"/>
        <v>1.7168915431341102E-2</v>
      </c>
      <c r="J28" s="112" t="s">
        <v>214</v>
      </c>
      <c r="K28" s="114">
        <v>1.7168915431341102E-2</v>
      </c>
    </row>
    <row r="29" spans="1:11">
      <c r="A29" t="s">
        <v>309</v>
      </c>
      <c r="B29" s="108" t="s">
        <v>215</v>
      </c>
      <c r="C29" s="99">
        <v>5.1498674552398101E-2</v>
      </c>
      <c r="E29" s="109">
        <f t="shared" si="0"/>
        <v>5.1498674552398101E-2</v>
      </c>
      <c r="J29" s="112" t="s">
        <v>215</v>
      </c>
      <c r="K29" s="114">
        <v>5.1498674552398101E-2</v>
      </c>
    </row>
    <row r="30" spans="1:11">
      <c r="A30" t="s">
        <v>310</v>
      </c>
      <c r="B30" s="108" t="s">
        <v>216</v>
      </c>
      <c r="C30" s="99">
        <v>127565.68601764701</v>
      </c>
      <c r="E30" s="109">
        <f t="shared" si="0"/>
        <v>127565.68601764701</v>
      </c>
      <c r="J30" s="112" t="s">
        <v>216</v>
      </c>
      <c r="K30" s="114">
        <v>127565.68601764701</v>
      </c>
    </row>
    <row r="31" spans="1:11">
      <c r="A31" t="s">
        <v>311</v>
      </c>
      <c r="B31" s="108" t="s">
        <v>217</v>
      </c>
      <c r="C31" s="99">
        <v>384.48546074966799</v>
      </c>
      <c r="E31" s="109">
        <f t="shared" si="0"/>
        <v>384.48546074966799</v>
      </c>
      <c r="J31" s="112" t="s">
        <v>217</v>
      </c>
      <c r="K31" s="114">
        <v>384.48546074966799</v>
      </c>
    </row>
    <row r="32" spans="1:11">
      <c r="A32" t="s">
        <v>312</v>
      </c>
      <c r="B32" s="108" t="s">
        <v>218</v>
      </c>
      <c r="C32" s="99">
        <v>3.1263947837974899</v>
      </c>
      <c r="E32" s="109">
        <f t="shared" si="0"/>
        <v>3.1263947837974899</v>
      </c>
      <c r="J32" s="112" t="s">
        <v>218</v>
      </c>
      <c r="K32" s="114">
        <v>3.1263947837974899</v>
      </c>
    </row>
    <row r="33" spans="1:11">
      <c r="A33" t="s">
        <v>313</v>
      </c>
      <c r="B33" s="108" t="s">
        <v>219</v>
      </c>
      <c r="C33" s="99">
        <v>19.666622173419601</v>
      </c>
      <c r="E33" s="109">
        <f t="shared" si="0"/>
        <v>19.666622173419601</v>
      </c>
      <c r="J33" s="112" t="s">
        <v>219</v>
      </c>
      <c r="K33" s="114">
        <v>19.666622173419601</v>
      </c>
    </row>
    <row r="34" spans="1:11">
      <c r="A34" t="s">
        <v>314</v>
      </c>
      <c r="B34" s="108" t="s">
        <v>220</v>
      </c>
      <c r="C34" s="99">
        <v>19.4254018932264</v>
      </c>
      <c r="E34" s="109">
        <f t="shared" ref="E34:E65" si="1">C34+D34</f>
        <v>19.4254018932264</v>
      </c>
      <c r="J34" s="112" t="s">
        <v>220</v>
      </c>
      <c r="K34" s="114">
        <v>19.4254018932264</v>
      </c>
    </row>
    <row r="35" spans="1:11">
      <c r="A35" t="s">
        <v>315</v>
      </c>
      <c r="B35" s="108" t="s">
        <v>221</v>
      </c>
      <c r="C35" s="99">
        <v>33.247622794037497</v>
      </c>
      <c r="E35" s="109">
        <f t="shared" si="1"/>
        <v>33.247622794037497</v>
      </c>
      <c r="J35" s="112" t="s">
        <v>221</v>
      </c>
      <c r="K35" s="114">
        <v>33.247622794037497</v>
      </c>
    </row>
    <row r="36" spans="1:11">
      <c r="A36" t="s">
        <v>316</v>
      </c>
      <c r="B36" s="108" t="s">
        <v>222</v>
      </c>
      <c r="C36" s="99">
        <v>27.343190518731902</v>
      </c>
      <c r="E36" s="109">
        <f t="shared" si="1"/>
        <v>27.343190518731902</v>
      </c>
      <c r="J36" s="112" t="s">
        <v>222</v>
      </c>
      <c r="K36" s="114">
        <v>27.343190518731902</v>
      </c>
    </row>
    <row r="37" spans="1:11">
      <c r="A37" t="s">
        <v>317</v>
      </c>
      <c r="B37" s="108" t="s">
        <v>223</v>
      </c>
      <c r="C37" s="99">
        <v>9.4396932403913105</v>
      </c>
      <c r="E37" s="109">
        <f t="shared" si="1"/>
        <v>9.4396932403913105</v>
      </c>
      <c r="J37" s="112" t="s">
        <v>223</v>
      </c>
      <c r="K37" s="114">
        <v>9.4396932403913105</v>
      </c>
    </row>
    <row r="38" spans="1:11">
      <c r="A38" t="s">
        <v>318</v>
      </c>
      <c r="B38" s="108" t="s">
        <v>224</v>
      </c>
      <c r="C38" s="99">
        <v>15.4971895845428</v>
      </c>
      <c r="E38" s="109">
        <f t="shared" si="1"/>
        <v>15.4971895845428</v>
      </c>
      <c r="J38" s="112" t="s">
        <v>224</v>
      </c>
      <c r="K38" s="114">
        <v>15.4971895845428</v>
      </c>
    </row>
    <row r="39" spans="1:11">
      <c r="A39" t="s">
        <v>319</v>
      </c>
      <c r="B39" s="108" t="s">
        <v>225</v>
      </c>
      <c r="C39" s="99">
        <v>11.0217436537087</v>
      </c>
      <c r="E39" s="109">
        <f t="shared" si="1"/>
        <v>11.0217436537087</v>
      </c>
      <c r="J39" s="112" t="s">
        <v>225</v>
      </c>
      <c r="K39" s="114">
        <v>11.0217436537087</v>
      </c>
    </row>
    <row r="40" spans="1:11">
      <c r="A40" t="s">
        <v>320</v>
      </c>
      <c r="B40" s="108" t="s">
        <v>226</v>
      </c>
      <c r="C40" s="99">
        <v>25.4872838493405</v>
      </c>
      <c r="E40" s="109">
        <f t="shared" si="1"/>
        <v>25.4872838493405</v>
      </c>
      <c r="J40" s="112" t="s">
        <v>226</v>
      </c>
      <c r="K40" s="114">
        <v>25.4872838493405</v>
      </c>
    </row>
    <row r="41" spans="1:11">
      <c r="A41" t="s">
        <v>321</v>
      </c>
      <c r="B41" s="108" t="s">
        <v>227</v>
      </c>
      <c r="C41" s="99">
        <v>22.822866304166102</v>
      </c>
      <c r="E41" s="109">
        <f t="shared" si="1"/>
        <v>22.822866304166102</v>
      </c>
      <c r="J41" s="112" t="s">
        <v>227</v>
      </c>
      <c r="K41" s="114">
        <v>22.822866304166102</v>
      </c>
    </row>
    <row r="42" spans="1:11">
      <c r="A42" t="s">
        <v>322</v>
      </c>
      <c r="B42" s="108" t="s">
        <v>228</v>
      </c>
      <c r="C42" s="99">
        <v>9.3287939899944998</v>
      </c>
      <c r="E42" s="109">
        <f t="shared" si="1"/>
        <v>9.3287939899944998</v>
      </c>
      <c r="J42" s="112" t="s">
        <v>228</v>
      </c>
      <c r="K42" s="114">
        <v>9.3287939899944998</v>
      </c>
    </row>
    <row r="43" spans="1:11">
      <c r="A43" t="s">
        <v>323</v>
      </c>
      <c r="B43" s="108" t="s">
        <v>229</v>
      </c>
      <c r="C43" s="99">
        <v>17.098698890600001</v>
      </c>
      <c r="E43" s="109">
        <f t="shared" si="1"/>
        <v>17.098698890600001</v>
      </c>
      <c r="J43" s="112" t="s">
        <v>229</v>
      </c>
      <c r="K43" s="114">
        <v>17.098698890600001</v>
      </c>
    </row>
    <row r="44" spans="1:11">
      <c r="A44" t="s">
        <v>324</v>
      </c>
      <c r="B44" s="108" t="s">
        <v>230</v>
      </c>
      <c r="C44" s="99">
        <v>17.098698890600001</v>
      </c>
      <c r="E44" s="109">
        <f t="shared" si="1"/>
        <v>17.098698890600001</v>
      </c>
      <c r="J44" s="112" t="s">
        <v>230</v>
      </c>
      <c r="K44" s="114">
        <v>17.098698890600001</v>
      </c>
    </row>
    <row r="45" spans="1:11">
      <c r="A45" t="s">
        <v>325</v>
      </c>
      <c r="B45" s="108" t="s">
        <v>231</v>
      </c>
      <c r="C45" s="99">
        <v>23.771292867919801</v>
      </c>
      <c r="E45" s="109">
        <f t="shared" si="1"/>
        <v>23.771292867919801</v>
      </c>
      <c r="J45" s="112" t="s">
        <v>231</v>
      </c>
      <c r="K45" s="114">
        <v>23.771292867919801</v>
      </c>
    </row>
    <row r="46" spans="1:11">
      <c r="A46" t="s">
        <v>326</v>
      </c>
      <c r="B46" s="108" t="s">
        <v>232</v>
      </c>
      <c r="C46" s="99">
        <v>23.771292867919801</v>
      </c>
      <c r="E46" s="109">
        <f t="shared" si="1"/>
        <v>23.771292867919801</v>
      </c>
      <c r="J46" s="112" t="s">
        <v>232</v>
      </c>
      <c r="K46" s="114">
        <v>23.771292867919801</v>
      </c>
    </row>
    <row r="47" spans="1:11">
      <c r="A47" t="s">
        <v>327</v>
      </c>
      <c r="B47" s="108" t="s">
        <v>233</v>
      </c>
      <c r="C47" s="99">
        <v>63.777741506542903</v>
      </c>
      <c r="E47" s="109">
        <f t="shared" si="1"/>
        <v>63.777741506542903</v>
      </c>
      <c r="J47" s="112" t="s">
        <v>233</v>
      </c>
      <c r="K47" s="114">
        <v>63.777741506542903</v>
      </c>
    </row>
    <row r="48" spans="1:11">
      <c r="A48" t="s">
        <v>328</v>
      </c>
      <c r="B48" s="108" t="s">
        <v>234</v>
      </c>
      <c r="C48" s="99">
        <v>34.285992705144501</v>
      </c>
      <c r="E48" s="109">
        <f t="shared" si="1"/>
        <v>34.285992705144501</v>
      </c>
      <c r="J48" s="112" t="s">
        <v>234</v>
      </c>
      <c r="K48" s="114">
        <v>34.285992705144501</v>
      </c>
    </row>
    <row r="49" spans="1:11">
      <c r="A49" t="s">
        <v>329</v>
      </c>
      <c r="B49" s="108" t="s">
        <v>235</v>
      </c>
      <c r="C49" s="99">
        <v>10.904091444057</v>
      </c>
      <c r="E49" s="109">
        <f t="shared" si="1"/>
        <v>10.904091444057</v>
      </c>
      <c r="J49" s="112" t="s">
        <v>235</v>
      </c>
      <c r="K49" s="114">
        <v>10.904091444057</v>
      </c>
    </row>
    <row r="50" spans="1:11">
      <c r="A50" t="s">
        <v>330</v>
      </c>
      <c r="B50" s="108" t="s">
        <v>236</v>
      </c>
      <c r="C50" s="99">
        <v>10.904091444057</v>
      </c>
      <c r="E50" s="109">
        <f t="shared" si="1"/>
        <v>10.904091444057</v>
      </c>
      <c r="J50" s="112" t="s">
        <v>236</v>
      </c>
      <c r="K50" s="114">
        <v>10.904091444057</v>
      </c>
    </row>
    <row r="51" spans="1:11">
      <c r="A51" t="s">
        <v>331</v>
      </c>
      <c r="B51" s="108" t="s">
        <v>237</v>
      </c>
      <c r="C51" s="99">
        <v>25.544545477036401</v>
      </c>
      <c r="E51" s="109">
        <f t="shared" si="1"/>
        <v>25.544545477036401</v>
      </c>
      <c r="J51" s="112" t="s">
        <v>237</v>
      </c>
      <c r="K51" s="114">
        <v>25.544545477036401</v>
      </c>
    </row>
    <row r="52" spans="1:11">
      <c r="A52" t="s">
        <v>332</v>
      </c>
      <c r="B52" s="108" t="s">
        <v>238</v>
      </c>
      <c r="C52" s="99">
        <v>0.27887402764564301</v>
      </c>
      <c r="E52" s="109">
        <f t="shared" si="1"/>
        <v>0.27887402764564301</v>
      </c>
      <c r="J52" s="112" t="s">
        <v>238</v>
      </c>
      <c r="K52" s="114">
        <v>0.27887402764564301</v>
      </c>
    </row>
    <row r="53" spans="1:11">
      <c r="A53" t="s">
        <v>333</v>
      </c>
      <c r="B53" s="108" t="s">
        <v>239</v>
      </c>
      <c r="C53" s="99">
        <v>4.6470650970437304E-3</v>
      </c>
      <c r="D53">
        <f>VLOOKUP(B53,'Flux compute'!C:L,8,0)</f>
        <v>7.0901518334828715E-3</v>
      </c>
      <c r="E53" s="109">
        <f t="shared" si="1"/>
        <v>1.1737216930526602E-2</v>
      </c>
      <c r="J53" s="112" t="s">
        <v>239</v>
      </c>
      <c r="K53" s="114">
        <v>1.1737216930526602E-2</v>
      </c>
    </row>
    <row r="54" spans="1:11">
      <c r="A54" t="s">
        <v>334</v>
      </c>
      <c r="B54" s="108" t="s">
        <v>240</v>
      </c>
      <c r="C54" s="99">
        <v>3.9816789017225098E-3</v>
      </c>
      <c r="D54">
        <f>VLOOKUP(B54,'Flux compute'!C:L,8,0)</f>
        <v>4.4322013839809904E-3</v>
      </c>
      <c r="E54" s="109">
        <f t="shared" si="1"/>
        <v>8.4138802857035011E-3</v>
      </c>
      <c r="J54" s="112" t="s">
        <v>240</v>
      </c>
      <c r="K54" s="114">
        <v>8.4138802857035011E-3</v>
      </c>
    </row>
    <row r="55" spans="1:11">
      <c r="A55" t="s">
        <v>335</v>
      </c>
      <c r="B55" s="108" t="s">
        <v>241</v>
      </c>
      <c r="C55" s="99">
        <v>9.3112328677370904E-2</v>
      </c>
      <c r="D55">
        <f>VLOOKUP(B55,'Flux compute'!C:L,8,0)</f>
        <v>1.2555244988275225</v>
      </c>
      <c r="E55" s="109">
        <f t="shared" si="1"/>
        <v>1.3486368275048934</v>
      </c>
      <c r="J55" s="112" t="s">
        <v>241</v>
      </c>
      <c r="K55" s="114">
        <v>1.3486368275048934</v>
      </c>
    </row>
    <row r="56" spans="1:11">
      <c r="A56" t="s">
        <v>336</v>
      </c>
      <c r="B56" s="108" t="s">
        <v>242</v>
      </c>
      <c r="C56" s="99">
        <v>9.3094716379828496E-2</v>
      </c>
      <c r="E56" s="109">
        <f t="shared" si="1"/>
        <v>9.3094716379828496E-2</v>
      </c>
      <c r="J56" s="112" t="s">
        <v>242</v>
      </c>
      <c r="K56" s="114">
        <v>9.3094716379828496E-2</v>
      </c>
    </row>
    <row r="57" spans="1:11">
      <c r="A57" t="s">
        <v>337</v>
      </c>
      <c r="B57" s="108" t="s">
        <v>243</v>
      </c>
      <c r="C57" s="99">
        <v>2.7681258964289499E-2</v>
      </c>
      <c r="E57" s="109">
        <f t="shared" si="1"/>
        <v>2.7681258964289499E-2</v>
      </c>
      <c r="J57" s="112" t="s">
        <v>243</v>
      </c>
      <c r="K57" s="114">
        <v>2.7681258964289499E-2</v>
      </c>
    </row>
    <row r="58" spans="1:11">
      <c r="A58" t="s">
        <v>338</v>
      </c>
      <c r="B58" s="108" t="s">
        <v>244</v>
      </c>
      <c r="C58" s="99">
        <v>3.4082215826147602E-3</v>
      </c>
      <c r="E58" s="109">
        <f t="shared" si="1"/>
        <v>3.4082215826147602E-3</v>
      </c>
      <c r="J58" s="112" t="s">
        <v>244</v>
      </c>
      <c r="K58" s="114">
        <v>3.4082215826147602E-3</v>
      </c>
    </row>
    <row r="59" spans="1:11">
      <c r="A59" t="s">
        <v>339</v>
      </c>
      <c r="B59" s="108" t="s">
        <v>245</v>
      </c>
      <c r="C59" s="99">
        <v>3.44979421160312E-3</v>
      </c>
      <c r="E59" s="109">
        <f t="shared" si="1"/>
        <v>3.44979421160312E-3</v>
      </c>
      <c r="J59" s="112" t="s">
        <v>245</v>
      </c>
      <c r="K59" s="114">
        <v>3.44979421160312E-3</v>
      </c>
    </row>
    <row r="60" spans="1:11">
      <c r="A60" t="s">
        <v>340</v>
      </c>
      <c r="B60" s="108" t="s">
        <v>246</v>
      </c>
      <c r="C60" s="99">
        <v>3.4086889651006201E-3</v>
      </c>
      <c r="E60" s="109">
        <f t="shared" si="1"/>
        <v>3.4086889651006201E-3</v>
      </c>
      <c r="J60" s="112" t="s">
        <v>246</v>
      </c>
      <c r="K60" s="114">
        <v>3.4086889651006201E-3</v>
      </c>
    </row>
    <row r="61" spans="1:11">
      <c r="A61" t="s">
        <v>341</v>
      </c>
      <c r="B61" s="108" t="s">
        <v>247</v>
      </c>
      <c r="C61" s="99">
        <v>1.90368905605195E-4</v>
      </c>
      <c r="E61" s="109">
        <f t="shared" si="1"/>
        <v>1.90368905605195E-4</v>
      </c>
      <c r="J61" s="112" t="s">
        <v>247</v>
      </c>
      <c r="K61" s="114">
        <v>1.90368905605195E-4</v>
      </c>
    </row>
    <row r="62" spans="1:11">
      <c r="A62" t="s">
        <v>342</v>
      </c>
      <c r="B62" s="108" t="s">
        <v>248</v>
      </c>
      <c r="C62" s="99">
        <v>5.3423827089428804E-4</v>
      </c>
      <c r="E62" s="109">
        <f t="shared" si="1"/>
        <v>5.3423827089428804E-4</v>
      </c>
      <c r="J62" s="112" t="s">
        <v>248</v>
      </c>
      <c r="K62" s="114">
        <v>5.3423827089428804E-4</v>
      </c>
    </row>
    <row r="63" spans="1:11">
      <c r="A63" t="s">
        <v>343</v>
      </c>
      <c r="B63" s="108" t="s">
        <v>249</v>
      </c>
      <c r="C63" s="99">
        <v>1.9682365188414499E-4</v>
      </c>
      <c r="E63" s="109">
        <f t="shared" si="1"/>
        <v>1.9682365188414499E-4</v>
      </c>
      <c r="J63" s="112" t="s">
        <v>249</v>
      </c>
      <c r="K63" s="114">
        <v>1.9682365188414499E-4</v>
      </c>
    </row>
    <row r="64" spans="1:11">
      <c r="A64" t="s">
        <v>344</v>
      </c>
      <c r="B64" s="108" t="s">
        <v>250</v>
      </c>
      <c r="C64" s="99">
        <v>3.9648925610631802</v>
      </c>
      <c r="E64" s="109">
        <f t="shared" si="1"/>
        <v>3.9648925610631802</v>
      </c>
      <c r="J64" s="112" t="s">
        <v>250</v>
      </c>
      <c r="K64" s="114">
        <v>3.9648925610631802</v>
      </c>
    </row>
    <row r="65" spans="1:11">
      <c r="A65" t="s">
        <v>345</v>
      </c>
      <c r="B65" s="108" t="s">
        <v>251</v>
      </c>
      <c r="C65" s="99">
        <v>5.8048858248430099E-6</v>
      </c>
      <c r="E65" s="109">
        <f t="shared" si="1"/>
        <v>5.8048858248430099E-6</v>
      </c>
      <c r="J65" s="112" t="s">
        <v>251</v>
      </c>
      <c r="K65" s="114">
        <v>5.8048858248430099E-6</v>
      </c>
    </row>
    <row r="66" spans="1:11">
      <c r="A66" t="s">
        <v>346</v>
      </c>
      <c r="B66" s="108" t="s">
        <v>252</v>
      </c>
      <c r="C66" s="99">
        <v>2.13434346325871E-3</v>
      </c>
      <c r="D66">
        <f>VLOOKUP(B66,'Flux compute'!C:L,8,0)</f>
        <v>3.0490108477409412E-2</v>
      </c>
      <c r="E66" s="109">
        <f t="shared" ref="E66:E88" si="2">C66+D66</f>
        <v>3.2624451940668125E-2</v>
      </c>
      <c r="J66" s="112" t="s">
        <v>252</v>
      </c>
      <c r="K66" s="114">
        <v>3.2624451940668125E-2</v>
      </c>
    </row>
    <row r="67" spans="1:11">
      <c r="A67" t="s">
        <v>347</v>
      </c>
      <c r="B67" s="108" t="s">
        <v>253</v>
      </c>
      <c r="C67" s="99">
        <v>1.41024691891521E-2</v>
      </c>
      <c r="E67" s="109">
        <f t="shared" si="2"/>
        <v>1.41024691891521E-2</v>
      </c>
      <c r="J67" s="112" t="s">
        <v>253</v>
      </c>
      <c r="K67" s="114">
        <v>1.41024691891521E-2</v>
      </c>
    </row>
    <row r="68" spans="1:11">
      <c r="A68" t="s">
        <v>348</v>
      </c>
      <c r="B68" s="108" t="s">
        <v>254</v>
      </c>
      <c r="C68" s="99">
        <v>2.13528668388955E-2</v>
      </c>
      <c r="E68" s="109">
        <f t="shared" si="2"/>
        <v>2.13528668388955E-2</v>
      </c>
      <c r="J68" s="112" t="s">
        <v>254</v>
      </c>
      <c r="K68" s="114">
        <v>2.13528668388955E-2</v>
      </c>
    </row>
    <row r="69" spans="1:11">
      <c r="A69" t="s">
        <v>349</v>
      </c>
      <c r="B69" s="108" t="s">
        <v>255</v>
      </c>
      <c r="C69" s="99">
        <v>1.2975375624839599E-4</v>
      </c>
      <c r="E69" s="109">
        <f t="shared" si="2"/>
        <v>1.2975375624839599E-4</v>
      </c>
      <c r="J69" s="112" t="s">
        <v>255</v>
      </c>
      <c r="K69" s="114">
        <v>1.2975375624839599E-4</v>
      </c>
    </row>
    <row r="70" spans="1:11">
      <c r="A70" t="s">
        <v>350</v>
      </c>
      <c r="B70" s="108" t="s">
        <v>256</v>
      </c>
      <c r="C70" s="99">
        <v>27.855555052418001</v>
      </c>
      <c r="D70">
        <f>VLOOKUP(B70,'Flux compute'!C:L,8,0)</f>
        <v>59.107521776711252</v>
      </c>
      <c r="E70" s="109">
        <f t="shared" si="2"/>
        <v>86.96307682912925</v>
      </c>
      <c r="J70" s="112" t="s">
        <v>256</v>
      </c>
      <c r="K70" s="114">
        <v>86.96307682912925</v>
      </c>
    </row>
    <row r="71" spans="1:11">
      <c r="A71" t="s">
        <v>351</v>
      </c>
      <c r="B71" s="108" t="s">
        <v>257</v>
      </c>
      <c r="C71" s="99">
        <v>21.5190787534574</v>
      </c>
      <c r="E71" s="109">
        <f t="shared" si="2"/>
        <v>21.5190787534574</v>
      </c>
      <c r="J71" s="112" t="s">
        <v>257</v>
      </c>
      <c r="K71" s="114">
        <v>21.5190787534574</v>
      </c>
    </row>
    <row r="72" spans="1:11">
      <c r="A72" t="s">
        <v>352</v>
      </c>
      <c r="B72" s="108" t="s">
        <v>258</v>
      </c>
      <c r="C72" s="99">
        <v>39.7666410037085</v>
      </c>
      <c r="E72" s="109">
        <f t="shared" si="2"/>
        <v>39.7666410037085</v>
      </c>
      <c r="J72" s="112" t="s">
        <v>258</v>
      </c>
      <c r="K72" s="114">
        <v>39.7666410037085</v>
      </c>
    </row>
    <row r="73" spans="1:11">
      <c r="A73" t="s">
        <v>353</v>
      </c>
      <c r="B73" s="108" t="s">
        <v>259</v>
      </c>
      <c r="C73" s="99">
        <v>0</v>
      </c>
      <c r="E73" s="109">
        <f t="shared" si="2"/>
        <v>0</v>
      </c>
      <c r="J73" s="112" t="s">
        <v>259</v>
      </c>
      <c r="K73" s="114">
        <v>0</v>
      </c>
    </row>
    <row r="74" spans="1:11">
      <c r="A74" t="s">
        <v>354</v>
      </c>
      <c r="B74" s="108" t="s">
        <v>260</v>
      </c>
      <c r="C74" s="99">
        <v>7.0990208780983703</v>
      </c>
      <c r="E74" s="109">
        <f t="shared" si="2"/>
        <v>7.0990208780983703</v>
      </c>
      <c r="J74" s="112" t="s">
        <v>260</v>
      </c>
      <c r="K74" s="114">
        <v>7.0990208780983703</v>
      </c>
    </row>
    <row r="75" spans="1:11">
      <c r="A75" t="s">
        <v>355</v>
      </c>
      <c r="B75" s="108" t="s">
        <v>261</v>
      </c>
      <c r="C75" s="99">
        <v>0</v>
      </c>
      <c r="E75" s="109">
        <f t="shared" si="2"/>
        <v>0</v>
      </c>
      <c r="J75" s="112" t="s">
        <v>261</v>
      </c>
      <c r="K75" s="114">
        <v>0</v>
      </c>
    </row>
    <row r="76" spans="1:11">
      <c r="A76" t="s">
        <v>356</v>
      </c>
      <c r="B76" s="108" t="s">
        <v>262</v>
      </c>
      <c r="C76" s="99">
        <v>6.1807296275657297E-3</v>
      </c>
      <c r="E76" s="109">
        <f t="shared" si="2"/>
        <v>6.1807296275657297E-3</v>
      </c>
      <c r="J76" s="112" t="s">
        <v>262</v>
      </c>
      <c r="K76" s="114">
        <v>6.1807296275657297E-3</v>
      </c>
    </row>
    <row r="77" spans="1:11">
      <c r="A77" t="s">
        <v>357</v>
      </c>
      <c r="B77" s="108" t="s">
        <v>263</v>
      </c>
      <c r="C77" s="99">
        <v>0.66758072536947</v>
      </c>
      <c r="E77" s="109">
        <f t="shared" si="2"/>
        <v>0.66758072536947</v>
      </c>
      <c r="J77" s="112" t="s">
        <v>263</v>
      </c>
      <c r="K77" s="114">
        <v>0.66758072536947</v>
      </c>
    </row>
    <row r="78" spans="1:11">
      <c r="A78" t="s">
        <v>358</v>
      </c>
      <c r="B78" s="108" t="s">
        <v>264</v>
      </c>
      <c r="C78" s="99">
        <v>2.3842179728652</v>
      </c>
      <c r="E78" s="109">
        <f t="shared" si="2"/>
        <v>2.3842179728652</v>
      </c>
      <c r="J78" s="112" t="s">
        <v>264</v>
      </c>
      <c r="K78" s="114">
        <v>2.3842179728652</v>
      </c>
    </row>
    <row r="79" spans="1:11">
      <c r="A79" t="s">
        <v>359</v>
      </c>
      <c r="B79" s="108" t="s">
        <v>265</v>
      </c>
      <c r="C79" s="99">
        <v>8.6905566768410894E-2</v>
      </c>
      <c r="E79" s="109">
        <f t="shared" si="2"/>
        <v>8.6905566768410894E-2</v>
      </c>
      <c r="J79" s="112" t="s">
        <v>265</v>
      </c>
      <c r="K79" s="114">
        <v>8.6905566768410894E-2</v>
      </c>
    </row>
    <row r="80" spans="1:11">
      <c r="A80" t="s">
        <v>360</v>
      </c>
      <c r="B80" s="108" t="s">
        <v>266</v>
      </c>
      <c r="C80" s="99">
        <v>0.31962639923070801</v>
      </c>
      <c r="E80" s="109">
        <f t="shared" si="2"/>
        <v>0.31962639923070801</v>
      </c>
      <c r="J80" s="112" t="s">
        <v>266</v>
      </c>
      <c r="K80" s="114">
        <v>0.31962639923070801</v>
      </c>
    </row>
    <row r="81" spans="1:11">
      <c r="A81" t="s">
        <v>361</v>
      </c>
      <c r="B81" s="108" t="s">
        <v>267</v>
      </c>
      <c r="C81" s="99">
        <v>0.117708993732395</v>
      </c>
      <c r="E81" s="109">
        <f t="shared" si="2"/>
        <v>0.117708993732395</v>
      </c>
      <c r="J81" s="112" t="s">
        <v>267</v>
      </c>
      <c r="K81" s="114">
        <v>0.117708993732395</v>
      </c>
    </row>
    <row r="82" spans="1:11">
      <c r="A82" t="s">
        <v>362</v>
      </c>
      <c r="B82" s="108" t="s">
        <v>268</v>
      </c>
      <c r="C82" s="99">
        <v>0.112447419661483</v>
      </c>
      <c r="E82" s="109">
        <f t="shared" si="2"/>
        <v>0.112447419661483</v>
      </c>
      <c r="J82" s="112" t="s">
        <v>268</v>
      </c>
      <c r="K82" s="114">
        <v>0.112447419661483</v>
      </c>
    </row>
    <row r="83" spans="1:11">
      <c r="A83" t="s">
        <v>363</v>
      </c>
      <c r="B83" s="108" t="s">
        <v>269</v>
      </c>
      <c r="C83" s="99">
        <v>4.2943316736882398E-2</v>
      </c>
      <c r="E83" s="109">
        <f t="shared" si="2"/>
        <v>4.2943316736882398E-2</v>
      </c>
      <c r="J83" s="112" t="s">
        <v>269</v>
      </c>
      <c r="K83" s="114">
        <v>4.2943316736882398E-2</v>
      </c>
    </row>
    <row r="84" spans="1:11">
      <c r="A84" t="s">
        <v>364</v>
      </c>
      <c r="B84" s="108" t="s">
        <v>270</v>
      </c>
      <c r="C84" s="99">
        <v>3.5110280984312597E-2</v>
      </c>
      <c r="E84" s="109">
        <f t="shared" si="2"/>
        <v>3.5110280984312597E-2</v>
      </c>
      <c r="J84" s="112" t="s">
        <v>270</v>
      </c>
      <c r="K84" s="114">
        <v>3.5110280984312597E-2</v>
      </c>
    </row>
    <row r="85" spans="1:11">
      <c r="A85" t="s">
        <v>365</v>
      </c>
      <c r="B85" s="108" t="s">
        <v>271</v>
      </c>
      <c r="C85" s="99">
        <v>0.371988160942754</v>
      </c>
      <c r="E85" s="109">
        <f t="shared" si="2"/>
        <v>0.371988160942754</v>
      </c>
      <c r="J85" s="112" t="s">
        <v>271</v>
      </c>
      <c r="K85" s="114">
        <v>0.371988160942754</v>
      </c>
    </row>
    <row r="86" spans="1:11">
      <c r="A86" t="s">
        <v>366</v>
      </c>
      <c r="B86" s="108" t="s">
        <v>272</v>
      </c>
      <c r="C86" s="99">
        <v>1.8420685231842899E-5</v>
      </c>
      <c r="E86" s="109">
        <f t="shared" si="2"/>
        <v>1.8420685231842899E-5</v>
      </c>
      <c r="J86" s="112" t="s">
        <v>272</v>
      </c>
      <c r="K86" s="114">
        <v>1.8420685231842899E-5</v>
      </c>
    </row>
    <row r="87" spans="1:11">
      <c r="A87" t="s">
        <v>367</v>
      </c>
      <c r="B87" s="108" t="s">
        <v>273</v>
      </c>
      <c r="C87" s="99">
        <v>0.78969273131842299</v>
      </c>
      <c r="E87" s="109">
        <f t="shared" si="2"/>
        <v>0.78969273131842299</v>
      </c>
      <c r="J87" s="112" t="s">
        <v>273</v>
      </c>
      <c r="K87" s="114">
        <v>0.78969273131842299</v>
      </c>
    </row>
    <row r="88" spans="1:11" ht="15.75" thickBot="1">
      <c r="A88" t="s">
        <v>368</v>
      </c>
      <c r="B88" s="108" t="s">
        <v>274</v>
      </c>
      <c r="C88" s="99">
        <v>6.1505423248244699E-2</v>
      </c>
      <c r="E88" s="109">
        <f t="shared" si="2"/>
        <v>6.1505423248244699E-2</v>
      </c>
      <c r="J88" s="113" t="s">
        <v>274</v>
      </c>
      <c r="K88" s="115">
        <v>6.1505423248244699E-2</v>
      </c>
    </row>
  </sheetData>
  <autoFilter ref="A1:E88" xr:uid="{94F1A4DD-6A0E-D147-83C0-FF8DE26C021A}">
    <sortState xmlns:xlrd2="http://schemas.microsoft.com/office/spreadsheetml/2017/richdata2" ref="A2:E88">
      <sortCondition ref="A1:A88"/>
    </sortState>
  </autoFilter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FB35-FAD1-4D24-9998-284DFB61ABB2}">
  <dimension ref="A1:B88"/>
  <sheetViews>
    <sheetView workbookViewId="0">
      <selection sqref="A1:B1048576"/>
    </sheetView>
  </sheetViews>
  <sheetFormatPr defaultRowHeight="15"/>
  <cols>
    <col min="1" max="1" width="11.42578125"/>
    <col min="2" max="2" width="38" customWidth="1"/>
  </cols>
  <sheetData>
    <row r="1" spans="1:2">
      <c r="A1" s="110"/>
      <c r="B1" s="111" t="s">
        <v>369</v>
      </c>
    </row>
    <row r="2" spans="1:2">
      <c r="A2" s="112" t="s">
        <v>188</v>
      </c>
      <c r="B2" s="114">
        <v>3.4456549693905201</v>
      </c>
    </row>
    <row r="3" spans="1:2">
      <c r="A3" s="112" t="s">
        <v>189</v>
      </c>
      <c r="B3" s="114">
        <v>5.0533276072162998</v>
      </c>
    </row>
    <row r="4" spans="1:2">
      <c r="A4" s="112" t="s">
        <v>190</v>
      </c>
      <c r="B4" s="114">
        <v>4.2978283477376404</v>
      </c>
    </row>
    <row r="5" spans="1:2">
      <c r="A5" s="112" t="s">
        <v>191</v>
      </c>
      <c r="B5" s="114">
        <v>19.980575465932901</v>
      </c>
    </row>
    <row r="6" spans="1:2">
      <c r="A6" s="112" t="s">
        <v>192</v>
      </c>
      <c r="B6" s="114">
        <v>12.263246438514599</v>
      </c>
    </row>
    <row r="7" spans="1:2">
      <c r="A7" s="112" t="s">
        <v>193</v>
      </c>
      <c r="B7" s="114">
        <v>63.532717788737699</v>
      </c>
    </row>
    <row r="8" spans="1:2">
      <c r="A8" s="112" t="s">
        <v>194</v>
      </c>
      <c r="B8" s="114">
        <v>19.790561094270199</v>
      </c>
    </row>
    <row r="9" spans="1:2">
      <c r="A9" s="112" t="s">
        <v>195</v>
      </c>
      <c r="B9" s="114">
        <v>3.7920337900152399</v>
      </c>
    </row>
    <row r="10" spans="1:2">
      <c r="A10" s="112" t="s">
        <v>196</v>
      </c>
      <c r="B10" s="114">
        <v>103.43395602966601</v>
      </c>
    </row>
    <row r="11" spans="1:2">
      <c r="A11" s="112" t="s">
        <v>197</v>
      </c>
      <c r="B11" s="114">
        <v>1.52270517009977</v>
      </c>
    </row>
    <row r="12" spans="1:2">
      <c r="A12" s="112" t="s">
        <v>198</v>
      </c>
      <c r="B12" s="114">
        <v>0.26226797807913699</v>
      </c>
    </row>
    <row r="13" spans="1:2">
      <c r="A13" s="112" t="s">
        <v>199</v>
      </c>
      <c r="B13" s="114">
        <v>46.321454708118999</v>
      </c>
    </row>
    <row r="14" spans="1:2">
      <c r="A14" s="112" t="s">
        <v>200</v>
      </c>
      <c r="B14" s="114">
        <v>0.12681468581997901</v>
      </c>
    </row>
    <row r="15" spans="1:2">
      <c r="A15" s="112" t="s">
        <v>201</v>
      </c>
      <c r="B15" s="114">
        <v>0.656294147246958</v>
      </c>
    </row>
    <row r="16" spans="1:2">
      <c r="A16" s="112" t="s">
        <v>202</v>
      </c>
      <c r="B16" s="114">
        <v>0.19472630158063001</v>
      </c>
    </row>
    <row r="17" spans="1:2">
      <c r="A17" s="112" t="s">
        <v>203</v>
      </c>
      <c r="B17" s="114">
        <v>0.156674341009092</v>
      </c>
    </row>
    <row r="18" spans="1:2">
      <c r="A18" s="112" t="s">
        <v>204</v>
      </c>
      <c r="B18" s="114">
        <v>0.58575095967604796</v>
      </c>
    </row>
    <row r="19" spans="1:2">
      <c r="A19" s="112" t="s">
        <v>205</v>
      </c>
      <c r="B19" s="114">
        <v>1.385052685424351</v>
      </c>
    </row>
    <row r="20" spans="1:2">
      <c r="A20" s="112" t="s">
        <v>206</v>
      </c>
      <c r="B20" s="114">
        <v>27.210946082348745</v>
      </c>
    </row>
    <row r="21" spans="1:2">
      <c r="A21" s="112" t="s">
        <v>207</v>
      </c>
      <c r="B21" s="114">
        <v>0.27383672949896021</v>
      </c>
    </row>
    <row r="22" spans="1:2">
      <c r="A22" s="112" t="s">
        <v>208</v>
      </c>
      <c r="B22" s="114">
        <v>8.7086972871340304E-2</v>
      </c>
    </row>
    <row r="23" spans="1:2">
      <c r="A23" s="112" t="s">
        <v>209</v>
      </c>
      <c r="B23" s="114">
        <v>13.352952067475799</v>
      </c>
    </row>
    <row r="24" spans="1:2">
      <c r="A24" s="112" t="s">
        <v>210</v>
      </c>
      <c r="B24" s="114">
        <v>36.708535057622875</v>
      </c>
    </row>
    <row r="25" spans="1:2">
      <c r="A25" s="112" t="s">
        <v>211</v>
      </c>
      <c r="B25" s="114">
        <v>116.08461763355876</v>
      </c>
    </row>
    <row r="26" spans="1:2">
      <c r="A26" s="112" t="s">
        <v>212</v>
      </c>
      <c r="B26" s="114">
        <v>213.59115394679682</v>
      </c>
    </row>
    <row r="27" spans="1:2">
      <c r="A27" s="112" t="s">
        <v>213</v>
      </c>
      <c r="B27" s="114">
        <v>0.111358488834506</v>
      </c>
    </row>
    <row r="28" spans="1:2">
      <c r="A28" s="112" t="s">
        <v>214</v>
      </c>
      <c r="B28" s="114">
        <v>1.7168915431341102E-2</v>
      </c>
    </row>
    <row r="29" spans="1:2">
      <c r="A29" s="112" t="s">
        <v>215</v>
      </c>
      <c r="B29" s="114">
        <v>5.1498674552398101E-2</v>
      </c>
    </row>
    <row r="30" spans="1:2">
      <c r="A30" s="112" t="s">
        <v>216</v>
      </c>
      <c r="B30" s="114">
        <v>127565.68601764701</v>
      </c>
    </row>
    <row r="31" spans="1:2">
      <c r="A31" s="112" t="s">
        <v>217</v>
      </c>
      <c r="B31" s="114">
        <v>384.48546074966799</v>
      </c>
    </row>
    <row r="32" spans="1:2">
      <c r="A32" s="112" t="s">
        <v>218</v>
      </c>
      <c r="B32" s="114">
        <v>3.1263947837974899</v>
      </c>
    </row>
    <row r="33" spans="1:2">
      <c r="A33" s="112" t="s">
        <v>219</v>
      </c>
      <c r="B33" s="114">
        <v>19.666622173419601</v>
      </c>
    </row>
    <row r="34" spans="1:2">
      <c r="A34" s="112" t="s">
        <v>220</v>
      </c>
      <c r="B34" s="114">
        <v>19.4254018932264</v>
      </c>
    </row>
    <row r="35" spans="1:2">
      <c r="A35" s="112" t="s">
        <v>221</v>
      </c>
      <c r="B35" s="114">
        <v>33.247622794037497</v>
      </c>
    </row>
    <row r="36" spans="1:2">
      <c r="A36" s="112" t="s">
        <v>222</v>
      </c>
      <c r="B36" s="114">
        <v>27.343190518731902</v>
      </c>
    </row>
    <row r="37" spans="1:2">
      <c r="A37" s="112" t="s">
        <v>223</v>
      </c>
      <c r="B37" s="114">
        <v>9.4396932403913105</v>
      </c>
    </row>
    <row r="38" spans="1:2">
      <c r="A38" s="112" t="s">
        <v>224</v>
      </c>
      <c r="B38" s="114">
        <v>15.4971895845428</v>
      </c>
    </row>
    <row r="39" spans="1:2">
      <c r="A39" s="112" t="s">
        <v>225</v>
      </c>
      <c r="B39" s="114">
        <v>11.0217436537087</v>
      </c>
    </row>
    <row r="40" spans="1:2">
      <c r="A40" s="112" t="s">
        <v>226</v>
      </c>
      <c r="B40" s="114">
        <v>25.4872838493405</v>
      </c>
    </row>
    <row r="41" spans="1:2">
      <c r="A41" s="112" t="s">
        <v>227</v>
      </c>
      <c r="B41" s="114">
        <v>22.822866304166102</v>
      </c>
    </row>
    <row r="42" spans="1:2">
      <c r="A42" s="112" t="s">
        <v>228</v>
      </c>
      <c r="B42" s="114">
        <v>9.3287939899944998</v>
      </c>
    </row>
    <row r="43" spans="1:2">
      <c r="A43" s="112" t="s">
        <v>229</v>
      </c>
      <c r="B43" s="114">
        <v>17.098698890600001</v>
      </c>
    </row>
    <row r="44" spans="1:2">
      <c r="A44" s="112" t="s">
        <v>230</v>
      </c>
      <c r="B44" s="114">
        <v>17.098698890600001</v>
      </c>
    </row>
    <row r="45" spans="1:2">
      <c r="A45" s="112" t="s">
        <v>231</v>
      </c>
      <c r="B45" s="114">
        <v>23.771292867919801</v>
      </c>
    </row>
    <row r="46" spans="1:2">
      <c r="A46" s="112" t="s">
        <v>232</v>
      </c>
      <c r="B46" s="114">
        <v>23.771292867919801</v>
      </c>
    </row>
    <row r="47" spans="1:2">
      <c r="A47" s="112" t="s">
        <v>233</v>
      </c>
      <c r="B47" s="114">
        <v>63.777741506542903</v>
      </c>
    </row>
    <row r="48" spans="1:2">
      <c r="A48" s="112" t="s">
        <v>234</v>
      </c>
      <c r="B48" s="114">
        <v>34.285992705144501</v>
      </c>
    </row>
    <row r="49" spans="1:2">
      <c r="A49" s="112" t="s">
        <v>235</v>
      </c>
      <c r="B49" s="114">
        <v>10.904091444057</v>
      </c>
    </row>
    <row r="50" spans="1:2">
      <c r="A50" s="112" t="s">
        <v>236</v>
      </c>
      <c r="B50" s="114">
        <v>10.904091444057</v>
      </c>
    </row>
    <row r="51" spans="1:2">
      <c r="A51" s="112" t="s">
        <v>237</v>
      </c>
      <c r="B51" s="114">
        <v>25.544545477036401</v>
      </c>
    </row>
    <row r="52" spans="1:2">
      <c r="A52" s="112" t="s">
        <v>238</v>
      </c>
      <c r="B52" s="114">
        <v>0.27887402764564301</v>
      </c>
    </row>
    <row r="53" spans="1:2">
      <c r="A53" s="112" t="s">
        <v>239</v>
      </c>
      <c r="B53" s="114">
        <v>1.1737216930526602E-2</v>
      </c>
    </row>
    <row r="54" spans="1:2">
      <c r="A54" s="112" t="s">
        <v>240</v>
      </c>
      <c r="B54" s="114">
        <v>8.4138802857035011E-3</v>
      </c>
    </row>
    <row r="55" spans="1:2">
      <c r="A55" s="112" t="s">
        <v>241</v>
      </c>
      <c r="B55" s="114">
        <v>1.3486368275048934</v>
      </c>
    </row>
    <row r="56" spans="1:2">
      <c r="A56" s="112" t="s">
        <v>242</v>
      </c>
      <c r="B56" s="114">
        <v>9.3094716379828496E-2</v>
      </c>
    </row>
    <row r="57" spans="1:2">
      <c r="A57" s="112" t="s">
        <v>243</v>
      </c>
      <c r="B57" s="114">
        <v>2.7681258964289499E-2</v>
      </c>
    </row>
    <row r="58" spans="1:2">
      <c r="A58" s="112" t="s">
        <v>244</v>
      </c>
      <c r="B58" s="114">
        <v>3.4082215826147602E-3</v>
      </c>
    </row>
    <row r="59" spans="1:2">
      <c r="A59" s="112" t="s">
        <v>245</v>
      </c>
      <c r="B59" s="114">
        <v>3.44979421160312E-3</v>
      </c>
    </row>
    <row r="60" spans="1:2">
      <c r="A60" s="112" t="s">
        <v>246</v>
      </c>
      <c r="B60" s="114">
        <v>3.4086889651006201E-3</v>
      </c>
    </row>
    <row r="61" spans="1:2">
      <c r="A61" s="112" t="s">
        <v>247</v>
      </c>
      <c r="B61" s="114">
        <v>1.90368905605195E-4</v>
      </c>
    </row>
    <row r="62" spans="1:2">
      <c r="A62" s="112" t="s">
        <v>248</v>
      </c>
      <c r="B62" s="114">
        <v>5.3423827089428804E-4</v>
      </c>
    </row>
    <row r="63" spans="1:2">
      <c r="A63" s="112" t="s">
        <v>249</v>
      </c>
      <c r="B63" s="114">
        <v>1.9682365188414499E-4</v>
      </c>
    </row>
    <row r="64" spans="1:2">
      <c r="A64" s="112" t="s">
        <v>250</v>
      </c>
      <c r="B64" s="114">
        <v>3.9648925610631802</v>
      </c>
    </row>
    <row r="65" spans="1:2">
      <c r="A65" s="112" t="s">
        <v>251</v>
      </c>
      <c r="B65" s="114">
        <v>5.8048858248430099E-6</v>
      </c>
    </row>
    <row r="66" spans="1:2">
      <c r="A66" s="112" t="s">
        <v>252</v>
      </c>
      <c r="B66" s="114">
        <v>3.2624451940668125E-2</v>
      </c>
    </row>
    <row r="67" spans="1:2">
      <c r="A67" s="112" t="s">
        <v>253</v>
      </c>
      <c r="B67" s="114">
        <v>1.41024691891521E-2</v>
      </c>
    </row>
    <row r="68" spans="1:2">
      <c r="A68" s="112" t="s">
        <v>254</v>
      </c>
      <c r="B68" s="114">
        <v>2.13528668388955E-2</v>
      </c>
    </row>
    <row r="69" spans="1:2">
      <c r="A69" s="112" t="s">
        <v>255</v>
      </c>
      <c r="B69" s="114">
        <v>1.2975375624839599E-4</v>
      </c>
    </row>
    <row r="70" spans="1:2">
      <c r="A70" s="112" t="s">
        <v>256</v>
      </c>
      <c r="B70" s="114">
        <v>86.96307682912925</v>
      </c>
    </row>
    <row r="71" spans="1:2">
      <c r="A71" s="112" t="s">
        <v>257</v>
      </c>
      <c r="B71" s="114">
        <v>21.5190787534574</v>
      </c>
    </row>
    <row r="72" spans="1:2">
      <c r="A72" s="112" t="s">
        <v>258</v>
      </c>
      <c r="B72" s="114">
        <v>39.7666410037085</v>
      </c>
    </row>
    <row r="73" spans="1:2">
      <c r="A73" s="112" t="s">
        <v>259</v>
      </c>
      <c r="B73" s="114">
        <v>0</v>
      </c>
    </row>
    <row r="74" spans="1:2">
      <c r="A74" s="112" t="s">
        <v>260</v>
      </c>
      <c r="B74" s="114">
        <v>7.0990208780983703</v>
      </c>
    </row>
    <row r="75" spans="1:2">
      <c r="A75" s="112" t="s">
        <v>261</v>
      </c>
      <c r="B75" s="114">
        <v>0</v>
      </c>
    </row>
    <row r="76" spans="1:2">
      <c r="A76" s="112" t="s">
        <v>262</v>
      </c>
      <c r="B76" s="114">
        <v>6.1807296275657297E-3</v>
      </c>
    </row>
    <row r="77" spans="1:2">
      <c r="A77" s="112" t="s">
        <v>263</v>
      </c>
      <c r="B77" s="114">
        <v>0.66758072536947</v>
      </c>
    </row>
    <row r="78" spans="1:2">
      <c r="A78" s="112" t="s">
        <v>264</v>
      </c>
      <c r="B78" s="114">
        <v>2.3842179728652</v>
      </c>
    </row>
    <row r="79" spans="1:2">
      <c r="A79" s="112" t="s">
        <v>265</v>
      </c>
      <c r="B79" s="114">
        <v>8.6905566768410894E-2</v>
      </c>
    </row>
    <row r="80" spans="1:2">
      <c r="A80" s="112" t="s">
        <v>266</v>
      </c>
      <c r="B80" s="114">
        <v>0.31962639923070801</v>
      </c>
    </row>
    <row r="81" spans="1:2">
      <c r="A81" s="112" t="s">
        <v>267</v>
      </c>
      <c r="B81" s="114">
        <v>0.117708993732395</v>
      </c>
    </row>
    <row r="82" spans="1:2">
      <c r="A82" s="112" t="s">
        <v>268</v>
      </c>
      <c r="B82" s="114">
        <v>0.112447419661483</v>
      </c>
    </row>
    <row r="83" spans="1:2">
      <c r="A83" s="112" t="s">
        <v>269</v>
      </c>
      <c r="B83" s="114">
        <v>4.2943316736882398E-2</v>
      </c>
    </row>
    <row r="84" spans="1:2">
      <c r="A84" s="112" t="s">
        <v>270</v>
      </c>
      <c r="B84" s="114">
        <v>3.5110280984312597E-2</v>
      </c>
    </row>
    <row r="85" spans="1:2">
      <c r="A85" s="112" t="s">
        <v>271</v>
      </c>
      <c r="B85" s="114">
        <v>0.371988160942754</v>
      </c>
    </row>
    <row r="86" spans="1:2">
      <c r="A86" s="112" t="s">
        <v>272</v>
      </c>
      <c r="B86" s="114">
        <v>1.8420685231842899E-5</v>
      </c>
    </row>
    <row r="87" spans="1:2">
      <c r="A87" s="112" t="s">
        <v>273</v>
      </c>
      <c r="B87" s="114">
        <v>0.78969273131842299</v>
      </c>
    </row>
    <row r="88" spans="1:2" ht="15.75" thickBot="1">
      <c r="A88" s="113" t="s">
        <v>274</v>
      </c>
      <c r="B88" s="115">
        <v>6.1505423248244699E-2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C36A5-8B1D-4394-83D5-85AFB9F493EE}">
  <dimension ref="A1:L91"/>
  <sheetViews>
    <sheetView topLeftCell="A70" workbookViewId="0">
      <selection activeCell="A91" sqref="A91:B91"/>
    </sheetView>
  </sheetViews>
  <sheetFormatPr defaultRowHeight="15"/>
  <cols>
    <col min="1" max="2" width="33.140625" customWidth="1"/>
    <col min="3" max="3" width="38" customWidth="1"/>
    <col min="4" max="4" width="24.42578125" customWidth="1"/>
    <col min="5" max="5" width="9.140625" style="120"/>
    <col min="6" max="6" width="9.42578125" customWidth="1"/>
    <col min="8" max="8" width="9.140625" style="122"/>
    <col min="11" max="11" width="26.7109375" customWidth="1"/>
  </cols>
  <sheetData>
    <row r="1" spans="1:9">
      <c r="A1" s="110"/>
      <c r="B1" s="111" t="s">
        <v>3651</v>
      </c>
      <c r="C1" s="111" t="s">
        <v>3664</v>
      </c>
      <c r="E1" s="120" t="s">
        <v>3655</v>
      </c>
      <c r="F1" t="s">
        <v>3656</v>
      </c>
      <c r="G1" t="s">
        <v>3660</v>
      </c>
      <c r="H1" s="121" t="s">
        <v>177</v>
      </c>
      <c r="I1" t="s">
        <v>3657</v>
      </c>
    </row>
    <row r="2" spans="1:9">
      <c r="A2" s="112" t="s">
        <v>188</v>
      </c>
      <c r="B2" s="114">
        <f>C2+H2</f>
        <v>3.4456549693905201</v>
      </c>
      <c r="C2" s="114">
        <v>3.4456549693905201</v>
      </c>
      <c r="D2" t="e">
        <f>VLOOKUP(A2,metNames!E:G,3,0)</f>
        <v>#N/A</v>
      </c>
    </row>
    <row r="3" spans="1:9">
      <c r="A3" s="112" t="s">
        <v>189</v>
      </c>
      <c r="B3" s="114">
        <f t="shared" ref="B3:B66" si="0">C3+H3</f>
        <v>5.0533276072162998</v>
      </c>
      <c r="C3" s="114">
        <v>5.0533276072162998</v>
      </c>
      <c r="D3" t="e">
        <f>VLOOKUP(A3,metNames!E:G,3,0)</f>
        <v>#N/A</v>
      </c>
    </row>
    <row r="4" spans="1:9">
      <c r="A4" s="112" t="s">
        <v>190</v>
      </c>
      <c r="B4" s="114">
        <f t="shared" si="0"/>
        <v>4.2978283477376404</v>
      </c>
      <c r="C4" s="114">
        <v>4.2978283477376404</v>
      </c>
      <c r="D4" t="e">
        <f>VLOOKUP(A4,metNames!E:G,3,0)</f>
        <v>#N/A</v>
      </c>
    </row>
    <row r="5" spans="1:9">
      <c r="A5" s="112" t="s">
        <v>191</v>
      </c>
      <c r="B5" s="114">
        <f t="shared" si="0"/>
        <v>19.980575465932901</v>
      </c>
      <c r="C5" s="114">
        <v>19.980575465932901</v>
      </c>
      <c r="D5" t="str">
        <f>VLOOKUP(A5,metNames!E:G,3,0)</f>
        <v>laurate</v>
      </c>
    </row>
    <row r="6" spans="1:9">
      <c r="A6" s="112" t="s">
        <v>192</v>
      </c>
      <c r="B6" s="114">
        <f t="shared" si="0"/>
        <v>12.263246438514599</v>
      </c>
      <c r="C6" s="114">
        <v>12.263246438514599</v>
      </c>
      <c r="D6" t="str">
        <f>VLOOKUP(A6,metNames!E:G,3,0)</f>
        <v>tetradecanoate (n-C14:0)</v>
      </c>
    </row>
    <row r="7" spans="1:9">
      <c r="A7" s="112" t="s">
        <v>193</v>
      </c>
      <c r="B7" s="114">
        <f t="shared" si="0"/>
        <v>63.532717788737699</v>
      </c>
      <c r="C7" s="114">
        <v>63.532717788737699</v>
      </c>
      <c r="D7" t="str">
        <f>VLOOKUP(A7,metNames!E:G,3,0)</f>
        <v>Hexadecanoate (n-C16:0)</v>
      </c>
    </row>
    <row r="8" spans="1:9">
      <c r="A8" s="112" t="s">
        <v>194</v>
      </c>
      <c r="B8" s="114">
        <f t="shared" si="0"/>
        <v>19.790561094270199</v>
      </c>
      <c r="C8" s="114">
        <v>19.790561094270199</v>
      </c>
      <c r="D8" t="str">
        <f>VLOOKUP(A8,metNames!E:G,3,0)</f>
        <v>octadecanoate (n-C18:0)</v>
      </c>
    </row>
    <row r="9" spans="1:9">
      <c r="A9" s="112" t="s">
        <v>195</v>
      </c>
      <c r="B9" s="114">
        <f t="shared" si="0"/>
        <v>3.7920337900152399</v>
      </c>
      <c r="C9" s="114">
        <v>3.7920337900152399</v>
      </c>
      <c r="D9" t="str">
        <f>VLOOKUP(A9,metNames!E:G,3,0)</f>
        <v>Hexadecenoate (n-C16:1)</v>
      </c>
    </row>
    <row r="10" spans="1:9">
      <c r="A10" s="112" t="s">
        <v>196</v>
      </c>
      <c r="B10" s="114">
        <f t="shared" si="0"/>
        <v>103.43395602966601</v>
      </c>
      <c r="C10" s="114">
        <v>103.43395602966601</v>
      </c>
      <c r="D10" t="str">
        <f>VLOOKUP(A10,metNames!E:G,3,0)</f>
        <v>octadecenoate (n-C18:1)</v>
      </c>
    </row>
    <row r="11" spans="1:9">
      <c r="A11" s="112" t="s">
        <v>197</v>
      </c>
      <c r="B11" s="114">
        <f t="shared" si="0"/>
        <v>1.52270517009977</v>
      </c>
      <c r="C11" s="114">
        <v>1.52270517009977</v>
      </c>
      <c r="D11" t="e">
        <f>VLOOKUP(A11,metNames!E:G,3,0)</f>
        <v>#N/A</v>
      </c>
    </row>
    <row r="12" spans="1:9">
      <c r="A12" s="112" t="s">
        <v>198</v>
      </c>
      <c r="B12" s="114">
        <f t="shared" si="0"/>
        <v>0.26226797807913699</v>
      </c>
      <c r="C12" s="114">
        <v>0.26226797807913699</v>
      </c>
      <c r="D12" t="e">
        <f>VLOOKUP(A12,metNames!E:G,3,0)</f>
        <v>#N/A</v>
      </c>
    </row>
    <row r="13" spans="1:9">
      <c r="A13" s="112" t="s">
        <v>199</v>
      </c>
      <c r="B13" s="114">
        <f t="shared" si="0"/>
        <v>46.321454708118999</v>
      </c>
      <c r="C13" s="114">
        <v>46.321454708118999</v>
      </c>
      <c r="D13" t="e">
        <f>VLOOKUP(A13,metNames!E:G,3,0)</f>
        <v>#N/A</v>
      </c>
    </row>
    <row r="14" spans="1:9">
      <c r="A14" s="112" t="s">
        <v>200</v>
      </c>
      <c r="B14" s="114">
        <f t="shared" si="0"/>
        <v>0.12681468581997901</v>
      </c>
      <c r="C14" s="114">
        <v>0.12681468581997901</v>
      </c>
      <c r="D14" t="e">
        <f>VLOOKUP(A14,metNames!E:G,3,0)</f>
        <v>#N/A</v>
      </c>
    </row>
    <row r="15" spans="1:9">
      <c r="A15" s="112" t="s">
        <v>201</v>
      </c>
      <c r="B15" s="114">
        <f t="shared" si="0"/>
        <v>0.656294147246958</v>
      </c>
      <c r="C15" s="114">
        <v>0.656294147246958</v>
      </c>
      <c r="D15" t="e">
        <f>VLOOKUP(A15,metNames!E:G,3,0)</f>
        <v>#N/A</v>
      </c>
    </row>
    <row r="16" spans="1:9">
      <c r="A16" s="112" t="s">
        <v>202</v>
      </c>
      <c r="B16" s="114">
        <f t="shared" si="0"/>
        <v>0.19472630158063001</v>
      </c>
      <c r="C16" s="114">
        <v>0.19472630158063001</v>
      </c>
      <c r="D16" t="e">
        <f>VLOOKUP(A16,metNames!E:G,3,0)</f>
        <v>#N/A</v>
      </c>
    </row>
    <row r="17" spans="1:12">
      <c r="A17" s="112" t="s">
        <v>203</v>
      </c>
      <c r="B17" s="114">
        <f t="shared" si="0"/>
        <v>0.156674341009092</v>
      </c>
      <c r="C17" s="114">
        <v>0.156674341009092</v>
      </c>
      <c r="D17" t="e">
        <f>VLOOKUP(A17,metNames!E:G,3,0)</f>
        <v>#N/A</v>
      </c>
    </row>
    <row r="18" spans="1:12">
      <c r="A18" s="112" t="s">
        <v>204</v>
      </c>
      <c r="B18" s="114">
        <f t="shared" si="0"/>
        <v>0.58575095967604796</v>
      </c>
      <c r="C18" s="114">
        <v>0.58575095967604796</v>
      </c>
      <c r="D18" t="e">
        <f>VLOOKUP(A18,metNames!E:G,3,0)</f>
        <v>#N/A</v>
      </c>
    </row>
    <row r="19" spans="1:12">
      <c r="A19" s="112" t="s">
        <v>205</v>
      </c>
      <c r="B19" s="114">
        <f t="shared" si="0"/>
        <v>1.385052685424351</v>
      </c>
      <c r="C19" s="114">
        <v>1.385052685424351</v>
      </c>
      <c r="D19" t="e">
        <f>VLOOKUP(A19,metNames!E:G,3,0)</f>
        <v>#N/A</v>
      </c>
    </row>
    <row r="20" spans="1:12">
      <c r="A20" s="112" t="s">
        <v>206</v>
      </c>
      <c r="B20" s="114">
        <f t="shared" si="0"/>
        <v>27.210946082348745</v>
      </c>
      <c r="C20" s="114">
        <v>27.210946082348745</v>
      </c>
      <c r="D20" t="str">
        <f>VLOOKUP(A20,metNames!E:G,3,0)</f>
        <v>calcium(2+)</v>
      </c>
    </row>
    <row r="21" spans="1:12">
      <c r="A21" s="112" t="s">
        <v>207</v>
      </c>
      <c r="B21" s="114">
        <f t="shared" si="0"/>
        <v>0.27383672949896021</v>
      </c>
      <c r="C21" s="114">
        <v>0.27383672949896021</v>
      </c>
      <c r="D21" t="str">
        <f>VLOOKUP(A21,metNames!E:G,3,0)</f>
        <v>Fe2+</v>
      </c>
    </row>
    <row r="22" spans="1:12">
      <c r="A22" s="112" t="s">
        <v>208</v>
      </c>
      <c r="B22" s="114">
        <f t="shared" si="0"/>
        <v>8.7086972871340304E-2</v>
      </c>
      <c r="C22" s="114">
        <v>8.7086972871340304E-2</v>
      </c>
      <c r="D22" t="str">
        <f>VLOOKUP(A22,metNames!E:G,3,0)</f>
        <v>Fe3+</v>
      </c>
    </row>
    <row r="23" spans="1:12">
      <c r="A23" s="112" t="s">
        <v>209</v>
      </c>
      <c r="B23" s="114">
        <f t="shared" si="0"/>
        <v>13.352952067475799</v>
      </c>
      <c r="C23" s="114">
        <v>13.352952067475799</v>
      </c>
      <c r="D23" t="str">
        <f>VLOOKUP(A23,metNames!E:G,3,0)</f>
        <v>magnesium</v>
      </c>
    </row>
    <row r="24" spans="1:12">
      <c r="A24" s="112" t="s">
        <v>210</v>
      </c>
      <c r="B24" s="114">
        <f t="shared" si="0"/>
        <v>36.708535057622875</v>
      </c>
      <c r="C24" s="114">
        <v>36.708535057622875</v>
      </c>
      <c r="D24" t="str">
        <f>VLOOKUP(A24,metNames!E:G,3,0)</f>
        <v>hydrogenphosphate</v>
      </c>
    </row>
    <row r="25" spans="1:12">
      <c r="A25" s="112" t="s">
        <v>211</v>
      </c>
      <c r="B25" s="114">
        <f t="shared" si="0"/>
        <v>116.08461763355876</v>
      </c>
      <c r="C25" s="114">
        <v>116.08461763355876</v>
      </c>
      <c r="D25" t="str">
        <f>VLOOKUP(A25,metNames!E:G,3,0)</f>
        <v>potassium</v>
      </c>
      <c r="K25" t="s">
        <v>3658</v>
      </c>
      <c r="L25" t="s">
        <v>3659</v>
      </c>
    </row>
    <row r="26" spans="1:12">
      <c r="A26" s="112" t="s">
        <v>212</v>
      </c>
      <c r="B26" s="114">
        <f t="shared" si="0"/>
        <v>213.59115394679682</v>
      </c>
      <c r="C26" s="114">
        <v>213.59115394679682</v>
      </c>
      <c r="D26" t="str">
        <f>VLOOKUP(A26,metNames!E:G,3,0)</f>
        <v>Sodium</v>
      </c>
      <c r="K26" t="s">
        <v>2114</v>
      </c>
      <c r="L26">
        <v>119.12</v>
      </c>
    </row>
    <row r="27" spans="1:12">
      <c r="A27" s="112" t="s">
        <v>213</v>
      </c>
      <c r="B27" s="114">
        <f t="shared" si="0"/>
        <v>0.111358488834506</v>
      </c>
      <c r="C27" s="114">
        <v>0.111358488834506</v>
      </c>
      <c r="D27" t="str">
        <f>VLOOKUP(A27,metNames!E:G,3,0)</f>
        <v>Zinc</v>
      </c>
      <c r="K27" t="s">
        <v>1863</v>
      </c>
      <c r="L27">
        <v>131.18</v>
      </c>
    </row>
    <row r="28" spans="1:12">
      <c r="A28" s="112" t="s">
        <v>214</v>
      </c>
      <c r="B28" s="114">
        <f t="shared" si="0"/>
        <v>1.7168915431341102E-2</v>
      </c>
      <c r="C28" s="114">
        <v>1.7168915431341102E-2</v>
      </c>
      <c r="D28" t="str">
        <f>VLOOKUP(A28,metNames!E:G,3,0)</f>
        <v>Cu2+</v>
      </c>
      <c r="K28" t="s">
        <v>1883</v>
      </c>
      <c r="L28">
        <v>131.18</v>
      </c>
    </row>
    <row r="29" spans="1:12">
      <c r="A29" s="112" t="s">
        <v>215</v>
      </c>
      <c r="B29" s="114">
        <f t="shared" si="0"/>
        <v>5.1498674552398101E-2</v>
      </c>
      <c r="C29" s="114">
        <v>5.1498674552398101E-2</v>
      </c>
      <c r="D29" t="str">
        <f>VLOOKUP(A29,metNames!E:G,3,0)</f>
        <v>Mn2+</v>
      </c>
      <c r="K29" t="s">
        <v>1886</v>
      </c>
      <c r="L29">
        <v>146.19</v>
      </c>
    </row>
    <row r="30" spans="1:12">
      <c r="A30" s="112" t="s">
        <v>216</v>
      </c>
      <c r="B30" s="114">
        <f t="shared" si="0"/>
        <v>127565.68601764701</v>
      </c>
      <c r="C30" s="114">
        <v>127565.68601764701</v>
      </c>
      <c r="D30" t="str">
        <f>VLOOKUP(A30,metNames!E:G,3,0)</f>
        <v>Water</v>
      </c>
      <c r="K30" t="s">
        <v>1907</v>
      </c>
      <c r="L30">
        <v>149.21</v>
      </c>
    </row>
    <row r="31" spans="1:12">
      <c r="A31" s="112" t="s">
        <v>217</v>
      </c>
      <c r="B31" s="114">
        <f t="shared" si="0"/>
        <v>384.48546074966799</v>
      </c>
      <c r="C31" s="114">
        <v>384.48546074966799</v>
      </c>
      <c r="D31" t="str">
        <f>VLOOKUP(A31,metNames!E:G,3,0)</f>
        <v>ethanol</v>
      </c>
      <c r="K31" t="s">
        <v>2008</v>
      </c>
      <c r="L31">
        <v>165.19</v>
      </c>
    </row>
    <row r="32" spans="1:12">
      <c r="A32" s="112" t="s">
        <v>218</v>
      </c>
      <c r="B32" s="114">
        <f t="shared" si="0"/>
        <v>3.1263947837974899</v>
      </c>
      <c r="C32" s="114">
        <v>3.1263947837974899</v>
      </c>
      <c r="D32" s="118" t="str">
        <f>VLOOKUP(A32,metNames!E:G,3,0)</f>
        <v>L-tryptophan</v>
      </c>
      <c r="K32" t="s">
        <v>2126</v>
      </c>
      <c r="L32">
        <v>181.19</v>
      </c>
    </row>
    <row r="33" spans="1:12">
      <c r="A33" s="112" t="s">
        <v>219</v>
      </c>
      <c r="B33" s="114">
        <f t="shared" si="0"/>
        <v>19.734301824191931</v>
      </c>
      <c r="C33" s="114">
        <v>19.666622173419601</v>
      </c>
      <c r="D33" s="118" t="str">
        <f>VLOOKUP(A33,metNames!E:G,3,0)</f>
        <v>L-threonine</v>
      </c>
      <c r="E33" s="120">
        <v>161.24</v>
      </c>
      <c r="G33">
        <f>E33/100*5</f>
        <v>8.0620000000000012</v>
      </c>
      <c r="H33" s="123">
        <f>G33/L26</f>
        <v>6.767965077233043E-2</v>
      </c>
      <c r="K33" t="s">
        <v>2153</v>
      </c>
      <c r="L33">
        <v>117.15</v>
      </c>
    </row>
    <row r="34" spans="1:12">
      <c r="A34" s="112" t="s">
        <v>220</v>
      </c>
      <c r="B34" s="114">
        <f t="shared" si="0"/>
        <v>19.481702396351878</v>
      </c>
      <c r="C34" s="114">
        <v>19.4254018932264</v>
      </c>
      <c r="D34" s="118" t="str">
        <f>VLOOKUP(A34,metNames!E:G,3,0)</f>
        <v>L-isoleucine</v>
      </c>
      <c r="E34" s="120">
        <v>147.71</v>
      </c>
      <c r="G34">
        <f t="shared" ref="G34:G51" si="1">E34/100*5</f>
        <v>7.3855000000000004</v>
      </c>
      <c r="H34" s="123">
        <f t="shared" ref="H34:H42" si="2">G34/L27</f>
        <v>5.6300503125476443E-2</v>
      </c>
      <c r="K34" t="s">
        <v>1629</v>
      </c>
      <c r="L34">
        <v>174.2</v>
      </c>
    </row>
    <row r="35" spans="1:12">
      <c r="A35" s="112" t="s">
        <v>221</v>
      </c>
      <c r="B35" s="114">
        <f t="shared" si="0"/>
        <v>33.371166779401122</v>
      </c>
      <c r="C35" s="114">
        <v>33.247622794037497</v>
      </c>
      <c r="D35" s="118" t="str">
        <f>VLOOKUP(A35,metNames!E:G,3,0)</f>
        <v>L-leucine</v>
      </c>
      <c r="E35" s="120">
        <v>324.13</v>
      </c>
      <c r="G35">
        <f t="shared" si="1"/>
        <v>16.206499999999998</v>
      </c>
      <c r="H35" s="123">
        <f t="shared" si="2"/>
        <v>0.12354398536362249</v>
      </c>
      <c r="K35" t="s">
        <v>1846</v>
      </c>
      <c r="L35">
        <v>155.16</v>
      </c>
    </row>
    <row r="36" spans="1:12">
      <c r="A36" s="112" t="s">
        <v>222</v>
      </c>
      <c r="B36" s="114">
        <f t="shared" si="0"/>
        <v>27.432875175685183</v>
      </c>
      <c r="C36" s="114">
        <v>27.343190518731902</v>
      </c>
      <c r="D36" s="118" t="str">
        <f>VLOOKUP(A36,metNames!E:G,3,0)</f>
        <v>L-lysinium(1+)</v>
      </c>
      <c r="E36" s="120">
        <v>262.22000000000003</v>
      </c>
      <c r="G36">
        <f t="shared" si="1"/>
        <v>13.111000000000001</v>
      </c>
      <c r="H36" s="123">
        <f t="shared" si="2"/>
        <v>8.9684656953279984E-2</v>
      </c>
      <c r="K36" s="119" t="s">
        <v>1613</v>
      </c>
      <c r="L36" s="119">
        <v>89.09</v>
      </c>
    </row>
    <row r="37" spans="1:12">
      <c r="A37" s="112" t="s">
        <v>223</v>
      </c>
      <c r="B37" s="114">
        <f t="shared" si="0"/>
        <v>9.443050924192665</v>
      </c>
      <c r="C37" s="114">
        <v>9.4396932403913105</v>
      </c>
      <c r="D37" s="118" t="str">
        <f>VLOOKUP(A37,metNames!E:G,3,0)</f>
        <v>L-methionine</v>
      </c>
      <c r="E37" s="120">
        <v>10.02</v>
      </c>
      <c r="G37">
        <f t="shared" si="1"/>
        <v>0.501</v>
      </c>
      <c r="H37" s="123">
        <f t="shared" si="2"/>
        <v>3.3576838013537964E-3</v>
      </c>
      <c r="K37" s="119" t="s">
        <v>1634</v>
      </c>
      <c r="L37" s="119">
        <v>132.1</v>
      </c>
    </row>
    <row r="38" spans="1:12">
      <c r="A38" s="112" t="s">
        <v>224</v>
      </c>
      <c r="B38" s="114">
        <f t="shared" si="0"/>
        <v>15.553203871121891</v>
      </c>
      <c r="C38" s="114">
        <v>15.4971895845428</v>
      </c>
      <c r="D38" s="118" t="str">
        <f>VLOOKUP(A38,metNames!E:G,3,0)</f>
        <v>L-phenylalanine</v>
      </c>
      <c r="E38" s="120">
        <v>185.06</v>
      </c>
      <c r="G38">
        <f t="shared" si="1"/>
        <v>9.2530000000000001</v>
      </c>
      <c r="H38" s="123">
        <f t="shared" si="2"/>
        <v>5.6014286579090744E-2</v>
      </c>
      <c r="K38" s="119" t="s">
        <v>1799</v>
      </c>
      <c r="L38" s="119">
        <v>146.12</v>
      </c>
    </row>
    <row r="39" spans="1:12">
      <c r="A39" s="112" t="s">
        <v>225</v>
      </c>
      <c r="B39" s="114">
        <f t="shared" si="0"/>
        <v>11.046091023872616</v>
      </c>
      <c r="C39" s="114">
        <v>11.0217436537087</v>
      </c>
      <c r="D39" s="118" t="str">
        <f>VLOOKUP(A39,metNames!E:G,3,0)</f>
        <v>L-tyrosine</v>
      </c>
      <c r="E39" s="120">
        <v>88.23</v>
      </c>
      <c r="G39">
        <f t="shared" si="1"/>
        <v>4.4115000000000002</v>
      </c>
      <c r="H39" s="123">
        <f t="shared" si="2"/>
        <v>2.4347370163916332E-2</v>
      </c>
      <c r="K39" s="119" t="s">
        <v>1802</v>
      </c>
      <c r="L39" s="119">
        <v>75.069999999999993</v>
      </c>
    </row>
    <row r="40" spans="1:12">
      <c r="A40" s="112" t="s">
        <v>226</v>
      </c>
      <c r="B40" s="114">
        <f t="shared" si="0"/>
        <v>25.55576869782535</v>
      </c>
      <c r="C40" s="114">
        <v>25.4872838493405</v>
      </c>
      <c r="D40" s="118" t="str">
        <f>VLOOKUP(A40,metNames!E:G,3,0)</f>
        <v>L-valine</v>
      </c>
      <c r="E40" s="120">
        <v>160.46</v>
      </c>
      <c r="G40">
        <f t="shared" si="1"/>
        <v>8.0229999999999997</v>
      </c>
      <c r="H40" s="123">
        <f t="shared" si="2"/>
        <v>6.8484848484848482E-2</v>
      </c>
      <c r="K40" s="119" t="s">
        <v>2035</v>
      </c>
      <c r="L40" s="119">
        <v>115.13</v>
      </c>
    </row>
    <row r="41" spans="1:12">
      <c r="A41" s="112" t="s">
        <v>227</v>
      </c>
      <c r="B41" s="114">
        <f t="shared" si="0"/>
        <v>22.892008095210876</v>
      </c>
      <c r="C41" s="114">
        <v>22.822866304166102</v>
      </c>
      <c r="D41" s="118" t="str">
        <f>VLOOKUP(A41,metNames!E:G,3,0)</f>
        <v>L-argininium(1+)</v>
      </c>
      <c r="E41" s="120">
        <v>240.89</v>
      </c>
      <c r="G41">
        <f t="shared" si="1"/>
        <v>12.044499999999999</v>
      </c>
      <c r="H41" s="123">
        <f t="shared" si="2"/>
        <v>6.9141791044776121E-2</v>
      </c>
      <c r="K41" s="119" t="s">
        <v>2083</v>
      </c>
      <c r="L41" s="119">
        <v>105.09</v>
      </c>
    </row>
    <row r="42" spans="1:12">
      <c r="A42" s="112" t="s">
        <v>228</v>
      </c>
      <c r="B42" s="114">
        <f t="shared" si="0"/>
        <v>9.3732126545987793</v>
      </c>
      <c r="C42" s="114">
        <v>9.3287939899944998</v>
      </c>
      <c r="D42" s="118" t="str">
        <f>VLOOKUP(A42,metNames!E:G,3,0)</f>
        <v>L-histidine</v>
      </c>
      <c r="E42" s="120">
        <v>137.84</v>
      </c>
      <c r="G42">
        <f t="shared" si="1"/>
        <v>6.8920000000000003</v>
      </c>
      <c r="H42" s="123">
        <f t="shared" si="2"/>
        <v>4.4418664604279456E-2</v>
      </c>
      <c r="K42" s="119" t="s">
        <v>3654</v>
      </c>
      <c r="L42" s="119">
        <v>121.16</v>
      </c>
    </row>
    <row r="43" spans="1:12">
      <c r="A43" s="112" t="s">
        <v>229</v>
      </c>
      <c r="B43" s="114">
        <f t="shared" si="0"/>
        <v>17.098698890600001</v>
      </c>
      <c r="C43" s="114">
        <v>17.098698890600001</v>
      </c>
      <c r="D43" t="str">
        <f>VLOOKUP(A43,metNames!E:G,3,0)</f>
        <v>D-alanine</v>
      </c>
      <c r="H43" s="123"/>
      <c r="K43" s="118" t="s">
        <v>1902</v>
      </c>
      <c r="L43">
        <v>504.44</v>
      </c>
    </row>
    <row r="44" spans="1:12">
      <c r="A44" s="112" t="s">
        <v>230</v>
      </c>
      <c r="B44" s="114">
        <f t="shared" si="0"/>
        <v>17.261096466085466</v>
      </c>
      <c r="C44" s="114">
        <v>17.098698890600001</v>
      </c>
      <c r="D44" s="118" t="str">
        <f>VLOOKUP(A44,metNames!E:G,3,0)</f>
        <v>L-alanine</v>
      </c>
      <c r="E44" s="120">
        <v>289.36</v>
      </c>
      <c r="G44">
        <f t="shared" si="1"/>
        <v>14.468</v>
      </c>
      <c r="H44" s="123">
        <f>G44/L36</f>
        <v>0.16239757548546413</v>
      </c>
      <c r="K44" s="125" t="s">
        <v>3662</v>
      </c>
      <c r="L44">
        <v>162.13999999999999</v>
      </c>
    </row>
    <row r="45" spans="1:12">
      <c r="A45" s="112" t="s">
        <v>231</v>
      </c>
      <c r="B45" s="114">
        <f t="shared" si="0"/>
        <v>23.771292867919801</v>
      </c>
      <c r="C45" s="114">
        <v>23.771292867919801</v>
      </c>
      <c r="D45" t="e">
        <f>VLOOKUP(A45,metNames!E:G,3,0)</f>
        <v>#N/A</v>
      </c>
      <c r="H45" s="123"/>
    </row>
    <row r="46" spans="1:12">
      <c r="A46" s="112" t="s">
        <v>232</v>
      </c>
      <c r="B46" s="114">
        <f t="shared" si="0"/>
        <v>23.894245176776728</v>
      </c>
      <c r="C46" s="114">
        <v>23.771292867919801</v>
      </c>
      <c r="D46" s="118" t="str">
        <f>VLOOKUP(A46,metNames!E:G,3,0)</f>
        <v>L-aspartate(1-)</v>
      </c>
      <c r="E46" s="120">
        <v>324.83999999999997</v>
      </c>
      <c r="G46">
        <f t="shared" si="1"/>
        <v>16.241999999999997</v>
      </c>
      <c r="H46" s="123">
        <f>G46/L37</f>
        <v>0.12295230885692655</v>
      </c>
      <c r="K46" s="118"/>
    </row>
    <row r="47" spans="1:12">
      <c r="A47" s="112" t="s">
        <v>233</v>
      </c>
      <c r="B47" s="114">
        <f t="shared" si="0"/>
        <v>64.034331980126254</v>
      </c>
      <c r="C47" s="114">
        <v>63.777741506542903</v>
      </c>
      <c r="D47" s="118" t="str">
        <f>VLOOKUP(A47,metNames!E:G,3,0)</f>
        <v>L-glutamate(1-)</v>
      </c>
      <c r="E47" s="120">
        <v>749.86</v>
      </c>
      <c r="G47">
        <f t="shared" si="1"/>
        <v>37.492999999999995</v>
      </c>
      <c r="H47" s="123">
        <f>G47/L38</f>
        <v>0.25659047358335613</v>
      </c>
    </row>
    <row r="48" spans="1:12">
      <c r="A48" s="112" t="s">
        <v>234</v>
      </c>
      <c r="B48" s="114">
        <f t="shared" si="0"/>
        <v>34.407352769084824</v>
      </c>
      <c r="C48" s="114">
        <v>34.285992705144501</v>
      </c>
      <c r="D48" s="118" t="str">
        <f>VLOOKUP(A48,metNames!E:G,3,0)</f>
        <v>Glycine</v>
      </c>
      <c r="E48" s="120">
        <v>182.21</v>
      </c>
      <c r="G48">
        <f t="shared" si="1"/>
        <v>9.1105</v>
      </c>
      <c r="H48" s="123">
        <f>G48/L39</f>
        <v>0.12136006394032238</v>
      </c>
    </row>
    <row r="49" spans="1:8">
      <c r="A49" s="112" t="s">
        <v>235</v>
      </c>
      <c r="B49" s="114">
        <f t="shared" si="0"/>
        <v>10.904091444057</v>
      </c>
      <c r="C49" s="114">
        <v>10.904091444057</v>
      </c>
      <c r="D49" t="e">
        <f>VLOOKUP(A49,metNames!E:G,3,0)</f>
        <v>#N/A</v>
      </c>
      <c r="H49" s="123"/>
    </row>
    <row r="50" spans="1:8">
      <c r="A50" s="112" t="s">
        <v>236</v>
      </c>
      <c r="B50" s="114">
        <f t="shared" si="0"/>
        <v>11.383896881388711</v>
      </c>
      <c r="C50" s="114">
        <v>10.904091444057</v>
      </c>
      <c r="D50" s="118" t="str">
        <f>VLOOKUP(A50,metNames!E:G,3,0)</f>
        <v>L-proline</v>
      </c>
      <c r="E50" s="120">
        <v>1104.8</v>
      </c>
      <c r="G50">
        <f t="shared" si="1"/>
        <v>55.24</v>
      </c>
      <c r="H50" s="123">
        <f>G50/L40</f>
        <v>0.47980543733171199</v>
      </c>
    </row>
    <row r="51" spans="1:8">
      <c r="A51" s="112" t="s">
        <v>237</v>
      </c>
      <c r="B51" s="114">
        <f t="shared" si="0"/>
        <v>25.628069123434727</v>
      </c>
      <c r="C51" s="114">
        <v>25.544545477036401</v>
      </c>
      <c r="D51" s="118" t="str">
        <f>VLOOKUP(A51,metNames!E:G,3,0)</f>
        <v>L-serine</v>
      </c>
      <c r="E51" s="120">
        <v>175.55</v>
      </c>
      <c r="G51">
        <f t="shared" si="1"/>
        <v>8.7774999999999999</v>
      </c>
      <c r="H51" s="123">
        <f>G51/L41</f>
        <v>8.3523646398325241E-2</v>
      </c>
    </row>
    <row r="52" spans="1:8">
      <c r="A52" s="112" t="s">
        <v>238</v>
      </c>
      <c r="B52" s="114">
        <f t="shared" si="0"/>
        <v>0.27887402764564301</v>
      </c>
      <c r="C52" s="114">
        <v>0.27887402764564301</v>
      </c>
      <c r="D52" t="e">
        <f>VLOOKUP(A52,metNames!E:G,3,0)</f>
        <v>#N/A</v>
      </c>
      <c r="H52" s="123"/>
    </row>
    <row r="53" spans="1:8">
      <c r="A53" s="112" t="s">
        <v>239</v>
      </c>
      <c r="B53" s="114">
        <f t="shared" si="0"/>
        <v>1.1737216930526602E-2</v>
      </c>
      <c r="C53" s="114">
        <v>1.1737216930526602E-2</v>
      </c>
      <c r="D53" t="str">
        <f>VLOOKUP(A53,metNames!E:G,3,0)</f>
        <v>Thiamin</v>
      </c>
      <c r="H53" s="123"/>
    </row>
    <row r="54" spans="1:8">
      <c r="A54" s="112" t="s">
        <v>240</v>
      </c>
      <c r="B54" s="114">
        <f t="shared" si="0"/>
        <v>8.4138802857035011E-3</v>
      </c>
      <c r="C54" s="114">
        <v>8.4138802857035011E-3</v>
      </c>
      <c r="D54" t="str">
        <f>VLOOKUP(A54,metNames!E:G,3,0)</f>
        <v>Riboflavin</v>
      </c>
      <c r="H54" s="123"/>
    </row>
    <row r="55" spans="1:8">
      <c r="A55" s="112" t="s">
        <v>241</v>
      </c>
      <c r="B55" s="114">
        <f t="shared" si="0"/>
        <v>1.3486368275048934</v>
      </c>
      <c r="C55" s="114">
        <v>1.3486368275048934</v>
      </c>
      <c r="D55" t="str">
        <f>VLOOKUP(A55,metNames!E:G,3,0)</f>
        <v>Nicotinate</v>
      </c>
      <c r="H55" s="123"/>
    </row>
    <row r="56" spans="1:8">
      <c r="A56" s="112" t="s">
        <v>242</v>
      </c>
      <c r="B56" s="114">
        <f t="shared" si="0"/>
        <v>9.3094716379828496E-2</v>
      </c>
      <c r="C56" s="114">
        <v>9.3094716379828496E-2</v>
      </c>
      <c r="D56" t="str">
        <f>VLOOKUP(A56,metNames!E:G,3,0)</f>
        <v>Nicotinamide</v>
      </c>
      <c r="H56" s="123"/>
    </row>
    <row r="57" spans="1:8">
      <c r="A57" s="112" t="s">
        <v>243</v>
      </c>
      <c r="B57" s="114">
        <f t="shared" si="0"/>
        <v>2.7681258964289499E-2</v>
      </c>
      <c r="C57" s="114">
        <v>2.7681258964289499E-2</v>
      </c>
      <c r="D57" t="str">
        <f>VLOOKUP(A57,metNames!E:G,3,0)</f>
        <v>(R)-Pantothenate</v>
      </c>
      <c r="H57" s="123"/>
    </row>
    <row r="58" spans="1:8">
      <c r="A58" s="112" t="s">
        <v>244</v>
      </c>
      <c r="B58" s="114">
        <f t="shared" si="0"/>
        <v>3.4082215826147602E-3</v>
      </c>
      <c r="C58" s="114">
        <v>3.4082215826147602E-3</v>
      </c>
      <c r="D58" t="str">
        <f>VLOOKUP(A58,metNames!E:G,3,0)</f>
        <v>Pyridoxamine</v>
      </c>
      <c r="H58" s="123"/>
    </row>
    <row r="59" spans="1:8">
      <c r="A59" s="112" t="s">
        <v>245</v>
      </c>
      <c r="B59" s="114">
        <f t="shared" si="0"/>
        <v>3.44979421160312E-3</v>
      </c>
      <c r="C59" s="114">
        <v>3.44979421160312E-3</v>
      </c>
      <c r="D59" t="str">
        <f>VLOOKUP(A59,metNames!E:G,3,0)</f>
        <v>Pyridoxal</v>
      </c>
      <c r="H59" s="123"/>
    </row>
    <row r="60" spans="1:8">
      <c r="A60" s="112" t="s">
        <v>246</v>
      </c>
      <c r="B60" s="114">
        <f t="shared" si="0"/>
        <v>3.4086889651006201E-3</v>
      </c>
      <c r="C60" s="114">
        <v>3.4086889651006201E-3</v>
      </c>
      <c r="D60" t="str">
        <f>VLOOKUP(A60,metNames!E:G,3,0)</f>
        <v>Pyridoxine</v>
      </c>
      <c r="H60" s="123"/>
    </row>
    <row r="61" spans="1:8">
      <c r="A61" s="112" t="s">
        <v>247</v>
      </c>
      <c r="B61" s="114">
        <f t="shared" si="0"/>
        <v>1.90368905605195E-4</v>
      </c>
      <c r="C61" s="114">
        <v>1.90368905605195E-4</v>
      </c>
      <c r="D61" t="str">
        <f>VLOOKUP(A61,metNames!E:G,3,0)</f>
        <v>5-Methyltetrahydrofolate</v>
      </c>
      <c r="H61" s="123"/>
    </row>
    <row r="62" spans="1:8">
      <c r="A62" s="112" t="s">
        <v>248</v>
      </c>
      <c r="B62" s="114">
        <f t="shared" si="0"/>
        <v>5.3423827089428804E-4</v>
      </c>
      <c r="C62" s="114">
        <v>5.3423827089428804E-4</v>
      </c>
      <c r="D62" t="str">
        <f>VLOOKUP(A62,metNames!E:G,3,0)</f>
        <v>Folate</v>
      </c>
      <c r="H62" s="123"/>
    </row>
    <row r="63" spans="1:8">
      <c r="A63" s="112" t="s">
        <v>249</v>
      </c>
      <c r="B63" s="114">
        <f t="shared" si="0"/>
        <v>1.9682365188414499E-4</v>
      </c>
      <c r="C63" s="114">
        <v>1.9682365188414499E-4</v>
      </c>
      <c r="D63" t="str">
        <f>VLOOKUP(A63,metNames!E:G,3,0)</f>
        <v>5,6,7,8-Tetrahydrofolate</v>
      </c>
      <c r="H63" s="123"/>
    </row>
    <row r="64" spans="1:8">
      <c r="A64" s="112" t="s">
        <v>250</v>
      </c>
      <c r="B64" s="114">
        <f t="shared" si="0"/>
        <v>3.9648925610631802</v>
      </c>
      <c r="C64" s="114">
        <v>3.9648925610631802</v>
      </c>
      <c r="D64" t="str">
        <f>VLOOKUP(A64,metNames!E:G,3,0)</f>
        <v>Choline</v>
      </c>
      <c r="H64" s="123"/>
    </row>
    <row r="65" spans="1:8">
      <c r="A65" s="112" t="s">
        <v>251</v>
      </c>
      <c r="B65" s="114">
        <f t="shared" si="0"/>
        <v>5.8048858248430099E-6</v>
      </c>
      <c r="C65" s="114">
        <v>5.8048858248430099E-6</v>
      </c>
      <c r="D65" t="e">
        <f>VLOOKUP(A65,metNames!E:G,3,0)</f>
        <v>#N/A</v>
      </c>
      <c r="H65" s="123"/>
    </row>
    <row r="66" spans="1:8">
      <c r="A66" s="112" t="s">
        <v>252</v>
      </c>
      <c r="B66" s="114">
        <f t="shared" si="0"/>
        <v>3.2624451940668125E-2</v>
      </c>
      <c r="C66" s="114">
        <v>3.2624451940668125E-2</v>
      </c>
      <c r="D66" t="e">
        <f>VLOOKUP(A66,metNames!E:G,3,0)</f>
        <v>#N/A</v>
      </c>
      <c r="H66" s="123"/>
    </row>
    <row r="67" spans="1:8">
      <c r="A67" s="112" t="s">
        <v>253</v>
      </c>
      <c r="B67" s="114">
        <f t="shared" ref="B67:B91" si="3">C67+H67</f>
        <v>1.41024691891521E-2</v>
      </c>
      <c r="C67" s="114">
        <v>1.41024691891521E-2</v>
      </c>
      <c r="D67" t="e">
        <f>VLOOKUP(A67,metNames!E:G,3,0)</f>
        <v>#N/A</v>
      </c>
      <c r="H67" s="123"/>
    </row>
    <row r="68" spans="1:8">
      <c r="A68" s="112" t="s">
        <v>254</v>
      </c>
      <c r="B68" s="114">
        <f t="shared" si="3"/>
        <v>2.13528668388955E-2</v>
      </c>
      <c r="C68" s="114">
        <v>2.13528668388955E-2</v>
      </c>
      <c r="D68" t="e">
        <f>VLOOKUP(A68,metNames!E:G,3,0)</f>
        <v>#N/A</v>
      </c>
      <c r="H68" s="123"/>
    </row>
    <row r="69" spans="1:8">
      <c r="A69" s="112" t="s">
        <v>255</v>
      </c>
      <c r="B69" s="114">
        <f t="shared" si="3"/>
        <v>1.2975375624839599E-4</v>
      </c>
      <c r="C69" s="114">
        <v>1.2975375624839599E-4</v>
      </c>
      <c r="D69" t="e">
        <f>VLOOKUP(A69,metNames!E:G,3,0)</f>
        <v>#N/A</v>
      </c>
      <c r="H69" s="123"/>
    </row>
    <row r="70" spans="1:8">
      <c r="A70" s="112" t="s">
        <v>256</v>
      </c>
      <c r="B70" s="114">
        <f t="shared" si="3"/>
        <v>86.96307682912925</v>
      </c>
      <c r="C70" s="114">
        <v>86.96307682912925</v>
      </c>
      <c r="D70" t="str">
        <f>VLOOKUP(A70,metNames!E:G,3,0)</f>
        <v>Sucrose</v>
      </c>
      <c r="H70" s="123"/>
    </row>
    <row r="71" spans="1:8">
      <c r="A71" s="112" t="s">
        <v>257</v>
      </c>
      <c r="B71" s="114">
        <f t="shared" si="3"/>
        <v>21.5190787534574</v>
      </c>
      <c r="C71" s="114">
        <v>21.5190787534574</v>
      </c>
      <c r="D71" t="str">
        <f>VLOOKUP(A71,metNames!E:G,3,0)</f>
        <v>D-glucose</v>
      </c>
      <c r="H71" s="123"/>
    </row>
    <row r="72" spans="1:8">
      <c r="A72" s="112" t="s">
        <v>258</v>
      </c>
      <c r="B72" s="114">
        <f t="shared" si="3"/>
        <v>39.7666410037085</v>
      </c>
      <c r="C72" s="114">
        <v>39.7666410037085</v>
      </c>
      <c r="D72" t="str">
        <f>VLOOKUP(A72,metNames!E:G,3,0)</f>
        <v>D-Fructose</v>
      </c>
      <c r="H72" s="123"/>
    </row>
    <row r="73" spans="1:8">
      <c r="A73" s="112" t="s">
        <v>259</v>
      </c>
      <c r="B73" s="114">
        <f t="shared" si="3"/>
        <v>0</v>
      </c>
      <c r="C73" s="114">
        <v>0</v>
      </c>
      <c r="D73" t="str">
        <f>VLOOKUP(A73,metNames!E:G,3,0)</f>
        <v>Lactose</v>
      </c>
      <c r="H73" s="123"/>
    </row>
    <row r="74" spans="1:8">
      <c r="A74" s="112" t="s">
        <v>260</v>
      </c>
      <c r="B74" s="114">
        <f t="shared" si="3"/>
        <v>7.0990208780983703</v>
      </c>
      <c r="C74" s="114">
        <v>7.0990208780983703</v>
      </c>
      <c r="D74" t="str">
        <f>VLOOKUP(A74,metNames!E:G,3,0)</f>
        <v>Maltose</v>
      </c>
      <c r="H74" s="123"/>
    </row>
    <row r="75" spans="1:8">
      <c r="A75" s="112" t="s">
        <v>261</v>
      </c>
      <c r="B75" s="114">
        <f t="shared" si="3"/>
        <v>0</v>
      </c>
      <c r="C75" s="114">
        <v>0</v>
      </c>
      <c r="D75" t="str">
        <f>VLOOKUP(A75,metNames!E:G,3,0)</f>
        <v>D-Galactose</v>
      </c>
      <c r="H75" s="123"/>
    </row>
    <row r="76" spans="1:8">
      <c r="A76" s="112" t="s">
        <v>262</v>
      </c>
      <c r="B76" s="114">
        <f t="shared" si="3"/>
        <v>6.1807296275657297E-3</v>
      </c>
      <c r="C76" s="114">
        <v>6.1807296275657297E-3</v>
      </c>
      <c r="D76" t="e">
        <f>VLOOKUP(A76,metNames!E:G,3,0)</f>
        <v>#N/A</v>
      </c>
      <c r="H76" s="123"/>
    </row>
    <row r="77" spans="1:8">
      <c r="A77" s="112" t="s">
        <v>263</v>
      </c>
      <c r="B77" s="114">
        <f t="shared" si="3"/>
        <v>0.66758072536947</v>
      </c>
      <c r="C77" s="114">
        <v>0.66758072536947</v>
      </c>
      <c r="D77" t="e">
        <f>VLOOKUP(A77,metNames!E:G,3,0)</f>
        <v>#N/A</v>
      </c>
      <c r="H77" s="123"/>
    </row>
    <row r="78" spans="1:8">
      <c r="A78" s="112" t="s">
        <v>264</v>
      </c>
      <c r="B78" s="114">
        <f t="shared" si="3"/>
        <v>2.3842179728652</v>
      </c>
      <c r="C78" s="114">
        <v>2.3842179728652</v>
      </c>
      <c r="D78" t="e">
        <f>VLOOKUP(A78,metNames!E:G,3,0)</f>
        <v>#N/A</v>
      </c>
      <c r="H78" s="123"/>
    </row>
    <row r="79" spans="1:8">
      <c r="A79" s="112" t="s">
        <v>265</v>
      </c>
      <c r="B79" s="114">
        <f t="shared" si="3"/>
        <v>8.6905566768410894E-2</v>
      </c>
      <c r="C79" s="114">
        <v>8.6905566768410894E-2</v>
      </c>
      <c r="D79" t="e">
        <f>VLOOKUP(A79,metNames!E:G,3,0)</f>
        <v>#N/A</v>
      </c>
      <c r="H79" s="123"/>
    </row>
    <row r="80" spans="1:8">
      <c r="A80" s="112" t="s">
        <v>266</v>
      </c>
      <c r="B80" s="114">
        <f t="shared" si="3"/>
        <v>0.31962639923070801</v>
      </c>
      <c r="C80" s="114">
        <v>0.31962639923070801</v>
      </c>
      <c r="D80" t="e">
        <f>VLOOKUP(A80,metNames!E:G,3,0)</f>
        <v>#N/A</v>
      </c>
      <c r="H80" s="123"/>
    </row>
    <row r="81" spans="1:8">
      <c r="A81" s="112" t="s">
        <v>267</v>
      </c>
      <c r="B81" s="114">
        <f t="shared" si="3"/>
        <v>0.117708993732395</v>
      </c>
      <c r="C81" s="114">
        <v>0.117708993732395</v>
      </c>
      <c r="D81" t="e">
        <f>VLOOKUP(A81,metNames!E:G,3,0)</f>
        <v>#N/A</v>
      </c>
      <c r="H81" s="123"/>
    </row>
    <row r="82" spans="1:8">
      <c r="A82" s="112" t="s">
        <v>268</v>
      </c>
      <c r="B82" s="114">
        <f t="shared" si="3"/>
        <v>0.112447419661483</v>
      </c>
      <c r="C82" s="114">
        <v>0.112447419661483</v>
      </c>
      <c r="D82" t="e">
        <f>VLOOKUP(A82,metNames!E:G,3,0)</f>
        <v>#N/A</v>
      </c>
      <c r="H82" s="123"/>
    </row>
    <row r="83" spans="1:8">
      <c r="A83" s="112" t="s">
        <v>269</v>
      </c>
      <c r="B83" s="114">
        <f t="shared" si="3"/>
        <v>4.2943316736882398E-2</v>
      </c>
      <c r="C83" s="114">
        <v>4.2943316736882398E-2</v>
      </c>
      <c r="D83" t="e">
        <f>VLOOKUP(A83,metNames!E:G,3,0)</f>
        <v>#N/A</v>
      </c>
      <c r="H83" s="123"/>
    </row>
    <row r="84" spans="1:8">
      <c r="A84" s="112" t="s">
        <v>270</v>
      </c>
      <c r="B84" s="114">
        <f t="shared" si="3"/>
        <v>3.5110280984312597E-2</v>
      </c>
      <c r="C84" s="114">
        <v>3.5110280984312597E-2</v>
      </c>
      <c r="D84" t="str">
        <f>VLOOKUP(A84,metNames!E:G,3,0)</f>
        <v>tetradecenoate (n-C14:1)</v>
      </c>
      <c r="H84" s="123"/>
    </row>
    <row r="85" spans="1:8">
      <c r="A85" s="112" t="s">
        <v>271</v>
      </c>
      <c r="B85" s="114">
        <f t="shared" si="3"/>
        <v>0.371988160942754</v>
      </c>
      <c r="C85" s="114">
        <v>0.371988160942754</v>
      </c>
      <c r="D85" t="e">
        <f>VLOOKUP(A85,metNames!E:G,3,0)</f>
        <v>#N/A</v>
      </c>
      <c r="H85" s="123"/>
    </row>
    <row r="86" spans="1:8">
      <c r="A86" s="112" t="s">
        <v>272</v>
      </c>
      <c r="B86" s="114">
        <f t="shared" si="3"/>
        <v>1.8420685231842899E-5</v>
      </c>
      <c r="C86" s="114">
        <v>1.8420685231842899E-5</v>
      </c>
      <c r="D86" t="e">
        <f>VLOOKUP(A86,metNames!E:G,3,0)</f>
        <v>#N/A</v>
      </c>
      <c r="H86" s="123"/>
    </row>
    <row r="87" spans="1:8">
      <c r="A87" s="112" t="s">
        <v>273</v>
      </c>
      <c r="B87" s="114">
        <f t="shared" si="3"/>
        <v>0.78969273131842299</v>
      </c>
      <c r="C87" s="114">
        <v>0.78969273131842299</v>
      </c>
      <c r="D87" t="e">
        <f>VLOOKUP(A87,metNames!E:G,3,0)</f>
        <v>#N/A</v>
      </c>
      <c r="H87" s="123"/>
    </row>
    <row r="88" spans="1:8" ht="15.75" thickBot="1">
      <c r="A88" s="113" t="s">
        <v>274</v>
      </c>
      <c r="B88" s="114">
        <f t="shared" si="3"/>
        <v>6.1505423248244699E-2</v>
      </c>
      <c r="C88" s="115">
        <v>6.1505423248244699E-2</v>
      </c>
      <c r="D88" t="e">
        <f>VLOOKUP(A88,metNames!E:G,3,0)</f>
        <v>#N/A</v>
      </c>
      <c r="H88" s="123"/>
    </row>
    <row r="89" spans="1:8">
      <c r="A89" s="126" t="s">
        <v>3652</v>
      </c>
      <c r="B89" s="114">
        <f t="shared" si="3"/>
        <v>2.5543176591864247</v>
      </c>
      <c r="D89" s="118" t="s">
        <v>1902</v>
      </c>
      <c r="F89">
        <v>25.77</v>
      </c>
      <c r="G89">
        <f>F89*5/100*1000</f>
        <v>1288.5</v>
      </c>
      <c r="H89" s="123">
        <f>G89/L43</f>
        <v>2.5543176591864247</v>
      </c>
    </row>
    <row r="90" spans="1:8">
      <c r="A90" s="126" t="s">
        <v>3653</v>
      </c>
      <c r="B90" s="114">
        <f t="shared" si="3"/>
        <v>2.0683393859359522E-2</v>
      </c>
      <c r="D90" s="118" t="s">
        <v>3654</v>
      </c>
      <c r="E90" s="120">
        <v>50.12</v>
      </c>
      <c r="G90">
        <f t="shared" ref="G90" si="4">E90/100*5</f>
        <v>2.5059999999999998</v>
      </c>
      <c r="H90" s="124">
        <f>G90/L42</f>
        <v>2.0683393859359522E-2</v>
      </c>
    </row>
    <row r="91" spans="1:8" ht="15.75" thickBot="1">
      <c r="A91" s="127" t="s">
        <v>3663</v>
      </c>
      <c r="B91" s="115">
        <f t="shared" si="3"/>
        <v>30.83754779819909</v>
      </c>
      <c r="D91" s="118" t="s">
        <v>2547</v>
      </c>
      <c r="E91" s="120" t="s">
        <v>3661</v>
      </c>
      <c r="H91" s="122">
        <f>5000/L44</f>
        <v>30.83754779819909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D6A1-BBB5-46F3-AF4A-3B3C9DF92558}">
  <dimension ref="A1:B89"/>
  <sheetViews>
    <sheetView workbookViewId="0">
      <selection activeCell="Q11" sqref="Q11"/>
    </sheetView>
  </sheetViews>
  <sheetFormatPr defaultRowHeight="15"/>
  <cols>
    <col min="2" max="2" width="38" customWidth="1"/>
  </cols>
  <sheetData>
    <row r="1" spans="1:2">
      <c r="A1" s="110"/>
      <c r="B1" s="111" t="s">
        <v>3665</v>
      </c>
    </row>
    <row r="2" spans="1:2">
      <c r="A2" s="112" t="s">
        <v>188</v>
      </c>
      <c r="B2" s="114">
        <v>3.4456549693905201</v>
      </c>
    </row>
    <row r="3" spans="1:2">
      <c r="A3" s="112" t="s">
        <v>189</v>
      </c>
      <c r="B3" s="114">
        <v>5.0533276072162998</v>
      </c>
    </row>
    <row r="4" spans="1:2">
      <c r="A4" s="112" t="s">
        <v>190</v>
      </c>
      <c r="B4" s="114">
        <v>4.2978283477376404</v>
      </c>
    </row>
    <row r="5" spans="1:2">
      <c r="A5" s="112" t="s">
        <v>191</v>
      </c>
      <c r="B5" s="114">
        <v>19.980575465932901</v>
      </c>
    </row>
    <row r="6" spans="1:2">
      <c r="A6" s="112" t="s">
        <v>192</v>
      </c>
      <c r="B6" s="114">
        <v>12.263246438514599</v>
      </c>
    </row>
    <row r="7" spans="1:2">
      <c r="A7" s="112" t="s">
        <v>193</v>
      </c>
      <c r="B7" s="114">
        <v>63.532717788737699</v>
      </c>
    </row>
    <row r="8" spans="1:2">
      <c r="A8" s="112" t="s">
        <v>194</v>
      </c>
      <c r="B8" s="114">
        <v>19.790561094270199</v>
      </c>
    </row>
    <row r="9" spans="1:2">
      <c r="A9" s="112" t="s">
        <v>195</v>
      </c>
      <c r="B9" s="114">
        <v>3.7920337900152399</v>
      </c>
    </row>
    <row r="10" spans="1:2">
      <c r="A10" s="112" t="s">
        <v>196</v>
      </c>
      <c r="B10" s="114">
        <v>103.43395602966601</v>
      </c>
    </row>
    <row r="11" spans="1:2">
      <c r="A11" s="112" t="s">
        <v>197</v>
      </c>
      <c r="B11" s="114">
        <v>1.52270517009977</v>
      </c>
    </row>
    <row r="12" spans="1:2">
      <c r="A12" s="112" t="s">
        <v>198</v>
      </c>
      <c r="B12" s="114">
        <v>0.26226797807913699</v>
      </c>
    </row>
    <row r="13" spans="1:2">
      <c r="A13" s="112" t="s">
        <v>199</v>
      </c>
      <c r="B13" s="114">
        <v>46.321454708118999</v>
      </c>
    </row>
    <row r="14" spans="1:2">
      <c r="A14" s="112" t="s">
        <v>200</v>
      </c>
      <c r="B14" s="114">
        <v>0.12681468581997901</v>
      </c>
    </row>
    <row r="15" spans="1:2">
      <c r="A15" s="112" t="s">
        <v>201</v>
      </c>
      <c r="B15" s="114">
        <v>0.656294147246958</v>
      </c>
    </row>
    <row r="16" spans="1:2">
      <c r="A16" s="112" t="s">
        <v>202</v>
      </c>
      <c r="B16" s="114">
        <v>0.19472630158063001</v>
      </c>
    </row>
    <row r="17" spans="1:2">
      <c r="A17" s="112" t="s">
        <v>203</v>
      </c>
      <c r="B17" s="114">
        <v>0.156674341009092</v>
      </c>
    </row>
    <row r="18" spans="1:2">
      <c r="A18" s="112" t="s">
        <v>204</v>
      </c>
      <c r="B18" s="114">
        <v>0.58575095967604796</v>
      </c>
    </row>
    <row r="19" spans="1:2">
      <c r="A19" s="112" t="s">
        <v>205</v>
      </c>
      <c r="B19" s="114">
        <v>1.385052685424351</v>
      </c>
    </row>
    <row r="20" spans="1:2">
      <c r="A20" s="112" t="s">
        <v>206</v>
      </c>
      <c r="B20" s="114">
        <v>27.210946082348745</v>
      </c>
    </row>
    <row r="21" spans="1:2">
      <c r="A21" s="112" t="s">
        <v>207</v>
      </c>
      <c r="B21" s="114">
        <v>0.27383672949896021</v>
      </c>
    </row>
    <row r="22" spans="1:2">
      <c r="A22" s="112" t="s">
        <v>208</v>
      </c>
      <c r="B22" s="114">
        <v>8.7086972871340304E-2</v>
      </c>
    </row>
    <row r="23" spans="1:2">
      <c r="A23" s="112" t="s">
        <v>209</v>
      </c>
      <c r="B23" s="114">
        <v>13.352952067475799</v>
      </c>
    </row>
    <row r="24" spans="1:2">
      <c r="A24" s="112" t="s">
        <v>210</v>
      </c>
      <c r="B24" s="114">
        <v>36.708535057622875</v>
      </c>
    </row>
    <row r="25" spans="1:2">
      <c r="A25" s="112" t="s">
        <v>211</v>
      </c>
      <c r="B25" s="114">
        <v>116.08461763355876</v>
      </c>
    </row>
    <row r="26" spans="1:2">
      <c r="A26" s="112" t="s">
        <v>212</v>
      </c>
      <c r="B26" s="114">
        <v>213.59115394679682</v>
      </c>
    </row>
    <row r="27" spans="1:2">
      <c r="A27" s="112" t="s">
        <v>213</v>
      </c>
      <c r="B27" s="114">
        <v>0.111358488834506</v>
      </c>
    </row>
    <row r="28" spans="1:2">
      <c r="A28" s="112" t="s">
        <v>214</v>
      </c>
      <c r="B28" s="114">
        <v>1.7168915431341102E-2</v>
      </c>
    </row>
    <row r="29" spans="1:2">
      <c r="A29" s="112" t="s">
        <v>215</v>
      </c>
      <c r="B29" s="114">
        <v>5.1498674552398101E-2</v>
      </c>
    </row>
    <row r="30" spans="1:2">
      <c r="A30" s="112" t="s">
        <v>216</v>
      </c>
      <c r="B30" s="114">
        <v>127565.68601764701</v>
      </c>
    </row>
    <row r="31" spans="1:2">
      <c r="A31" s="112" t="s">
        <v>217</v>
      </c>
      <c r="B31" s="114">
        <v>384.48546074966799</v>
      </c>
    </row>
    <row r="32" spans="1:2">
      <c r="A32" s="112" t="s">
        <v>218</v>
      </c>
      <c r="B32" s="114">
        <v>3.1263947837974899</v>
      </c>
    </row>
    <row r="33" spans="1:2">
      <c r="A33" s="112" t="s">
        <v>219</v>
      </c>
      <c r="B33" s="114">
        <v>19.666622173419601</v>
      </c>
    </row>
    <row r="34" spans="1:2">
      <c r="A34" s="112" t="s">
        <v>220</v>
      </c>
      <c r="B34" s="114">
        <v>19.4254018932264</v>
      </c>
    </row>
    <row r="35" spans="1:2">
      <c r="A35" s="112" t="s">
        <v>221</v>
      </c>
      <c r="B35" s="114">
        <v>33.247622794037497</v>
      </c>
    </row>
    <row r="36" spans="1:2">
      <c r="A36" s="112" t="s">
        <v>222</v>
      </c>
      <c r="B36" s="114">
        <v>27.343190518731902</v>
      </c>
    </row>
    <row r="37" spans="1:2">
      <c r="A37" s="112" t="s">
        <v>223</v>
      </c>
      <c r="B37" s="114">
        <v>9.4396932403913105</v>
      </c>
    </row>
    <row r="38" spans="1:2">
      <c r="A38" s="112" t="s">
        <v>224</v>
      </c>
      <c r="B38" s="114">
        <v>15.4971895845428</v>
      </c>
    </row>
    <row r="39" spans="1:2">
      <c r="A39" s="112" t="s">
        <v>225</v>
      </c>
      <c r="B39" s="114">
        <v>11.0217436537087</v>
      </c>
    </row>
    <row r="40" spans="1:2">
      <c r="A40" s="112" t="s">
        <v>226</v>
      </c>
      <c r="B40" s="114">
        <v>25.4872838493405</v>
      </c>
    </row>
    <row r="41" spans="1:2">
      <c r="A41" s="112" t="s">
        <v>227</v>
      </c>
      <c r="B41" s="114">
        <v>22.822866304166102</v>
      </c>
    </row>
    <row r="42" spans="1:2">
      <c r="A42" s="112" t="s">
        <v>228</v>
      </c>
      <c r="B42" s="114">
        <v>9.3287939899944998</v>
      </c>
    </row>
    <row r="43" spans="1:2">
      <c r="A43" s="112" t="s">
        <v>229</v>
      </c>
      <c r="B43" s="114">
        <v>17.098698890600001</v>
      </c>
    </row>
    <row r="44" spans="1:2">
      <c r="A44" s="112" t="s">
        <v>230</v>
      </c>
      <c r="B44" s="114">
        <v>17.098698890600001</v>
      </c>
    </row>
    <row r="45" spans="1:2">
      <c r="A45" s="112" t="s">
        <v>231</v>
      </c>
      <c r="B45" s="114">
        <v>23.771292867919801</v>
      </c>
    </row>
    <row r="46" spans="1:2">
      <c r="A46" s="112" t="s">
        <v>232</v>
      </c>
      <c r="B46" s="114">
        <v>23.771292867919801</v>
      </c>
    </row>
    <row r="47" spans="1:2">
      <c r="A47" s="112" t="s">
        <v>233</v>
      </c>
      <c r="B47" s="114">
        <v>63.777741506542903</v>
      </c>
    </row>
    <row r="48" spans="1:2">
      <c r="A48" s="112" t="s">
        <v>234</v>
      </c>
      <c r="B48" s="114">
        <v>34.285992705144501</v>
      </c>
    </row>
    <row r="49" spans="1:2">
      <c r="A49" s="112" t="s">
        <v>235</v>
      </c>
      <c r="B49" s="114">
        <v>10.904091444057</v>
      </c>
    </row>
    <row r="50" spans="1:2">
      <c r="A50" s="112" t="s">
        <v>236</v>
      </c>
      <c r="B50" s="114">
        <v>10.904091444057</v>
      </c>
    </row>
    <row r="51" spans="1:2">
      <c r="A51" s="112" t="s">
        <v>237</v>
      </c>
      <c r="B51" s="114">
        <v>25.544545477036401</v>
      </c>
    </row>
    <row r="52" spans="1:2">
      <c r="A52" s="112" t="s">
        <v>238</v>
      </c>
      <c r="B52" s="114">
        <v>0.27887402764564301</v>
      </c>
    </row>
    <row r="53" spans="1:2">
      <c r="A53" s="112" t="s">
        <v>239</v>
      </c>
      <c r="B53" s="114">
        <v>1.1737216930526602E-2</v>
      </c>
    </row>
    <row r="54" spans="1:2">
      <c r="A54" s="112" t="s">
        <v>240</v>
      </c>
      <c r="B54" s="114">
        <v>8.4138802857035011E-3</v>
      </c>
    </row>
    <row r="55" spans="1:2">
      <c r="A55" s="112" t="s">
        <v>241</v>
      </c>
      <c r="B55" s="114">
        <v>1.3486368275048934</v>
      </c>
    </row>
    <row r="56" spans="1:2">
      <c r="A56" s="112" t="s">
        <v>242</v>
      </c>
      <c r="B56" s="114">
        <v>9.3094716379828496E-2</v>
      </c>
    </row>
    <row r="57" spans="1:2">
      <c r="A57" s="112" t="s">
        <v>243</v>
      </c>
      <c r="B57" s="114">
        <v>2.7681258964289499E-2</v>
      </c>
    </row>
    <row r="58" spans="1:2">
      <c r="A58" s="112" t="s">
        <v>244</v>
      </c>
      <c r="B58" s="114">
        <v>3.4082215826147602E-3</v>
      </c>
    </row>
    <row r="59" spans="1:2">
      <c r="A59" s="112" t="s">
        <v>245</v>
      </c>
      <c r="B59" s="114">
        <v>3.44979421160312E-3</v>
      </c>
    </row>
    <row r="60" spans="1:2">
      <c r="A60" s="112" t="s">
        <v>246</v>
      </c>
      <c r="B60" s="114">
        <v>3.4086889651006201E-3</v>
      </c>
    </row>
    <row r="61" spans="1:2">
      <c r="A61" s="112" t="s">
        <v>247</v>
      </c>
      <c r="B61" s="114">
        <v>1.90368905605195E-4</v>
      </c>
    </row>
    <row r="62" spans="1:2">
      <c r="A62" s="112" t="s">
        <v>248</v>
      </c>
      <c r="B62" s="114">
        <v>5.3423827089428804E-4</v>
      </c>
    </row>
    <row r="63" spans="1:2">
      <c r="A63" s="112" t="s">
        <v>249</v>
      </c>
      <c r="B63" s="114">
        <v>1.9682365188414499E-4</v>
      </c>
    </row>
    <row r="64" spans="1:2">
      <c r="A64" s="112" t="s">
        <v>250</v>
      </c>
      <c r="B64" s="114">
        <v>3.9648925610631802</v>
      </c>
    </row>
    <row r="65" spans="1:2">
      <c r="A65" s="112" t="s">
        <v>251</v>
      </c>
      <c r="B65" s="114">
        <v>5.8048858248430099E-6</v>
      </c>
    </row>
    <row r="66" spans="1:2">
      <c r="A66" s="112" t="s">
        <v>252</v>
      </c>
      <c r="B66" s="114">
        <v>3.2624451940668125E-2</v>
      </c>
    </row>
    <row r="67" spans="1:2">
      <c r="A67" s="112" t="s">
        <v>253</v>
      </c>
      <c r="B67" s="114">
        <v>1.41024691891521E-2</v>
      </c>
    </row>
    <row r="68" spans="1:2">
      <c r="A68" s="112" t="s">
        <v>254</v>
      </c>
      <c r="B68" s="114">
        <v>2.13528668388955E-2</v>
      </c>
    </row>
    <row r="69" spans="1:2">
      <c r="A69" s="112" t="s">
        <v>255</v>
      </c>
      <c r="B69" s="114">
        <v>1.2975375624839599E-4</v>
      </c>
    </row>
    <row r="70" spans="1:2">
      <c r="A70" s="112" t="s">
        <v>256</v>
      </c>
      <c r="B70" s="114">
        <v>86.96307682912925</v>
      </c>
    </row>
    <row r="71" spans="1:2">
      <c r="A71" s="112" t="s">
        <v>257</v>
      </c>
      <c r="B71" s="114">
        <v>21.5190787534574</v>
      </c>
    </row>
    <row r="72" spans="1:2">
      <c r="A72" s="112" t="s">
        <v>258</v>
      </c>
      <c r="B72" s="114">
        <v>39.7666410037085</v>
      </c>
    </row>
    <row r="73" spans="1:2">
      <c r="A73" s="112" t="s">
        <v>259</v>
      </c>
      <c r="B73" s="114">
        <v>0</v>
      </c>
    </row>
    <row r="74" spans="1:2">
      <c r="A74" s="112" t="s">
        <v>260</v>
      </c>
      <c r="B74" s="114">
        <v>7.0990208780983703</v>
      </c>
    </row>
    <row r="75" spans="1:2">
      <c r="A75" s="112" t="s">
        <v>261</v>
      </c>
      <c r="B75" s="114">
        <v>0</v>
      </c>
    </row>
    <row r="76" spans="1:2">
      <c r="A76" s="112" t="s">
        <v>262</v>
      </c>
      <c r="B76" s="114">
        <v>6.1807296275657297E-3</v>
      </c>
    </row>
    <row r="77" spans="1:2">
      <c r="A77" s="112" t="s">
        <v>263</v>
      </c>
      <c r="B77" s="114">
        <v>0.66758072536947</v>
      </c>
    </row>
    <row r="78" spans="1:2">
      <c r="A78" s="112" t="s">
        <v>264</v>
      </c>
      <c r="B78" s="114">
        <v>2.3842179728652</v>
      </c>
    </row>
    <row r="79" spans="1:2">
      <c r="A79" s="112" t="s">
        <v>265</v>
      </c>
      <c r="B79" s="114">
        <v>8.6905566768410894E-2</v>
      </c>
    </row>
    <row r="80" spans="1:2">
      <c r="A80" s="112" t="s">
        <v>266</v>
      </c>
      <c r="B80" s="114">
        <v>0.31962639923070801</v>
      </c>
    </row>
    <row r="81" spans="1:2">
      <c r="A81" s="112" t="s">
        <v>267</v>
      </c>
      <c r="B81" s="114">
        <v>0.117708993732395</v>
      </c>
    </row>
    <row r="82" spans="1:2">
      <c r="A82" s="112" t="s">
        <v>268</v>
      </c>
      <c r="B82" s="114">
        <v>0.112447419661483</v>
      </c>
    </row>
    <row r="83" spans="1:2">
      <c r="A83" s="112" t="s">
        <v>269</v>
      </c>
      <c r="B83" s="114">
        <v>4.2943316736882398E-2</v>
      </c>
    </row>
    <row r="84" spans="1:2">
      <c r="A84" s="112" t="s">
        <v>270</v>
      </c>
      <c r="B84" s="114">
        <v>3.5110280984312597E-2</v>
      </c>
    </row>
    <row r="85" spans="1:2">
      <c r="A85" s="112" t="s">
        <v>271</v>
      </c>
      <c r="B85" s="114">
        <v>0.371988160942754</v>
      </c>
    </row>
    <row r="86" spans="1:2">
      <c r="A86" s="112" t="s">
        <v>272</v>
      </c>
      <c r="B86" s="114">
        <v>1.8420685231842899E-5</v>
      </c>
    </row>
    <row r="87" spans="1:2">
      <c r="A87" s="112" t="s">
        <v>273</v>
      </c>
      <c r="B87" s="114">
        <v>0.78969273131842299</v>
      </c>
    </row>
    <row r="88" spans="1:2" ht="15.75" thickBot="1">
      <c r="A88" s="113" t="s">
        <v>274</v>
      </c>
      <c r="B88" s="115">
        <v>6.1505423248244699E-2</v>
      </c>
    </row>
    <row r="89" spans="1:2">
      <c r="A89" t="s">
        <v>3663</v>
      </c>
      <c r="B89">
        <v>61.67509559639818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2170-71C4-4240-BA01-2D52A2937666}">
  <dimension ref="A1:L27"/>
  <sheetViews>
    <sheetView workbookViewId="0">
      <selection activeCell="H11" sqref="H11"/>
    </sheetView>
  </sheetViews>
  <sheetFormatPr defaultColWidth="11.42578125" defaultRowHeight="15"/>
  <cols>
    <col min="1" max="1" width="24.85546875" bestFit="1" customWidth="1"/>
    <col min="2" max="2" width="43.28515625" bestFit="1" customWidth="1"/>
    <col min="3" max="3" width="4.28515625" bestFit="1" customWidth="1"/>
    <col min="4" max="4" width="23.140625" bestFit="1" customWidth="1"/>
    <col min="5" max="6" width="23.140625" customWidth="1"/>
    <col min="7" max="7" width="22.42578125" customWidth="1"/>
    <col min="8" max="8" width="16" bestFit="1" customWidth="1"/>
  </cols>
  <sheetData>
    <row r="1" spans="1:12" ht="31.5">
      <c r="A1" s="20" t="s">
        <v>93</v>
      </c>
    </row>
    <row r="3" spans="1:12">
      <c r="A3" s="21" t="s">
        <v>94</v>
      </c>
    </row>
    <row r="4" spans="1:12">
      <c r="A4" s="22" t="s">
        <v>95</v>
      </c>
    </row>
    <row r="5" spans="1:12">
      <c r="A5" s="22" t="s">
        <v>96</v>
      </c>
    </row>
    <row r="6" spans="1:12" ht="16.5">
      <c r="I6" s="18"/>
      <c r="J6" s="64"/>
      <c r="K6" s="64"/>
      <c r="L6" s="64"/>
    </row>
    <row r="7" spans="1:12">
      <c r="A7" s="135" t="s">
        <v>97</v>
      </c>
      <c r="B7" s="135"/>
      <c r="C7" s="135"/>
      <c r="D7" s="135"/>
      <c r="E7" s="135"/>
      <c r="F7" s="135"/>
      <c r="G7" s="135"/>
    </row>
    <row r="8" spans="1:12" ht="15.75" thickBot="1">
      <c r="A8" s="135" t="s">
        <v>98</v>
      </c>
      <c r="B8" s="135"/>
      <c r="C8" s="135"/>
      <c r="D8" s="135"/>
      <c r="E8" s="135"/>
      <c r="F8" s="135"/>
      <c r="G8" s="135"/>
    </row>
    <row r="9" spans="1:12">
      <c r="A9" s="135" t="s">
        <v>99</v>
      </c>
      <c r="B9" s="135"/>
      <c r="C9" s="135"/>
      <c r="D9" s="135"/>
      <c r="E9" s="135"/>
      <c r="F9" s="135"/>
      <c r="G9" s="135"/>
      <c r="H9" s="133" t="s">
        <v>75</v>
      </c>
    </row>
    <row r="10" spans="1:12">
      <c r="A10" s="135" t="s">
        <v>100</v>
      </c>
      <c r="B10" s="135"/>
      <c r="C10" s="135"/>
      <c r="D10" s="135"/>
      <c r="E10" s="135"/>
      <c r="F10" s="135"/>
      <c r="G10" s="135"/>
      <c r="H10" s="134"/>
    </row>
    <row r="11" spans="1:12" ht="15.75" thickBot="1">
      <c r="A11" s="136"/>
      <c r="B11" s="136"/>
      <c r="C11" s="136"/>
      <c r="D11" s="136"/>
      <c r="E11" s="136"/>
      <c r="F11" s="136"/>
      <c r="G11" s="136"/>
      <c r="H11" s="80">
        <v>68.12166666666667</v>
      </c>
    </row>
    <row r="12" spans="1:12" ht="27" thickBot="1">
      <c r="A12" s="23" t="s">
        <v>101</v>
      </c>
      <c r="B12" s="23" t="s">
        <v>102</v>
      </c>
      <c r="C12" s="23" t="s">
        <v>103</v>
      </c>
      <c r="D12" s="23" t="s">
        <v>104</v>
      </c>
      <c r="E12" s="76"/>
      <c r="F12" s="76"/>
      <c r="G12" s="130" t="s">
        <v>178</v>
      </c>
    </row>
    <row r="13" spans="1:12" ht="15" customHeight="1">
      <c r="A13" s="24" t="s">
        <v>105</v>
      </c>
      <c r="B13" s="24" t="s">
        <v>106</v>
      </c>
      <c r="C13" s="24" t="s">
        <v>107</v>
      </c>
      <c r="D13" s="24" t="s">
        <v>108</v>
      </c>
      <c r="E13" s="76" t="s">
        <v>180</v>
      </c>
      <c r="F13" s="76" t="s">
        <v>179</v>
      </c>
      <c r="G13" s="130"/>
      <c r="H13" s="65" t="s">
        <v>176</v>
      </c>
      <c r="I13" s="65" t="s">
        <v>175</v>
      </c>
      <c r="J13" s="81" t="s">
        <v>177</v>
      </c>
    </row>
    <row r="14" spans="1:12" ht="39">
      <c r="A14" s="28" t="s">
        <v>109</v>
      </c>
      <c r="B14" s="28" t="s">
        <v>110</v>
      </c>
      <c r="C14" s="29" t="s">
        <v>111</v>
      </c>
      <c r="D14" s="30">
        <v>119</v>
      </c>
      <c r="E14" s="77"/>
      <c r="F14" s="77"/>
      <c r="H14" t="e">
        <f>VLOOKUP(A14,'Flux compute'!A:C,3,0)</f>
        <v>#N/A</v>
      </c>
      <c r="I14" t="e">
        <f>VLOOKUP(A14,'Flux compute'!A:C,2,0)</f>
        <v>#N/A</v>
      </c>
      <c r="J14" s="82"/>
    </row>
    <row r="15" spans="1:12">
      <c r="A15" s="28" t="s">
        <v>112</v>
      </c>
      <c r="B15" s="28" t="s">
        <v>113</v>
      </c>
      <c r="C15" s="29" t="s">
        <v>114</v>
      </c>
      <c r="D15" s="30">
        <v>76.8</v>
      </c>
      <c r="E15" s="30">
        <v>76.8</v>
      </c>
      <c r="F15" s="77"/>
      <c r="H15" t="e">
        <f>VLOOKUP(A15,'Flux compute'!A:C,3,0)</f>
        <v>#N/A</v>
      </c>
      <c r="I15" t="e">
        <f>VLOOKUP(A15,'Flux compute'!A:C,2,0)</f>
        <v>#N/A</v>
      </c>
      <c r="J15" s="82"/>
    </row>
    <row r="16" spans="1:12">
      <c r="A16" s="28" t="s">
        <v>115</v>
      </c>
      <c r="B16" s="28" t="s">
        <v>116</v>
      </c>
      <c r="C16" s="29" t="s">
        <v>114</v>
      </c>
      <c r="D16" s="30">
        <v>5.43</v>
      </c>
      <c r="E16" s="30">
        <v>5.43</v>
      </c>
      <c r="F16" s="77">
        <f>E16/SUM($E$16:$E$27)*100</f>
        <v>23.20685384297807</v>
      </c>
      <c r="G16">
        <f>F16/100*$H$11</f>
        <v>15.808895618734045</v>
      </c>
      <c r="H16" t="e">
        <f>VLOOKUP(A16,'Flux compute'!A:C,3,0)</f>
        <v>#N/A</v>
      </c>
      <c r="I16" t="e">
        <f>VLOOKUP(A16,'Flux compute'!A:C,2,0)</f>
        <v>#N/A</v>
      </c>
      <c r="J16" s="82"/>
    </row>
    <row r="17" spans="1:10" ht="26.25">
      <c r="A17" s="28" t="s">
        <v>117</v>
      </c>
      <c r="B17" s="28" t="s">
        <v>118</v>
      </c>
      <c r="C17" s="29" t="s">
        <v>114</v>
      </c>
      <c r="D17" s="30">
        <v>6.85</v>
      </c>
      <c r="E17" s="30">
        <v>6.85</v>
      </c>
      <c r="F17" s="77">
        <f t="shared" ref="F17:F27" si="0">E17/SUM($E$16:$E$27)*100</f>
        <v>29.275681183130715</v>
      </c>
      <c r="G17">
        <f t="shared" ref="G17:G27" si="1">F17/100*$H$11</f>
        <v>19.943081949968363</v>
      </c>
      <c r="H17" t="e">
        <f>VLOOKUP(A17,'Flux compute'!A:C,3,0)</f>
        <v>#N/A</v>
      </c>
      <c r="I17" t="e">
        <f>VLOOKUP(A17,'Flux compute'!A:C,2,0)</f>
        <v>#N/A</v>
      </c>
      <c r="J17" s="82"/>
    </row>
    <row r="18" spans="1:10" ht="39">
      <c r="A18" s="28" t="s">
        <v>119</v>
      </c>
      <c r="B18" s="28" t="s">
        <v>120</v>
      </c>
      <c r="C18" s="29" t="s">
        <v>114</v>
      </c>
      <c r="D18" s="30">
        <v>8.3800000000000008</v>
      </c>
      <c r="E18" s="30">
        <v>8.3800000000000008</v>
      </c>
      <c r="F18" s="77">
        <f t="shared" si="0"/>
        <v>35.814628951041669</v>
      </c>
      <c r="G18">
        <f t="shared" si="1"/>
        <v>24.397522151932105</v>
      </c>
      <c r="H18" t="e">
        <f>VLOOKUP(A18,'Flux compute'!A:C,3,0)</f>
        <v>#N/A</v>
      </c>
      <c r="I18" t="e">
        <f>VLOOKUP(A18,'Flux compute'!A:C,2,0)</f>
        <v>#N/A</v>
      </c>
      <c r="J18" s="82"/>
    </row>
    <row r="19" spans="1:10">
      <c r="A19" s="28" t="s">
        <v>121</v>
      </c>
      <c r="B19" s="28" t="s">
        <v>122</v>
      </c>
      <c r="C19" s="29" t="s">
        <v>114</v>
      </c>
      <c r="D19" s="30">
        <v>1.2</v>
      </c>
      <c r="E19" s="30">
        <v>1.2</v>
      </c>
      <c r="F19" s="77">
        <f t="shared" si="0"/>
        <v>5.1285864846360374</v>
      </c>
      <c r="G19">
        <f t="shared" si="1"/>
        <v>3.4936785897754792</v>
      </c>
      <c r="H19" t="e">
        <f>VLOOKUP(A19,'Flux compute'!A:C,3,0)</f>
        <v>#N/A</v>
      </c>
      <c r="I19" t="e">
        <f>VLOOKUP(A19,'Flux compute'!A:C,2,0)</f>
        <v>#N/A</v>
      </c>
      <c r="J19" s="82"/>
    </row>
    <row r="20" spans="1:10">
      <c r="A20" s="25" t="s">
        <v>123</v>
      </c>
      <c r="B20" s="25" t="s">
        <v>113</v>
      </c>
      <c r="C20" s="26" t="s">
        <v>114</v>
      </c>
      <c r="D20" s="27">
        <v>1.27</v>
      </c>
      <c r="E20" s="27">
        <v>1.27</v>
      </c>
      <c r="F20" s="77">
        <f t="shared" si="0"/>
        <v>5.4277540295731397</v>
      </c>
      <c r="G20">
        <f t="shared" si="1"/>
        <v>3.6974765075123823</v>
      </c>
      <c r="H20" t="e">
        <f>VLOOKUP(A20,'Flux compute'!A:C,3,0)</f>
        <v>#N/A</v>
      </c>
      <c r="I20" t="e">
        <f>VLOOKUP(A20,'Flux compute'!A:C,2,0)</f>
        <v>#N/A</v>
      </c>
      <c r="J20" s="82"/>
    </row>
    <row r="21" spans="1:10">
      <c r="A21" s="31" t="s">
        <v>124</v>
      </c>
      <c r="B21" s="31" t="s">
        <v>125</v>
      </c>
      <c r="C21" s="32" t="s">
        <v>126</v>
      </c>
      <c r="D21" s="33">
        <v>8</v>
      </c>
      <c r="E21" s="78">
        <f>D21/1000</f>
        <v>8.0000000000000002E-3</v>
      </c>
      <c r="F21" s="77">
        <f t="shared" si="0"/>
        <v>3.4190576564240252E-2</v>
      </c>
      <c r="G21">
        <f t="shared" si="1"/>
        <v>2.3291190598503198E-2</v>
      </c>
      <c r="H21" t="str">
        <f>VLOOKUP(A21,'Flux compute'!A:C,3,0)</f>
        <v>EX_ca2(e)</v>
      </c>
      <c r="I21">
        <f>VLOOKUP(A21,'Flux compute'!A:C,2,0)</f>
        <v>40.078000000000003</v>
      </c>
      <c r="J21" s="82">
        <f>G21/I21*1000</f>
        <v>0.5811465292305803</v>
      </c>
    </row>
    <row r="22" spans="1:10">
      <c r="A22" s="31" t="s">
        <v>127</v>
      </c>
      <c r="B22" s="31" t="s">
        <v>125</v>
      </c>
      <c r="C22" s="32" t="s">
        <v>126</v>
      </c>
      <c r="D22" s="33">
        <v>253</v>
      </c>
      <c r="E22" s="78">
        <f t="shared" ref="E22:E27" si="2">D22/1000</f>
        <v>0.253</v>
      </c>
      <c r="F22" s="77">
        <f t="shared" si="0"/>
        <v>1.0812769838440979</v>
      </c>
      <c r="G22">
        <f t="shared" si="1"/>
        <v>0.73658390267766349</v>
      </c>
      <c r="H22" t="str">
        <f>VLOOKUP(A22,'Flux compute'!A:C,3,0)</f>
        <v>EX_na1(e)</v>
      </c>
      <c r="I22">
        <f>VLOOKUP(A22,'Flux compute'!A:C,2,0)</f>
        <v>22.989768999999999</v>
      </c>
      <c r="J22" s="82">
        <f t="shared" ref="J22:J27" si="3">G22/I22*1000</f>
        <v>32.039639140248148</v>
      </c>
    </row>
    <row r="23" spans="1:10">
      <c r="A23" s="31" t="s">
        <v>128</v>
      </c>
      <c r="B23" s="31" t="s">
        <v>125</v>
      </c>
      <c r="C23" s="32" t="s">
        <v>126</v>
      </c>
      <c r="D23" s="33">
        <v>0.7</v>
      </c>
      <c r="E23" s="78">
        <f t="shared" si="2"/>
        <v>6.9999999999999999E-4</v>
      </c>
      <c r="F23" s="77">
        <f t="shared" si="0"/>
        <v>2.9916754493710218E-3</v>
      </c>
      <c r="G23">
        <f t="shared" si="1"/>
        <v>2.0379791773690297E-3</v>
      </c>
      <c r="H23" t="str">
        <f>VLOOKUP(A23,'Flux compute'!A:C,3,0)</f>
        <v>EX_fe2(e)</v>
      </c>
      <c r="I23">
        <f>VLOOKUP(A23,'Flux compute'!A:C,2,0)</f>
        <v>55.844999999999999</v>
      </c>
      <c r="J23" s="82">
        <f t="shared" si="3"/>
        <v>3.6493494088441755E-2</v>
      </c>
    </row>
    <row r="24" spans="1:10">
      <c r="A24" s="31" t="s">
        <v>129</v>
      </c>
      <c r="B24" s="31" t="s">
        <v>130</v>
      </c>
      <c r="C24" s="32" t="s">
        <v>131</v>
      </c>
      <c r="D24" s="33">
        <v>3</v>
      </c>
      <c r="E24" s="78">
        <f t="shared" si="2"/>
        <v>3.0000000000000001E-3</v>
      </c>
      <c r="F24" s="77">
        <f t="shared" si="0"/>
        <v>1.2821466211590096E-2</v>
      </c>
      <c r="G24">
        <f t="shared" si="1"/>
        <v>8.7341964744386998E-3</v>
      </c>
      <c r="H24" t="str">
        <f>VLOOKUP(A24,'Flux compute'!A:C,3,0)</f>
        <v>EX_retinol(e)</v>
      </c>
      <c r="I24">
        <f>VLOOKUP(A24,'Flux compute'!A:C,2,0)</f>
        <v>286.45999999999998</v>
      </c>
      <c r="J24" s="82">
        <f t="shared" si="3"/>
        <v>3.0490108477409412E-2</v>
      </c>
    </row>
    <row r="25" spans="1:10" ht="26.25">
      <c r="A25" s="31" t="s">
        <v>132</v>
      </c>
      <c r="B25" s="31" t="s">
        <v>133</v>
      </c>
      <c r="C25" s="32" t="s">
        <v>131</v>
      </c>
      <c r="D25" s="33">
        <v>3</v>
      </c>
      <c r="E25" s="78">
        <f t="shared" si="2"/>
        <v>3.0000000000000001E-3</v>
      </c>
      <c r="F25" s="77">
        <f t="shared" si="0"/>
        <v>1.2821466211590096E-2</v>
      </c>
      <c r="G25">
        <f t="shared" si="1"/>
        <v>8.7341964744386998E-3</v>
      </c>
      <c r="H25" t="str">
        <f>VLOOKUP(A25,'Flux compute'!A:C,3,0)</f>
        <v>EX_retinol(e)</v>
      </c>
      <c r="I25">
        <f>VLOOKUP(A25,'Flux compute'!A:C,2,0)</f>
        <v>286.45999999999998</v>
      </c>
      <c r="J25" s="82">
        <f t="shared" si="3"/>
        <v>3.0490108477409412E-2</v>
      </c>
    </row>
    <row r="26" spans="1:10">
      <c r="A26" s="31" t="s">
        <v>134</v>
      </c>
      <c r="B26" s="31" t="s">
        <v>125</v>
      </c>
      <c r="C26" s="32" t="s">
        <v>126</v>
      </c>
      <c r="D26" s="33">
        <v>0.55000000000000004</v>
      </c>
      <c r="E26" s="78">
        <f t="shared" si="2"/>
        <v>5.5000000000000003E-4</v>
      </c>
      <c r="F26" s="77">
        <f t="shared" si="0"/>
        <v>2.3506021387915172E-3</v>
      </c>
      <c r="G26">
        <f t="shared" si="1"/>
        <v>1.6012693536470949E-3</v>
      </c>
      <c r="H26" t="str">
        <f>VLOOKUP(A26,'Flux compute'!A:C,3,0)</f>
        <v>EX_thm(e)</v>
      </c>
      <c r="I26">
        <f>VLOOKUP(A26,'Flux compute'!A:C,2,0)</f>
        <v>265.35500000000002</v>
      </c>
      <c r="J26" s="82">
        <f t="shared" si="3"/>
        <v>6.0344419877036226E-3</v>
      </c>
    </row>
    <row r="27" spans="1:10" ht="15.75" thickBot="1">
      <c r="A27" s="31" t="s">
        <v>135</v>
      </c>
      <c r="B27" s="31" t="s">
        <v>125</v>
      </c>
      <c r="C27" s="32" t="s">
        <v>126</v>
      </c>
      <c r="D27" s="33">
        <v>0.01</v>
      </c>
      <c r="E27" s="78">
        <f t="shared" si="2"/>
        <v>1.0000000000000001E-5</v>
      </c>
      <c r="F27" s="77">
        <f t="shared" si="0"/>
        <v>4.2738220705300318E-5</v>
      </c>
      <c r="G27">
        <f t="shared" si="1"/>
        <v>2.9113988248128998E-5</v>
      </c>
      <c r="H27" t="str">
        <f>VLOOKUP(A27,'Flux compute'!A:C,3,0)</f>
        <v>EX_ribflv(e)</v>
      </c>
      <c r="I27">
        <f>VLOOKUP(A27,'Flux compute'!A:C,2,0)</f>
        <v>376.36</v>
      </c>
      <c r="J27" s="83">
        <f t="shared" si="3"/>
        <v>7.7356754830824211E-5</v>
      </c>
    </row>
  </sheetData>
  <mergeCells count="7">
    <mergeCell ref="H9:H10"/>
    <mergeCell ref="G12:G13"/>
    <mergeCell ref="A7:G7"/>
    <mergeCell ref="A8:G8"/>
    <mergeCell ref="A9:G9"/>
    <mergeCell ref="A10:G10"/>
    <mergeCell ref="A11:G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421A-CB2A-6D4C-A044-E2A8446E1C2B}">
  <dimension ref="A1:J29"/>
  <sheetViews>
    <sheetView workbookViewId="0">
      <selection activeCell="G6" sqref="G6"/>
    </sheetView>
  </sheetViews>
  <sheetFormatPr defaultColWidth="11.42578125" defaultRowHeight="15"/>
  <cols>
    <col min="1" max="1" width="39.42578125" customWidth="1"/>
    <col min="2" max="2" width="78.42578125" customWidth="1"/>
    <col min="4" max="4" width="23.140625" bestFit="1" customWidth="1"/>
    <col min="6" max="6" width="16.140625" customWidth="1"/>
    <col min="7" max="7" width="16" bestFit="1" customWidth="1"/>
  </cols>
  <sheetData>
    <row r="1" spans="1:10" ht="31.5">
      <c r="A1" s="34" t="s">
        <v>93</v>
      </c>
      <c r="B1" s="35"/>
      <c r="C1" s="35"/>
      <c r="D1" s="35"/>
    </row>
    <row r="2" spans="1:10" ht="15.75">
      <c r="A2" s="35"/>
      <c r="B2" s="35"/>
      <c r="C2" s="35"/>
      <c r="D2" s="35"/>
    </row>
    <row r="3" spans="1:10" ht="15.75" thickBot="1">
      <c r="A3" s="36" t="s">
        <v>136</v>
      </c>
    </row>
    <row r="4" spans="1:10">
      <c r="A4" s="37" t="s">
        <v>95</v>
      </c>
      <c r="G4" s="133" t="s">
        <v>75</v>
      </c>
    </row>
    <row r="5" spans="1:10" ht="15.75">
      <c r="A5" s="37" t="s">
        <v>96</v>
      </c>
      <c r="B5" s="35"/>
      <c r="C5" s="35"/>
      <c r="D5" s="35"/>
      <c r="G5" s="134"/>
    </row>
    <row r="6" spans="1:10" ht="15.75">
      <c r="A6" s="35"/>
      <c r="B6" s="35"/>
      <c r="C6" s="35"/>
      <c r="D6" s="35"/>
      <c r="G6">
        <v>62.75333333333333</v>
      </c>
    </row>
    <row r="7" spans="1:10">
      <c r="A7" s="37" t="s">
        <v>137</v>
      </c>
      <c r="B7" s="37"/>
      <c r="C7" s="37"/>
      <c r="D7" s="37"/>
    </row>
    <row r="8" spans="1:10">
      <c r="A8" s="37" t="s">
        <v>138</v>
      </c>
      <c r="B8" s="37"/>
      <c r="C8" s="37"/>
      <c r="D8" s="37"/>
    </row>
    <row r="9" spans="1:10">
      <c r="A9" s="37" t="s">
        <v>139</v>
      </c>
      <c r="B9" s="37"/>
      <c r="C9" s="37"/>
      <c r="D9" s="37"/>
    </row>
    <row r="10" spans="1:10">
      <c r="A10" s="37" t="s">
        <v>140</v>
      </c>
      <c r="B10" s="37"/>
      <c r="C10" s="37"/>
      <c r="D10" s="37"/>
    </row>
    <row r="11" spans="1:10" ht="15.75">
      <c r="A11" s="35"/>
      <c r="B11" s="35"/>
      <c r="C11" s="35"/>
      <c r="D11" s="35"/>
    </row>
    <row r="12" spans="1:10">
      <c r="A12" s="36" t="s">
        <v>101</v>
      </c>
      <c r="B12" s="36" t="s">
        <v>102</v>
      </c>
      <c r="C12" s="36" t="s">
        <v>103</v>
      </c>
      <c r="D12" s="36" t="s">
        <v>104</v>
      </c>
    </row>
    <row r="13" spans="1:10" ht="15" customHeight="1" thickBot="1">
      <c r="A13" s="137" t="s">
        <v>105</v>
      </c>
      <c r="B13" s="36" t="s">
        <v>141</v>
      </c>
      <c r="C13" s="137" t="s">
        <v>107</v>
      </c>
      <c r="D13" s="137" t="s">
        <v>108</v>
      </c>
      <c r="E13" s="76"/>
      <c r="F13" s="76"/>
      <c r="G13" s="130" t="s">
        <v>178</v>
      </c>
    </row>
    <row r="14" spans="1:10" ht="15" customHeight="1">
      <c r="A14" s="137"/>
      <c r="B14" s="36" t="s">
        <v>142</v>
      </c>
      <c r="C14" s="137"/>
      <c r="D14" s="137"/>
      <c r="E14" s="76" t="s">
        <v>180</v>
      </c>
      <c r="F14" s="76" t="s">
        <v>179</v>
      </c>
      <c r="G14" s="130"/>
      <c r="H14" s="65" t="s">
        <v>176</v>
      </c>
      <c r="I14" s="65" t="s">
        <v>175</v>
      </c>
      <c r="J14" s="81" t="s">
        <v>177</v>
      </c>
    </row>
    <row r="15" spans="1:10">
      <c r="A15" s="38" t="s">
        <v>109</v>
      </c>
      <c r="B15" s="38" t="s">
        <v>110</v>
      </c>
      <c r="C15" s="38" t="s">
        <v>111</v>
      </c>
      <c r="D15" s="38">
        <v>141</v>
      </c>
      <c r="E15" s="77"/>
      <c r="F15" s="77"/>
      <c r="H15" t="e">
        <f>VLOOKUP(A15,'Flux compute'!A:C,3,0)</f>
        <v>#N/A</v>
      </c>
      <c r="I15" t="e">
        <f>VLOOKUP(A15,'Flux compute'!A:C,2,0)</f>
        <v>#N/A</v>
      </c>
      <c r="J15" s="82"/>
    </row>
    <row r="16" spans="1:10">
      <c r="A16" s="38" t="s">
        <v>112</v>
      </c>
      <c r="B16" s="38" t="s">
        <v>113</v>
      </c>
      <c r="C16" s="38" t="s">
        <v>114</v>
      </c>
      <c r="D16" s="38">
        <v>69.7</v>
      </c>
      <c r="E16" s="38">
        <v>69.7</v>
      </c>
      <c r="F16" s="77"/>
      <c r="H16" t="e">
        <f>VLOOKUP(A16,'Flux compute'!A:C,3,0)</f>
        <v>#N/A</v>
      </c>
      <c r="I16" t="e">
        <f>VLOOKUP(A16,'Flux compute'!A:C,2,0)</f>
        <v>#N/A</v>
      </c>
      <c r="J16" s="82"/>
    </row>
    <row r="17" spans="1:10">
      <c r="A17" s="38" t="s">
        <v>115</v>
      </c>
      <c r="B17" s="38" t="s">
        <v>116</v>
      </c>
      <c r="C17" s="38" t="s">
        <v>114</v>
      </c>
      <c r="D17" s="38">
        <v>13.23</v>
      </c>
      <c r="E17" s="38">
        <v>13.23</v>
      </c>
      <c r="F17" s="77">
        <f>E17/SUM($E$17:$E$29)*100</f>
        <v>35.96701799982057</v>
      </c>
      <c r="G17">
        <f>F17/100*$G$6</f>
        <v>22.570502695487402</v>
      </c>
      <c r="H17" t="e">
        <f>VLOOKUP(A17,'Flux compute'!A:C,3,0)</f>
        <v>#N/A</v>
      </c>
      <c r="I17" t="e">
        <f>VLOOKUP(A17,'Flux compute'!A:C,2,0)</f>
        <v>#N/A</v>
      </c>
      <c r="J17" s="82"/>
    </row>
    <row r="18" spans="1:10">
      <c r="A18" s="38" t="s">
        <v>117</v>
      </c>
      <c r="B18" s="38" t="s">
        <v>118</v>
      </c>
      <c r="C18" s="38" t="s">
        <v>114</v>
      </c>
      <c r="D18" s="38">
        <v>6.03</v>
      </c>
      <c r="E18" s="38">
        <v>6.03</v>
      </c>
      <c r="F18" s="77">
        <f t="shared" ref="F18:F29" si="0">E18/SUM($E$17:$E$29)*100</f>
        <v>16.393130652979444</v>
      </c>
      <c r="G18">
        <f t="shared" ref="G18:G28" si="1">F18/100*$G$6</f>
        <v>10.287235922433032</v>
      </c>
      <c r="H18" t="e">
        <f>VLOOKUP(A18,'Flux compute'!A:C,3,0)</f>
        <v>#N/A</v>
      </c>
      <c r="I18" t="e">
        <f>VLOOKUP(A18,'Flux compute'!A:C,2,0)</f>
        <v>#N/A</v>
      </c>
      <c r="J18" s="82"/>
    </row>
    <row r="19" spans="1:10">
      <c r="A19" s="38" t="s">
        <v>119</v>
      </c>
      <c r="B19" s="38" t="s">
        <v>120</v>
      </c>
      <c r="C19" s="38" t="s">
        <v>114</v>
      </c>
      <c r="D19" s="38">
        <v>8.33</v>
      </c>
      <c r="E19" s="38">
        <v>8.33</v>
      </c>
      <c r="F19" s="77">
        <f t="shared" si="0"/>
        <v>22.645900222109248</v>
      </c>
      <c r="G19">
        <f t="shared" si="1"/>
        <v>14.211057252714289</v>
      </c>
      <c r="H19" t="e">
        <f>VLOOKUP(A19,'Flux compute'!A:C,3,0)</f>
        <v>#N/A</v>
      </c>
      <c r="I19" t="e">
        <f>VLOOKUP(A19,'Flux compute'!A:C,2,0)</f>
        <v>#N/A</v>
      </c>
      <c r="J19" s="82"/>
    </row>
    <row r="20" spans="1:10">
      <c r="A20" s="38" t="s">
        <v>123</v>
      </c>
      <c r="B20" s="38" t="s">
        <v>113</v>
      </c>
      <c r="C20" s="38" t="s">
        <v>114</v>
      </c>
      <c r="D20" s="38">
        <v>2.73</v>
      </c>
      <c r="E20" s="38">
        <v>2.73</v>
      </c>
      <c r="F20" s="77">
        <f t="shared" si="0"/>
        <v>7.4217656190105936</v>
      </c>
      <c r="G20">
        <f t="shared" si="1"/>
        <v>4.6574053181164476</v>
      </c>
      <c r="H20" t="e">
        <f>VLOOKUP(A20,'Flux compute'!A:C,3,0)</f>
        <v>#N/A</v>
      </c>
      <c r="I20" t="e">
        <f>VLOOKUP(A20,'Flux compute'!A:C,2,0)</f>
        <v>#N/A</v>
      </c>
      <c r="J20" s="82"/>
    </row>
    <row r="21" spans="1:10">
      <c r="A21" s="39" t="s">
        <v>124</v>
      </c>
      <c r="B21" s="39" t="s">
        <v>125</v>
      </c>
      <c r="C21" s="39" t="s">
        <v>126</v>
      </c>
      <c r="D21" s="39">
        <v>30</v>
      </c>
      <c r="E21" s="27">
        <f>D21/1000</f>
        <v>0.03</v>
      </c>
      <c r="F21" s="77">
        <f t="shared" si="0"/>
        <v>8.1557863945171352E-2</v>
      </c>
      <c r="G21">
        <f t="shared" si="1"/>
        <v>5.1180278221059861E-2</v>
      </c>
      <c r="H21" t="str">
        <f>VLOOKUP(A21,'Flux compute'!A:C,3,0)</f>
        <v>EX_ca2(e)</v>
      </c>
      <c r="I21">
        <f>VLOOKUP(A21,'Flux compute'!A:C,2,0)</f>
        <v>40.078000000000003</v>
      </c>
      <c r="J21" s="82">
        <f>G21/I21*1000</f>
        <v>1.2770167728194985</v>
      </c>
    </row>
    <row r="22" spans="1:10">
      <c r="A22" s="39" t="s">
        <v>143</v>
      </c>
      <c r="B22" s="39" t="s">
        <v>125</v>
      </c>
      <c r="C22" s="39" t="s">
        <v>126</v>
      </c>
      <c r="D22" s="39">
        <v>154</v>
      </c>
      <c r="E22" s="27">
        <f t="shared" ref="E22:E29" si="2">D22/1000</f>
        <v>0.154</v>
      </c>
      <c r="F22" s="77">
        <f t="shared" si="0"/>
        <v>0.41866370158521293</v>
      </c>
      <c r="G22">
        <f t="shared" si="1"/>
        <v>0.26272542820144063</v>
      </c>
      <c r="H22" t="str">
        <f>VLOOKUP(A22,'Flux compute'!A:C,3,0)</f>
        <v>EX_pi(e)</v>
      </c>
      <c r="I22">
        <f>VLOOKUP(A22,'Flux compute'!A:C,2,0)</f>
        <v>30.973762000000001</v>
      </c>
      <c r="J22" s="82">
        <f>G22/I22*1000</f>
        <v>8.4821930316840621</v>
      </c>
    </row>
    <row r="23" spans="1:10">
      <c r="A23" s="39" t="s">
        <v>127</v>
      </c>
      <c r="B23" s="39" t="s">
        <v>125</v>
      </c>
      <c r="C23" s="39" t="s">
        <v>126</v>
      </c>
      <c r="D23" s="39">
        <v>656</v>
      </c>
      <c r="E23" s="27">
        <f t="shared" si="2"/>
        <v>0.65600000000000003</v>
      </c>
      <c r="F23" s="77">
        <f t="shared" si="0"/>
        <v>1.7833986249344138</v>
      </c>
      <c r="G23">
        <f t="shared" si="1"/>
        <v>1.1191420837671757</v>
      </c>
      <c r="H23" t="str">
        <f>VLOOKUP(A23,'Flux compute'!A:C,3,0)</f>
        <v>EX_na1(e)</v>
      </c>
      <c r="I23">
        <f>VLOOKUP(A23,'Flux compute'!A:C,2,0)</f>
        <v>22.989768999999999</v>
      </c>
      <c r="J23" s="82">
        <f t="shared" ref="J23:J29" si="3">G23/I23*1000</f>
        <v>48.680005604544171</v>
      </c>
    </row>
    <row r="24" spans="1:10">
      <c r="A24" s="39" t="s">
        <v>144</v>
      </c>
      <c r="B24" s="39" t="s">
        <v>125</v>
      </c>
      <c r="C24" s="39" t="s">
        <v>126</v>
      </c>
      <c r="D24" s="39">
        <v>140</v>
      </c>
      <c r="E24" s="27">
        <f t="shared" si="2"/>
        <v>0.14000000000000001</v>
      </c>
      <c r="F24" s="77">
        <f t="shared" si="0"/>
        <v>0.38060336507746639</v>
      </c>
      <c r="G24">
        <f t="shared" si="1"/>
        <v>0.23884129836494608</v>
      </c>
      <c r="H24" t="str">
        <f>VLOOKUP(A24,'Flux compute'!A:C,3,0)</f>
        <v>EX_k(e)</v>
      </c>
      <c r="I24">
        <f>VLOOKUP(A24,'Flux compute'!A:C,2,0)</f>
        <v>39.098300000000002</v>
      </c>
      <c r="J24" s="82">
        <f t="shared" si="3"/>
        <v>6.1087387012976544</v>
      </c>
    </row>
    <row r="25" spans="1:10">
      <c r="A25" s="39" t="s">
        <v>128</v>
      </c>
      <c r="B25" s="39" t="s">
        <v>125</v>
      </c>
      <c r="C25" s="39" t="s">
        <v>126</v>
      </c>
      <c r="D25" s="39">
        <v>0.7</v>
      </c>
      <c r="E25" s="27">
        <f t="shared" si="2"/>
        <v>6.9999999999999999E-4</v>
      </c>
      <c r="F25" s="77">
        <f t="shared" si="0"/>
        <v>1.9030168253873316E-3</v>
      </c>
      <c r="G25">
        <f t="shared" si="1"/>
        <v>1.1942064918247302E-3</v>
      </c>
      <c r="H25" t="str">
        <f>VLOOKUP(A25,'Flux compute'!A:C,3,0)</f>
        <v>EX_fe2(e)</v>
      </c>
      <c r="I25">
        <f>VLOOKUP(A25,'Flux compute'!A:C,2,0)</f>
        <v>55.844999999999999</v>
      </c>
      <c r="J25" s="82">
        <f t="shared" si="3"/>
        <v>2.1384304625745011E-2</v>
      </c>
    </row>
    <row r="26" spans="1:10">
      <c r="A26" s="39" t="s">
        <v>145</v>
      </c>
      <c r="B26" s="39" t="s">
        <v>146</v>
      </c>
      <c r="C26" s="39" t="s">
        <v>114</v>
      </c>
      <c r="D26" s="39">
        <v>2.31</v>
      </c>
      <c r="E26" s="39">
        <v>2.31</v>
      </c>
      <c r="F26" s="77">
        <f t="shared" si="0"/>
        <v>6.2799555237781952</v>
      </c>
      <c r="G26">
        <f t="shared" si="1"/>
        <v>3.9408814230216098</v>
      </c>
      <c r="H26" t="e">
        <f>VLOOKUP(A26,'Flux compute'!A:C,3,0)</f>
        <v>#N/A</v>
      </c>
      <c r="I26" t="e">
        <f>VLOOKUP(A26,'Flux compute'!A:C,2,0)</f>
        <v>#N/A</v>
      </c>
      <c r="J26" s="82" t="e">
        <f t="shared" si="3"/>
        <v>#N/A</v>
      </c>
    </row>
    <row r="27" spans="1:10">
      <c r="A27" s="39" t="s">
        <v>147</v>
      </c>
      <c r="B27" s="39" t="s">
        <v>146</v>
      </c>
      <c r="C27" s="39" t="s">
        <v>114</v>
      </c>
      <c r="D27" s="39">
        <v>2.38</v>
      </c>
      <c r="E27" s="39">
        <v>2.38</v>
      </c>
      <c r="F27" s="77">
        <f t="shared" si="0"/>
        <v>6.4702572063169272</v>
      </c>
      <c r="G27">
        <f t="shared" si="1"/>
        <v>4.0603020722040828</v>
      </c>
      <c r="H27" t="e">
        <f>VLOOKUP(A27,'Flux compute'!A:C,3,0)</f>
        <v>#N/A</v>
      </c>
      <c r="I27" t="e">
        <f>VLOOKUP(A27,'Flux compute'!A:C,2,0)</f>
        <v>#N/A</v>
      </c>
      <c r="J27" s="82" t="e">
        <f t="shared" si="3"/>
        <v>#N/A</v>
      </c>
    </row>
    <row r="28" spans="1:10">
      <c r="A28" s="39" t="s">
        <v>148</v>
      </c>
      <c r="B28" s="39" t="s">
        <v>146</v>
      </c>
      <c r="C28" s="39" t="s">
        <v>114</v>
      </c>
      <c r="D28" s="39">
        <v>0.76</v>
      </c>
      <c r="E28" s="39">
        <v>0.76</v>
      </c>
      <c r="F28" s="77">
        <f t="shared" si="0"/>
        <v>2.0661325532776744</v>
      </c>
      <c r="G28">
        <f t="shared" si="1"/>
        <v>1.2965670482668499</v>
      </c>
      <c r="H28" t="e">
        <f>VLOOKUP(A28,'Flux compute'!A:C,3,0)</f>
        <v>#N/A</v>
      </c>
      <c r="I28" t="e">
        <f>VLOOKUP(A28,'Flux compute'!A:C,2,0)</f>
        <v>#N/A</v>
      </c>
      <c r="J28" s="82" t="e">
        <f t="shared" si="3"/>
        <v>#N/A</v>
      </c>
    </row>
    <row r="29" spans="1:10" ht="15.75">
      <c r="A29" s="39" t="s">
        <v>149</v>
      </c>
      <c r="B29" s="40"/>
      <c r="C29" s="39" t="s">
        <v>126</v>
      </c>
      <c r="D29" s="39">
        <v>33</v>
      </c>
      <c r="E29" s="27">
        <f t="shared" si="2"/>
        <v>3.3000000000000002E-2</v>
      </c>
      <c r="F29" s="77">
        <f t="shared" si="0"/>
        <v>8.9713650339688505E-2</v>
      </c>
      <c r="G29">
        <f>F29/100*$G$6</f>
        <v>5.6298306043165859E-2</v>
      </c>
      <c r="H29" t="str">
        <f>VLOOKUP(A29,'Flux compute'!A:C,3,0)</f>
        <v>EX_chsterol(e)</v>
      </c>
      <c r="I29">
        <f>VLOOKUP(A29,'Flux compute'!A:C,2,0)</f>
        <v>386.654</v>
      </c>
      <c r="J29" s="82">
        <f t="shared" si="3"/>
        <v>0.14560383713388678</v>
      </c>
    </row>
  </sheetData>
  <mergeCells count="5">
    <mergeCell ref="G4:G5"/>
    <mergeCell ref="A13:A14"/>
    <mergeCell ref="C13:C14"/>
    <mergeCell ref="D13:D14"/>
    <mergeCell ref="G13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FCS</vt:lpstr>
      <vt:lpstr>Flux compute</vt:lpstr>
      <vt:lpstr>Food compostion</vt:lpstr>
      <vt:lpstr>VMH flux</vt:lpstr>
      <vt:lpstr>ThaiDietflux</vt:lpstr>
      <vt:lpstr>5CHMflux</vt:lpstr>
      <vt:lpstr>placeboflux</vt:lpstr>
      <vt:lpstr>ขนมจีบ ก.</vt:lpstr>
      <vt:lpstr>ลูกชิ้น ก.</vt:lpstr>
      <vt:lpstr>จิ้งหรีด ก.</vt:lpstr>
      <vt:lpstr>ข้าวต้มมัด ก.</vt:lpstr>
      <vt:lpstr>น้ำปลา ก.</vt:lpstr>
      <vt:lpstr>ผลิตภัณฑ์ซุปไก่สกัด มล.</vt:lpstr>
      <vt:lpstr>metNames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Nachonase Styles</dc:creator>
  <cp:lastModifiedBy>Nachonase Styles</cp:lastModifiedBy>
  <dcterms:created xsi:type="dcterms:W3CDTF">2025-01-07T07:17:25Z</dcterms:created>
  <dcterms:modified xsi:type="dcterms:W3CDTF">2025-03-18T05:16:46Z</dcterms:modified>
</cp:coreProperties>
</file>