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chu\Desktop\python_work\Homework files\"/>
    </mc:Choice>
  </mc:AlternateContent>
  <xr:revisionPtr revIDLastSave="0" documentId="8_{A7D90DBD-1B44-4A5B-B5DF-5D721CE3187D}" xr6:coauthVersionLast="47" xr6:coauthVersionMax="47" xr10:uidLastSave="{00000000-0000-0000-0000-000000000000}"/>
  <bookViews>
    <workbookView xWindow="-108" yWindow="-108" windowWidth="23256" windowHeight="12456" xr2:uid="{B751EE82-0821-47E8-9F01-536C0903BF18}"/>
  </bookViews>
  <sheets>
    <sheet name="Raw file " sheetId="1" r:id="rId1"/>
    <sheet name="Cleaned raw" sheetId="2" r:id="rId2"/>
    <sheet name="PIVOT" sheetId="4" r:id="rId3"/>
    <sheet name="Cleaned PIVOT" sheetId="5" r:id="rId4"/>
    <sheet name="Vis type_1" sheetId="6" r:id="rId5"/>
    <sheet name="Vis type_2" sheetId="7" r:id="rId6"/>
  </sheets>
  <definedNames>
    <definedName name="_xlnm._FilterDatabase" localSheetId="3" hidden="1">'Cleaned PIVOT'!$A$1:$I$43</definedName>
    <definedName name="_xlnm._FilterDatabase" localSheetId="1" hidden="1">'Cleaned raw'!$B$1:$E$98</definedName>
    <definedName name="_xlnm._FilterDatabase" localSheetId="0" hidden="1">'Raw file '!$A$1:$A$801</definedName>
    <definedName name="_xlchart.v2.0" hidden="1">'Vis type_1'!$F$25:$G$26</definedName>
    <definedName name="_xlchart.v2.1" hidden="1">'Vis type_1'!$F$27:$G$27</definedName>
    <definedName name="_xlchart.v2.10" hidden="1">'Vis type_1'!#REF!</definedName>
    <definedName name="_xlchart.v2.11" hidden="1">'Vis type_1'!$D$28:$E$28</definedName>
    <definedName name="_xlchart.v2.2" hidden="1">'Vis type_1'!$B$25:$C$26</definedName>
    <definedName name="_xlchart.v2.3" hidden="1">'Vis type_1'!$B$27:$C$27</definedName>
    <definedName name="_xlchart.v2.4" hidden="1">'Vis type_1'!$D$25:$E$26</definedName>
    <definedName name="_xlchart.v2.5" hidden="1">'Vis type_1'!$D$27:$E$27</definedName>
    <definedName name="_xlchart.v2.6" hidden="1">'Vis type_1'!#REF!</definedName>
    <definedName name="_xlchart.v2.7" hidden="1">'Vis type_1'!$B$28:$C$28</definedName>
    <definedName name="_xlchart.v2.8" hidden="1">'Vis type_1'!#REF!</definedName>
    <definedName name="_xlchart.v2.9" hidden="1">'Vis type_1'!$F$28:$G$28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 1_83c70d73-157e-4717-b536-ef8745b1ef5f" name="Table 1" connection="Query - Table 1"/>
          <x15:modelTable id="Table 2_a4cd5706-21e9-4419-b7c1-497e002eddfa" name="Table 2" connection="Query - Table 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7" l="1"/>
  <c r="D9" i="7"/>
  <c r="D8" i="7"/>
  <c r="D6" i="7"/>
  <c r="D5" i="7"/>
  <c r="D4" i="7"/>
  <c r="G102" i="6"/>
  <c r="F102" i="6"/>
  <c r="E102" i="6"/>
  <c r="D102" i="6"/>
  <c r="C102" i="6"/>
  <c r="B102" i="6"/>
  <c r="G22" i="6"/>
  <c r="G27" i="6" s="1"/>
  <c r="F22" i="6"/>
  <c r="F27" i="6" s="1"/>
  <c r="E22" i="6"/>
  <c r="E27" i="6" s="1"/>
  <c r="D22" i="6"/>
  <c r="D27" i="6" s="1"/>
  <c r="C22" i="6"/>
  <c r="C27" i="6" s="1"/>
  <c r="B22" i="6"/>
  <c r="B27" i="6" s="1"/>
  <c r="J43" i="5"/>
  <c r="A28" i="1"/>
  <c r="A172" i="1"/>
  <c r="A267" i="1"/>
  <c r="A344" i="1"/>
  <c r="A416" i="1"/>
  <c r="A507" i="1"/>
  <c r="A655" i="1"/>
  <c r="A742" i="1"/>
  <c r="G103" i="6" l="1"/>
  <c r="E103" i="6"/>
  <c r="C10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D29772-E21C-4971-8595-3E57419BADE1}" name="Query - Table 1" description="Connection to the 'Table 1' query in the workbook." type="100" refreshedVersion="8" minRefreshableVersion="5">
    <extLst>
      <ext xmlns:x15="http://schemas.microsoft.com/office/spreadsheetml/2010/11/main" uri="{DE250136-89BD-433C-8126-D09CA5730AF9}">
        <x15:connection id="3b9ed415-b4e6-484e-83e0-199b95037354"/>
      </ext>
    </extLst>
  </connection>
  <connection id="2" xr16:uid="{77F0754B-B931-4DD8-8AEF-52C6F26715BB}" name="Query - Table 2" description="Connection to the 'Table 2' query in the workbook." type="100" refreshedVersion="8" minRefreshableVersion="5">
    <extLst>
      <ext xmlns:x15="http://schemas.microsoft.com/office/spreadsheetml/2010/11/main" uri="{DE250136-89BD-433C-8126-D09CA5730AF9}">
        <x15:connection id="64358715-e495-47b8-ae0a-4ecc9dda2854"/>
      </ext>
    </extLst>
  </connection>
  <connection id="3" xr16:uid="{BA67D8B8-BA48-4A65-B9E4-3B14FB4EDDA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<sst xmlns="http://schemas.openxmlformats.org/spreadsheetml/2006/main" count="982" uniqueCount="551">
  <si>
    <t>3-room: 280</t>
  </si>
  <si>
    <t>4-room: 680</t>
  </si>
  <si>
    <t>3-room: 867</t>
  </si>
  <si>
    <t>3-room: 3.1</t>
  </si>
  <si>
    <t>4-room: 10.3</t>
  </si>
  <si>
    <t>3-room: 104</t>
  </si>
  <si>
    <t>4-room: 294</t>
  </si>
  <si>
    <t>3-room: 661</t>
  </si>
  <si>
    <t>4-room: 5,140</t>
  </si>
  <si>
    <t>3-room: 6.4</t>
  </si>
  <si>
    <t>4-room: 17.5</t>
  </si>
  <si>
    <t>3-room: 443</t>
  </si>
  <si>
    <t>4-room: 1,226</t>
  </si>
  <si>
    <t>3-room: 723</t>
  </si>
  <si>
    <t>4-room: 6,560</t>
  </si>
  <si>
    <t>3-room: 1.6</t>
  </si>
  <si>
    <t>4-room: 5.4</t>
  </si>
  <si>
    <t>3-room: 196</t>
  </si>
  <si>
    <t>4-room: 671</t>
  </si>
  <si>
    <t>3-room: 293</t>
  </si>
  <si>
    <t>4-room: 2,919</t>
  </si>
  <si>
    <t>3-room: 1.5</t>
  </si>
  <si>
    <t>4-room: 4.4</t>
  </si>
  <si>
    <t>3-room: 2.7</t>
  </si>
  <si>
    <t>3-room: 184</t>
  </si>
  <si>
    <t>3-room: 3.7</t>
  </si>
  <si>
    <t>4-room: 3.9</t>
  </si>
  <si>
    <t>3-room: 198</t>
  </si>
  <si>
    <t>3-room: 85</t>
  </si>
  <si>
    <t>PLH application rate</t>
  </si>
  <si>
    <t>Average HDB BTO Application Rates: February 2020</t>
  </si>
  <si>
    <t>Project(s)No. of units (3-, 4- and 5-Room)No. of applicantsAvg. application rateCanberra Vista (Sembawang, Non-mature)No. of units (3-, 4- and 5-Room)3-room: 1244-room: 3855-room/ 3Gen: 266Total rooms:775No. of applicants  3-room: 847 4-room: 3,048 5-room/ 3Gen: 3,738 = 7,633Avg. application rate</t>
  </si>
  <si>
    <t>3-room: 6.8</t>
  </si>
  <si>
    <t>4-room: 7.9</t>
  </si>
  <si>
    <t>5-room/ 3Gen: 14.1</t>
  </si>
  <si>
    <t>= 9.8Toa Payoh Ridge / Kim Keat Ripples (Toa Payoh, Mature)No. of units (3-, 4- and 5-Room)</t>
  </si>
  <si>
    <t>3-room: 102</t>
  </si>
  <si>
    <t>4-room: 1,211</t>
  </si>
  <si>
    <t>= 1,313No. of applicants</t>
  </si>
  <si>
    <t>3-room: 935</t>
  </si>
  <si>
    <t>4-room: 11,684</t>
  </si>
  <si>
    <t>= 12,619Avg. application rate</t>
  </si>
  <si>
    <t>3-room: 9.2</t>
  </si>
  <si>
    <t>4-room: 9.6</t>
  </si>
  <si>
    <t>Average HDB BTO Application Rates: August 2020</t>
  </si>
  <si>
    <t>3-room: 118</t>
  </si>
  <si>
    <t>4-room: 290</t>
  </si>
  <si>
    <t>= 408No. of applicants</t>
  </si>
  <si>
    <t>3-room: 263</t>
  </si>
  <si>
    <t>4-rom: 683</t>
  </si>
  <si>
    <t>= 946Avg. application rate</t>
  </si>
  <si>
    <t>3-room: 2.2</t>
  </si>
  <si>
    <t>4-room: 2.4</t>
  </si>
  <si>
    <t>= 2.3Parc Residences @ Tengah (Non-mature)No. of units (3-, 4- and 5-Room)</t>
  </si>
  <si>
    <t>3-room: 99</t>
  </si>
  <si>
    <t>4-room: 281</t>
  </si>
  <si>
    <t>5-room: 184</t>
  </si>
  <si>
    <t>= 564No. of applicants</t>
  </si>
  <si>
    <t>3-room: 363</t>
  </si>
  <si>
    <t>4-room: 1,436</t>
  </si>
  <si>
    <t>5-room: 1,284</t>
  </si>
  <si>
    <t>= 3,083Avg. application rate</t>
  </si>
  <si>
    <t>4-room: 5.1</t>
  </si>
  <si>
    <t>5-room: 7.0</t>
  </si>
  <si>
    <t>= 5.5UrbanVille @ Woodlands / Champions Bliss (Non-mature)No. of units (3-, 4- and 5-Room)</t>
  </si>
  <si>
    <t>3-room: 144</t>
  </si>
  <si>
    <t>4-room: 706</t>
  </si>
  <si>
    <t>5-room: 438</t>
  </si>
  <si>
    <t>= 1,288No. of applicants</t>
  </si>
  <si>
    <t>3-room: 896</t>
  </si>
  <si>
    <t>4-room: 4,125</t>
  </si>
  <si>
    <t>5-room: 4,297</t>
  </si>
  <si>
    <t>= 9,318Avg. application rate</t>
  </si>
  <si>
    <t>3-room: 6.2</t>
  </si>
  <si>
    <t>4-room: 5.8</t>
  </si>
  <si>
    <t>5-room: 9.8</t>
  </si>
  <si>
    <t>= 7.2Kebun Baru Edge (Ang Mo Kio, Mature)No. of units (3-, 4- and 5-Room)</t>
  </si>
  <si>
    <t>4-room: 240</t>
  </si>
  <si>
    <t>5-room: 140</t>
  </si>
  <si>
    <t>= 380No. of applicants</t>
  </si>
  <si>
    <t>4-room: 2,568</t>
  </si>
  <si>
    <t>5-room: 3,006</t>
  </si>
  <si>
    <t>= 5,574Avg. application rate</t>
  </si>
  <si>
    <t>4-room: 10.7</t>
  </si>
  <si>
    <t>5-room: 21.5</t>
  </si>
  <si>
    <t>= 14.7Bishan Towers (Bishan, Mature)No. of units (3-, 4- and 5-Room)</t>
  </si>
  <si>
    <t>3-room: 80</t>
  </si>
  <si>
    <t>4-room: 272</t>
  </si>
  <si>
    <t>= 352No. of applicants</t>
  </si>
  <si>
    <t>3-room: 319</t>
  </si>
  <si>
    <t>4-room: 1,689</t>
  </si>
  <si>
    <t>= 2,008Avg. application rate</t>
  </si>
  <si>
    <t>3-room: 4.0</t>
  </si>
  <si>
    <t>4-room: 6.2</t>
  </si>
  <si>
    <t>= 5.7Dakota One (Geylang, Mature)No. of units (3-, 4- and 5-Room)</t>
  </si>
  <si>
    <t>3-room: 87</t>
  </si>
  <si>
    <t>4-room: 334</t>
  </si>
  <si>
    <t>= 414No. of applicants</t>
  </si>
  <si>
    <t>3-room: 787</t>
  </si>
  <si>
    <t>4-room: 6,394</t>
  </si>
  <si>
    <t>= 7,181Avg. application rate</t>
  </si>
  <si>
    <t>3-room: 9.0</t>
  </si>
  <si>
    <t>4-room: 19.1</t>
  </si>
  <si>
    <t>= 17.3Costa Grove (Pasir Ris, Mature)No. of units (3-, 4- and 5-Room)</t>
  </si>
  <si>
    <t>3-room: 160</t>
  </si>
  <si>
    <t>4-room: 373</t>
  </si>
  <si>
    <t>5-room: 325</t>
  </si>
  <si>
    <t>= 858No. of applicants</t>
  </si>
  <si>
    <t>3-room: 436</t>
  </si>
  <si>
    <t>4-room: 1,771</t>
  </si>
  <si>
    <t>5-room: 2,369</t>
  </si>
  <si>
    <t>= 4,576Avg. application rate</t>
  </si>
  <si>
    <t>4-room: 4.7</t>
  </si>
  <si>
    <t>5-room: 7.3</t>
  </si>
  <si>
    <t>= 5.3Tampines GreenCrest / Tampines GreenOpal / Tampines GreenGlade (Tampines, Mature)No. of units (3-, 4- and 5-Room)</t>
  </si>
  <si>
    <t>3-room: 182</t>
  </si>
  <si>
    <t>4-room: 871</t>
  </si>
  <si>
    <t>5-room: 717</t>
  </si>
  <si>
    <t>= 1,770No. of applicants</t>
  </si>
  <si>
    <t>3-room: 486</t>
  </si>
  <si>
    <t>4-room: 1,864</t>
  </si>
  <si>
    <t>5-room: 1,402</t>
  </si>
  <si>
    <t>= 3,752Avg. application rate</t>
  </si>
  <si>
    <t>4-room: 2.1</t>
  </si>
  <si>
    <t>5-room: 2.0</t>
  </si>
  <si>
    <t>Average HDB BTO Application Rates: November 2020</t>
  </si>
  <si>
    <t>Project(s)No. of units (3-, 4- and 5-Room)No. of applicantsAvg. application rateSun Sails (Sembawang, Non-mature)No. of units (3-, 4- and 5-Room)</t>
  </si>
  <si>
    <t>3-room: 84</t>
  </si>
  <si>
    <t>4-room: 238</t>
  </si>
  <si>
    <t>= 506No. of applicants</t>
  </si>
  <si>
    <t>3-room: 359</t>
  </si>
  <si>
    <t>4-room: 964</t>
  </si>
  <si>
    <t>5-room: 1,060</t>
  </si>
  <si>
    <t>= 2,383Avg. application rate</t>
  </si>
  <si>
    <t>3-room: 4.3</t>
  </si>
  <si>
    <t>4-room: 4.1</t>
  </si>
  <si>
    <t>5-room: 5.8</t>
  </si>
  <si>
    <t>= 4.7Garden Court @ Tengah / Garden Terrace @ Tengah (Non-mature)No. of units (3-, 4- and 5-Room)</t>
  </si>
  <si>
    <t>3-room: 218</t>
  </si>
  <si>
    <t>4-room: 570</t>
  </si>
  <si>
    <t>5-room: 327</t>
  </si>
  <si>
    <t>= 1,115No. of applicants</t>
  </si>
  <si>
    <t>3-room: 277</t>
  </si>
  <si>
    <t>4-room: 1,495</t>
  </si>
  <si>
    <t>5-room: 1,343</t>
  </si>
  <si>
    <t>= 3,115Avg. application rate</t>
  </si>
  <si>
    <t>3-room: 1.3</t>
  </si>
  <si>
    <t>4-room: 2.6</t>
  </si>
  <si>
    <t>5-room: 4.1</t>
  </si>
  <si>
    <t>= 2.8Bishan Ridges (Bishan, Mature)No. of units (3-, 4- and 5-Room)</t>
  </si>
  <si>
    <t>3-room: 124</t>
  </si>
  <si>
    <t>4-room: 1,222</t>
  </si>
  <si>
    <t>= 1,346No. of applicants</t>
  </si>
  <si>
    <t>3-room: 822</t>
  </si>
  <si>
    <t>4-room: 8,635</t>
  </si>
  <si>
    <t>= 9,457Avg. application rate</t>
  </si>
  <si>
    <t>3-room: 6.6</t>
  </si>
  <si>
    <t>4-room: 7.1</t>
  </si>
  <si>
    <t>= 7.0Tampines GreenEmerald (Tampines, Mature)No. of units (3-, 4- and 5-Room)</t>
  </si>
  <si>
    <t>4-room: 360</t>
  </si>
  <si>
    <t>5-room: 244</t>
  </si>
  <si>
    <t>= 604No. of applicants</t>
  </si>
  <si>
    <t>4-room: 1,441</t>
  </si>
  <si>
    <t>5-room: 1,126</t>
  </si>
  <si>
    <t>= 2,567Avg. application rate</t>
  </si>
  <si>
    <t>4-room: 4.0</t>
  </si>
  <si>
    <t>5-room: 4.6</t>
  </si>
  <si>
    <t>= 4.3Bartley Beacon / ParkView @ Bidadari (Toa Payoh, Mature)No. of units (3-, 4- and 5-Room)</t>
  </si>
  <si>
    <t>4-room: 910</t>
  </si>
  <si>
    <t>5-room: 144</t>
  </si>
  <si>
    <t>= 1,238No. of applicants</t>
  </si>
  <si>
    <t>3-room: 401</t>
  </si>
  <si>
    <t>4-room: 3,598</t>
  </si>
  <si>
    <t>5-room: 2,170</t>
  </si>
  <si>
    <t>= 6,169Avg. application rate</t>
  </si>
  <si>
    <t>5-room: 15.1</t>
  </si>
  <si>
    <t>Average HDB BTO Application Rates: February 2021</t>
  </si>
  <si>
    <t>3-room: 81</t>
  </si>
  <si>
    <t>4-room: 387</t>
  </si>
  <si>
    <t>5-room: 331</t>
  </si>
  <si>
    <t>= 799No. of applicants</t>
  </si>
  <si>
    <t>3-room: 212</t>
  </si>
  <si>
    <t>4-room: 615</t>
  </si>
  <si>
    <t>5-room: 666</t>
  </si>
  <si>
    <t>= 1,493Avg. application rate</t>
  </si>
  <si>
    <t>3-room: 2.6</t>
  </si>
  <si>
    <t>4-room: 1.6</t>
  </si>
  <si>
    <t>= 1.9Parc Woods @ Tengah (Non-mature)No. of units (3-, 4- and 5-Room)</t>
  </si>
  <si>
    <t>3-room: 83</t>
  </si>
  <si>
    <t>= 470No. of applicants</t>
  </si>
  <si>
    <t>4-room: 1,294</t>
  </si>
  <si>
    <t>= 1,492Avg. application rate</t>
  </si>
  <si>
    <t>3-room: 2.4</t>
  </si>
  <si>
    <t>4-room: 3.3</t>
  </si>
  <si>
    <t>= 3.2McNair Heights (Kallang/ Whampoa, Mature)No. of units (3-, 4- and 5-Room)</t>
  </si>
  <si>
    <t>4-room: 386</t>
  </si>
  <si>
    <t>= 490No. of applicants</t>
  </si>
  <si>
    <t>3-room: 413</t>
  </si>
  <si>
    <t>4-room: 2,869</t>
  </si>
  <si>
    <t>= 3,282Avg. application rate</t>
  </si>
  <si>
    <t>4-room: 7.4</t>
  </si>
  <si>
    <t>= 6.7Bartley GreenRise / ParkEdge @ Bidadari / Alkaff Breeze (Toa Payoh, Mature)No. of units (3-, 4- and 5-Room)</t>
  </si>
  <si>
    <t>3-room: 96</t>
  </si>
  <si>
    <t>4-room: 797</t>
  </si>
  <si>
    <t>5-room: 323</t>
  </si>
  <si>
    <t>= 1,216No. of applicants</t>
  </si>
  <si>
    <t>3-room: 462</t>
  </si>
  <si>
    <t>4-room: 4,667</t>
  </si>
  <si>
    <t>5-room: 3,193</t>
  </si>
  <si>
    <t>= 8,322Avg. application rate</t>
  </si>
  <si>
    <t>3-room: 4.8</t>
  </si>
  <si>
    <t>4-room: 5.9</t>
  </si>
  <si>
    <t>5-room: 9.9</t>
  </si>
  <si>
    <t>Average HDB BTO Application Rates: May 2021</t>
  </si>
  <si>
    <t>Project(s)No. of Units (3-, 4- and 5-Room)No. of Applicants (Non-Elderly)Avg. Application Rate (Non-Elderly)Garden Bloom @ Tengah (Non-mature)No. of Units (3-, 4- and 5-Room)</t>
  </si>
  <si>
    <t>4-room: 265</t>
  </si>
  <si>
    <t>5-room: 251</t>
  </si>
  <si>
    <t>= 516No. of Applicants (Non-Elderly)</t>
  </si>
  <si>
    <t>4-room: 1,023</t>
  </si>
  <si>
    <t>5-room: 1,168</t>
  </si>
  <si>
    <t>= 2,191Avg. Application Rate (Non-Elderly)</t>
  </si>
  <si>
    <t>5-room: 4.7</t>
  </si>
  <si>
    <t>= 4.2Woodgrove Ascent (Woodlands, Non-mature)No. of Units (3-, 4- and 5-Room)</t>
  </si>
  <si>
    <t>4-room: 411</t>
  </si>
  <si>
    <t>5-room: 359</t>
  </si>
  <si>
    <t>= 854No. of Applicants (Non-Elderly)</t>
  </si>
  <si>
    <t>3-room: 451</t>
  </si>
  <si>
    <t>4-room: 1,794</t>
  </si>
  <si>
    <t>5-room: 1,990</t>
  </si>
  <si>
    <t>= 4,235Avg. Application Rate (Non-Elderly)</t>
  </si>
  <si>
    <t>3-room: 5.4</t>
  </si>
  <si>
    <t>5-room: 5.5</t>
  </si>
  <si>
    <t>= 5.0Telok Blangah Beacon (Bukit Merah, Mature)No. of Units (3-, 4- and 5-Room)</t>
  </si>
  <si>
    <t>3-room: 105</t>
  </si>
  <si>
    <t>4-room: 70</t>
  </si>
  <si>
    <t>= 175No. of Applicants (Non-Elderly)</t>
  </si>
  <si>
    <t>3-room: 604</t>
  </si>
  <si>
    <t>4-room: 3,474</t>
  </si>
  <si>
    <t>= 4,078Avg. Application Rate (Non-Elderly)</t>
  </si>
  <si>
    <t>3-room: 5.8</t>
  </si>
  <si>
    <t>4-room: 49.6</t>
  </si>
  <si>
    <t>= 23.3MacPherson Weave (Geylang, Mature)No. of Units (3-, 4- and 5-Room)</t>
  </si>
  <si>
    <t>3-room: 156</t>
  </si>
  <si>
    <t>4-room: 1,010</t>
  </si>
  <si>
    <t>= 1,166No. of Applicants (Non-Elderly)</t>
  </si>
  <si>
    <t>3-room: 569</t>
  </si>
  <si>
    <t>4-room: 5,595</t>
  </si>
  <si>
    <t>= 6,164Avg. Application Rate (Non-Elderly)</t>
  </si>
  <si>
    <t>3-room: 3.6</t>
  </si>
  <si>
    <t>4-room: 5.5</t>
  </si>
  <si>
    <t>Average HDB BTO Application Rates: August 2021</t>
  </si>
  <si>
    <t>3-room: 178</t>
  </si>
  <si>
    <t>4-room: 459</t>
  </si>
  <si>
    <t>5-room: 102</t>
  </si>
  <si>
    <t>= 739No. of applicants</t>
  </si>
  <si>
    <t>3-room: 1,986</t>
  </si>
  <si>
    <t>4-room: 11,420</t>
  </si>
  <si>
    <t>5-room: 1,085</t>
  </si>
  <si>
    <t>= 14,491Avg. application rate</t>
  </si>
  <si>
    <t>3-room: 11.2</t>
  </si>
  <si>
    <t>4-room: 24.9</t>
  </si>
  <si>
    <t>5-room: 10.6</t>
  </si>
  <si>
    <t>= 19.6Toh Guan Grove (Jurong East, Non-mature)No. of units (3-, 4- and 5-Room)</t>
  </si>
  <si>
    <t>= 325No. of applicants</t>
  </si>
  <si>
    <t>3-room: 520</t>
  </si>
  <si>
    <t>4-room: 3,628</t>
  </si>
  <si>
    <t>= 4,148Avg. application rate</t>
  </si>
  <si>
    <t>3-room: 6.1</t>
  </si>
  <si>
    <t>4-room: 15.1</t>
  </si>
  <si>
    <t>= 12.8Towner Residences (Kallang/Whampoa, Mature)No. of units (3-, 4- and 5-Room)</t>
  </si>
  <si>
    <t>3-room: 90</t>
  </si>
  <si>
    <t>4-room: 226</t>
  </si>
  <si>
    <t>= 316No. of applicants</t>
  </si>
  <si>
    <t>3-room: 265</t>
  </si>
  <si>
    <t>4-room: 1,928</t>
  </si>
  <si>
    <t>= 2,193Avg. application rate</t>
  </si>
  <si>
    <t>3-room: 2.9</t>
  </si>
  <si>
    <t>4-room: 8.5</t>
  </si>
  <si>
    <t>= 6.9Queen’s Arc (Queenstown, Mature)No. of units (3-, 4- and 5-Room)</t>
  </si>
  <si>
    <t>3-room: 76</t>
  </si>
  <si>
    <t>4-room: 534</t>
  </si>
  <si>
    <t>= 610No. of applicants</t>
  </si>
  <si>
    <t>3-room: 354</t>
  </si>
  <si>
    <t>4-room: 4,099</t>
  </si>
  <si>
    <t>= 4,453Avg. application rate</t>
  </si>
  <si>
    <t>3-room: 4.7</t>
  </si>
  <si>
    <t>4-room: 7.7</t>
  </si>
  <si>
    <t>= 7.3Tampines GreenQuartz / Tampines GreenJade (Tampines, Mature)No. of units (3-, 4- and 5-Room)</t>
  </si>
  <si>
    <t>4-room: 989</t>
  </si>
  <si>
    <t>5-room: 881</t>
  </si>
  <si>
    <t>= 1,957No. of applicants</t>
  </si>
  <si>
    <t>3-room: 627</t>
  </si>
  <si>
    <t>4-room: 3,443</t>
  </si>
  <si>
    <t>5-room: 4,255</t>
  </si>
  <si>
    <t>= 8,325Avg. application rate</t>
  </si>
  <si>
    <t>3-room: 7.2</t>
  </si>
  <si>
    <t>4-room: 3.5</t>
  </si>
  <si>
    <t>5-room: 4.8</t>
  </si>
  <si>
    <t>Average HDB BTO Application Rates: November 2021</t>
  </si>
  <si>
    <t>Project(s)No. of units (3-, 4- and 5-Room)No. of applicantsAvg. application rateTanjong Tree Residences @ Hougang / Hougang Olive (Non-mature)No. of units (3-, 4- and 5-Room)</t>
  </si>
  <si>
    <t>4-room: 378</t>
  </si>
  <si>
    <t>5-room: 312</t>
  </si>
  <si>
    <t>= 690No. of applicants</t>
  </si>
  <si>
    <t>4-room: 1,643</t>
  </si>
  <si>
    <t>5-room: 1,852</t>
  </si>
  <si>
    <t>= 3,495Avg. application rate</t>
  </si>
  <si>
    <t>4-room: 4.3</t>
  </si>
  <si>
    <t>5-room: 5.9</t>
  </si>
  <si>
    <t>= 5.1Nanyang Opal (Jurong West, Non-mature)No. of units (3-, 4- and 5-Room)</t>
  </si>
  <si>
    <t>3-room: 91</t>
  </si>
  <si>
    <t>4-room: 130</t>
  </si>
  <si>
    <t>= 221No. of applicants</t>
  </si>
  <si>
    <t>4-room: 229</t>
  </si>
  <si>
    <t>= 316Avg. application rate</t>
  </si>
  <si>
    <t>3-room: 1.0</t>
  </si>
  <si>
    <t>4-room: 1.8</t>
  </si>
  <si>
    <t>= 1.4Parc Glen @ Tengah / Parc Clover @ Tengah (Non-mature)No. of units (3-, 4- and 5-Room)</t>
  </si>
  <si>
    <t>4-room: 872</t>
  </si>
  <si>
    <t>5-room: 653</t>
  </si>
  <si>
    <t>= 1,723No. of applicants</t>
  </si>
  <si>
    <t>3-room: 366</t>
  </si>
  <si>
    <t>4-room: 1,863</t>
  </si>
  <si>
    <t>5-room: 2,120</t>
  </si>
  <si>
    <t>= 4,349Avg. application rate</t>
  </si>
  <si>
    <t>3-room: 1.8</t>
  </si>
  <si>
    <t>5-room: 3.2</t>
  </si>
  <si>
    <t>= 2.5River Peaks I / River Peaks II (Central)No. of units (3-, 4- and 5-Room)</t>
  </si>
  <si>
    <t>= 960No. of applicants</t>
  </si>
  <si>
    <t>4-room: 6976</t>
  </si>
  <si>
    <t>= 7,843Avg. application rate</t>
  </si>
  <si>
    <t>= 8.2Kent Heights (Kallang/Whampoa, Mature)No. of units (3-, 4- and 5-Room)4-room: 276No. of applicants4-room: 1,813Avg. application rate4-room: 6.6</t>
  </si>
  <si>
    <t>Average HDB BTO Application Rates: February 2022</t>
  </si>
  <si>
    <t>5-room: 517</t>
  </si>
  <si>
    <t>= 1,172No. of applicants</t>
  </si>
  <si>
    <t>3-room: 362</t>
  </si>
  <si>
    <t>4-room: 1,813</t>
  </si>
  <si>
    <t>5-room: 2,406</t>
  </si>
  <si>
    <t>= 4,581Avg. application rate</t>
  </si>
  <si>
    <t>4-room: 3.2</t>
  </si>
  <si>
    <t>= 3.9Yishun Boardwalk / Grove Spring @ Yishun (Non-mature)No. of units (3-, 4- and 5-Room)</t>
  </si>
  <si>
    <t>3-room: 162</t>
  </si>
  <si>
    <t>4-room: 686</t>
  </si>
  <si>
    <t>5-room: 613</t>
  </si>
  <si>
    <t>= 1,461No. of applicants</t>
  </si>
  <si>
    <t>3-room: 808</t>
  </si>
  <si>
    <t>4-room: 2,187</t>
  </si>
  <si>
    <t>5-room: 2,018</t>
  </si>
  <si>
    <t>= 5,013Avg. application rate</t>
  </si>
  <si>
    <t>3-room: 5.0</t>
  </si>
  <si>
    <t>5-room: 3.3</t>
  </si>
  <si>
    <t>= 3.4Dakota Crest (Geylang, Mature)No. of units (3-, 4- and 5-Room)</t>
  </si>
  <si>
    <t>4-room: 242</t>
  </si>
  <si>
    <t>= 322No. of applicants</t>
  </si>
  <si>
    <t>3-room: 833</t>
  </si>
  <si>
    <t>4-room: 6,961</t>
  </si>
  <si>
    <t>= 7,794Avg. application rate</t>
  </si>
  <si>
    <t>3-room: 10.4</t>
  </si>
  <si>
    <t>4-room: 28.8</t>
  </si>
  <si>
    <t>= 24.2King George’s Heights (Kallang/Whampoa, Mature)No. of units (3-, 4- and 5-Room)</t>
  </si>
  <si>
    <t>= 398No. of applicants</t>
  </si>
  <si>
    <t>= 5,801Avg. application rate</t>
  </si>
  <si>
    <t>Average HDB BTO Application Rates: May 2022</t>
  </si>
  <si>
    <t>3-room: 101</t>
  </si>
  <si>
    <t>4 room: 246</t>
  </si>
  <si>
    <t>5-room: 214</t>
  </si>
  <si>
    <t>= 561No. of applicants</t>
  </si>
  <si>
    <t>3-room: 446</t>
  </si>
  <si>
    <t>4-room: 1,827</t>
  </si>
  <si>
    <t>5 room: 3,294</t>
  </si>
  <si>
    <t>= 5,567Avg. application rate</t>
  </si>
  <si>
    <t>3-room: 4.4</t>
  </si>
  <si>
    <t>5-room: 15.4</t>
  </si>
  <si>
    <t>= 9.9Yishun Beacon (Yishun, Non-mature)No. of units (3-, 4- and 5-Room)</t>
  </si>
  <si>
    <t>4-room: 207</t>
  </si>
  <si>
    <t>5-room: 166</t>
  </si>
  <si>
    <t>= 373No. of applicants</t>
  </si>
  <si>
    <t>4-room: 2,525</t>
  </si>
  <si>
    <t>5-room: 2,491</t>
  </si>
  <si>
    <t>= 5,016Avg. application rate</t>
  </si>
  <si>
    <t>4-room: 12.2</t>
  </si>
  <si>
    <t>5-room: 15.0</t>
  </si>
  <si>
    <t>= 13.4Bukit Merah Ridge (Bukit Merah, Mature)No. of units (3-, 4- and 5-Room)</t>
  </si>
  <si>
    <t>= 1,669No. of applicants</t>
  </si>
  <si>
    <t>= 7,283Avg. application rate</t>
  </si>
  <si>
    <t>= 4.4Ghim Moh Ascent (Queenstown, Mature)No. of units (3-, 4- and 5-Room)</t>
  </si>
  <si>
    <t>= 867No. of applicants</t>
  </si>
  <si>
    <t>= 3,212Avg. application rate</t>
  </si>
  <si>
    <t>= 3.7Kim Keat Heights (Toa Payoh, Mature)No. of units (3-, 4- and 5-Room)</t>
  </si>
  <si>
    <t>3-room: 100</t>
  </si>
  <si>
    <t>4-room: 165</t>
  </si>
  <si>
    <t>= 265No. of applicants</t>
  </si>
  <si>
    <t>3-room: 415</t>
  </si>
  <si>
    <t>4-room: 1,797</t>
  </si>
  <si>
    <t>= 2,212Avg. application rate</t>
  </si>
  <si>
    <t>3-room: 4.2</t>
  </si>
  <si>
    <t>4-room: 10.9</t>
  </si>
  <si>
    <t>Average HDB BTO Application Rates: August 2022</t>
  </si>
  <si>
    <t>Project(s)No. of units (3-, 4- and 5-Room)No. of applicantsAvg. application rateKeat Hong Grange (Choa Chu Kang, Non-mature)No. of units (3-, 4- and 5-Room)  3-room: 96 4 room: 374 5-room: 323  = 793No. of applicants  3-room: 220 4-room: 733 5-room: 919  = 1,872Avg. application rate  3-room: 2.3 4-room: 2.0 5-room: 2.8  = 2.4Jurong East Breeze (Jurong East, Non-mature)No. of units (3-, 4- and 5-Room)  3-room: 87 4-room: 252  = 339No. of applicants  3-room: 354 4-room: 1,678  = 2,032Avg. application rate  3-room: 4.1 4-room: 6.7  = 6.0Woodlands South Plains (Woodlands, Non-mature)No. of units (3-, 4- and 5-Room)  3-room: 87 4-room: 268  = 355No. of applicants  3-room: 709 4-room: 3,131  = 3,840Avg. application rate  3-room: 8.1 4-room: 11.7  = 10.8Central Weave @ AMK (Ang Mo Kio, Mature)No. of units (3-, 4- and 5-Room)  4-room: 398 5-room/3Gen: 372  = 770No. of applicants  4-room: 5,033 5-room/3Gen: 6,513  = 11,546Avg. application rate  4-room: 12.6 5-room/3Gen:  17.5  = 15.0Alexandra Vale / Havelock Hillside (Bukit Merah, Mature)No. of units (3-, 4- and 5-Room)  3-room: 353 4-room: 1,298  = 1,651No. of applicants  3-room: 967 4-room: 7,916  = 8,883Avg. application rate  3-room: 2.7 4-room: 6.1  = 5.4</t>
  </si>
  <si>
    <t xml:space="preserve">Average HDB BTO Application Rates: November 2022 </t>
  </si>
  <si>
    <t>Project(s)No. of units (3-, 4- and 5-Room)No. of applicantsAvg. application rateWest Glades @ Bukit Batok (Bukit Batok, Non-mature)No. of units (3-, 4- and 5-Room)3-room: 84 4 room: 2075-room: 168  = 459No. of applicants3-room: 1714-room: 5115-room: 597= 1,279Avg. application rate3-room: 2.04-room: 2.55-room: 3.6= 2.8Garden Waterfront I @ Tengah / Garden Waterfront II @ Tengah (Tengah, Non-mature)No. of units (3-, 4- and 5-Room)3-room: 894-room: 7405-room: 670= 1,499No. of applicants3-room: 3264-room: 1,9335-room: 2,849= 5,108Avg. application rate3-room: 3.74-room: 2.65-room: 4.3= 3.4Miltonia Breeze @ Yishun / Vanda Breeze @ Yishun / Aranda Breeze @ Yishun (Yishun, Non-mature)No. of units (3-, 4- and 5-Room)3-room: 91 4-room: 9175-room:  795= 1,803No. of applicants3-room: 3834-room: 1,4225-room: 1,410= 3,215Avg. application rate3-room: 4.24-room: 1.65-room: 1.8= 1.8Kallang Horizon (Kallang Whampoa, Non-mature)No. of units (3-, 4- and 5-Room)3-room: 724-room: 405= 477No. of applicants3-room: 5504-room: 4,561= 5,111 Avg. application rate3-room: 7.64-room: 11.3= 10.7Ghim Moh Natura / Queensway Canopy / Ulu Pandan Banks (Queenstown, Non-mature)No. of units (3-, 4- and 5-Room)3-room: 5874-room: 2,443= 3,030No. of applicants3-room: 5574-room: 5,652= 6,209Avg. application rate3-room: 0.94-room: 2.3= 2.0</t>
  </si>
  <si>
    <t xml:space="preserve">Average HDB BTO Application Rates: February 2023  </t>
  </si>
  <si>
    <t>Project(s)No. of units (3-, 4- and 5-room)No. of applicantsAvg. application rateJurong West Crystal (Jurong West, Non-mature)No. of units (3-, 4- and 5-room)3-room: 854-room: 186= 271No. of applicants3-room: 2424-room: 567= 809Avg. application rate3-room: 2.84-room: 3.0= 3.0Brickland Weave (Tengah, Non-mature)No. of units (3-, 4- and 5-room)3-room: 954-room: 5975-room: 526= 1,218No. of applicants3-room: 4044-room: 1,3345-room: 1,680= 3,418Avg. application rate3-room: 4.34-room: 2.25-room: 3.2= 2.8Farrer Park Fields / Rajah Summit (Kallang/Whampoa, Mature)No. of units (3-, 4- and 5-room)3-room: 1844-room: 1,422= 1,606No. of applicants3-room: 6734-room: 6,857= 7,530Avg. application rate3-room: 3.74-room: 4.8= 4.6Ulu Pandan Glades (Queenstown, Mature)No. of units (3-, 4- and 5-room)3-room: 1604-room: 572= 732No. of applicants3-room: 2314-room: 2,531= 2,762Avg. application rate3-room: 1.44-room: 4.4= 3.8</t>
  </si>
  <si>
    <t xml:space="preserve">Average HDB BTO Application Rates: May 2023  </t>
  </si>
  <si>
    <t>Project(s)No. of units (3-room, 4-room, and 5-room/3Gen)Number of applicantsAverage application rateBedok South Blossoms (Bedok, mature)No. of units (3-room, 4-room, and 5-room/3Gen)3-room: 1204-room: 7665-room/3Gen: 610= 1,496Number of applicants3-room: 5354-room: 2,8235-room/3Gen: 3,189= 6,547Average application rate3-room: 4.464-room: 3.695-room/3Gen: 5.23= 4.38Farrer Park Arena (Kallang/Whampoa, mature)No. of units (3-room, 4-room, and 5-room/3Gen)3-room: 924-room: 477= 569Number of applicants3-room: 1934-room: 1,838= 2,031Average application rate3-room: 2.14-room: 3.9=3.6Plantation Weave and Parc Meadow @ Tengah (Tengah, non-mature)No. of units (3-room, 4-room, and 5-room/3Gen)3-room: 1704-room: 1,1685-room: 990= 2,328Number of applicants3-room: 3954-room: 1,9815-room: 2,909= 5,285Average application rate3-room: 2.34-room: 1.75-room: 1.9= 2.3Serangoon North Vista (Serangoon, mature)No. of units (3-room, 4-room, and 5-room/3Gen)4-room: 2015-room: 129= 330Number of applicants4-room: 2,2385-room: 2,525= 4,763Average application rate4-room: 11.15-room: 19.6= 14.4</t>
  </si>
  <si>
    <t>Average HDB BTO Application Rates: October 2023</t>
  </si>
  <si>
    <t>Project(s)Number of units (3-room, 4-room, and 5-room/3Gen)Number of applicantsAverage application rateRail Green I and II @ CCK (Choa Chu Kang, non-mature)Number of units (3-room, 4-room, and 5-room/3Gen)3-room: 1524-room: 8085-room: 544= 1,504Number of applicants3-room: 1594-room: 9705-room: 1,336= 2,465Average application rate3-room: 1.04-room: 1.25-room: 2.5= 1.6Plantation Edge I and II (Tengah, non-mature)Number of units (3-room, 4-room, and 5-room/3Gen)3-room: 814-room: 3535-room: 313= 747Number of applicants3-room: 1544-room: 6245-room: 971= 1,749Average application rate3-room: 1.94-room: 1.85-room: 3.1= 2.3Tenteram Vantage, Rajah Residences, and Verandah @ Kallang (Kallang/Whampoa, mature)Number of units (3-room, 4-room, and 5-room/3Gen)3-room: 198 4-room: 2,452= 2,650Number of applicants3-room: 2464-room: 3,466= 3,712Average application rate3-room: 1.24-room: 1.4= 1.4Tanglin Halt Cascadia (Queenstown, mature)Number of units (3-room, 4-room, and 5-room/3Gen)3-room: 1554-room: 818= 973 Number of applicants3-room: 854-room: 1,108= 1,193Average application rate3-room: 0.54-room: 1.4= 1.2</t>
  </si>
  <si>
    <t xml:space="preserve"> Average HDB BTO Application Rates: February 2024 </t>
  </si>
  <si>
    <t xml:space="preserve"> Project(s)                                                                                                                                          Number of units (3-room, 4-room, and 5-room/3Gen) Number of applicants Average application rate Rail Garden @ CCK (Choa Chu Kang, non-mature)Number of units (3-room, 4-room, and 5-room/3Gen) 3-room: 1014-room: 224= 325Number of applicants 3-room: 1274-room: 459=  586Average application rate 3-room: 1.264-room: 2.05=  1.81Tanjong Tree Residences @ Hougang (Hougang, non-mature) Number of units (3-room, 4-room, and 5-room/3Gen) 3-room: 844-room: 122= 206Number of applicants 3-room: 1494-room: 686= 835  Average application rate 3-room: 1.774-room: 5.62= 4.05    Matilda Riverside (Punggol, non-mature) Number of units (3-room, 4-room, and 5-room/3Gen) 3-room: 1124-room: 3585-room: 221= 691Number of applicants 3-room: 1644-room: 7255-room: 634= 1,523Average application rate 3-room: 1.464-room: 2.035-room: 2.87= 2.20  Woodgrove Edge (Woodlands, non-mature) Number of units (3-room, 4-room, and 5-room/3Gen) 3-room: 884-room: 3415-room: 324= 753Number of applicants 3-room: 1714-room: 7135-room: 891= 1,675  Average application rate 3-room: 1.94 4-room: 2.095-room: 2.75= 2.22  Bedok South Bloom / Bedok North Springs (Bedok, mature) Number of units (3-room, 4-room, and 5-room/3Gen) 4-room: 4995-room: 135= 634 Number of applicants 4-room: 14945-room: 715= 2,209  Average application rate 4-room: 2.995-room: 5.30= 3.48   Tanglin Halt Courtyard (Queenstown, mature) Number of units (3-room, 4-room, and 5-room/3Gen) 4-room: 175Number of applicants 4-room: 1,160   Average application rate 4-room: 6.63</t>
  </si>
  <si>
    <t xml:space="preserve"> Average HDB BTO Application Rates: June 2024 </t>
  </si>
  <si>
    <t xml:space="preserve"> Project(s)                                                                                                                                          Number of units (3-room, 4-room, and 5-room/3Gen) Number of applicants Average application rate Teban Breeze (Jurong East, non-mature)Number of units (3-room, 4-room, and 5-room/3Gen) 3-room: 1114-room: 4445-room: 234= 789Number of applicants 3-room: 1804-room: 8535-room: 889=1,922Average application rate 3-room: 1.624-room: 1.925-room: 3.79= 2.43Marsiling Peak I and Marsiling Peak II (Woodlands, non-mature) Number of units (3-room, 4-room, and 5-room/3Gen) 3-room: 1814-room: 4295-room / 3Gen: 393= 1,003Number of applicants 3-room: 2554-room: 5815-room / 3Gen: 406=1,242Average application rate 3-room: 1.44-room: 1.355-room / 3Gen: 1.03= 1.23Chencharu Hills (Yishun, non-mature) Number of units (3-room, 4-room, and 5-room/3Gen) 3-room: 824-room: 4205-room: 390= 892Number of applicants 3-room: 3054-room: 1,3855-room: 1,609=  3,299Average application rate 3-room: 3.724-room: 3.295-room: 4.13= 3.69Tanjong Rhu Riverfront I and Tanjong Rhu Riverfront II (Kallang Whampoa, mature) Number of units (3-room, 4-room, and 5-room/3Gen) 3-room: 1974-room: 1,296= 1,493Number of applicants 3-room: 3904-room: 3,963= 4,353Average application rate 3-room: 1.984-room: 3.06= 2.92Holland Vista (Queenstown, mature) Number of units (3-room, 4-room, and 5-room/3Gen) 4-room: 228Number of applicants  4-room: 2,233Average application rate  4-room: 9.79Tampines GreenTopaz (Tampines, mature) Number of units (3-room, 4-room, and 5-room/3Gen) 4-room: 2145-room: 174= 388Number of applicants 4-room: 2,2885-room: 2,276= 4,564Average application rate 4-room: 10.75-room: 13.08= 11.76</t>
  </si>
  <si>
    <t>3-room</t>
  </si>
  <si>
    <t>4-room</t>
  </si>
  <si>
    <t>4-rom</t>
  </si>
  <si>
    <t>5-room</t>
  </si>
  <si>
    <t>4 room</t>
  </si>
  <si>
    <t>5 room</t>
  </si>
  <si>
    <t>House style</t>
  </si>
  <si>
    <t>Amount subscribed</t>
  </si>
  <si>
    <t>Amount avbl</t>
  </si>
  <si>
    <t>HDB name</t>
  </si>
  <si>
    <t>Hougang Citrine / Kovan Wellspring (Hougang, Non-mature)No. of units (3-, 4- and 5-Room)</t>
  </si>
  <si>
    <t>Keat Hong Verge (Choa Chu Kang, Non-mature)No. of units (3-, 4- and 5-Room)</t>
  </si>
  <si>
    <t>West Hill @ Bukit Batok (Bukit Batok, Non-mature)No. of units (3-, 4- and 5-Room)</t>
  </si>
  <si>
    <t>Parc Flora @ Tengah / Plantation Creek (Non-mature)No. of units (3-, 4- and 5-Room)</t>
  </si>
  <si>
    <t>Lakeside View (Jurong West, Non-matureNo. of units (3-, 4- and 5-Room)</t>
  </si>
  <si>
    <t xml:space="preserve"> 9.8Toa Payoh Ridge / Kim Keat Ripples (Toa Payoh, Mature)No. of units (3-, 4- and 5-Room)</t>
  </si>
  <si>
    <t xml:space="preserve"> 2.3Parc Residences @ Tengah (Non-mature)No. of units (3-, 4- and 5-Room)</t>
  </si>
  <si>
    <t xml:space="preserve"> 5.5UrbanVille @ Woodlands / Champions Bliss (Non-mature)No. of units (3-, 4- and 5-Room)</t>
  </si>
  <si>
    <t xml:space="preserve"> 7.2Kebun Baru Edge (Ang Mo Kio, Mature)No. of units (3-, 4- and 5-Room)</t>
  </si>
  <si>
    <t xml:space="preserve"> 14.7Bishan Towers (Bishan, Mature)No. of units (3-, 4- and 5-Room)</t>
  </si>
  <si>
    <t xml:space="preserve"> 5.7Dakota One (Geylang, Mature)No. of units (3-, 4- and 5-Room)</t>
  </si>
  <si>
    <t xml:space="preserve"> 17.3Costa Grove (Pasir Ris, Mature)No. of units (3-, 4- and 5-Room)</t>
  </si>
  <si>
    <t xml:space="preserve"> 5.3Tampines GreenCrest / Tampines GreenOpal / Tampines GreenGlade (Tampines, Mature)No. of units (3-, 4- and 5-Room)</t>
  </si>
  <si>
    <t xml:space="preserve"> 4.7Garden Court @ Tengah / Garden Terrace @ Tengah (Non-mature)No. of units (3-, 4- and 5-Room)</t>
  </si>
  <si>
    <t xml:space="preserve"> 2.8Bishan Ridges (Bishan, Mature)No. of units (3-, 4- and 5-Room)</t>
  </si>
  <si>
    <t xml:space="preserve"> 7.0Tampines GreenEmerald (Tampines, Mature)No. of units (3-, 4- and 5-Room)</t>
  </si>
  <si>
    <t xml:space="preserve"> 4.3Bartley Beacon / ParkView @ Bidadari (Toa Payoh, Mature)No. of units (3-, 4- and 5-Room)</t>
  </si>
  <si>
    <t xml:space="preserve"> 1.9Parc Woods @ Tengah (Non-mature)No. of units (3-, 4- and 5-Room)</t>
  </si>
  <si>
    <t xml:space="preserve"> 3.2McNair Heights (Kallang/ Whampoa, Mature)No. of units (3-, 4- and 5-Room)</t>
  </si>
  <si>
    <t xml:space="preserve"> 6.7Bartley GreenRise / ParkEdge @ Bidadari / Alkaff Breeze (Toa Payoh, Mature)No. of units (3-, 4- and 5-Room)</t>
  </si>
  <si>
    <t xml:space="preserve"> 4.2Woodgrove Ascent (Woodlands, Non-mature)No. of Units (3-, 4- and 5-Room)</t>
  </si>
  <si>
    <t xml:space="preserve"> 5.0Telok Blangah Beacon (Bukit Merah, Mature)No. of Units (3-, 4- and 5-Room)</t>
  </si>
  <si>
    <t xml:space="preserve"> 23.3MacPherson Weave (Geylang, Mature)No. of Units (3-, 4- and 5-Room)</t>
  </si>
  <si>
    <t xml:space="preserve"> 19.6Toh Guan Grove (Jurong East, Non-mature)No. of units (3-, 4- and 5-Room)</t>
  </si>
  <si>
    <t xml:space="preserve"> 12.8Towner Residences (Kallang/Whampoa, Mature)No. of units (3-, 4- and 5-Room)</t>
  </si>
  <si>
    <t xml:space="preserve"> 6.9Queen’s Arc (Queenstown, Mature)No. of units (3-, 4- and 5-Room)</t>
  </si>
  <si>
    <t xml:space="preserve"> 7.3Tampines GreenQuartz / Tampines GreenJade (Tampines, Mature)No. of units (3-, 4- and 5-Room)</t>
  </si>
  <si>
    <t xml:space="preserve"> 5.1Nanyang Opal (Jurong West, Non-mature)No. of units (3-, 4- and 5-Room)</t>
  </si>
  <si>
    <t xml:space="preserve"> 1.4Parc Glen @ Tengah / Parc Clover @ Tengah (Non-mature)No. of units (3-, 4- and 5-Room)</t>
  </si>
  <si>
    <t xml:space="preserve"> 2.5River Peaks I / River Peaks II (Central)No. of units (3-, 4- and 5-Room)</t>
  </si>
  <si>
    <t xml:space="preserve"> 3.9Yishun Boardwalk / Grove Spring @ Yishun (Non-mature)No. of units (3-, 4- and 5-Room)</t>
  </si>
  <si>
    <t xml:space="preserve"> 3.4Dakota Crest (Geylang, Mature)No. of units (3-, 4- and 5-Room)</t>
  </si>
  <si>
    <t xml:space="preserve"> 24.2King George’s Heights (Kallang/Whampoa, Mature)No. of units (3-, 4- and 5-Room)</t>
  </si>
  <si>
    <t xml:space="preserve"> 9.9Yishun Beacon (Yishun, Non-mature)No. of units (3-, 4- and 5-Room)</t>
  </si>
  <si>
    <t xml:space="preserve"> 13.4Bukit Merah Ridge (Bukit Merah, Mature)No. of units (3-, 4- and 5-Room)</t>
  </si>
  <si>
    <t xml:space="preserve"> 4.4Ghim Moh Ascent (Queenstown, Mature)No. of units (3-, 4- and 5-Room)</t>
  </si>
  <si>
    <t xml:space="preserve"> 3.7Kim Keat Heights (Toa Payoh, Mature)No. of units (3-, 4- and 5-Room)</t>
  </si>
  <si>
    <t>Row Labels</t>
  </si>
  <si>
    <t>Grand Total</t>
  </si>
  <si>
    <t>Column Labels</t>
  </si>
  <si>
    <t>Sum of Amount avbl</t>
  </si>
  <si>
    <t>3-room Sum of Amount avbl</t>
  </si>
  <si>
    <t>3-room Sum of Amount subscribed</t>
  </si>
  <si>
    <t>4-room Sum of Amount avbl</t>
  </si>
  <si>
    <t>4-room Sum of Amount subscribed</t>
  </si>
  <si>
    <t>5-room Sum of Amount avbl</t>
  </si>
  <si>
    <t>5-room Sum of Amount subscribed</t>
  </si>
  <si>
    <t>Total Sum of Amount avbl</t>
  </si>
  <si>
    <t>Total Sum of Amount subscribed</t>
  </si>
  <si>
    <t>Sum of Amount subscribed</t>
  </si>
  <si>
    <t xml:space="preserve"> 1.4Parc Glen @ Tengah / Parc Clover @ Tengah Non-mature</t>
  </si>
  <si>
    <t xml:space="preserve"> 1.9Parc Woods @ Tengah Non-mature</t>
  </si>
  <si>
    <t xml:space="preserve"> 12.8Towner Residences Kallang/Whampoa, Mature</t>
  </si>
  <si>
    <t xml:space="preserve"> 13.4Bukit Merah Ridge Bukit Merah, Mature</t>
  </si>
  <si>
    <t xml:space="preserve"> 14.7Bishan Towers Bishan, Mature</t>
  </si>
  <si>
    <t xml:space="preserve"> 17.3Costa Grove Pasir Ris, Mature</t>
  </si>
  <si>
    <t xml:space="preserve"> 19.6Toh Guan Grove Jurong East, Non-mature</t>
  </si>
  <si>
    <t xml:space="preserve"> 2.3Parc Residences @ Tengah Non-mature</t>
  </si>
  <si>
    <t xml:space="preserve"> 2.5River Peaks I / River Peaks II Central</t>
  </si>
  <si>
    <t xml:space="preserve"> 2.8Bishan Ridges Bishan, Mature</t>
  </si>
  <si>
    <t xml:space="preserve"> 23.3MacPherson Weave Geylang, Mature</t>
  </si>
  <si>
    <t xml:space="preserve"> 24.2King George’s Heights Kallang/Whampoa, Mature</t>
  </si>
  <si>
    <t xml:space="preserve"> 3.2McNair Heights Kallang/ Whampoa, Mature</t>
  </si>
  <si>
    <t xml:space="preserve"> 3.4Dakota Crest Geylang, Mature</t>
  </si>
  <si>
    <t xml:space="preserve"> 3.7Kim Keat Heights Toa Payoh, Mature</t>
  </si>
  <si>
    <t xml:space="preserve"> 3.9Yishun Boardwalk / Grove Spring @ Yishun Non-mature</t>
  </si>
  <si>
    <t xml:space="preserve"> 4.2Woodgrove Ascent Woodlands, Non-mature</t>
  </si>
  <si>
    <t xml:space="preserve"> 4.3Bartley Beacon / ParkView @ Bidadari Toa Payoh, Mature</t>
  </si>
  <si>
    <t xml:space="preserve"> 4.4Ghim Moh Ascent Queenstown, Mature</t>
  </si>
  <si>
    <t xml:space="preserve"> 4.7Garden Court @ Tengah / Garden Terrace @ Tengah Non-mature</t>
  </si>
  <si>
    <t xml:space="preserve"> 5.0Telok Blangah Beacon Bukit Merah, Mature</t>
  </si>
  <si>
    <t xml:space="preserve"> 5.1Nanyang Opal Jurong West, Non-mature</t>
  </si>
  <si>
    <t xml:space="preserve"> 5.3Tampines GreenCrest / Tampines GreenOpal / Tampines GreenGlade Tampines, Mature</t>
  </si>
  <si>
    <t xml:space="preserve"> 5.5UrbanVille @ Woodlands / Champions Bliss Non-mature</t>
  </si>
  <si>
    <t xml:space="preserve"> 5.7Dakota One Geylang, Mature</t>
  </si>
  <si>
    <t xml:space="preserve"> 6.7Bartley GreenRise / ParkEdge @ Bidadari / Alkaff Breeze Toa Payoh, Mature</t>
  </si>
  <si>
    <t xml:space="preserve"> 6.9Queen’s Arc Queenstown, Mature</t>
  </si>
  <si>
    <t xml:space="preserve"> 7.0Tampines GreenEmerald Tampines, Mature</t>
  </si>
  <si>
    <t xml:space="preserve"> 7.2Kebun Baru Edge Ang Mo Kio, Mature</t>
  </si>
  <si>
    <t xml:space="preserve"> 7.3Tampines GreenQuartz / Tampines GreenJade Tampines, Mature</t>
  </si>
  <si>
    <t xml:space="preserve"> 9.8Toa Payoh Ridge / Kim Keat Ripples Toa Payoh, Mature</t>
  </si>
  <si>
    <t xml:space="preserve"> 9.9Yishun Beacon Yishun, Non-mature</t>
  </si>
  <si>
    <t>Hougang Citrine / Kovan Wellspring Hougang, Non-mature</t>
  </si>
  <si>
    <t>Keat Hong Verge Choa Chu Kang, Non-mature</t>
  </si>
  <si>
    <t>Lakeside View Jurong West, Non-matureNo. of units 3-, 4- and 5-Room</t>
  </si>
  <si>
    <t>Parc Flora @ Tengah / Plantation Creek Non-mature</t>
  </si>
  <si>
    <t xml:space="preserve"> Tengah Non-mature</t>
  </si>
  <si>
    <t>Sun Sails Sembawang, Non-mature</t>
  </si>
  <si>
    <t>Tanjong Tree Residences @ Hougang / Hougang Olive Non-mature</t>
  </si>
  <si>
    <t>West Hill @ Bukit Batok Bukit Batok, Non-mature</t>
  </si>
  <si>
    <t xml:space="preserve">Total </t>
  </si>
  <si>
    <t>Avbl</t>
  </si>
  <si>
    <t>Subscribed</t>
  </si>
  <si>
    <t>3-room (4.32 times)</t>
  </si>
  <si>
    <t>4 room (5.81 times)</t>
  </si>
  <si>
    <t>5 room (6.21 times)</t>
  </si>
  <si>
    <t>3-room (3.97 times)</t>
  </si>
  <si>
    <t>4 room (7.34 times)</t>
  </si>
  <si>
    <t>5 room (6.32 times)</t>
  </si>
  <si>
    <t>Parc Glen @ Tengah / Parc Clover @ Tengah Non-mature</t>
  </si>
  <si>
    <t>Parc Woods @ Tengah Non-mature</t>
  </si>
  <si>
    <t>Parc Residences @ Tengah Non-mature</t>
  </si>
  <si>
    <t>River Peaks I / River Peaks II Central</t>
  </si>
  <si>
    <t>Bishan Ridges Bishan, Mature</t>
  </si>
  <si>
    <t>McNair Heights Kallang/ Whampoa, Mature</t>
  </si>
  <si>
    <t>Dakota Crest Geylang, Mature</t>
  </si>
  <si>
    <t>Kim Keat Heights Toa Payoh, Mature</t>
  </si>
  <si>
    <t>Yishun Boardwalk / Grove Spring @ Yishun Non-mature</t>
  </si>
  <si>
    <t>Woodgrove Ascent Woodlands, Non-mature</t>
  </si>
  <si>
    <t>Bartley Beacon / ParkView @ Bidadari Toa Payoh, Mature</t>
  </si>
  <si>
    <t>Ghim Moh Ascent Queenstown, Mature</t>
  </si>
  <si>
    <t>Garden Court @ Tengah / Garden Terrace @ Tengah Non-mature</t>
  </si>
  <si>
    <t>Telok Blangah Beacon Bukit Merah, Mature</t>
  </si>
  <si>
    <t>Nanyang Opal Jurong West, Non-mature</t>
  </si>
  <si>
    <t>Tampines GreenCrest / Tampines GreenOpal / Tampines GreenGlade Tampines, Mature</t>
  </si>
  <si>
    <t>UrbanVille @ Woodlands / Champions Bliss Non-mature</t>
  </si>
  <si>
    <t>Dakota One Geylang, Mature</t>
  </si>
  <si>
    <t>Bartley GreenRise / ParkEdge @ Bidadari / Alkaff Breeze Toa Payoh, Mature</t>
  </si>
  <si>
    <t>Queen’s Arc Queenstown, Mature</t>
  </si>
  <si>
    <t>Tampines GreenEmerald Tampines, Mature</t>
  </si>
  <si>
    <t>Kebun Baru Edge Ang Mo Kio, Mature</t>
  </si>
  <si>
    <t>Tampines GreenQuartz / Tampines GreenJade Tampines, Mature</t>
  </si>
  <si>
    <t>Toa Payoh Ridge / Kim Keat Ripples Toa Payoh, Mature</t>
  </si>
  <si>
    <t>Yishun Beacon Yishun, Non-mature</t>
  </si>
  <si>
    <t>Towner Residences Kallang/Whampoa, Mature</t>
  </si>
  <si>
    <t>Bukit Merah Ridge Bukit Merah, Mature</t>
  </si>
  <si>
    <t>Bishan Towers Bishan, Mature</t>
  </si>
  <si>
    <t>Costa Grove Pasir Ris, Mature</t>
  </si>
  <si>
    <t>Toh Guan Grove Jurong East, Non-mature</t>
  </si>
  <si>
    <t>MacPherson Weave Geylang, Mature</t>
  </si>
  <si>
    <t>King George’s Heights Kallang/Whampoa, Mature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</si>
</sst>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3" fontId="0" fillId="5" borderId="0" xfId="0" applyNumberFormat="1" applyFill="1"/>
    <xf numFmtId="0" fontId="0" fillId="6" borderId="0" xfId="0" applyFill="1"/>
    <xf numFmtId="3" fontId="0" fillId="6" borderId="0" xfId="0" applyNumberFormat="1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 Mature</a:t>
            </a:r>
            <a:r>
              <a:rPr lang="en-US" baseline="0"/>
              <a:t> estates - oversubscription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'Vis type_2'!$B$3</c:f>
              <c:strCache>
                <c:ptCount val="1"/>
                <c:pt idx="0">
                  <c:v>Avbl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 type_2'!$A$4:$A$6</c:f>
              <c:strCache>
                <c:ptCount val="3"/>
                <c:pt idx="0">
                  <c:v>3-room (4.32 times)</c:v>
                </c:pt>
                <c:pt idx="1">
                  <c:v>4 room (5.81 times)</c:v>
                </c:pt>
                <c:pt idx="2">
                  <c:v>5 room (6.21 times)</c:v>
                </c:pt>
              </c:strCache>
            </c:strRef>
          </c:cat>
          <c:val>
            <c:numRef>
              <c:f>'Vis type_2'!$B$4:$B$6</c:f>
              <c:numCache>
                <c:formatCode>General</c:formatCode>
                <c:ptCount val="3"/>
                <c:pt idx="0">
                  <c:v>2995</c:v>
                </c:pt>
                <c:pt idx="1">
                  <c:v>12180</c:v>
                </c:pt>
                <c:pt idx="2">
                  <c:v>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C-4D3C-BC47-B157510226DB}"/>
            </c:ext>
          </c:extLst>
        </c:ser>
        <c:ser>
          <c:idx val="1"/>
          <c:order val="1"/>
          <c:tx>
            <c:strRef>
              <c:f>'Vis type_2'!$C$3</c:f>
              <c:strCache>
                <c:ptCount val="1"/>
                <c:pt idx="0">
                  <c:v>Subscribed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 type_2'!$A$4:$A$6</c:f>
              <c:strCache>
                <c:ptCount val="3"/>
                <c:pt idx="0">
                  <c:v>3-room (4.32 times)</c:v>
                </c:pt>
                <c:pt idx="1">
                  <c:v>4 room (5.81 times)</c:v>
                </c:pt>
                <c:pt idx="2">
                  <c:v>5 room (6.21 times)</c:v>
                </c:pt>
              </c:strCache>
            </c:strRef>
          </c:cat>
          <c:val>
            <c:numRef>
              <c:f>'Vis type_2'!$C$4:$C$6</c:f>
              <c:numCache>
                <c:formatCode>General</c:formatCode>
                <c:ptCount val="3"/>
                <c:pt idx="0">
                  <c:v>12933</c:v>
                </c:pt>
                <c:pt idx="1">
                  <c:v>70720</c:v>
                </c:pt>
                <c:pt idx="2">
                  <c:v>48726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C-4D3C-BC47-B157510226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671311"/>
        <c:axId val="21682351"/>
      </c:barChart>
      <c:catAx>
        <c:axId val="21671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2351"/>
        <c:crosses val="autoZero"/>
        <c:auto val="1"/>
        <c:lblAlgn val="ctr"/>
        <c:lblOffset val="100"/>
        <c:noMultiLvlLbl val="0"/>
      </c:catAx>
      <c:valAx>
        <c:axId val="21682351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Mature estates - oversubscription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'Vis type_2'!$B$7</c:f>
              <c:strCache>
                <c:ptCount val="1"/>
                <c:pt idx="0">
                  <c:v>Avbl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 type_2'!$A$8:$A$10</c:f>
              <c:strCache>
                <c:ptCount val="3"/>
                <c:pt idx="0">
                  <c:v>3-room (3.97 times)</c:v>
                </c:pt>
                <c:pt idx="1">
                  <c:v>4 room (7.34 times)</c:v>
                </c:pt>
                <c:pt idx="2">
                  <c:v>5 room (6.32 times)</c:v>
                </c:pt>
              </c:strCache>
            </c:strRef>
          </c:cat>
          <c:val>
            <c:numRef>
              <c:f>'Vis type_2'!$B$8:$B$10</c:f>
              <c:numCache>
                <c:formatCode>General</c:formatCode>
                <c:ptCount val="3"/>
                <c:pt idx="0">
                  <c:v>2836</c:v>
                </c:pt>
                <c:pt idx="1">
                  <c:v>13083</c:v>
                </c:pt>
                <c:pt idx="2">
                  <c:v>2774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5-4973-95FD-B88C9EC75961}"/>
            </c:ext>
          </c:extLst>
        </c:ser>
        <c:ser>
          <c:idx val="1"/>
          <c:order val="1"/>
          <c:tx>
            <c:strRef>
              <c:f>'Vis type_2'!$C$7</c:f>
              <c:strCache>
                <c:ptCount val="1"/>
                <c:pt idx="0">
                  <c:v>Subscribed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 type_2'!$A$8:$A$10</c:f>
              <c:strCache>
                <c:ptCount val="3"/>
                <c:pt idx="0">
                  <c:v>3-room (3.97 times)</c:v>
                </c:pt>
                <c:pt idx="1">
                  <c:v>4 room (7.34 times)</c:v>
                </c:pt>
                <c:pt idx="2">
                  <c:v>5 room (6.32 times)</c:v>
                </c:pt>
              </c:strCache>
            </c:strRef>
          </c:cat>
          <c:val>
            <c:numRef>
              <c:f>'Vis type_2'!$C$8:$C$10</c:f>
              <c:numCache>
                <c:formatCode>General</c:formatCode>
                <c:ptCount val="3"/>
                <c:pt idx="0">
                  <c:v>11272</c:v>
                </c:pt>
                <c:pt idx="1">
                  <c:v>96072</c:v>
                </c:pt>
                <c:pt idx="2">
                  <c:v>17521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5-4973-95FD-B88C9EC759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66783"/>
        <c:axId val="11068703"/>
      </c:barChart>
      <c:catAx>
        <c:axId val="1106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703"/>
        <c:crosses val="autoZero"/>
        <c:auto val="1"/>
        <c:lblAlgn val="ctr"/>
        <c:lblOffset val="100"/>
        <c:noMultiLvlLbl val="0"/>
      </c:catAx>
      <c:valAx>
        <c:axId val="11068703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83"/>
        <c:crosses val="autoZero"/>
        <c:crossBetween val="between"/>
        <c:majorUnit val="20000"/>
        <c:min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_xlchart.v2.2</cx:f>
      </cx:strDim>
      <cx:numDim type="val">
        <cx:f dir="row">_xlchart.v2.3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3 - room (Non mature estates) </a:t>
            </a:r>
          </a:p>
          <a:p>
            <a:pPr algn="ctr" rtl="0">
              <a:defRPr/>
            </a:pPr>
            <a:r>
              <a:rPr lang="en-US"/>
              <a:t>4.32 Ballots for Every Available Unit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funnel" uniqueId="{7852B864-30B0-44ED-8A00-68FDDFCC5E4D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_xlchart.v2.4</cx:f>
      </cx:strDim>
      <cx:numDim type="val">
        <cx:f dir="row">_xlchart.v2.5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4 -room(Non-mature estates) 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5.81 ballots for every available unit </a:t>
            </a:r>
          </a:p>
        </cx:rich>
      </cx:tx>
    </cx:title>
    <cx:plotArea>
      <cx:plotAreaRegion>
        <cx:series layoutId="funnel" uniqueId="{FA950F8C-1E29-4600-9062-46488092A650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_xlchart.v2.0</cx:f>
      </cx:strDim>
      <cx:numDim type="val">
        <cx:f dir="row">_xlchart.v2.1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5 -room(Non-mature estates) 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6.21 ballots for every available unit </a:t>
            </a:r>
          </a:p>
        </cx:rich>
      </cx:tx>
    </cx:title>
    <cx:plotArea>
      <cx:plotAreaRegion>
        <cx:series layoutId="funnel" uniqueId="{BF56DF2E-860E-40DB-86B1-8ECB390A1E57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_xlchart.v2.6</cx:f>
      </cx:strDim>
      <cx:numDim type="val">
        <cx:f dir="row">_xlchart.v2.7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3 - room (Mature estates) 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3.97 Ballots for Every Available Unit</a:t>
            </a:r>
          </a:p>
        </cx:rich>
      </cx:tx>
    </cx:title>
    <cx:plotArea>
      <cx:plotAreaRegion>
        <cx:series layoutId="funnel" uniqueId="{DE259BFC-034E-45E9-9B4D-67FF78EB3C29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_xlchart.v2.10</cx:f>
      </cx:strDim>
      <cx:numDim type="val">
        <cx:f dir="row">_xlchart.v2.11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4 -room(Mature estates) 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7.34 ballots for every available unit </a:t>
            </a:r>
          </a:p>
        </cx:rich>
      </cx:tx>
    </cx:title>
    <cx:plotArea>
      <cx:plotAreaRegion>
        <cx:series layoutId="funnel" uniqueId="{6DDE9807-C766-44D4-B61B-0D7CC4782607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_xlchart.v2.8</cx:f>
      </cx:strDim>
      <cx:numDim type="val">
        <cx:f dir="row">_xlchart.v2.9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4 -room(Mature estates) 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6.32 ballots for every available unit </a:t>
            </a:r>
          </a:p>
        </cx:rich>
      </cx:tx>
    </cx:title>
    <cx:plotArea>
      <cx:plotAreaRegion>
        <cx:series layoutId="funnel" uniqueId="{B9AFD50F-2719-4939-AEF4-7A4A11C62183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33</xdr:row>
      <xdr:rowOff>3810</xdr:rowOff>
    </xdr:from>
    <xdr:to>
      <xdr:col>2</xdr:col>
      <xdr:colOff>457200</xdr:colOff>
      <xdr:row>48</xdr:row>
      <xdr:rowOff>3810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F552D8E-535F-063E-A266-21102CE542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" y="6038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30480</xdr:colOff>
      <xdr:row>32</xdr:row>
      <xdr:rowOff>156210</xdr:rowOff>
    </xdr:from>
    <xdr:to>
      <xdr:col>8</xdr:col>
      <xdr:colOff>160020</xdr:colOff>
      <xdr:row>47</xdr:row>
      <xdr:rowOff>156210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BA2E15C-8BD4-A064-06F2-4A078AC39F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6860" y="60083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403860</xdr:colOff>
      <xdr:row>32</xdr:row>
      <xdr:rowOff>140970</xdr:rowOff>
    </xdr:from>
    <xdr:to>
      <xdr:col>15</xdr:col>
      <xdr:colOff>114300</xdr:colOff>
      <xdr:row>47</xdr:row>
      <xdr:rowOff>140970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AD86064-26B2-A454-A36A-FC669C98AF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72700" y="59931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396240</xdr:colOff>
      <xdr:row>49</xdr:row>
      <xdr:rowOff>3810</xdr:rowOff>
    </xdr:from>
    <xdr:to>
      <xdr:col>2</xdr:col>
      <xdr:colOff>510540</xdr:colOff>
      <xdr:row>64</xdr:row>
      <xdr:rowOff>3810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2395537-68DD-235C-D364-D9A3263799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240" y="89649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30480</xdr:colOff>
      <xdr:row>49</xdr:row>
      <xdr:rowOff>49530</xdr:rowOff>
    </xdr:from>
    <xdr:to>
      <xdr:col>8</xdr:col>
      <xdr:colOff>160020</xdr:colOff>
      <xdr:row>64</xdr:row>
      <xdr:rowOff>49530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91D733D-0AD0-F2A4-DA20-634AC03D2B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6860" y="9010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441960</xdr:colOff>
      <xdr:row>49</xdr:row>
      <xdr:rowOff>80010</xdr:rowOff>
    </xdr:from>
    <xdr:to>
      <xdr:col>15</xdr:col>
      <xdr:colOff>152400</xdr:colOff>
      <xdr:row>64</xdr:row>
      <xdr:rowOff>80010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9DDC7FD-970C-CAFF-C70A-45CC1631E1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10800" y="90411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3</xdr:row>
      <xdr:rowOff>179070</xdr:rowOff>
    </xdr:from>
    <xdr:to>
      <xdr:col>17</xdr:col>
      <xdr:colOff>480060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7368D-46B0-67A5-8CB4-76D3AB74E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175260</xdr:colOff>
      <xdr:row>20</xdr:row>
      <xdr:rowOff>160020</xdr:rowOff>
    </xdr:from>
    <xdr:to>
      <xdr:col>17</xdr:col>
      <xdr:colOff>480060</xdr:colOff>
      <xdr:row>35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DE9227-F646-B35A-2169-753B88A0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chu" refreshedDate="45624.53741921296" createdVersion="8" refreshedVersion="8" minRefreshableVersion="3" recordCount="96" xr:uid="{D11C62DF-3BF8-4661-BF33-61D061A7C63D}">
  <cacheSource type="worksheet">
    <worksheetSource ref="A1:E97" sheet="Cleaned raw"/>
  </cacheSource>
  <cacheFields count="5">
    <cacheField name="HDB name" numFmtId="0">
      <sharedItems count="40">
        <s v=" 9.8Toa Payoh Ridge / Kim Keat Ripples (Toa Payoh, Mature)No. of units (3-, 4- and 5-Room)"/>
        <s v="Keat Hong Verge (Choa Chu Kang, Non-mature)No. of units (3-, 4- and 5-Room)"/>
        <s v=" 2.3Parc Residences @ Tengah (Non-mature)No. of units (3-, 4- and 5-Room)"/>
        <s v=" 5.5UrbanVille @ Woodlands / Champions Bliss (Non-mature)No. of units (3-, 4- and 5-Room)"/>
        <s v=" 7.2Kebun Baru Edge (Ang Mo Kio, Mature)No. of units (3-, 4- and 5-Room)"/>
        <s v=" 14.7Bishan Towers (Bishan, Mature)No. of units (3-, 4- and 5-Room)"/>
        <s v=" 5.7Dakota One (Geylang, Mature)No. of units (3-, 4- and 5-Room)"/>
        <s v=" 17.3Costa Grove (Pasir Ris, Mature)No. of units (3-, 4- and 5-Room)"/>
        <s v=" 5.3Tampines GreenCrest / Tampines GreenOpal / Tampines GreenGlade (Tampines, Mature)No. of units (3-, 4- and 5-Room)"/>
        <s v="Project(s)No. of units (3-, 4- and 5-Room)No. of applicantsAvg. application rateSun Sails (Sembawang, Non-mature)No. of units (3-, 4- and 5-Room)"/>
        <s v=" 4.7Garden Court @ Tengah / Garden Terrace @ Tengah (Non-mature)No. of units (3-, 4- and 5-Room)"/>
        <s v=" 2.8Bishan Ridges (Bishan, Mature)No. of units (3-, 4- and 5-Room)"/>
        <s v=" 7.0Tampines GreenEmerald (Tampines, Mature)No. of units (3-, 4- and 5-Room)"/>
        <s v=" 4.3Bartley Beacon / ParkView @ Bidadari (Toa Payoh, Mature)No. of units (3-, 4- and 5-Room)"/>
        <s v="West Hill @ Bukit Batok (Bukit Batok, Non-mature)No. of units (3-, 4- and 5-Room)"/>
        <s v=" 1.9Parc Woods @ Tengah (Non-mature)No. of units (3-, 4- and 5-Room)"/>
        <s v=" 3.2McNair Heights (Kallang/ Whampoa, Mature)No. of units (3-, 4- and 5-Room)"/>
        <s v=" 6.7Bartley GreenRise / ParkEdge @ Bidadari / Alkaff Breeze (Toa Payoh, Mature)No. of units (3-, 4- and 5-Room)"/>
        <s v="Project(s)No. of Units (3-, 4- and 5-Room)No. of Applicants (Non-Elderly)Avg. Application Rate (Non-Elderly)Garden Bloom @ Tengah (Non-mature)No. of Units (3-, 4- and 5-Room)"/>
        <s v=" 4.2Woodgrove Ascent (Woodlands, Non-mature)No. of Units (3-, 4- and 5-Room)"/>
        <s v=" 5.0Telok Blangah Beacon (Bukit Merah, Mature)No. of Units (3-, 4- and 5-Room)"/>
        <s v=" 23.3MacPherson Weave (Geylang, Mature)No. of Units (3-, 4- and 5-Room)"/>
        <s v="Hougang Citrine / Kovan Wellspring (Hougang, Non-mature)No. of units (3-, 4- and 5-Room)"/>
        <s v=" 19.6Toh Guan Grove (Jurong East, Non-mature)No. of units (3-, 4- and 5-Room)"/>
        <s v=" 12.8Towner Residences (Kallang/Whampoa, Mature)No. of units (3-, 4- and 5-Room)"/>
        <s v=" 6.9Queen’s Arc (Queenstown, Mature)No. of units (3-, 4- and 5-Room)"/>
        <s v=" 7.3Tampines GreenQuartz / Tampines GreenJade (Tampines, Mature)No. of units (3-, 4- and 5-Room)"/>
        <s v="Project(s)No. of units (3-, 4- and 5-Room)No. of applicantsAvg. application rateTanjong Tree Residences @ Hougang / Hougang Olive (Non-mature)No. of units (3-, 4- and 5-Room)"/>
        <s v=" 5.1Nanyang Opal (Jurong West, Non-mature)No. of units (3-, 4- and 5-Room)"/>
        <s v=" 1.4Parc Glen @ Tengah / Parc Clover @ Tengah (Non-mature)No. of units (3-, 4- and 5-Room)"/>
        <s v=" 2.5River Peaks I / River Peaks II (Central)No. of units (3-, 4- and 5-Room)"/>
        <s v="Parc Flora @ Tengah / Plantation Creek (Non-mature)No. of units (3-, 4- and 5-Room)"/>
        <s v=" 3.9Yishun Boardwalk / Grove Spring @ Yishun (Non-mature)No. of units (3-, 4- and 5-Room)"/>
        <s v=" 3.4Dakota Crest (Geylang, Mature)No. of units (3-, 4- and 5-Room)"/>
        <s v=" 24.2King George’s Heights (Kallang/Whampoa, Mature)No. of units (3-, 4- and 5-Room)"/>
        <s v="Lakeside View (Jurong West, Non-matureNo. of units (3-, 4- and 5-Room)"/>
        <s v=" 9.9Yishun Beacon (Yishun, Non-mature)No. of units (3-, 4- and 5-Room)"/>
        <s v=" 13.4Bukit Merah Ridge (Bukit Merah, Mature)No. of units (3-, 4- and 5-Room)"/>
        <s v=" 4.4Ghim Moh Ascent (Queenstown, Mature)No. of units (3-, 4- and 5-Room)"/>
        <s v=" 3.7Kim Keat Heights (Toa Payoh, Mature)No. of units (3-, 4- and 5-Room)"/>
      </sharedItems>
    </cacheField>
    <cacheField name="House style" numFmtId="0">
      <sharedItems count="3">
        <s v="3-room"/>
        <s v="4-room"/>
        <s v="5-room"/>
      </sharedItems>
    </cacheField>
    <cacheField name="Amount avbl" numFmtId="0">
      <sharedItems containsSemiMixedTypes="0" containsString="0" containsNumber="1" containsInteger="1" minValue="70" maxValue="1226"/>
    </cacheField>
    <cacheField name="House style2" numFmtId="0">
      <sharedItems count="5">
        <s v="3-room"/>
        <s v="4-room"/>
        <s v="4-rom"/>
        <s v="5-room"/>
        <s v="5 room"/>
      </sharedItems>
    </cacheField>
    <cacheField name="Amount subscribed" numFmtId="0">
      <sharedItems containsSemiMixedTypes="0" containsString="0" containsNumber="1" containsInteger="1" minValue="87" maxValue="116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102"/>
    <x v="0"/>
    <n v="935"/>
  </r>
  <r>
    <x v="0"/>
    <x v="1"/>
    <n v="1211"/>
    <x v="1"/>
    <n v="11684"/>
  </r>
  <r>
    <x v="1"/>
    <x v="0"/>
    <n v="118"/>
    <x v="0"/>
    <n v="263"/>
  </r>
  <r>
    <x v="1"/>
    <x v="1"/>
    <n v="290"/>
    <x v="2"/>
    <n v="683"/>
  </r>
  <r>
    <x v="2"/>
    <x v="0"/>
    <n v="99"/>
    <x v="0"/>
    <n v="363"/>
  </r>
  <r>
    <x v="2"/>
    <x v="1"/>
    <n v="281"/>
    <x v="1"/>
    <n v="1436"/>
  </r>
  <r>
    <x v="2"/>
    <x v="2"/>
    <n v="184"/>
    <x v="3"/>
    <n v="1284"/>
  </r>
  <r>
    <x v="3"/>
    <x v="0"/>
    <n v="144"/>
    <x v="0"/>
    <n v="896"/>
  </r>
  <r>
    <x v="3"/>
    <x v="1"/>
    <n v="706"/>
    <x v="1"/>
    <n v="4125"/>
  </r>
  <r>
    <x v="3"/>
    <x v="2"/>
    <n v="438"/>
    <x v="3"/>
    <n v="4297"/>
  </r>
  <r>
    <x v="4"/>
    <x v="1"/>
    <n v="240"/>
    <x v="1"/>
    <n v="2568"/>
  </r>
  <r>
    <x v="4"/>
    <x v="2"/>
    <n v="140"/>
    <x v="3"/>
    <n v="3006"/>
  </r>
  <r>
    <x v="5"/>
    <x v="0"/>
    <n v="80"/>
    <x v="0"/>
    <n v="319"/>
  </r>
  <r>
    <x v="5"/>
    <x v="1"/>
    <n v="272"/>
    <x v="1"/>
    <n v="1689"/>
  </r>
  <r>
    <x v="6"/>
    <x v="0"/>
    <n v="87"/>
    <x v="0"/>
    <n v="787"/>
  </r>
  <r>
    <x v="6"/>
    <x v="1"/>
    <n v="334"/>
    <x v="1"/>
    <n v="6394"/>
  </r>
  <r>
    <x v="7"/>
    <x v="0"/>
    <n v="160"/>
    <x v="0"/>
    <n v="436"/>
  </r>
  <r>
    <x v="7"/>
    <x v="1"/>
    <n v="373"/>
    <x v="1"/>
    <n v="1771"/>
  </r>
  <r>
    <x v="7"/>
    <x v="2"/>
    <n v="325"/>
    <x v="3"/>
    <n v="2369"/>
  </r>
  <r>
    <x v="8"/>
    <x v="0"/>
    <n v="182"/>
    <x v="0"/>
    <n v="486"/>
  </r>
  <r>
    <x v="8"/>
    <x v="1"/>
    <n v="871"/>
    <x v="1"/>
    <n v="1864"/>
  </r>
  <r>
    <x v="8"/>
    <x v="2"/>
    <n v="717"/>
    <x v="3"/>
    <n v="1402"/>
  </r>
  <r>
    <x v="9"/>
    <x v="0"/>
    <n v="84"/>
    <x v="0"/>
    <n v="359"/>
  </r>
  <r>
    <x v="9"/>
    <x v="1"/>
    <n v="238"/>
    <x v="1"/>
    <n v="964"/>
  </r>
  <r>
    <x v="9"/>
    <x v="2"/>
    <n v="184"/>
    <x v="3"/>
    <n v="1060"/>
  </r>
  <r>
    <x v="10"/>
    <x v="0"/>
    <n v="218"/>
    <x v="0"/>
    <n v="277"/>
  </r>
  <r>
    <x v="10"/>
    <x v="1"/>
    <n v="570"/>
    <x v="1"/>
    <n v="1495"/>
  </r>
  <r>
    <x v="10"/>
    <x v="2"/>
    <n v="327"/>
    <x v="3"/>
    <n v="1343"/>
  </r>
  <r>
    <x v="11"/>
    <x v="0"/>
    <n v="124"/>
    <x v="0"/>
    <n v="822"/>
  </r>
  <r>
    <x v="11"/>
    <x v="1"/>
    <n v="1222"/>
    <x v="1"/>
    <n v="8635"/>
  </r>
  <r>
    <x v="12"/>
    <x v="1"/>
    <n v="360"/>
    <x v="1"/>
    <n v="1441"/>
  </r>
  <r>
    <x v="12"/>
    <x v="2"/>
    <n v="244"/>
    <x v="3"/>
    <n v="1126"/>
  </r>
  <r>
    <x v="13"/>
    <x v="0"/>
    <n v="184"/>
    <x v="0"/>
    <n v="401"/>
  </r>
  <r>
    <x v="13"/>
    <x v="1"/>
    <n v="910"/>
    <x v="1"/>
    <n v="3598"/>
  </r>
  <r>
    <x v="13"/>
    <x v="2"/>
    <n v="144"/>
    <x v="3"/>
    <n v="2170"/>
  </r>
  <r>
    <x v="14"/>
    <x v="0"/>
    <n v="81"/>
    <x v="0"/>
    <n v="212"/>
  </r>
  <r>
    <x v="14"/>
    <x v="1"/>
    <n v="387"/>
    <x v="1"/>
    <n v="615"/>
  </r>
  <r>
    <x v="14"/>
    <x v="2"/>
    <n v="331"/>
    <x v="3"/>
    <n v="666"/>
  </r>
  <r>
    <x v="15"/>
    <x v="0"/>
    <n v="83"/>
    <x v="0"/>
    <n v="198"/>
  </r>
  <r>
    <x v="15"/>
    <x v="1"/>
    <n v="387"/>
    <x v="1"/>
    <n v="1294"/>
  </r>
  <r>
    <x v="16"/>
    <x v="0"/>
    <n v="104"/>
    <x v="0"/>
    <n v="413"/>
  </r>
  <r>
    <x v="16"/>
    <x v="1"/>
    <n v="386"/>
    <x v="1"/>
    <n v="2869"/>
  </r>
  <r>
    <x v="17"/>
    <x v="0"/>
    <n v="96"/>
    <x v="0"/>
    <n v="462"/>
  </r>
  <r>
    <x v="17"/>
    <x v="1"/>
    <n v="797"/>
    <x v="1"/>
    <n v="4667"/>
  </r>
  <r>
    <x v="17"/>
    <x v="2"/>
    <n v="323"/>
    <x v="3"/>
    <n v="3193"/>
  </r>
  <r>
    <x v="18"/>
    <x v="1"/>
    <n v="265"/>
    <x v="1"/>
    <n v="1023"/>
  </r>
  <r>
    <x v="18"/>
    <x v="2"/>
    <n v="251"/>
    <x v="3"/>
    <n v="1168"/>
  </r>
  <r>
    <x v="19"/>
    <x v="0"/>
    <n v="84"/>
    <x v="0"/>
    <n v="451"/>
  </r>
  <r>
    <x v="19"/>
    <x v="1"/>
    <n v="411"/>
    <x v="1"/>
    <n v="1794"/>
  </r>
  <r>
    <x v="19"/>
    <x v="2"/>
    <n v="359"/>
    <x v="3"/>
    <n v="1990"/>
  </r>
  <r>
    <x v="20"/>
    <x v="0"/>
    <n v="105"/>
    <x v="0"/>
    <n v="604"/>
  </r>
  <r>
    <x v="20"/>
    <x v="1"/>
    <n v="70"/>
    <x v="1"/>
    <n v="3474"/>
  </r>
  <r>
    <x v="21"/>
    <x v="0"/>
    <n v="156"/>
    <x v="0"/>
    <n v="569"/>
  </r>
  <r>
    <x v="21"/>
    <x v="1"/>
    <n v="1010"/>
    <x v="1"/>
    <n v="5595"/>
  </r>
  <r>
    <x v="22"/>
    <x v="0"/>
    <n v="178"/>
    <x v="0"/>
    <n v="1986"/>
  </r>
  <r>
    <x v="22"/>
    <x v="1"/>
    <n v="459"/>
    <x v="1"/>
    <n v="11420"/>
  </r>
  <r>
    <x v="22"/>
    <x v="2"/>
    <n v="102"/>
    <x v="3"/>
    <n v="1085"/>
  </r>
  <r>
    <x v="23"/>
    <x v="0"/>
    <n v="85"/>
    <x v="0"/>
    <n v="520"/>
  </r>
  <r>
    <x v="23"/>
    <x v="1"/>
    <n v="240"/>
    <x v="1"/>
    <n v="3628"/>
  </r>
  <r>
    <x v="24"/>
    <x v="0"/>
    <n v="90"/>
    <x v="0"/>
    <n v="265"/>
  </r>
  <r>
    <x v="24"/>
    <x v="1"/>
    <n v="226"/>
    <x v="1"/>
    <n v="1928"/>
  </r>
  <r>
    <x v="25"/>
    <x v="0"/>
    <n v="76"/>
    <x v="0"/>
    <n v="354"/>
  </r>
  <r>
    <x v="25"/>
    <x v="1"/>
    <n v="534"/>
    <x v="1"/>
    <n v="4099"/>
  </r>
  <r>
    <x v="26"/>
    <x v="0"/>
    <n v="87"/>
    <x v="0"/>
    <n v="627"/>
  </r>
  <r>
    <x v="26"/>
    <x v="1"/>
    <n v="989"/>
    <x v="1"/>
    <n v="3443"/>
  </r>
  <r>
    <x v="26"/>
    <x v="2"/>
    <n v="881"/>
    <x v="3"/>
    <n v="4255"/>
  </r>
  <r>
    <x v="27"/>
    <x v="1"/>
    <n v="378"/>
    <x v="1"/>
    <n v="1643"/>
  </r>
  <r>
    <x v="27"/>
    <x v="2"/>
    <n v="312"/>
    <x v="3"/>
    <n v="1852"/>
  </r>
  <r>
    <x v="28"/>
    <x v="0"/>
    <n v="91"/>
    <x v="0"/>
    <n v="87"/>
  </r>
  <r>
    <x v="28"/>
    <x v="1"/>
    <n v="130"/>
    <x v="1"/>
    <n v="229"/>
  </r>
  <r>
    <x v="29"/>
    <x v="0"/>
    <n v="198"/>
    <x v="0"/>
    <n v="366"/>
  </r>
  <r>
    <x v="29"/>
    <x v="1"/>
    <n v="872"/>
    <x v="1"/>
    <n v="1863"/>
  </r>
  <r>
    <x v="29"/>
    <x v="2"/>
    <n v="653"/>
    <x v="3"/>
    <n v="2120"/>
  </r>
  <r>
    <x v="30"/>
    <x v="0"/>
    <n v="280"/>
    <x v="0"/>
    <n v="867"/>
  </r>
  <r>
    <x v="30"/>
    <x v="1"/>
    <n v="680"/>
    <x v="1"/>
    <n v="6976"/>
  </r>
  <r>
    <x v="31"/>
    <x v="0"/>
    <n v="85"/>
    <x v="0"/>
    <n v="362"/>
  </r>
  <r>
    <x v="31"/>
    <x v="1"/>
    <n v="570"/>
    <x v="1"/>
    <n v="1813"/>
  </r>
  <r>
    <x v="31"/>
    <x v="2"/>
    <n v="517"/>
    <x v="3"/>
    <n v="2406"/>
  </r>
  <r>
    <x v="32"/>
    <x v="0"/>
    <n v="162"/>
    <x v="0"/>
    <n v="808"/>
  </r>
  <r>
    <x v="32"/>
    <x v="1"/>
    <n v="686"/>
    <x v="1"/>
    <n v="2187"/>
  </r>
  <r>
    <x v="32"/>
    <x v="2"/>
    <n v="613"/>
    <x v="3"/>
    <n v="2018"/>
  </r>
  <r>
    <x v="33"/>
    <x v="0"/>
    <n v="80"/>
    <x v="0"/>
    <n v="833"/>
  </r>
  <r>
    <x v="33"/>
    <x v="1"/>
    <n v="242"/>
    <x v="1"/>
    <n v="6961"/>
  </r>
  <r>
    <x v="34"/>
    <x v="0"/>
    <n v="104"/>
    <x v="0"/>
    <n v="661"/>
  </r>
  <r>
    <x v="34"/>
    <x v="1"/>
    <n v="294"/>
    <x v="1"/>
    <n v="5140"/>
  </r>
  <r>
    <x v="35"/>
    <x v="0"/>
    <n v="101"/>
    <x v="0"/>
    <n v="446"/>
  </r>
  <r>
    <x v="35"/>
    <x v="1"/>
    <n v="246"/>
    <x v="1"/>
    <n v="1827"/>
  </r>
  <r>
    <x v="35"/>
    <x v="2"/>
    <n v="214"/>
    <x v="4"/>
    <n v="3294"/>
  </r>
  <r>
    <x v="36"/>
    <x v="1"/>
    <n v="207"/>
    <x v="1"/>
    <n v="2525"/>
  </r>
  <r>
    <x v="36"/>
    <x v="2"/>
    <n v="166"/>
    <x v="3"/>
    <n v="2491"/>
  </r>
  <r>
    <x v="37"/>
    <x v="0"/>
    <n v="443"/>
    <x v="0"/>
    <n v="723"/>
  </r>
  <r>
    <x v="37"/>
    <x v="1"/>
    <n v="1226"/>
    <x v="1"/>
    <n v="6560"/>
  </r>
  <r>
    <x v="38"/>
    <x v="0"/>
    <n v="196"/>
    <x v="0"/>
    <n v="293"/>
  </r>
  <r>
    <x v="38"/>
    <x v="1"/>
    <n v="671"/>
    <x v="1"/>
    <n v="2919"/>
  </r>
  <r>
    <x v="39"/>
    <x v="0"/>
    <n v="100"/>
    <x v="0"/>
    <n v="415"/>
  </r>
  <r>
    <x v="39"/>
    <x v="1"/>
    <n v="165"/>
    <x v="1"/>
    <n v="17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D9900-34AB-4C69-B0D4-04F095216C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S47" firstHeaderRow="1" firstDataRow="4" firstDataCol="1"/>
  <pivotFields count="5">
    <pivotField axis="axisRow" showAll="0">
      <items count="41">
        <item x="29"/>
        <item x="15"/>
        <item x="24"/>
        <item x="37"/>
        <item x="5"/>
        <item x="7"/>
        <item x="23"/>
        <item x="2"/>
        <item x="30"/>
        <item x="11"/>
        <item x="21"/>
        <item x="34"/>
        <item x="16"/>
        <item x="33"/>
        <item x="39"/>
        <item x="32"/>
        <item x="19"/>
        <item x="13"/>
        <item x="38"/>
        <item x="10"/>
        <item x="20"/>
        <item x="28"/>
        <item x="8"/>
        <item x="3"/>
        <item x="6"/>
        <item x="17"/>
        <item x="25"/>
        <item x="12"/>
        <item x="4"/>
        <item x="26"/>
        <item x="0"/>
        <item x="36"/>
        <item x="22"/>
        <item x="1"/>
        <item x="35"/>
        <item x="31"/>
        <item x="18"/>
        <item x="9"/>
        <item x="27"/>
        <item x="14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axis="axisCol" showAll="0">
      <items count="6">
        <item x="0"/>
        <item x="2"/>
        <item x="1"/>
        <item x="4"/>
        <item x="3"/>
        <item t="default"/>
      </items>
    </pivotField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3">
    <field x="1"/>
    <field x="3"/>
    <field x="-2"/>
  </colFields>
  <colItems count="18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r="1">
      <x v="2"/>
      <x/>
    </i>
    <i r="2" i="1">
      <x v="1"/>
    </i>
    <i t="default">
      <x v="1"/>
    </i>
    <i t="default" i="1">
      <x v="1"/>
    </i>
    <i>
      <x v="2"/>
      <x v="3"/>
      <x/>
    </i>
    <i r="2" i="1">
      <x v="1"/>
    </i>
    <i r="1">
      <x v="4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Amount avbl" fld="2" baseField="0" baseItem="0"/>
    <dataField name="Sum of Amount subscrib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F59F-1014-4C5F-8CB2-BCA49B90C16A}">
  <dimension ref="A1:A798"/>
  <sheetViews>
    <sheetView tabSelected="1" workbookViewId="0">
      <selection activeCell="A22" sqref="A22"/>
    </sheetView>
  </sheetViews>
  <sheetFormatPr defaultRowHeight="14.4" x14ac:dyDescent="0.3"/>
  <cols>
    <col min="1" max="1" width="255.77734375" bestFit="1" customWidth="1"/>
  </cols>
  <sheetData>
    <row r="1" spans="1:1" x14ac:dyDescent="0.3">
      <c r="A1" t="s">
        <v>29</v>
      </c>
    </row>
    <row r="3" spans="1:1" x14ac:dyDescent="0.3">
      <c r="A3" t="s">
        <v>30</v>
      </c>
    </row>
    <row r="7" spans="1:1" x14ac:dyDescent="0.3">
      <c r="A7" t="s">
        <v>31</v>
      </c>
    </row>
    <row r="9" spans="1:1" x14ac:dyDescent="0.3">
      <c r="A9" t="s">
        <v>32</v>
      </c>
    </row>
    <row r="10" spans="1:1" x14ac:dyDescent="0.3">
      <c r="A10" t="s">
        <v>33</v>
      </c>
    </row>
    <row r="11" spans="1:1" x14ac:dyDescent="0.3">
      <c r="A11" t="s">
        <v>34</v>
      </c>
    </row>
    <row r="13" spans="1:1" x14ac:dyDescent="0.3">
      <c r="A13" s="7" t="s">
        <v>35</v>
      </c>
    </row>
    <row r="14" spans="1:1" x14ac:dyDescent="0.3">
      <c r="A14" s="7" t="s">
        <v>35</v>
      </c>
    </row>
    <row r="15" spans="1:1" x14ac:dyDescent="0.3">
      <c r="A15" s="2" t="s">
        <v>36</v>
      </c>
    </row>
    <row r="16" spans="1:1" x14ac:dyDescent="0.3">
      <c r="A16" s="2" t="s">
        <v>37</v>
      </c>
    </row>
    <row r="18" spans="1:1" x14ac:dyDescent="0.3">
      <c r="A18" t="s">
        <v>38</v>
      </c>
    </row>
    <row r="20" spans="1:1" x14ac:dyDescent="0.3">
      <c r="A20" s="1" t="s">
        <v>39</v>
      </c>
    </row>
    <row r="21" spans="1:1" x14ac:dyDescent="0.3">
      <c r="A21" s="1" t="s">
        <v>40</v>
      </c>
    </row>
    <row r="23" spans="1:1" x14ac:dyDescent="0.3">
      <c r="A23" t="s">
        <v>41</v>
      </c>
    </row>
    <row r="25" spans="1:1" x14ac:dyDescent="0.3">
      <c r="A25" t="s">
        <v>42</v>
      </c>
    </row>
    <row r="26" spans="1:1" x14ac:dyDescent="0.3">
      <c r="A26" t="s">
        <v>43</v>
      </c>
    </row>
    <row r="28" spans="1:1" x14ac:dyDescent="0.3">
      <c r="A28">
        <f xml:space="preserve"> 9.6</f>
        <v>9.6</v>
      </c>
    </row>
    <row r="32" spans="1:1" x14ac:dyDescent="0.3">
      <c r="A32" t="s">
        <v>44</v>
      </c>
    </row>
    <row r="36" spans="1:1" x14ac:dyDescent="0.3">
      <c r="A36" s="7" t="s">
        <v>421</v>
      </c>
    </row>
    <row r="37" spans="1:1" x14ac:dyDescent="0.3">
      <c r="A37" s="7" t="s">
        <v>421</v>
      </c>
    </row>
    <row r="38" spans="1:1" x14ac:dyDescent="0.3">
      <c r="A38" s="2" t="s">
        <v>45</v>
      </c>
    </row>
    <row r="39" spans="1:1" x14ac:dyDescent="0.3">
      <c r="A39" s="2" t="s">
        <v>46</v>
      </c>
    </row>
    <row r="41" spans="1:1" x14ac:dyDescent="0.3">
      <c r="A41" t="s">
        <v>47</v>
      </c>
    </row>
    <row r="43" spans="1:1" x14ac:dyDescent="0.3">
      <c r="A43" s="1" t="s">
        <v>48</v>
      </c>
    </row>
    <row r="44" spans="1:1" x14ac:dyDescent="0.3">
      <c r="A44" s="1" t="s">
        <v>49</v>
      </c>
    </row>
    <row r="46" spans="1:1" x14ac:dyDescent="0.3">
      <c r="A46" t="s">
        <v>50</v>
      </c>
    </row>
    <row r="48" spans="1:1" x14ac:dyDescent="0.3">
      <c r="A48" t="s">
        <v>51</v>
      </c>
    </row>
    <row r="49" spans="1:1" x14ac:dyDescent="0.3">
      <c r="A49" t="s">
        <v>52</v>
      </c>
    </row>
    <row r="51" spans="1:1" x14ac:dyDescent="0.3">
      <c r="A51" s="7" t="s">
        <v>53</v>
      </c>
    </row>
    <row r="52" spans="1:1" x14ac:dyDescent="0.3">
      <c r="A52" s="7" t="s">
        <v>53</v>
      </c>
    </row>
    <row r="53" spans="1:1" x14ac:dyDescent="0.3">
      <c r="A53" s="7" t="s">
        <v>53</v>
      </c>
    </row>
    <row r="54" spans="1:1" x14ac:dyDescent="0.3">
      <c r="A54" s="2" t="s">
        <v>54</v>
      </c>
    </row>
    <row r="55" spans="1:1" x14ac:dyDescent="0.3">
      <c r="A55" s="2" t="s">
        <v>55</v>
      </c>
    </row>
    <row r="56" spans="1:1" x14ac:dyDescent="0.3">
      <c r="A56" s="2" t="s">
        <v>56</v>
      </c>
    </row>
    <row r="58" spans="1:1" x14ac:dyDescent="0.3">
      <c r="A58" t="s">
        <v>57</v>
      </c>
    </row>
    <row r="60" spans="1:1" x14ac:dyDescent="0.3">
      <c r="A60" s="1" t="s">
        <v>58</v>
      </c>
    </row>
    <row r="61" spans="1:1" x14ac:dyDescent="0.3">
      <c r="A61" s="1" t="s">
        <v>59</v>
      </c>
    </row>
    <row r="62" spans="1:1" x14ac:dyDescent="0.3">
      <c r="A62" s="1" t="s">
        <v>60</v>
      </c>
    </row>
    <row r="64" spans="1:1" x14ac:dyDescent="0.3">
      <c r="A64" t="s">
        <v>61</v>
      </c>
    </row>
    <row r="66" spans="1:1" x14ac:dyDescent="0.3">
      <c r="A66" t="s">
        <v>25</v>
      </c>
    </row>
    <row r="67" spans="1:1" x14ac:dyDescent="0.3">
      <c r="A67" t="s">
        <v>62</v>
      </c>
    </row>
    <row r="68" spans="1:1" x14ac:dyDescent="0.3">
      <c r="A68" t="s">
        <v>63</v>
      </c>
    </row>
    <row r="70" spans="1:1" x14ac:dyDescent="0.3">
      <c r="A70" s="7" t="s">
        <v>64</v>
      </c>
    </row>
    <row r="71" spans="1:1" x14ac:dyDescent="0.3">
      <c r="A71" s="7" t="s">
        <v>64</v>
      </c>
    </row>
    <row r="72" spans="1:1" x14ac:dyDescent="0.3">
      <c r="A72" s="7" t="s">
        <v>64</v>
      </c>
    </row>
    <row r="73" spans="1:1" x14ac:dyDescent="0.3">
      <c r="A73" s="2" t="s">
        <v>65</v>
      </c>
    </row>
    <row r="74" spans="1:1" x14ac:dyDescent="0.3">
      <c r="A74" s="2" t="s">
        <v>66</v>
      </c>
    </row>
    <row r="75" spans="1:1" x14ac:dyDescent="0.3">
      <c r="A75" s="2" t="s">
        <v>67</v>
      </c>
    </row>
    <row r="77" spans="1:1" x14ac:dyDescent="0.3">
      <c r="A77" t="s">
        <v>68</v>
      </c>
    </row>
    <row r="79" spans="1:1" x14ac:dyDescent="0.3">
      <c r="A79" s="1" t="s">
        <v>69</v>
      </c>
    </row>
    <row r="80" spans="1:1" x14ac:dyDescent="0.3">
      <c r="A80" s="1" t="s">
        <v>70</v>
      </c>
    </row>
    <row r="81" spans="1:1" x14ac:dyDescent="0.3">
      <c r="A81" s="1" t="s">
        <v>71</v>
      </c>
    </row>
    <row r="83" spans="1:1" x14ac:dyDescent="0.3">
      <c r="A83" t="s">
        <v>72</v>
      </c>
    </row>
    <row r="85" spans="1:1" x14ac:dyDescent="0.3">
      <c r="A85" t="s">
        <v>73</v>
      </c>
    </row>
    <row r="86" spans="1:1" x14ac:dyDescent="0.3">
      <c r="A86" t="s">
        <v>74</v>
      </c>
    </row>
    <row r="87" spans="1:1" x14ac:dyDescent="0.3">
      <c r="A87" t="s">
        <v>75</v>
      </c>
    </row>
    <row r="89" spans="1:1" x14ac:dyDescent="0.3">
      <c r="A89" s="7" t="s">
        <v>76</v>
      </c>
    </row>
    <row r="90" spans="1:1" x14ac:dyDescent="0.3">
      <c r="A90" s="7" t="s">
        <v>76</v>
      </c>
    </row>
    <row r="91" spans="1:1" x14ac:dyDescent="0.3">
      <c r="A91" s="2" t="s">
        <v>77</v>
      </c>
    </row>
    <row r="92" spans="1:1" x14ac:dyDescent="0.3">
      <c r="A92" s="2" t="s">
        <v>78</v>
      </c>
    </row>
    <row r="94" spans="1:1" x14ac:dyDescent="0.3">
      <c r="A94" t="s">
        <v>79</v>
      </c>
    </row>
    <row r="96" spans="1:1" x14ac:dyDescent="0.3">
      <c r="A96" s="1" t="s">
        <v>80</v>
      </c>
    </row>
    <row r="97" spans="1:1" x14ac:dyDescent="0.3">
      <c r="A97" s="1" t="s">
        <v>81</v>
      </c>
    </row>
    <row r="99" spans="1:1" x14ac:dyDescent="0.3">
      <c r="A99" t="s">
        <v>82</v>
      </c>
    </row>
    <row r="101" spans="1:1" x14ac:dyDescent="0.3">
      <c r="A101" t="s">
        <v>83</v>
      </c>
    </row>
    <row r="102" spans="1:1" x14ac:dyDescent="0.3">
      <c r="A102" t="s">
        <v>84</v>
      </c>
    </row>
    <row r="104" spans="1:1" x14ac:dyDescent="0.3">
      <c r="A104" s="7" t="s">
        <v>85</v>
      </c>
    </row>
    <row r="105" spans="1:1" x14ac:dyDescent="0.3">
      <c r="A105" s="7" t="s">
        <v>85</v>
      </c>
    </row>
    <row r="106" spans="1:1" x14ac:dyDescent="0.3">
      <c r="A106" s="2" t="s">
        <v>86</v>
      </c>
    </row>
    <row r="107" spans="1:1" x14ac:dyDescent="0.3">
      <c r="A107" s="2" t="s">
        <v>87</v>
      </c>
    </row>
    <row r="109" spans="1:1" x14ac:dyDescent="0.3">
      <c r="A109" t="s">
        <v>88</v>
      </c>
    </row>
    <row r="111" spans="1:1" x14ac:dyDescent="0.3">
      <c r="A111" s="1" t="s">
        <v>89</v>
      </c>
    </row>
    <row r="112" spans="1:1" x14ac:dyDescent="0.3">
      <c r="A112" s="1" t="s">
        <v>90</v>
      </c>
    </row>
    <row r="114" spans="1:1" x14ac:dyDescent="0.3">
      <c r="A114" t="s">
        <v>91</v>
      </c>
    </row>
    <row r="116" spans="1:1" x14ac:dyDescent="0.3">
      <c r="A116" t="s">
        <v>92</v>
      </c>
    </row>
    <row r="117" spans="1:1" x14ac:dyDescent="0.3">
      <c r="A117" t="s">
        <v>93</v>
      </c>
    </row>
    <row r="119" spans="1:1" x14ac:dyDescent="0.3">
      <c r="A119" s="7" t="s">
        <v>94</v>
      </c>
    </row>
    <row r="120" spans="1:1" x14ac:dyDescent="0.3">
      <c r="A120" s="7" t="s">
        <v>94</v>
      </c>
    </row>
    <row r="121" spans="1:1" x14ac:dyDescent="0.3">
      <c r="A121" s="2" t="s">
        <v>95</v>
      </c>
    </row>
    <row r="122" spans="1:1" x14ac:dyDescent="0.3">
      <c r="A122" s="2" t="s">
        <v>96</v>
      </c>
    </row>
    <row r="124" spans="1:1" x14ac:dyDescent="0.3">
      <c r="A124" t="s">
        <v>97</v>
      </c>
    </row>
    <row r="126" spans="1:1" x14ac:dyDescent="0.3">
      <c r="A126" s="1" t="s">
        <v>98</v>
      </c>
    </row>
    <row r="127" spans="1:1" x14ac:dyDescent="0.3">
      <c r="A127" s="1" t="s">
        <v>99</v>
      </c>
    </row>
    <row r="129" spans="1:1" x14ac:dyDescent="0.3">
      <c r="A129" t="s">
        <v>100</v>
      </c>
    </row>
    <row r="131" spans="1:1" x14ac:dyDescent="0.3">
      <c r="A131" t="s">
        <v>101</v>
      </c>
    </row>
    <row r="132" spans="1:1" x14ac:dyDescent="0.3">
      <c r="A132" t="s">
        <v>102</v>
      </c>
    </row>
    <row r="134" spans="1:1" x14ac:dyDescent="0.3">
      <c r="A134" s="7" t="s">
        <v>103</v>
      </c>
    </row>
    <row r="135" spans="1:1" x14ac:dyDescent="0.3">
      <c r="A135" s="7" t="s">
        <v>103</v>
      </c>
    </row>
    <row r="136" spans="1:1" x14ac:dyDescent="0.3">
      <c r="A136" s="7" t="s">
        <v>103</v>
      </c>
    </row>
    <row r="137" spans="1:1" x14ac:dyDescent="0.3">
      <c r="A137" s="2" t="s">
        <v>104</v>
      </c>
    </row>
    <row r="138" spans="1:1" x14ac:dyDescent="0.3">
      <c r="A138" s="2" t="s">
        <v>105</v>
      </c>
    </row>
    <row r="139" spans="1:1" x14ac:dyDescent="0.3">
      <c r="A139" s="2" t="s">
        <v>106</v>
      </c>
    </row>
    <row r="141" spans="1:1" x14ac:dyDescent="0.3">
      <c r="A141" t="s">
        <v>107</v>
      </c>
    </row>
    <row r="143" spans="1:1" x14ac:dyDescent="0.3">
      <c r="A143" s="1" t="s">
        <v>108</v>
      </c>
    </row>
    <row r="144" spans="1:1" x14ac:dyDescent="0.3">
      <c r="A144" s="1" t="s">
        <v>109</v>
      </c>
    </row>
    <row r="145" spans="1:1" x14ac:dyDescent="0.3">
      <c r="A145" s="1" t="s">
        <v>110</v>
      </c>
    </row>
    <row r="147" spans="1:1" x14ac:dyDescent="0.3">
      <c r="A147" t="s">
        <v>111</v>
      </c>
    </row>
    <row r="149" spans="1:1" x14ac:dyDescent="0.3">
      <c r="A149" t="s">
        <v>23</v>
      </c>
    </row>
    <row r="150" spans="1:1" x14ac:dyDescent="0.3">
      <c r="A150" t="s">
        <v>112</v>
      </c>
    </row>
    <row r="151" spans="1:1" x14ac:dyDescent="0.3">
      <c r="A151" t="s">
        <v>113</v>
      </c>
    </row>
    <row r="153" spans="1:1" x14ac:dyDescent="0.3">
      <c r="A153" s="7" t="s">
        <v>114</v>
      </c>
    </row>
    <row r="154" spans="1:1" x14ac:dyDescent="0.3">
      <c r="A154" s="7" t="s">
        <v>114</v>
      </c>
    </row>
    <row r="155" spans="1:1" x14ac:dyDescent="0.3">
      <c r="A155" s="7" t="s">
        <v>114</v>
      </c>
    </row>
    <row r="156" spans="1:1" x14ac:dyDescent="0.3">
      <c r="A156" s="2" t="s">
        <v>115</v>
      </c>
    </row>
    <row r="157" spans="1:1" x14ac:dyDescent="0.3">
      <c r="A157" s="2" t="s">
        <v>116</v>
      </c>
    </row>
    <row r="158" spans="1:1" x14ac:dyDescent="0.3">
      <c r="A158" s="2" t="s">
        <v>117</v>
      </c>
    </row>
    <row r="160" spans="1:1" x14ac:dyDescent="0.3">
      <c r="A160" t="s">
        <v>118</v>
      </c>
    </row>
    <row r="162" spans="1:1" x14ac:dyDescent="0.3">
      <c r="A162" s="1" t="s">
        <v>119</v>
      </c>
    </row>
    <row r="163" spans="1:1" x14ac:dyDescent="0.3">
      <c r="A163" s="1" t="s">
        <v>120</v>
      </c>
    </row>
    <row r="164" spans="1:1" x14ac:dyDescent="0.3">
      <c r="A164" s="1" t="s">
        <v>121</v>
      </c>
    </row>
    <row r="166" spans="1:1" x14ac:dyDescent="0.3">
      <c r="A166" t="s">
        <v>122</v>
      </c>
    </row>
    <row r="168" spans="1:1" x14ac:dyDescent="0.3">
      <c r="A168" t="s">
        <v>23</v>
      </c>
    </row>
    <row r="169" spans="1:1" x14ac:dyDescent="0.3">
      <c r="A169" t="s">
        <v>123</v>
      </c>
    </row>
    <row r="170" spans="1:1" x14ac:dyDescent="0.3">
      <c r="A170" t="s">
        <v>124</v>
      </c>
    </row>
    <row r="172" spans="1:1" x14ac:dyDescent="0.3">
      <c r="A172">
        <f xml:space="preserve"> 2.1</f>
        <v>2.1</v>
      </c>
    </row>
    <row r="176" spans="1:1" x14ac:dyDescent="0.3">
      <c r="A176" t="s">
        <v>125</v>
      </c>
    </row>
    <row r="180" spans="1:1" x14ac:dyDescent="0.3">
      <c r="A180" s="7" t="s">
        <v>126</v>
      </c>
    </row>
    <row r="181" spans="1:1" x14ac:dyDescent="0.3">
      <c r="A181" s="7" t="s">
        <v>126</v>
      </c>
    </row>
    <row r="182" spans="1:1" x14ac:dyDescent="0.3">
      <c r="A182" s="7" t="s">
        <v>126</v>
      </c>
    </row>
    <row r="183" spans="1:1" x14ac:dyDescent="0.3">
      <c r="A183" s="2" t="s">
        <v>127</v>
      </c>
    </row>
    <row r="184" spans="1:1" x14ac:dyDescent="0.3">
      <c r="A184" s="2" t="s">
        <v>128</v>
      </c>
    </row>
    <row r="185" spans="1:1" x14ac:dyDescent="0.3">
      <c r="A185" s="2" t="s">
        <v>56</v>
      </c>
    </row>
    <row r="187" spans="1:1" x14ac:dyDescent="0.3">
      <c r="A187" t="s">
        <v>129</v>
      </c>
    </row>
    <row r="189" spans="1:1" x14ac:dyDescent="0.3">
      <c r="A189" s="1" t="s">
        <v>130</v>
      </c>
    </row>
    <row r="190" spans="1:1" x14ac:dyDescent="0.3">
      <c r="A190" s="1" t="s">
        <v>131</v>
      </c>
    </row>
    <row r="191" spans="1:1" x14ac:dyDescent="0.3">
      <c r="A191" s="1" t="s">
        <v>132</v>
      </c>
    </row>
    <row r="193" spans="1:1" x14ac:dyDescent="0.3">
      <c r="A193" t="s">
        <v>133</v>
      </c>
    </row>
    <row r="195" spans="1:1" x14ac:dyDescent="0.3">
      <c r="A195" t="s">
        <v>134</v>
      </c>
    </row>
    <row r="196" spans="1:1" x14ac:dyDescent="0.3">
      <c r="A196" t="s">
        <v>135</v>
      </c>
    </row>
    <row r="197" spans="1:1" x14ac:dyDescent="0.3">
      <c r="A197" t="s">
        <v>136</v>
      </c>
    </row>
    <row r="199" spans="1:1" x14ac:dyDescent="0.3">
      <c r="A199" s="7" t="s">
        <v>137</v>
      </c>
    </row>
    <row r="200" spans="1:1" x14ac:dyDescent="0.3">
      <c r="A200" s="7" t="s">
        <v>137</v>
      </c>
    </row>
    <row r="201" spans="1:1" x14ac:dyDescent="0.3">
      <c r="A201" s="7" t="s">
        <v>137</v>
      </c>
    </row>
    <row r="202" spans="1:1" x14ac:dyDescent="0.3">
      <c r="A202" s="2" t="s">
        <v>138</v>
      </c>
    </row>
    <row r="203" spans="1:1" x14ac:dyDescent="0.3">
      <c r="A203" s="2" t="s">
        <v>139</v>
      </c>
    </row>
    <row r="204" spans="1:1" x14ac:dyDescent="0.3">
      <c r="A204" s="2" t="s">
        <v>140</v>
      </c>
    </row>
    <row r="206" spans="1:1" x14ac:dyDescent="0.3">
      <c r="A206" t="s">
        <v>141</v>
      </c>
    </row>
    <row r="208" spans="1:1" x14ac:dyDescent="0.3">
      <c r="A208" s="1" t="s">
        <v>142</v>
      </c>
    </row>
    <row r="209" spans="1:1" x14ac:dyDescent="0.3">
      <c r="A209" s="1" t="s">
        <v>143</v>
      </c>
    </row>
    <row r="210" spans="1:1" x14ac:dyDescent="0.3">
      <c r="A210" s="1" t="s">
        <v>144</v>
      </c>
    </row>
    <row r="212" spans="1:1" x14ac:dyDescent="0.3">
      <c r="A212" t="s">
        <v>145</v>
      </c>
    </row>
    <row r="214" spans="1:1" x14ac:dyDescent="0.3">
      <c r="A214" t="s">
        <v>146</v>
      </c>
    </row>
    <row r="215" spans="1:1" x14ac:dyDescent="0.3">
      <c r="A215" t="s">
        <v>147</v>
      </c>
    </row>
    <row r="216" spans="1:1" x14ac:dyDescent="0.3">
      <c r="A216" t="s">
        <v>148</v>
      </c>
    </row>
    <row r="218" spans="1:1" x14ac:dyDescent="0.3">
      <c r="A218" s="7" t="s">
        <v>149</v>
      </c>
    </row>
    <row r="219" spans="1:1" x14ac:dyDescent="0.3">
      <c r="A219" s="7" t="s">
        <v>149</v>
      </c>
    </row>
    <row r="220" spans="1:1" x14ac:dyDescent="0.3">
      <c r="A220" s="2" t="s">
        <v>150</v>
      </c>
    </row>
    <row r="221" spans="1:1" x14ac:dyDescent="0.3">
      <c r="A221" s="2" t="s">
        <v>151</v>
      </c>
    </row>
    <row r="223" spans="1:1" x14ac:dyDescent="0.3">
      <c r="A223" t="s">
        <v>152</v>
      </c>
    </row>
    <row r="225" spans="1:1" x14ac:dyDescent="0.3">
      <c r="A225" s="1" t="s">
        <v>153</v>
      </c>
    </row>
    <row r="226" spans="1:1" x14ac:dyDescent="0.3">
      <c r="A226" s="1" t="s">
        <v>154</v>
      </c>
    </row>
    <row r="228" spans="1:1" x14ac:dyDescent="0.3">
      <c r="A228" t="s">
        <v>155</v>
      </c>
    </row>
    <row r="230" spans="1:1" x14ac:dyDescent="0.3">
      <c r="A230" t="s">
        <v>156</v>
      </c>
    </row>
    <row r="231" spans="1:1" x14ac:dyDescent="0.3">
      <c r="A231" t="s">
        <v>157</v>
      </c>
    </row>
    <row r="233" spans="1:1" x14ac:dyDescent="0.3">
      <c r="A233" s="7" t="s">
        <v>158</v>
      </c>
    </row>
    <row r="234" spans="1:1" x14ac:dyDescent="0.3">
      <c r="A234" s="7" t="s">
        <v>158</v>
      </c>
    </row>
    <row r="235" spans="1:1" x14ac:dyDescent="0.3">
      <c r="A235" s="2" t="s">
        <v>159</v>
      </c>
    </row>
    <row r="236" spans="1:1" x14ac:dyDescent="0.3">
      <c r="A236" s="2" t="s">
        <v>160</v>
      </c>
    </row>
    <row r="238" spans="1:1" x14ac:dyDescent="0.3">
      <c r="A238" t="s">
        <v>161</v>
      </c>
    </row>
    <row r="240" spans="1:1" x14ac:dyDescent="0.3">
      <c r="A240" s="1" t="s">
        <v>162</v>
      </c>
    </row>
    <row r="241" spans="1:1" x14ac:dyDescent="0.3">
      <c r="A241" s="1" t="s">
        <v>163</v>
      </c>
    </row>
    <row r="243" spans="1:1" x14ac:dyDescent="0.3">
      <c r="A243" t="s">
        <v>164</v>
      </c>
    </row>
    <row r="245" spans="1:1" x14ac:dyDescent="0.3">
      <c r="A245" t="s">
        <v>165</v>
      </c>
    </row>
    <row r="246" spans="1:1" x14ac:dyDescent="0.3">
      <c r="A246" t="s">
        <v>166</v>
      </c>
    </row>
    <row r="248" spans="1:1" x14ac:dyDescent="0.3">
      <c r="A248" s="7" t="s">
        <v>167</v>
      </c>
    </row>
    <row r="249" spans="1:1" x14ac:dyDescent="0.3">
      <c r="A249" s="7" t="s">
        <v>167</v>
      </c>
    </row>
    <row r="250" spans="1:1" x14ac:dyDescent="0.3">
      <c r="A250" s="7" t="s">
        <v>167</v>
      </c>
    </row>
    <row r="251" spans="1:1" x14ac:dyDescent="0.3">
      <c r="A251" s="2" t="s">
        <v>24</v>
      </c>
    </row>
    <row r="252" spans="1:1" x14ac:dyDescent="0.3">
      <c r="A252" s="2" t="s">
        <v>168</v>
      </c>
    </row>
    <row r="253" spans="1:1" x14ac:dyDescent="0.3">
      <c r="A253" s="2" t="s">
        <v>169</v>
      </c>
    </row>
    <row r="255" spans="1:1" x14ac:dyDescent="0.3">
      <c r="A255" t="s">
        <v>170</v>
      </c>
    </row>
    <row r="257" spans="1:1" x14ac:dyDescent="0.3">
      <c r="A257" s="1" t="s">
        <v>171</v>
      </c>
    </row>
    <row r="258" spans="1:1" x14ac:dyDescent="0.3">
      <c r="A258" s="1" t="s">
        <v>172</v>
      </c>
    </row>
    <row r="259" spans="1:1" x14ac:dyDescent="0.3">
      <c r="A259" s="1" t="s">
        <v>173</v>
      </c>
    </row>
    <row r="261" spans="1:1" x14ac:dyDescent="0.3">
      <c r="A261" t="s">
        <v>174</v>
      </c>
    </row>
    <row r="263" spans="1:1" x14ac:dyDescent="0.3">
      <c r="A263" t="s">
        <v>51</v>
      </c>
    </row>
    <row r="264" spans="1:1" x14ac:dyDescent="0.3">
      <c r="A264" t="s">
        <v>165</v>
      </c>
    </row>
    <row r="265" spans="1:1" x14ac:dyDescent="0.3">
      <c r="A265" t="s">
        <v>175</v>
      </c>
    </row>
    <row r="267" spans="1:1" x14ac:dyDescent="0.3">
      <c r="A267">
        <f xml:space="preserve"> 5</f>
        <v>5</v>
      </c>
    </row>
    <row r="271" spans="1:1" x14ac:dyDescent="0.3">
      <c r="A271" t="s">
        <v>176</v>
      </c>
    </row>
    <row r="275" spans="1:1" x14ac:dyDescent="0.3">
      <c r="A275" s="7" t="s">
        <v>422</v>
      </c>
    </row>
    <row r="276" spans="1:1" x14ac:dyDescent="0.3">
      <c r="A276" s="7" t="s">
        <v>422</v>
      </c>
    </row>
    <row r="277" spans="1:1" x14ac:dyDescent="0.3">
      <c r="A277" s="7" t="s">
        <v>422</v>
      </c>
    </row>
    <row r="279" spans="1:1" x14ac:dyDescent="0.3">
      <c r="A279" s="2" t="s">
        <v>177</v>
      </c>
    </row>
    <row r="280" spans="1:1" x14ac:dyDescent="0.3">
      <c r="A280" s="2" t="s">
        <v>178</v>
      </c>
    </row>
    <row r="281" spans="1:1" x14ac:dyDescent="0.3">
      <c r="A281" s="2" t="s">
        <v>179</v>
      </c>
    </row>
    <row r="283" spans="1:1" x14ac:dyDescent="0.3">
      <c r="A283" t="s">
        <v>180</v>
      </c>
    </row>
    <row r="285" spans="1:1" x14ac:dyDescent="0.3">
      <c r="A285" s="1" t="s">
        <v>181</v>
      </c>
    </row>
    <row r="286" spans="1:1" x14ac:dyDescent="0.3">
      <c r="A286" s="1" t="s">
        <v>182</v>
      </c>
    </row>
    <row r="287" spans="1:1" x14ac:dyDescent="0.3">
      <c r="A287" s="1" t="s">
        <v>183</v>
      </c>
    </row>
    <row r="289" spans="1:1" x14ac:dyDescent="0.3">
      <c r="A289" t="s">
        <v>184</v>
      </c>
    </row>
    <row r="291" spans="1:1" x14ac:dyDescent="0.3">
      <c r="A291" t="s">
        <v>185</v>
      </c>
    </row>
    <row r="292" spans="1:1" x14ac:dyDescent="0.3">
      <c r="A292" t="s">
        <v>186</v>
      </c>
    </row>
    <row r="293" spans="1:1" x14ac:dyDescent="0.3">
      <c r="A293" t="s">
        <v>124</v>
      </c>
    </row>
    <row r="295" spans="1:1" x14ac:dyDescent="0.3">
      <c r="A295" s="7" t="s">
        <v>187</v>
      </c>
    </row>
    <row r="296" spans="1:1" x14ac:dyDescent="0.3">
      <c r="A296" s="7" t="s">
        <v>187</v>
      </c>
    </row>
    <row r="297" spans="1:1" x14ac:dyDescent="0.3">
      <c r="A297" s="2" t="s">
        <v>188</v>
      </c>
    </row>
    <row r="298" spans="1:1" x14ac:dyDescent="0.3">
      <c r="A298" s="2" t="s">
        <v>178</v>
      </c>
    </row>
    <row r="300" spans="1:1" x14ac:dyDescent="0.3">
      <c r="A300" t="s">
        <v>189</v>
      </c>
    </row>
    <row r="302" spans="1:1" x14ac:dyDescent="0.3">
      <c r="A302" s="1" t="s">
        <v>27</v>
      </c>
    </row>
    <row r="303" spans="1:1" x14ac:dyDescent="0.3">
      <c r="A303" s="1" t="s">
        <v>190</v>
      </c>
    </row>
    <row r="305" spans="1:1" x14ac:dyDescent="0.3">
      <c r="A305" t="s">
        <v>191</v>
      </c>
    </row>
    <row r="307" spans="1:1" x14ac:dyDescent="0.3">
      <c r="A307" t="s">
        <v>192</v>
      </c>
    </row>
    <row r="308" spans="1:1" x14ac:dyDescent="0.3">
      <c r="A308" t="s">
        <v>193</v>
      </c>
    </row>
    <row r="310" spans="1:1" x14ac:dyDescent="0.3">
      <c r="A310" s="7" t="s">
        <v>194</v>
      </c>
    </row>
    <row r="311" spans="1:1" x14ac:dyDescent="0.3">
      <c r="A311" s="7" t="s">
        <v>194</v>
      </c>
    </row>
    <row r="312" spans="1:1" x14ac:dyDescent="0.3">
      <c r="A312" s="2" t="s">
        <v>5</v>
      </c>
    </row>
    <row r="313" spans="1:1" x14ac:dyDescent="0.3">
      <c r="A313" s="2" t="s">
        <v>195</v>
      </c>
    </row>
    <row r="315" spans="1:1" x14ac:dyDescent="0.3">
      <c r="A315" t="s">
        <v>196</v>
      </c>
    </row>
    <row r="317" spans="1:1" x14ac:dyDescent="0.3">
      <c r="A317" s="1" t="s">
        <v>197</v>
      </c>
    </row>
    <row r="318" spans="1:1" x14ac:dyDescent="0.3">
      <c r="A318" s="1" t="s">
        <v>198</v>
      </c>
    </row>
    <row r="320" spans="1:1" x14ac:dyDescent="0.3">
      <c r="A320" t="s">
        <v>199</v>
      </c>
    </row>
    <row r="322" spans="1:1" x14ac:dyDescent="0.3">
      <c r="A322" t="s">
        <v>92</v>
      </c>
    </row>
    <row r="323" spans="1:1" x14ac:dyDescent="0.3">
      <c r="A323" t="s">
        <v>200</v>
      </c>
    </row>
    <row r="325" spans="1:1" x14ac:dyDescent="0.3">
      <c r="A325" s="7" t="s">
        <v>201</v>
      </c>
    </row>
    <row r="326" spans="1:1" x14ac:dyDescent="0.3">
      <c r="A326" s="7" t="s">
        <v>201</v>
      </c>
    </row>
    <row r="327" spans="1:1" x14ac:dyDescent="0.3">
      <c r="A327" s="7" t="s">
        <v>201</v>
      </c>
    </row>
    <row r="328" spans="1:1" x14ac:dyDescent="0.3">
      <c r="A328" s="2" t="s">
        <v>202</v>
      </c>
    </row>
    <row r="329" spans="1:1" x14ac:dyDescent="0.3">
      <c r="A329" s="2" t="s">
        <v>203</v>
      </c>
    </row>
    <row r="330" spans="1:1" x14ac:dyDescent="0.3">
      <c r="A330" s="2" t="s">
        <v>204</v>
      </c>
    </row>
    <row r="332" spans="1:1" x14ac:dyDescent="0.3">
      <c r="A332" t="s">
        <v>205</v>
      </c>
    </row>
    <row r="334" spans="1:1" x14ac:dyDescent="0.3">
      <c r="A334" s="1" t="s">
        <v>206</v>
      </c>
    </row>
    <row r="335" spans="1:1" x14ac:dyDescent="0.3">
      <c r="A335" s="1" t="s">
        <v>207</v>
      </c>
    </row>
    <row r="336" spans="1:1" x14ac:dyDescent="0.3">
      <c r="A336" s="1" t="s">
        <v>208</v>
      </c>
    </row>
    <row r="338" spans="1:1" x14ac:dyDescent="0.3">
      <c r="A338" t="s">
        <v>209</v>
      </c>
    </row>
    <row r="340" spans="1:1" x14ac:dyDescent="0.3">
      <c r="A340" t="s">
        <v>210</v>
      </c>
    </row>
    <row r="341" spans="1:1" x14ac:dyDescent="0.3">
      <c r="A341" t="s">
        <v>211</v>
      </c>
    </row>
    <row r="342" spans="1:1" x14ac:dyDescent="0.3">
      <c r="A342" t="s">
        <v>212</v>
      </c>
    </row>
    <row r="344" spans="1:1" x14ac:dyDescent="0.3">
      <c r="A344">
        <f xml:space="preserve"> 6.8</f>
        <v>6.8</v>
      </c>
    </row>
    <row r="348" spans="1:1" x14ac:dyDescent="0.3">
      <c r="A348" t="s">
        <v>213</v>
      </c>
    </row>
    <row r="352" spans="1:1" x14ac:dyDescent="0.3">
      <c r="A352" s="7" t="s">
        <v>214</v>
      </c>
    </row>
    <row r="353" spans="1:1" x14ac:dyDescent="0.3">
      <c r="A353" s="7" t="s">
        <v>214</v>
      </c>
    </row>
    <row r="354" spans="1:1" x14ac:dyDescent="0.3">
      <c r="A354" s="2" t="s">
        <v>215</v>
      </c>
    </row>
    <row r="355" spans="1:1" x14ac:dyDescent="0.3">
      <c r="A355" s="2" t="s">
        <v>216</v>
      </c>
    </row>
    <row r="357" spans="1:1" x14ac:dyDescent="0.3">
      <c r="A357" t="s">
        <v>217</v>
      </c>
    </row>
    <row r="359" spans="1:1" x14ac:dyDescent="0.3">
      <c r="A359" s="1" t="s">
        <v>218</v>
      </c>
    </row>
    <row r="360" spans="1:1" x14ac:dyDescent="0.3">
      <c r="A360" s="1" t="s">
        <v>219</v>
      </c>
    </row>
    <row r="362" spans="1:1" x14ac:dyDescent="0.3">
      <c r="A362" t="s">
        <v>220</v>
      </c>
    </row>
    <row r="364" spans="1:1" x14ac:dyDescent="0.3">
      <c r="A364" t="s">
        <v>26</v>
      </c>
    </row>
    <row r="365" spans="1:1" x14ac:dyDescent="0.3">
      <c r="A365" t="s">
        <v>221</v>
      </c>
    </row>
    <row r="367" spans="1:1" x14ac:dyDescent="0.3">
      <c r="A367" s="7" t="s">
        <v>222</v>
      </c>
    </row>
    <row r="368" spans="1:1" x14ac:dyDescent="0.3">
      <c r="A368" s="7" t="s">
        <v>222</v>
      </c>
    </row>
    <row r="369" spans="1:1" x14ac:dyDescent="0.3">
      <c r="A369" s="7" t="s">
        <v>222</v>
      </c>
    </row>
    <row r="370" spans="1:1" x14ac:dyDescent="0.3">
      <c r="A370" s="2" t="s">
        <v>127</v>
      </c>
    </row>
    <row r="371" spans="1:1" x14ac:dyDescent="0.3">
      <c r="A371" s="2" t="s">
        <v>223</v>
      </c>
    </row>
    <row r="372" spans="1:1" x14ac:dyDescent="0.3">
      <c r="A372" s="2" t="s">
        <v>224</v>
      </c>
    </row>
    <row r="374" spans="1:1" x14ac:dyDescent="0.3">
      <c r="A374" t="s">
        <v>225</v>
      </c>
    </row>
    <row r="376" spans="1:1" x14ac:dyDescent="0.3">
      <c r="A376" s="1" t="s">
        <v>226</v>
      </c>
    </row>
    <row r="377" spans="1:1" x14ac:dyDescent="0.3">
      <c r="A377" s="1" t="s">
        <v>227</v>
      </c>
    </row>
    <row r="378" spans="1:1" x14ac:dyDescent="0.3">
      <c r="A378" s="1" t="s">
        <v>228</v>
      </c>
    </row>
    <row r="380" spans="1:1" x14ac:dyDescent="0.3">
      <c r="A380" t="s">
        <v>229</v>
      </c>
    </row>
    <row r="382" spans="1:1" x14ac:dyDescent="0.3">
      <c r="A382" t="s">
        <v>230</v>
      </c>
    </row>
    <row r="383" spans="1:1" x14ac:dyDescent="0.3">
      <c r="A383" t="s">
        <v>22</v>
      </c>
    </row>
    <row r="384" spans="1:1" x14ac:dyDescent="0.3">
      <c r="A384" t="s">
        <v>231</v>
      </c>
    </row>
    <row r="386" spans="1:1" x14ac:dyDescent="0.3">
      <c r="A386" s="7" t="s">
        <v>232</v>
      </c>
    </row>
    <row r="387" spans="1:1" x14ac:dyDescent="0.3">
      <c r="A387" s="7" t="s">
        <v>232</v>
      </c>
    </row>
    <row r="388" spans="1:1" x14ac:dyDescent="0.3">
      <c r="A388" s="2" t="s">
        <v>233</v>
      </c>
    </row>
    <row r="389" spans="1:1" x14ac:dyDescent="0.3">
      <c r="A389" s="2" t="s">
        <v>234</v>
      </c>
    </row>
    <row r="391" spans="1:1" x14ac:dyDescent="0.3">
      <c r="A391" t="s">
        <v>235</v>
      </c>
    </row>
    <row r="393" spans="1:1" x14ac:dyDescent="0.3">
      <c r="A393" s="1" t="s">
        <v>236</v>
      </c>
    </row>
    <row r="394" spans="1:1" x14ac:dyDescent="0.3">
      <c r="A394" s="1" t="s">
        <v>237</v>
      </c>
    </row>
    <row r="396" spans="1:1" x14ac:dyDescent="0.3">
      <c r="A396" t="s">
        <v>238</v>
      </c>
    </row>
    <row r="398" spans="1:1" x14ac:dyDescent="0.3">
      <c r="A398" t="s">
        <v>239</v>
      </c>
    </row>
    <row r="399" spans="1:1" x14ac:dyDescent="0.3">
      <c r="A399" t="s">
        <v>240</v>
      </c>
    </row>
    <row r="401" spans="1:1" x14ac:dyDescent="0.3">
      <c r="A401" s="7" t="s">
        <v>241</v>
      </c>
    </row>
    <row r="402" spans="1:1" x14ac:dyDescent="0.3">
      <c r="A402" s="7" t="s">
        <v>241</v>
      </c>
    </row>
    <row r="403" spans="1:1" x14ac:dyDescent="0.3">
      <c r="A403" s="2" t="s">
        <v>242</v>
      </c>
    </row>
    <row r="404" spans="1:1" x14ac:dyDescent="0.3">
      <c r="A404" s="2" t="s">
        <v>243</v>
      </c>
    </row>
    <row r="406" spans="1:1" x14ac:dyDescent="0.3">
      <c r="A406" t="s">
        <v>244</v>
      </c>
    </row>
    <row r="408" spans="1:1" x14ac:dyDescent="0.3">
      <c r="A408" s="1" t="s">
        <v>245</v>
      </c>
    </row>
    <row r="409" spans="1:1" x14ac:dyDescent="0.3">
      <c r="A409" s="1" t="s">
        <v>246</v>
      </c>
    </row>
    <row r="411" spans="1:1" x14ac:dyDescent="0.3">
      <c r="A411" t="s">
        <v>247</v>
      </c>
    </row>
    <row r="413" spans="1:1" x14ac:dyDescent="0.3">
      <c r="A413" t="s">
        <v>248</v>
      </c>
    </row>
    <row r="414" spans="1:1" x14ac:dyDescent="0.3">
      <c r="A414" t="s">
        <v>249</v>
      </c>
    </row>
    <row r="416" spans="1:1" x14ac:dyDescent="0.3">
      <c r="A416">
        <f xml:space="preserve"> 5.3</f>
        <v>5.3</v>
      </c>
    </row>
    <row r="420" spans="1:1" x14ac:dyDescent="0.3">
      <c r="A420" t="s">
        <v>250</v>
      </c>
    </row>
    <row r="424" spans="1:1" x14ac:dyDescent="0.3">
      <c r="A424" s="7" t="s">
        <v>420</v>
      </c>
    </row>
    <row r="425" spans="1:1" x14ac:dyDescent="0.3">
      <c r="A425" s="7" t="s">
        <v>420</v>
      </c>
    </row>
    <row r="426" spans="1:1" x14ac:dyDescent="0.3">
      <c r="A426" s="7" t="s">
        <v>420</v>
      </c>
    </row>
    <row r="427" spans="1:1" x14ac:dyDescent="0.3">
      <c r="A427" s="2" t="s">
        <v>251</v>
      </c>
    </row>
    <row r="428" spans="1:1" x14ac:dyDescent="0.3">
      <c r="A428" s="2" t="s">
        <v>252</v>
      </c>
    </row>
    <row r="429" spans="1:1" x14ac:dyDescent="0.3">
      <c r="A429" s="2" t="s">
        <v>253</v>
      </c>
    </row>
    <row r="431" spans="1:1" x14ac:dyDescent="0.3">
      <c r="A431" t="s">
        <v>254</v>
      </c>
    </row>
    <row r="433" spans="1:1" x14ac:dyDescent="0.3">
      <c r="A433" s="1" t="s">
        <v>255</v>
      </c>
    </row>
    <row r="434" spans="1:1" x14ac:dyDescent="0.3">
      <c r="A434" s="1" t="s">
        <v>256</v>
      </c>
    </row>
    <row r="435" spans="1:1" x14ac:dyDescent="0.3">
      <c r="A435" s="1" t="s">
        <v>257</v>
      </c>
    </row>
    <row r="437" spans="1:1" x14ac:dyDescent="0.3">
      <c r="A437" t="s">
        <v>258</v>
      </c>
    </row>
    <row r="439" spans="1:1" x14ac:dyDescent="0.3">
      <c r="A439" t="s">
        <v>259</v>
      </c>
    </row>
    <row r="440" spans="1:1" x14ac:dyDescent="0.3">
      <c r="A440" t="s">
        <v>260</v>
      </c>
    </row>
    <row r="441" spans="1:1" x14ac:dyDescent="0.3">
      <c r="A441" t="s">
        <v>261</v>
      </c>
    </row>
    <row r="443" spans="1:1" x14ac:dyDescent="0.3">
      <c r="A443" s="7" t="s">
        <v>262</v>
      </c>
    </row>
    <row r="444" spans="1:1" x14ac:dyDescent="0.3">
      <c r="A444" s="7" t="s">
        <v>262</v>
      </c>
    </row>
    <row r="445" spans="1:1" x14ac:dyDescent="0.3">
      <c r="A445" s="2" t="s">
        <v>28</v>
      </c>
    </row>
    <row r="446" spans="1:1" x14ac:dyDescent="0.3">
      <c r="A446" s="2" t="s">
        <v>77</v>
      </c>
    </row>
    <row r="448" spans="1:1" x14ac:dyDescent="0.3">
      <c r="A448" t="s">
        <v>263</v>
      </c>
    </row>
    <row r="450" spans="1:1" x14ac:dyDescent="0.3">
      <c r="A450" s="1" t="s">
        <v>264</v>
      </c>
    </row>
    <row r="451" spans="1:1" x14ac:dyDescent="0.3">
      <c r="A451" s="1" t="s">
        <v>265</v>
      </c>
    </row>
    <row r="453" spans="1:1" x14ac:dyDescent="0.3">
      <c r="A453" t="s">
        <v>266</v>
      </c>
    </row>
    <row r="455" spans="1:1" x14ac:dyDescent="0.3">
      <c r="A455" t="s">
        <v>267</v>
      </c>
    </row>
    <row r="456" spans="1:1" x14ac:dyDescent="0.3">
      <c r="A456" t="s">
        <v>268</v>
      </c>
    </row>
    <row r="458" spans="1:1" x14ac:dyDescent="0.3">
      <c r="A458" s="7" t="s">
        <v>269</v>
      </c>
    </row>
    <row r="459" spans="1:1" x14ac:dyDescent="0.3">
      <c r="A459" s="7" t="s">
        <v>269</v>
      </c>
    </row>
    <row r="460" spans="1:1" x14ac:dyDescent="0.3">
      <c r="A460" s="2" t="s">
        <v>270</v>
      </c>
    </row>
    <row r="461" spans="1:1" x14ac:dyDescent="0.3">
      <c r="A461" s="2" t="s">
        <v>271</v>
      </c>
    </row>
    <row r="463" spans="1:1" x14ac:dyDescent="0.3">
      <c r="A463" t="s">
        <v>272</v>
      </c>
    </row>
    <row r="465" spans="1:1" x14ac:dyDescent="0.3">
      <c r="A465" s="1" t="s">
        <v>273</v>
      </c>
    </row>
    <row r="466" spans="1:1" x14ac:dyDescent="0.3">
      <c r="A466" s="1" t="s">
        <v>274</v>
      </c>
    </row>
    <row r="468" spans="1:1" x14ac:dyDescent="0.3">
      <c r="A468" t="s">
        <v>275</v>
      </c>
    </row>
    <row r="470" spans="1:1" x14ac:dyDescent="0.3">
      <c r="A470" t="s">
        <v>276</v>
      </c>
    </row>
    <row r="471" spans="1:1" x14ac:dyDescent="0.3">
      <c r="A471" t="s">
        <v>277</v>
      </c>
    </row>
    <row r="473" spans="1:1" x14ac:dyDescent="0.3">
      <c r="A473" s="7" t="s">
        <v>278</v>
      </c>
    </row>
    <row r="474" spans="1:1" x14ac:dyDescent="0.3">
      <c r="A474" s="7" t="s">
        <v>278</v>
      </c>
    </row>
    <row r="475" spans="1:1" x14ac:dyDescent="0.3">
      <c r="A475" s="2" t="s">
        <v>279</v>
      </c>
    </row>
    <row r="476" spans="1:1" x14ac:dyDescent="0.3">
      <c r="A476" s="2" t="s">
        <v>280</v>
      </c>
    </row>
    <row r="478" spans="1:1" x14ac:dyDescent="0.3">
      <c r="A478" t="s">
        <v>281</v>
      </c>
    </row>
    <row r="480" spans="1:1" x14ac:dyDescent="0.3">
      <c r="A480" s="1" t="s">
        <v>282</v>
      </c>
    </row>
    <row r="481" spans="1:1" x14ac:dyDescent="0.3">
      <c r="A481" s="1" t="s">
        <v>283</v>
      </c>
    </row>
    <row r="483" spans="1:1" x14ac:dyDescent="0.3">
      <c r="A483" t="s">
        <v>284</v>
      </c>
    </row>
    <row r="485" spans="1:1" x14ac:dyDescent="0.3">
      <c r="A485" t="s">
        <v>285</v>
      </c>
    </row>
    <row r="486" spans="1:1" x14ac:dyDescent="0.3">
      <c r="A486" t="s">
        <v>286</v>
      </c>
    </row>
    <row r="488" spans="1:1" x14ac:dyDescent="0.3">
      <c r="A488" s="7" t="s">
        <v>287</v>
      </c>
    </row>
    <row r="489" spans="1:1" x14ac:dyDescent="0.3">
      <c r="A489" s="7" t="s">
        <v>287</v>
      </c>
    </row>
    <row r="490" spans="1:1" x14ac:dyDescent="0.3">
      <c r="A490" s="7" t="s">
        <v>287</v>
      </c>
    </row>
    <row r="491" spans="1:1" x14ac:dyDescent="0.3">
      <c r="A491" s="2" t="s">
        <v>95</v>
      </c>
    </row>
    <row r="492" spans="1:1" x14ac:dyDescent="0.3">
      <c r="A492" s="2" t="s">
        <v>288</v>
      </c>
    </row>
    <row r="493" spans="1:1" x14ac:dyDescent="0.3">
      <c r="A493" s="2" t="s">
        <v>289</v>
      </c>
    </row>
    <row r="495" spans="1:1" x14ac:dyDescent="0.3">
      <c r="A495" t="s">
        <v>290</v>
      </c>
    </row>
    <row r="497" spans="1:1" x14ac:dyDescent="0.3">
      <c r="A497" s="1" t="s">
        <v>291</v>
      </c>
    </row>
    <row r="498" spans="1:1" x14ac:dyDescent="0.3">
      <c r="A498" s="1" t="s">
        <v>292</v>
      </c>
    </row>
    <row r="499" spans="1:1" x14ac:dyDescent="0.3">
      <c r="A499" s="1" t="s">
        <v>293</v>
      </c>
    </row>
    <row r="501" spans="1:1" x14ac:dyDescent="0.3">
      <c r="A501" t="s">
        <v>294</v>
      </c>
    </row>
    <row r="503" spans="1:1" x14ac:dyDescent="0.3">
      <c r="A503" t="s">
        <v>295</v>
      </c>
    </row>
    <row r="504" spans="1:1" x14ac:dyDescent="0.3">
      <c r="A504" t="s">
        <v>296</v>
      </c>
    </row>
    <row r="505" spans="1:1" x14ac:dyDescent="0.3">
      <c r="A505" t="s">
        <v>297</v>
      </c>
    </row>
    <row r="507" spans="1:1" x14ac:dyDescent="0.3">
      <c r="A507">
        <f xml:space="preserve"> 4.3</f>
        <v>4.3</v>
      </c>
    </row>
    <row r="511" spans="1:1" x14ac:dyDescent="0.3">
      <c r="A511" t="s">
        <v>298</v>
      </c>
    </row>
    <row r="515" spans="1:1" x14ac:dyDescent="0.3">
      <c r="A515" s="7" t="s">
        <v>299</v>
      </c>
    </row>
    <row r="516" spans="1:1" x14ac:dyDescent="0.3">
      <c r="A516" s="7" t="s">
        <v>299</v>
      </c>
    </row>
    <row r="517" spans="1:1" x14ac:dyDescent="0.3">
      <c r="A517" s="2" t="s">
        <v>300</v>
      </c>
    </row>
    <row r="518" spans="1:1" x14ac:dyDescent="0.3">
      <c r="A518" s="2" t="s">
        <v>301</v>
      </c>
    </row>
    <row r="520" spans="1:1" x14ac:dyDescent="0.3">
      <c r="A520" t="s">
        <v>302</v>
      </c>
    </row>
    <row r="522" spans="1:1" x14ac:dyDescent="0.3">
      <c r="A522" s="1" t="s">
        <v>303</v>
      </c>
    </row>
    <row r="523" spans="1:1" x14ac:dyDescent="0.3">
      <c r="A523" s="1" t="s">
        <v>304</v>
      </c>
    </row>
    <row r="525" spans="1:1" x14ac:dyDescent="0.3">
      <c r="A525" t="s">
        <v>305</v>
      </c>
    </row>
    <row r="527" spans="1:1" x14ac:dyDescent="0.3">
      <c r="A527" t="s">
        <v>306</v>
      </c>
    </row>
    <row r="528" spans="1:1" x14ac:dyDescent="0.3">
      <c r="A528" t="s">
        <v>307</v>
      </c>
    </row>
    <row r="530" spans="1:1" x14ac:dyDescent="0.3">
      <c r="A530" s="7" t="s">
        <v>308</v>
      </c>
    </row>
    <row r="531" spans="1:1" x14ac:dyDescent="0.3">
      <c r="A531" s="7" t="s">
        <v>308</v>
      </c>
    </row>
    <row r="532" spans="1:1" x14ac:dyDescent="0.3">
      <c r="A532" s="2" t="s">
        <v>309</v>
      </c>
    </row>
    <row r="533" spans="1:1" x14ac:dyDescent="0.3">
      <c r="A533" s="2" t="s">
        <v>310</v>
      </c>
    </row>
    <row r="535" spans="1:1" x14ac:dyDescent="0.3">
      <c r="A535" t="s">
        <v>311</v>
      </c>
    </row>
    <row r="537" spans="1:1" x14ac:dyDescent="0.3">
      <c r="A537" s="1" t="s">
        <v>95</v>
      </c>
    </row>
    <row r="538" spans="1:1" x14ac:dyDescent="0.3">
      <c r="A538" s="1" t="s">
        <v>312</v>
      </c>
    </row>
    <row r="540" spans="1:1" x14ac:dyDescent="0.3">
      <c r="A540" t="s">
        <v>313</v>
      </c>
    </row>
    <row r="542" spans="1:1" x14ac:dyDescent="0.3">
      <c r="A542" t="s">
        <v>314</v>
      </c>
    </row>
    <row r="543" spans="1:1" x14ac:dyDescent="0.3">
      <c r="A543" t="s">
        <v>315</v>
      </c>
    </row>
    <row r="545" spans="1:1" x14ac:dyDescent="0.3">
      <c r="A545" s="7" t="s">
        <v>316</v>
      </c>
    </row>
    <row r="546" spans="1:1" x14ac:dyDescent="0.3">
      <c r="A546" s="7" t="s">
        <v>316</v>
      </c>
    </row>
    <row r="547" spans="1:1" x14ac:dyDescent="0.3">
      <c r="A547" s="7" t="s">
        <v>316</v>
      </c>
    </row>
    <row r="548" spans="1:1" x14ac:dyDescent="0.3">
      <c r="A548" s="2" t="s">
        <v>27</v>
      </c>
    </row>
    <row r="549" spans="1:1" x14ac:dyDescent="0.3">
      <c r="A549" s="2" t="s">
        <v>317</v>
      </c>
    </row>
    <row r="550" spans="1:1" x14ac:dyDescent="0.3">
      <c r="A550" s="2" t="s">
        <v>318</v>
      </c>
    </row>
    <row r="552" spans="1:1" x14ac:dyDescent="0.3">
      <c r="A552" t="s">
        <v>319</v>
      </c>
    </row>
    <row r="554" spans="1:1" x14ac:dyDescent="0.3">
      <c r="A554" s="1" t="s">
        <v>320</v>
      </c>
    </row>
    <row r="555" spans="1:1" x14ac:dyDescent="0.3">
      <c r="A555" s="1" t="s">
        <v>321</v>
      </c>
    </row>
    <row r="556" spans="1:1" x14ac:dyDescent="0.3">
      <c r="A556" s="1" t="s">
        <v>322</v>
      </c>
    </row>
    <row r="558" spans="1:1" x14ac:dyDescent="0.3">
      <c r="A558" t="s">
        <v>323</v>
      </c>
    </row>
    <row r="560" spans="1:1" x14ac:dyDescent="0.3">
      <c r="A560" t="s">
        <v>324</v>
      </c>
    </row>
    <row r="561" spans="1:1" x14ac:dyDescent="0.3">
      <c r="A561" t="s">
        <v>123</v>
      </c>
    </row>
    <row r="562" spans="1:1" x14ac:dyDescent="0.3">
      <c r="A562" t="s">
        <v>325</v>
      </c>
    </row>
    <row r="564" spans="1:1" x14ac:dyDescent="0.3">
      <c r="A564" s="7" t="s">
        <v>326</v>
      </c>
    </row>
    <row r="565" spans="1:1" x14ac:dyDescent="0.3">
      <c r="A565" s="7" t="s">
        <v>326</v>
      </c>
    </row>
    <row r="566" spans="1:1" x14ac:dyDescent="0.3">
      <c r="A566" s="2" t="s">
        <v>0</v>
      </c>
    </row>
    <row r="567" spans="1:1" x14ac:dyDescent="0.3">
      <c r="A567" s="2" t="s">
        <v>1</v>
      </c>
    </row>
    <row r="569" spans="1:1" x14ac:dyDescent="0.3">
      <c r="A569" t="s">
        <v>327</v>
      </c>
    </row>
    <row r="571" spans="1:1" x14ac:dyDescent="0.3">
      <c r="A571" s="1" t="s">
        <v>2</v>
      </c>
    </row>
    <row r="572" spans="1:1" x14ac:dyDescent="0.3">
      <c r="A572" s="1" t="s">
        <v>328</v>
      </c>
    </row>
    <row r="574" spans="1:1" x14ac:dyDescent="0.3">
      <c r="A574" t="s">
        <v>329</v>
      </c>
    </row>
    <row r="576" spans="1:1" x14ac:dyDescent="0.3">
      <c r="A576" t="s">
        <v>3</v>
      </c>
    </row>
    <row r="577" spans="1:1" x14ac:dyDescent="0.3">
      <c r="A577" t="s">
        <v>4</v>
      </c>
    </row>
    <row r="579" spans="1:1" x14ac:dyDescent="0.3">
      <c r="A579" t="s">
        <v>330</v>
      </c>
    </row>
    <row r="583" spans="1:1" x14ac:dyDescent="0.3">
      <c r="A583" t="s">
        <v>331</v>
      </c>
    </row>
    <row r="587" spans="1:1" x14ac:dyDescent="0.3">
      <c r="A587" s="7" t="s">
        <v>423</v>
      </c>
    </row>
    <row r="588" spans="1:1" x14ac:dyDescent="0.3">
      <c r="A588" s="7" t="s">
        <v>423</v>
      </c>
    </row>
    <row r="589" spans="1:1" x14ac:dyDescent="0.3">
      <c r="A589" s="7" t="s">
        <v>423</v>
      </c>
    </row>
    <row r="590" spans="1:1" x14ac:dyDescent="0.3">
      <c r="A590" s="2" t="s">
        <v>28</v>
      </c>
    </row>
    <row r="591" spans="1:1" x14ac:dyDescent="0.3">
      <c r="A591" s="2" t="s">
        <v>139</v>
      </c>
    </row>
    <row r="592" spans="1:1" x14ac:dyDescent="0.3">
      <c r="A592" s="2" t="s">
        <v>332</v>
      </c>
    </row>
    <row r="594" spans="1:1" x14ac:dyDescent="0.3">
      <c r="A594" t="s">
        <v>333</v>
      </c>
    </row>
    <row r="596" spans="1:1" x14ac:dyDescent="0.3">
      <c r="A596" s="1" t="s">
        <v>334</v>
      </c>
    </row>
    <row r="597" spans="1:1" x14ac:dyDescent="0.3">
      <c r="A597" s="1" t="s">
        <v>335</v>
      </c>
    </row>
    <row r="598" spans="1:1" x14ac:dyDescent="0.3">
      <c r="A598" s="1" t="s">
        <v>336</v>
      </c>
    </row>
    <row r="600" spans="1:1" x14ac:dyDescent="0.3">
      <c r="A600" t="s">
        <v>337</v>
      </c>
    </row>
    <row r="602" spans="1:1" x14ac:dyDescent="0.3">
      <c r="A602" t="s">
        <v>134</v>
      </c>
    </row>
    <row r="603" spans="1:1" x14ac:dyDescent="0.3">
      <c r="A603" t="s">
        <v>338</v>
      </c>
    </row>
    <row r="604" spans="1:1" x14ac:dyDescent="0.3">
      <c r="A604" t="s">
        <v>221</v>
      </c>
    </row>
    <row r="606" spans="1:1" x14ac:dyDescent="0.3">
      <c r="A606" s="7" t="s">
        <v>339</v>
      </c>
    </row>
    <row r="607" spans="1:1" x14ac:dyDescent="0.3">
      <c r="A607" s="7" t="s">
        <v>339</v>
      </c>
    </row>
    <row r="608" spans="1:1" x14ac:dyDescent="0.3">
      <c r="A608" s="7" t="s">
        <v>339</v>
      </c>
    </row>
    <row r="609" spans="1:1" x14ac:dyDescent="0.3">
      <c r="A609" s="2" t="s">
        <v>340</v>
      </c>
    </row>
    <row r="610" spans="1:1" x14ac:dyDescent="0.3">
      <c r="A610" s="2" t="s">
        <v>341</v>
      </c>
    </row>
    <row r="611" spans="1:1" x14ac:dyDescent="0.3">
      <c r="A611" s="2" t="s">
        <v>342</v>
      </c>
    </row>
    <row r="613" spans="1:1" x14ac:dyDescent="0.3">
      <c r="A613" t="s">
        <v>343</v>
      </c>
    </row>
    <row r="615" spans="1:1" x14ac:dyDescent="0.3">
      <c r="A615" s="1" t="s">
        <v>344</v>
      </c>
    </row>
    <row r="616" spans="1:1" x14ac:dyDescent="0.3">
      <c r="A616" s="1" t="s">
        <v>345</v>
      </c>
    </row>
    <row r="617" spans="1:1" x14ac:dyDescent="0.3">
      <c r="A617" s="1" t="s">
        <v>346</v>
      </c>
    </row>
    <row r="619" spans="1:1" x14ac:dyDescent="0.3">
      <c r="A619" t="s">
        <v>347</v>
      </c>
    </row>
    <row r="621" spans="1:1" x14ac:dyDescent="0.3">
      <c r="A621" t="s">
        <v>348</v>
      </c>
    </row>
    <row r="622" spans="1:1" x14ac:dyDescent="0.3">
      <c r="A622" t="s">
        <v>338</v>
      </c>
    </row>
    <row r="623" spans="1:1" x14ac:dyDescent="0.3">
      <c r="A623" t="s">
        <v>349</v>
      </c>
    </row>
    <row r="625" spans="1:1" x14ac:dyDescent="0.3">
      <c r="A625" s="7" t="s">
        <v>350</v>
      </c>
    </row>
    <row r="626" spans="1:1" x14ac:dyDescent="0.3">
      <c r="A626" s="7" t="s">
        <v>350</v>
      </c>
    </row>
    <row r="627" spans="1:1" x14ac:dyDescent="0.3">
      <c r="A627" s="2" t="s">
        <v>86</v>
      </c>
    </row>
    <row r="628" spans="1:1" x14ac:dyDescent="0.3">
      <c r="A628" s="2" t="s">
        <v>351</v>
      </c>
    </row>
    <row r="630" spans="1:1" x14ac:dyDescent="0.3">
      <c r="A630" t="s">
        <v>352</v>
      </c>
    </row>
    <row r="632" spans="1:1" x14ac:dyDescent="0.3">
      <c r="A632" s="1" t="s">
        <v>353</v>
      </c>
    </row>
    <row r="633" spans="1:1" x14ac:dyDescent="0.3">
      <c r="A633" s="1" t="s">
        <v>354</v>
      </c>
    </row>
    <row r="635" spans="1:1" x14ac:dyDescent="0.3">
      <c r="A635" t="s">
        <v>355</v>
      </c>
    </row>
    <row r="637" spans="1:1" x14ac:dyDescent="0.3">
      <c r="A637" t="s">
        <v>356</v>
      </c>
    </row>
    <row r="638" spans="1:1" x14ac:dyDescent="0.3">
      <c r="A638" t="s">
        <v>357</v>
      </c>
    </row>
    <row r="640" spans="1:1" x14ac:dyDescent="0.3">
      <c r="A640" s="7" t="s">
        <v>358</v>
      </c>
    </row>
    <row r="641" spans="1:1" x14ac:dyDescent="0.3">
      <c r="A641" s="7" t="s">
        <v>358</v>
      </c>
    </row>
    <row r="642" spans="1:1" x14ac:dyDescent="0.3">
      <c r="A642" s="2" t="s">
        <v>5</v>
      </c>
    </row>
    <row r="643" spans="1:1" x14ac:dyDescent="0.3">
      <c r="A643" s="2" t="s">
        <v>6</v>
      </c>
    </row>
    <row r="645" spans="1:1" x14ac:dyDescent="0.3">
      <c r="A645" t="s">
        <v>359</v>
      </c>
    </row>
    <row r="647" spans="1:1" x14ac:dyDescent="0.3">
      <c r="A647" s="1" t="s">
        <v>7</v>
      </c>
    </row>
    <row r="648" spans="1:1" x14ac:dyDescent="0.3">
      <c r="A648" s="1" t="s">
        <v>8</v>
      </c>
    </row>
    <row r="650" spans="1:1" x14ac:dyDescent="0.3">
      <c r="A650" t="s">
        <v>360</v>
      </c>
    </row>
    <row r="652" spans="1:1" x14ac:dyDescent="0.3">
      <c r="A652" t="s">
        <v>9</v>
      </c>
    </row>
    <row r="653" spans="1:1" x14ac:dyDescent="0.3">
      <c r="A653" t="s">
        <v>10</v>
      </c>
    </row>
    <row r="655" spans="1:1" x14ac:dyDescent="0.3">
      <c r="A655">
        <f xml:space="preserve"> 14.6</f>
        <v>14.6</v>
      </c>
    </row>
    <row r="659" spans="1:1" x14ac:dyDescent="0.3">
      <c r="A659" t="s">
        <v>361</v>
      </c>
    </row>
    <row r="663" spans="1:1" x14ac:dyDescent="0.3">
      <c r="A663" s="7" t="s">
        <v>424</v>
      </c>
    </row>
    <row r="664" spans="1:1" x14ac:dyDescent="0.3">
      <c r="A664" s="7" t="s">
        <v>424</v>
      </c>
    </row>
    <row r="665" spans="1:1" x14ac:dyDescent="0.3">
      <c r="A665" s="7" t="s">
        <v>424</v>
      </c>
    </row>
    <row r="666" spans="1:1" x14ac:dyDescent="0.3">
      <c r="A666" s="2" t="s">
        <v>362</v>
      </c>
    </row>
    <row r="667" spans="1:1" x14ac:dyDescent="0.3">
      <c r="A667" s="2" t="s">
        <v>363</v>
      </c>
    </row>
    <row r="668" spans="1:1" x14ac:dyDescent="0.3">
      <c r="A668" s="2" t="s">
        <v>364</v>
      </c>
    </row>
    <row r="670" spans="1:1" x14ac:dyDescent="0.3">
      <c r="A670" t="s">
        <v>365</v>
      </c>
    </row>
    <row r="672" spans="1:1" x14ac:dyDescent="0.3">
      <c r="A672" s="1" t="s">
        <v>366</v>
      </c>
    </row>
    <row r="673" spans="1:1" x14ac:dyDescent="0.3">
      <c r="A673" s="1" t="s">
        <v>367</v>
      </c>
    </row>
    <row r="674" spans="1:1" x14ac:dyDescent="0.3">
      <c r="A674" s="1" t="s">
        <v>368</v>
      </c>
    </row>
    <row r="676" spans="1:1" x14ac:dyDescent="0.3">
      <c r="A676" t="s">
        <v>369</v>
      </c>
    </row>
    <row r="678" spans="1:1" x14ac:dyDescent="0.3">
      <c r="A678" t="s">
        <v>370</v>
      </c>
    </row>
    <row r="679" spans="1:1" x14ac:dyDescent="0.3">
      <c r="A679" t="s">
        <v>200</v>
      </c>
    </row>
    <row r="680" spans="1:1" x14ac:dyDescent="0.3">
      <c r="A680" t="s">
        <v>371</v>
      </c>
    </row>
    <row r="682" spans="1:1" x14ac:dyDescent="0.3">
      <c r="A682" s="7" t="s">
        <v>372</v>
      </c>
    </row>
    <row r="683" spans="1:1" x14ac:dyDescent="0.3">
      <c r="A683" s="7" t="s">
        <v>372</v>
      </c>
    </row>
    <row r="684" spans="1:1" x14ac:dyDescent="0.3">
      <c r="A684" s="2" t="s">
        <v>373</v>
      </c>
    </row>
    <row r="685" spans="1:1" x14ac:dyDescent="0.3">
      <c r="A685" s="2" t="s">
        <v>374</v>
      </c>
    </row>
    <row r="687" spans="1:1" x14ac:dyDescent="0.3">
      <c r="A687" t="s">
        <v>375</v>
      </c>
    </row>
    <row r="689" spans="1:1" x14ac:dyDescent="0.3">
      <c r="A689" s="1" t="s">
        <v>376</v>
      </c>
    </row>
    <row r="690" spans="1:1" x14ac:dyDescent="0.3">
      <c r="A690" s="1" t="s">
        <v>377</v>
      </c>
    </row>
    <row r="692" spans="1:1" x14ac:dyDescent="0.3">
      <c r="A692" t="s">
        <v>378</v>
      </c>
    </row>
    <row r="694" spans="1:1" x14ac:dyDescent="0.3">
      <c r="A694" t="s">
        <v>379</v>
      </c>
    </row>
    <row r="695" spans="1:1" x14ac:dyDescent="0.3">
      <c r="A695" t="s">
        <v>380</v>
      </c>
    </row>
    <row r="697" spans="1:1" x14ac:dyDescent="0.3">
      <c r="A697" s="7" t="s">
        <v>381</v>
      </c>
    </row>
    <row r="698" spans="1:1" x14ac:dyDescent="0.3">
      <c r="A698" s="7" t="s">
        <v>381</v>
      </c>
    </row>
    <row r="699" spans="1:1" x14ac:dyDescent="0.3">
      <c r="A699" s="2" t="s">
        <v>11</v>
      </c>
    </row>
    <row r="700" spans="1:1" x14ac:dyDescent="0.3">
      <c r="A700" s="2" t="s">
        <v>12</v>
      </c>
    </row>
    <row r="702" spans="1:1" x14ac:dyDescent="0.3">
      <c r="A702" t="s">
        <v>382</v>
      </c>
    </row>
    <row r="704" spans="1:1" x14ac:dyDescent="0.3">
      <c r="A704" s="1" t="s">
        <v>13</v>
      </c>
    </row>
    <row r="705" spans="1:1" x14ac:dyDescent="0.3">
      <c r="A705" s="1" t="s">
        <v>14</v>
      </c>
    </row>
    <row r="707" spans="1:1" x14ac:dyDescent="0.3">
      <c r="A707" t="s">
        <v>383</v>
      </c>
    </row>
    <row r="709" spans="1:1" x14ac:dyDescent="0.3">
      <c r="A709" t="s">
        <v>15</v>
      </c>
    </row>
    <row r="710" spans="1:1" x14ac:dyDescent="0.3">
      <c r="A710" t="s">
        <v>16</v>
      </c>
    </row>
    <row r="712" spans="1:1" x14ac:dyDescent="0.3">
      <c r="A712" s="7" t="s">
        <v>384</v>
      </c>
    </row>
    <row r="713" spans="1:1" x14ac:dyDescent="0.3">
      <c r="A713" s="7" t="s">
        <v>384</v>
      </c>
    </row>
    <row r="714" spans="1:1" x14ac:dyDescent="0.3">
      <c r="A714" s="2" t="s">
        <v>17</v>
      </c>
    </row>
    <row r="715" spans="1:1" x14ac:dyDescent="0.3">
      <c r="A715" s="2" t="s">
        <v>18</v>
      </c>
    </row>
    <row r="717" spans="1:1" x14ac:dyDescent="0.3">
      <c r="A717" t="s">
        <v>385</v>
      </c>
    </row>
    <row r="719" spans="1:1" x14ac:dyDescent="0.3">
      <c r="A719" s="1" t="s">
        <v>19</v>
      </c>
    </row>
    <row r="720" spans="1:1" x14ac:dyDescent="0.3">
      <c r="A720" s="1" t="s">
        <v>20</v>
      </c>
    </row>
    <row r="722" spans="1:1" x14ac:dyDescent="0.3">
      <c r="A722" t="s">
        <v>386</v>
      </c>
    </row>
    <row r="724" spans="1:1" x14ac:dyDescent="0.3">
      <c r="A724" t="s">
        <v>21</v>
      </c>
    </row>
    <row r="725" spans="1:1" x14ac:dyDescent="0.3">
      <c r="A725" t="s">
        <v>22</v>
      </c>
    </row>
    <row r="727" spans="1:1" x14ac:dyDescent="0.3">
      <c r="A727" s="7" t="s">
        <v>387</v>
      </c>
    </row>
    <row r="728" spans="1:1" x14ac:dyDescent="0.3">
      <c r="A728" s="7" t="s">
        <v>387</v>
      </c>
    </row>
    <row r="729" spans="1:1" x14ac:dyDescent="0.3">
      <c r="A729" s="2" t="s">
        <v>388</v>
      </c>
    </row>
    <row r="730" spans="1:1" x14ac:dyDescent="0.3">
      <c r="A730" s="2" t="s">
        <v>389</v>
      </c>
    </row>
    <row r="732" spans="1:1" x14ac:dyDescent="0.3">
      <c r="A732" t="s">
        <v>390</v>
      </c>
    </row>
    <row r="734" spans="1:1" x14ac:dyDescent="0.3">
      <c r="A734" s="1" t="s">
        <v>391</v>
      </c>
    </row>
    <row r="735" spans="1:1" x14ac:dyDescent="0.3">
      <c r="A735" s="1" t="s">
        <v>392</v>
      </c>
    </row>
    <row r="737" spans="1:1" x14ac:dyDescent="0.3">
      <c r="A737" t="s">
        <v>393</v>
      </c>
    </row>
    <row r="739" spans="1:1" x14ac:dyDescent="0.3">
      <c r="A739" t="s">
        <v>394</v>
      </c>
    </row>
    <row r="740" spans="1:1" x14ac:dyDescent="0.3">
      <c r="A740" t="s">
        <v>395</v>
      </c>
    </row>
    <row r="742" spans="1:1" x14ac:dyDescent="0.3">
      <c r="A742">
        <f xml:space="preserve"> 8.3</f>
        <v>8.3000000000000007</v>
      </c>
    </row>
    <row r="746" spans="1:1" x14ac:dyDescent="0.3">
      <c r="A746" t="s">
        <v>396</v>
      </c>
    </row>
    <row r="750" spans="1:1" x14ac:dyDescent="0.3">
      <c r="A750" t="s">
        <v>397</v>
      </c>
    </row>
    <row r="754" spans="1:1" x14ac:dyDescent="0.3">
      <c r="A754" t="s">
        <v>398</v>
      </c>
    </row>
    <row r="758" spans="1:1" x14ac:dyDescent="0.3">
      <c r="A758" t="s">
        <v>399</v>
      </c>
    </row>
    <row r="762" spans="1:1" x14ac:dyDescent="0.3">
      <c r="A762" t="s">
        <v>400</v>
      </c>
    </row>
    <row r="766" spans="1:1" x14ac:dyDescent="0.3">
      <c r="A766" t="s">
        <v>401</v>
      </c>
    </row>
    <row r="770" spans="1:1" x14ac:dyDescent="0.3">
      <c r="A770" t="s">
        <v>402</v>
      </c>
    </row>
    <row r="774" spans="1:1" x14ac:dyDescent="0.3">
      <c r="A774" t="s">
        <v>403</v>
      </c>
    </row>
    <row r="778" spans="1:1" x14ac:dyDescent="0.3">
      <c r="A778" t="s">
        <v>404</v>
      </c>
    </row>
    <row r="782" spans="1:1" x14ac:dyDescent="0.3">
      <c r="A782" t="s">
        <v>405</v>
      </c>
    </row>
    <row r="786" spans="1:1" x14ac:dyDescent="0.3">
      <c r="A786" t="s">
        <v>406</v>
      </c>
    </row>
    <row r="790" spans="1:1" x14ac:dyDescent="0.3">
      <c r="A790" t="s">
        <v>407</v>
      </c>
    </row>
    <row r="794" spans="1:1" x14ac:dyDescent="0.3">
      <c r="A794" t="s">
        <v>408</v>
      </c>
    </row>
    <row r="798" spans="1:1" x14ac:dyDescent="0.3">
      <c r="A798" t="s">
        <v>409</v>
      </c>
    </row>
  </sheetData>
  <autoFilter ref="A1:A801" xr:uid="{8920F59F-1014-4C5F-8CB2-BCA49B90C16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50CE-0BD0-4BD6-9DB0-93EE2D5AE41F}">
  <dimension ref="A1:E97"/>
  <sheetViews>
    <sheetView topLeftCell="A55" workbookViewId="0">
      <selection activeCell="A79" sqref="A79"/>
    </sheetView>
  </sheetViews>
  <sheetFormatPr defaultRowHeight="14.4" x14ac:dyDescent="0.3"/>
  <cols>
    <col min="1" max="1" width="144.77734375" bestFit="1" customWidth="1"/>
    <col min="4" max="4" width="13.44140625" bestFit="1" customWidth="1"/>
  </cols>
  <sheetData>
    <row r="1" spans="1:5" x14ac:dyDescent="0.3">
      <c r="A1" s="9" t="s">
        <v>419</v>
      </c>
      <c r="B1" s="9" t="s">
        <v>416</v>
      </c>
      <c r="C1" s="9" t="s">
        <v>418</v>
      </c>
      <c r="D1" s="9" t="s">
        <v>416</v>
      </c>
      <c r="E1" s="9" t="s">
        <v>417</v>
      </c>
    </row>
    <row r="2" spans="1:5" x14ac:dyDescent="0.3">
      <c r="A2" s="7" t="s">
        <v>425</v>
      </c>
      <c r="B2" s="3" t="s">
        <v>410</v>
      </c>
      <c r="C2" s="3">
        <v>102</v>
      </c>
      <c r="D2" s="3" t="s">
        <v>410</v>
      </c>
      <c r="E2" s="3">
        <v>935</v>
      </c>
    </row>
    <row r="3" spans="1:5" x14ac:dyDescent="0.3">
      <c r="A3" s="7" t="s">
        <v>425</v>
      </c>
      <c r="B3" s="5" t="s">
        <v>411</v>
      </c>
      <c r="C3" s="6">
        <v>1211</v>
      </c>
      <c r="D3" s="5" t="s">
        <v>411</v>
      </c>
      <c r="E3" s="6">
        <v>11684</v>
      </c>
    </row>
    <row r="4" spans="1:5" x14ac:dyDescent="0.3">
      <c r="A4" s="7" t="s">
        <v>421</v>
      </c>
      <c r="B4" s="3" t="s">
        <v>410</v>
      </c>
      <c r="C4" s="3">
        <v>118</v>
      </c>
      <c r="D4" s="3" t="s">
        <v>410</v>
      </c>
      <c r="E4" s="3">
        <v>263</v>
      </c>
    </row>
    <row r="5" spans="1:5" x14ac:dyDescent="0.3">
      <c r="A5" s="7" t="s">
        <v>421</v>
      </c>
      <c r="B5" s="5" t="s">
        <v>411</v>
      </c>
      <c r="C5" s="5">
        <v>290</v>
      </c>
      <c r="D5" s="5" t="s">
        <v>412</v>
      </c>
      <c r="E5" s="5">
        <v>683</v>
      </c>
    </row>
    <row r="6" spans="1:5" x14ac:dyDescent="0.3">
      <c r="A6" s="7" t="s">
        <v>426</v>
      </c>
      <c r="B6" s="3" t="s">
        <v>410</v>
      </c>
      <c r="C6" s="3">
        <v>99</v>
      </c>
      <c r="D6" s="3" t="s">
        <v>410</v>
      </c>
      <c r="E6" s="3">
        <v>363</v>
      </c>
    </row>
    <row r="7" spans="1:5" x14ac:dyDescent="0.3">
      <c r="A7" s="7" t="s">
        <v>426</v>
      </c>
      <c r="B7" s="5" t="s">
        <v>411</v>
      </c>
      <c r="C7" s="5">
        <v>281</v>
      </c>
      <c r="D7" s="5" t="s">
        <v>411</v>
      </c>
      <c r="E7" s="6">
        <v>1436</v>
      </c>
    </row>
    <row r="8" spans="1:5" x14ac:dyDescent="0.3">
      <c r="A8" s="7" t="s">
        <v>426</v>
      </c>
      <c r="B8" s="7" t="s">
        <v>413</v>
      </c>
      <c r="C8" s="7">
        <v>184</v>
      </c>
      <c r="D8" s="7" t="s">
        <v>413</v>
      </c>
      <c r="E8" s="8">
        <v>1284</v>
      </c>
    </row>
    <row r="9" spans="1:5" x14ac:dyDescent="0.3">
      <c r="A9" s="7" t="s">
        <v>427</v>
      </c>
      <c r="B9" s="3" t="s">
        <v>410</v>
      </c>
      <c r="C9" s="3">
        <v>144</v>
      </c>
      <c r="D9" s="3" t="s">
        <v>410</v>
      </c>
      <c r="E9" s="3">
        <v>896</v>
      </c>
    </row>
    <row r="10" spans="1:5" x14ac:dyDescent="0.3">
      <c r="A10" s="7" t="s">
        <v>427</v>
      </c>
      <c r="B10" s="5" t="s">
        <v>411</v>
      </c>
      <c r="C10" s="5">
        <v>706</v>
      </c>
      <c r="D10" s="5" t="s">
        <v>411</v>
      </c>
      <c r="E10" s="6">
        <v>4125</v>
      </c>
    </row>
    <row r="11" spans="1:5" x14ac:dyDescent="0.3">
      <c r="A11" s="7" t="s">
        <v>427</v>
      </c>
      <c r="B11" s="7" t="s">
        <v>413</v>
      </c>
      <c r="C11" s="7">
        <v>438</v>
      </c>
      <c r="D11" s="7" t="s">
        <v>413</v>
      </c>
      <c r="E11" s="8">
        <v>4297</v>
      </c>
    </row>
    <row r="12" spans="1:5" x14ac:dyDescent="0.3">
      <c r="A12" s="7" t="s">
        <v>428</v>
      </c>
      <c r="B12" s="5" t="s">
        <v>411</v>
      </c>
      <c r="C12" s="5">
        <v>240</v>
      </c>
      <c r="D12" s="5" t="s">
        <v>411</v>
      </c>
      <c r="E12" s="6">
        <v>2568</v>
      </c>
    </row>
    <row r="13" spans="1:5" x14ac:dyDescent="0.3">
      <c r="A13" s="7" t="s">
        <v>428</v>
      </c>
      <c r="B13" s="7" t="s">
        <v>413</v>
      </c>
      <c r="C13" s="7">
        <v>140</v>
      </c>
      <c r="D13" s="7" t="s">
        <v>413</v>
      </c>
      <c r="E13" s="8">
        <v>3006</v>
      </c>
    </row>
    <row r="14" spans="1:5" x14ac:dyDescent="0.3">
      <c r="A14" s="7" t="s">
        <v>429</v>
      </c>
      <c r="B14" s="3" t="s">
        <v>410</v>
      </c>
      <c r="C14" s="3">
        <v>80</v>
      </c>
      <c r="D14" s="3" t="s">
        <v>410</v>
      </c>
      <c r="E14" s="3">
        <v>319</v>
      </c>
    </row>
    <row r="15" spans="1:5" x14ac:dyDescent="0.3">
      <c r="A15" s="7" t="s">
        <v>429</v>
      </c>
      <c r="B15" s="5" t="s">
        <v>411</v>
      </c>
      <c r="C15" s="5">
        <v>272</v>
      </c>
      <c r="D15" s="5" t="s">
        <v>411</v>
      </c>
      <c r="E15" s="6">
        <v>1689</v>
      </c>
    </row>
    <row r="16" spans="1:5" x14ac:dyDescent="0.3">
      <c r="A16" s="7" t="s">
        <v>430</v>
      </c>
      <c r="B16" s="3" t="s">
        <v>410</v>
      </c>
      <c r="C16" s="3">
        <v>87</v>
      </c>
      <c r="D16" s="3" t="s">
        <v>410</v>
      </c>
      <c r="E16" s="3">
        <v>787</v>
      </c>
    </row>
    <row r="17" spans="1:5" x14ac:dyDescent="0.3">
      <c r="A17" s="7" t="s">
        <v>430</v>
      </c>
      <c r="B17" s="5" t="s">
        <v>411</v>
      </c>
      <c r="C17" s="5">
        <v>334</v>
      </c>
      <c r="D17" s="5" t="s">
        <v>411</v>
      </c>
      <c r="E17" s="6">
        <v>6394</v>
      </c>
    </row>
    <row r="18" spans="1:5" x14ac:dyDescent="0.3">
      <c r="A18" s="7" t="s">
        <v>431</v>
      </c>
      <c r="B18" s="3" t="s">
        <v>410</v>
      </c>
      <c r="C18" s="3">
        <v>160</v>
      </c>
      <c r="D18" s="3" t="s">
        <v>410</v>
      </c>
      <c r="E18" s="3">
        <v>436</v>
      </c>
    </row>
    <row r="19" spans="1:5" x14ac:dyDescent="0.3">
      <c r="A19" s="7" t="s">
        <v>431</v>
      </c>
      <c r="B19" s="5" t="s">
        <v>411</v>
      </c>
      <c r="C19" s="5">
        <v>373</v>
      </c>
      <c r="D19" s="5" t="s">
        <v>411</v>
      </c>
      <c r="E19" s="6">
        <v>1771</v>
      </c>
    </row>
    <row r="20" spans="1:5" x14ac:dyDescent="0.3">
      <c r="A20" s="7" t="s">
        <v>431</v>
      </c>
      <c r="B20" s="7" t="s">
        <v>413</v>
      </c>
      <c r="C20" s="7">
        <v>325</v>
      </c>
      <c r="D20" s="7" t="s">
        <v>413</v>
      </c>
      <c r="E20" s="8">
        <v>2369</v>
      </c>
    </row>
    <row r="21" spans="1:5" x14ac:dyDescent="0.3">
      <c r="A21" s="7" t="s">
        <v>432</v>
      </c>
      <c r="B21" s="3" t="s">
        <v>410</v>
      </c>
      <c r="C21" s="3">
        <v>182</v>
      </c>
      <c r="D21" s="3" t="s">
        <v>410</v>
      </c>
      <c r="E21" s="3">
        <v>486</v>
      </c>
    </row>
    <row r="22" spans="1:5" x14ac:dyDescent="0.3">
      <c r="A22" s="7" t="s">
        <v>432</v>
      </c>
      <c r="B22" s="5" t="s">
        <v>411</v>
      </c>
      <c r="C22" s="5">
        <v>871</v>
      </c>
      <c r="D22" s="5" t="s">
        <v>411</v>
      </c>
      <c r="E22" s="6">
        <v>1864</v>
      </c>
    </row>
    <row r="23" spans="1:5" x14ac:dyDescent="0.3">
      <c r="A23" s="7" t="s">
        <v>432</v>
      </c>
      <c r="B23" s="7" t="s">
        <v>413</v>
      </c>
      <c r="C23" s="7">
        <v>717</v>
      </c>
      <c r="D23" s="7" t="s">
        <v>413</v>
      </c>
      <c r="E23" s="8">
        <v>1402</v>
      </c>
    </row>
    <row r="24" spans="1:5" x14ac:dyDescent="0.3">
      <c r="A24" s="7" t="s">
        <v>126</v>
      </c>
      <c r="B24" s="3" t="s">
        <v>410</v>
      </c>
      <c r="C24" s="3">
        <v>84</v>
      </c>
      <c r="D24" s="3" t="s">
        <v>410</v>
      </c>
      <c r="E24" s="3">
        <v>359</v>
      </c>
    </row>
    <row r="25" spans="1:5" x14ac:dyDescent="0.3">
      <c r="A25" s="7" t="s">
        <v>126</v>
      </c>
      <c r="B25" s="5" t="s">
        <v>411</v>
      </c>
      <c r="C25" s="5">
        <v>238</v>
      </c>
      <c r="D25" s="5" t="s">
        <v>411</v>
      </c>
      <c r="E25" s="5">
        <v>964</v>
      </c>
    </row>
    <row r="26" spans="1:5" x14ac:dyDescent="0.3">
      <c r="A26" s="7" t="s">
        <v>126</v>
      </c>
      <c r="B26" s="7" t="s">
        <v>413</v>
      </c>
      <c r="C26" s="7">
        <v>184</v>
      </c>
      <c r="D26" s="7" t="s">
        <v>413</v>
      </c>
      <c r="E26" s="8">
        <v>1060</v>
      </c>
    </row>
    <row r="27" spans="1:5" x14ac:dyDescent="0.3">
      <c r="A27" s="7" t="s">
        <v>433</v>
      </c>
      <c r="B27" s="3" t="s">
        <v>410</v>
      </c>
      <c r="C27" s="3">
        <v>218</v>
      </c>
      <c r="D27" s="3" t="s">
        <v>410</v>
      </c>
      <c r="E27" s="3">
        <v>277</v>
      </c>
    </row>
    <row r="28" spans="1:5" x14ac:dyDescent="0.3">
      <c r="A28" s="7" t="s">
        <v>433</v>
      </c>
      <c r="B28" s="5" t="s">
        <v>411</v>
      </c>
      <c r="C28" s="5">
        <v>570</v>
      </c>
      <c r="D28" s="5" t="s">
        <v>411</v>
      </c>
      <c r="E28" s="6">
        <v>1495</v>
      </c>
    </row>
    <row r="29" spans="1:5" x14ac:dyDescent="0.3">
      <c r="A29" s="7" t="s">
        <v>433</v>
      </c>
      <c r="B29" s="7" t="s">
        <v>413</v>
      </c>
      <c r="C29" s="7">
        <v>327</v>
      </c>
      <c r="D29" s="7" t="s">
        <v>413</v>
      </c>
      <c r="E29" s="8">
        <v>1343</v>
      </c>
    </row>
    <row r="30" spans="1:5" x14ac:dyDescent="0.3">
      <c r="A30" s="7" t="s">
        <v>434</v>
      </c>
      <c r="B30" s="3" t="s">
        <v>410</v>
      </c>
      <c r="C30" s="3">
        <v>124</v>
      </c>
      <c r="D30" s="3" t="s">
        <v>410</v>
      </c>
      <c r="E30" s="3">
        <v>822</v>
      </c>
    </row>
    <row r="31" spans="1:5" x14ac:dyDescent="0.3">
      <c r="A31" s="7" t="s">
        <v>434</v>
      </c>
      <c r="B31" s="5" t="s">
        <v>411</v>
      </c>
      <c r="C31" s="6">
        <v>1222</v>
      </c>
      <c r="D31" s="5" t="s">
        <v>411</v>
      </c>
      <c r="E31" s="6">
        <v>8635</v>
      </c>
    </row>
    <row r="32" spans="1:5" x14ac:dyDescent="0.3">
      <c r="A32" s="7" t="s">
        <v>435</v>
      </c>
      <c r="B32" s="5" t="s">
        <v>411</v>
      </c>
      <c r="C32" s="5">
        <v>360</v>
      </c>
      <c r="D32" s="5" t="s">
        <v>411</v>
      </c>
      <c r="E32" s="6">
        <v>1441</v>
      </c>
    </row>
    <row r="33" spans="1:5" x14ac:dyDescent="0.3">
      <c r="A33" s="7" t="s">
        <v>435</v>
      </c>
      <c r="B33" s="7" t="s">
        <v>413</v>
      </c>
      <c r="C33" s="7">
        <v>244</v>
      </c>
      <c r="D33" s="7" t="s">
        <v>413</v>
      </c>
      <c r="E33" s="8">
        <v>1126</v>
      </c>
    </row>
    <row r="34" spans="1:5" x14ac:dyDescent="0.3">
      <c r="A34" s="7" t="s">
        <v>436</v>
      </c>
      <c r="B34" s="3" t="s">
        <v>410</v>
      </c>
      <c r="C34" s="3">
        <v>184</v>
      </c>
      <c r="D34" s="3" t="s">
        <v>410</v>
      </c>
      <c r="E34" s="3">
        <v>401</v>
      </c>
    </row>
    <row r="35" spans="1:5" x14ac:dyDescent="0.3">
      <c r="A35" s="7" t="s">
        <v>436</v>
      </c>
      <c r="B35" s="5" t="s">
        <v>411</v>
      </c>
      <c r="C35" s="5">
        <v>910</v>
      </c>
      <c r="D35" s="5" t="s">
        <v>411</v>
      </c>
      <c r="E35" s="6">
        <v>3598</v>
      </c>
    </row>
    <row r="36" spans="1:5" x14ac:dyDescent="0.3">
      <c r="A36" s="7" t="s">
        <v>436</v>
      </c>
      <c r="B36" s="7" t="s">
        <v>413</v>
      </c>
      <c r="C36" s="7">
        <v>144</v>
      </c>
      <c r="D36" s="7" t="s">
        <v>413</v>
      </c>
      <c r="E36" s="8">
        <v>2170</v>
      </c>
    </row>
    <row r="37" spans="1:5" x14ac:dyDescent="0.3">
      <c r="A37" s="7" t="s">
        <v>422</v>
      </c>
      <c r="B37" s="3" t="s">
        <v>410</v>
      </c>
      <c r="C37" s="3">
        <v>81</v>
      </c>
      <c r="D37" s="3" t="s">
        <v>410</v>
      </c>
      <c r="E37" s="3">
        <v>212</v>
      </c>
    </row>
    <row r="38" spans="1:5" x14ac:dyDescent="0.3">
      <c r="A38" s="7" t="s">
        <v>422</v>
      </c>
      <c r="B38" s="5" t="s">
        <v>411</v>
      </c>
      <c r="C38" s="5">
        <v>387</v>
      </c>
      <c r="D38" s="5" t="s">
        <v>411</v>
      </c>
      <c r="E38" s="5">
        <v>615</v>
      </c>
    </row>
    <row r="39" spans="1:5" x14ac:dyDescent="0.3">
      <c r="A39" s="7" t="s">
        <v>422</v>
      </c>
      <c r="B39" s="7" t="s">
        <v>413</v>
      </c>
      <c r="C39" s="7">
        <v>331</v>
      </c>
      <c r="D39" s="7" t="s">
        <v>413</v>
      </c>
      <c r="E39" s="7">
        <v>666</v>
      </c>
    </row>
    <row r="40" spans="1:5" x14ac:dyDescent="0.3">
      <c r="A40" s="7" t="s">
        <v>437</v>
      </c>
      <c r="B40" s="3" t="s">
        <v>410</v>
      </c>
      <c r="C40" s="3">
        <v>83</v>
      </c>
      <c r="D40" s="3" t="s">
        <v>410</v>
      </c>
      <c r="E40" s="3">
        <v>198</v>
      </c>
    </row>
    <row r="41" spans="1:5" x14ac:dyDescent="0.3">
      <c r="A41" s="7" t="s">
        <v>437</v>
      </c>
      <c r="B41" s="5" t="s">
        <v>411</v>
      </c>
      <c r="C41" s="5">
        <v>387</v>
      </c>
      <c r="D41" s="5" t="s">
        <v>411</v>
      </c>
      <c r="E41" s="6">
        <v>1294</v>
      </c>
    </row>
    <row r="42" spans="1:5" x14ac:dyDescent="0.3">
      <c r="A42" s="7" t="s">
        <v>438</v>
      </c>
      <c r="B42" s="3" t="s">
        <v>410</v>
      </c>
      <c r="C42" s="3">
        <v>104</v>
      </c>
      <c r="D42" s="3" t="s">
        <v>410</v>
      </c>
      <c r="E42" s="3">
        <v>413</v>
      </c>
    </row>
    <row r="43" spans="1:5" x14ac:dyDescent="0.3">
      <c r="A43" s="7" t="s">
        <v>438</v>
      </c>
      <c r="B43" s="5" t="s">
        <v>411</v>
      </c>
      <c r="C43" s="5">
        <v>386</v>
      </c>
      <c r="D43" s="5" t="s">
        <v>411</v>
      </c>
      <c r="E43" s="6">
        <v>2869</v>
      </c>
    </row>
    <row r="44" spans="1:5" x14ac:dyDescent="0.3">
      <c r="A44" s="7" t="s">
        <v>439</v>
      </c>
      <c r="B44" s="3" t="s">
        <v>410</v>
      </c>
      <c r="C44" s="3">
        <v>96</v>
      </c>
      <c r="D44" s="3" t="s">
        <v>410</v>
      </c>
      <c r="E44" s="3">
        <v>462</v>
      </c>
    </row>
    <row r="45" spans="1:5" x14ac:dyDescent="0.3">
      <c r="A45" s="7" t="s">
        <v>439</v>
      </c>
      <c r="B45" s="5" t="s">
        <v>411</v>
      </c>
      <c r="C45" s="5">
        <v>797</v>
      </c>
      <c r="D45" s="5" t="s">
        <v>411</v>
      </c>
      <c r="E45" s="6">
        <v>4667</v>
      </c>
    </row>
    <row r="46" spans="1:5" x14ac:dyDescent="0.3">
      <c r="A46" s="7" t="s">
        <v>439</v>
      </c>
      <c r="B46" s="7" t="s">
        <v>413</v>
      </c>
      <c r="C46" s="7">
        <v>323</v>
      </c>
      <c r="D46" s="7" t="s">
        <v>413</v>
      </c>
      <c r="E46" s="8">
        <v>3193</v>
      </c>
    </row>
    <row r="47" spans="1:5" x14ac:dyDescent="0.3">
      <c r="A47" s="7" t="s">
        <v>214</v>
      </c>
      <c r="B47" s="5" t="s">
        <v>411</v>
      </c>
      <c r="C47" s="5">
        <v>265</v>
      </c>
      <c r="D47" s="5" t="s">
        <v>411</v>
      </c>
      <c r="E47" s="6">
        <v>1023</v>
      </c>
    </row>
    <row r="48" spans="1:5" x14ac:dyDescent="0.3">
      <c r="A48" s="7" t="s">
        <v>214</v>
      </c>
      <c r="B48" s="7" t="s">
        <v>413</v>
      </c>
      <c r="C48" s="7">
        <v>251</v>
      </c>
      <c r="D48" s="7" t="s">
        <v>413</v>
      </c>
      <c r="E48" s="8">
        <v>1168</v>
      </c>
    </row>
    <row r="49" spans="1:5" x14ac:dyDescent="0.3">
      <c r="A49" s="7" t="s">
        <v>440</v>
      </c>
      <c r="B49" s="3" t="s">
        <v>410</v>
      </c>
      <c r="C49" s="3">
        <v>84</v>
      </c>
      <c r="D49" s="3" t="s">
        <v>410</v>
      </c>
      <c r="E49" s="3">
        <v>451</v>
      </c>
    </row>
    <row r="50" spans="1:5" x14ac:dyDescent="0.3">
      <c r="A50" s="7" t="s">
        <v>440</v>
      </c>
      <c r="B50" s="5" t="s">
        <v>411</v>
      </c>
      <c r="C50" s="5">
        <v>411</v>
      </c>
      <c r="D50" s="5" t="s">
        <v>411</v>
      </c>
      <c r="E50" s="6">
        <v>1794</v>
      </c>
    </row>
    <row r="51" spans="1:5" x14ac:dyDescent="0.3">
      <c r="A51" s="7" t="s">
        <v>440</v>
      </c>
      <c r="B51" s="7" t="s">
        <v>413</v>
      </c>
      <c r="C51" s="7">
        <v>359</v>
      </c>
      <c r="D51" s="7" t="s">
        <v>413</v>
      </c>
      <c r="E51" s="8">
        <v>1990</v>
      </c>
    </row>
    <row r="52" spans="1:5" x14ac:dyDescent="0.3">
      <c r="A52" s="7" t="s">
        <v>441</v>
      </c>
      <c r="B52" s="3" t="s">
        <v>410</v>
      </c>
      <c r="C52" s="3">
        <v>105</v>
      </c>
      <c r="D52" s="3" t="s">
        <v>410</v>
      </c>
      <c r="E52" s="3">
        <v>604</v>
      </c>
    </row>
    <row r="53" spans="1:5" x14ac:dyDescent="0.3">
      <c r="A53" s="7" t="s">
        <v>441</v>
      </c>
      <c r="B53" s="5" t="s">
        <v>411</v>
      </c>
      <c r="C53" s="6">
        <v>70</v>
      </c>
      <c r="D53" s="5" t="s">
        <v>411</v>
      </c>
      <c r="E53" s="6">
        <v>3474</v>
      </c>
    </row>
    <row r="54" spans="1:5" x14ac:dyDescent="0.3">
      <c r="A54" s="7" t="s">
        <v>442</v>
      </c>
      <c r="B54" s="3" t="s">
        <v>410</v>
      </c>
      <c r="C54" s="3">
        <v>156</v>
      </c>
      <c r="D54" s="3" t="s">
        <v>410</v>
      </c>
      <c r="E54" s="3">
        <v>569</v>
      </c>
    </row>
    <row r="55" spans="1:5" x14ac:dyDescent="0.3">
      <c r="A55" s="7" t="s">
        <v>442</v>
      </c>
      <c r="B55" s="5" t="s">
        <v>411</v>
      </c>
      <c r="C55" s="6">
        <v>1010</v>
      </c>
      <c r="D55" s="5" t="s">
        <v>411</v>
      </c>
      <c r="E55" s="6">
        <v>5595</v>
      </c>
    </row>
    <row r="56" spans="1:5" x14ac:dyDescent="0.3">
      <c r="A56" s="7" t="s">
        <v>420</v>
      </c>
      <c r="B56" s="3" t="s">
        <v>410</v>
      </c>
      <c r="C56" s="3">
        <v>178</v>
      </c>
      <c r="D56" s="3" t="s">
        <v>410</v>
      </c>
      <c r="E56" s="4">
        <v>1986</v>
      </c>
    </row>
    <row r="57" spans="1:5" x14ac:dyDescent="0.3">
      <c r="A57" s="7" t="s">
        <v>420</v>
      </c>
      <c r="B57" s="5" t="s">
        <v>411</v>
      </c>
      <c r="C57" s="5">
        <v>459</v>
      </c>
      <c r="D57" s="5" t="s">
        <v>411</v>
      </c>
      <c r="E57" s="6">
        <v>11420</v>
      </c>
    </row>
    <row r="58" spans="1:5" x14ac:dyDescent="0.3">
      <c r="A58" s="7" t="s">
        <v>420</v>
      </c>
      <c r="B58" s="7" t="s">
        <v>413</v>
      </c>
      <c r="C58" s="7">
        <v>102</v>
      </c>
      <c r="D58" s="7" t="s">
        <v>413</v>
      </c>
      <c r="E58" s="8">
        <v>1085</v>
      </c>
    </row>
    <row r="59" spans="1:5" x14ac:dyDescent="0.3">
      <c r="A59" s="7" t="s">
        <v>443</v>
      </c>
      <c r="B59" s="3" t="s">
        <v>410</v>
      </c>
      <c r="C59" s="3">
        <v>85</v>
      </c>
      <c r="D59" s="3" t="s">
        <v>410</v>
      </c>
      <c r="E59" s="3">
        <v>520</v>
      </c>
    </row>
    <row r="60" spans="1:5" x14ac:dyDescent="0.3">
      <c r="A60" s="7" t="s">
        <v>443</v>
      </c>
      <c r="B60" s="5" t="s">
        <v>411</v>
      </c>
      <c r="C60" s="5">
        <v>240</v>
      </c>
      <c r="D60" s="5" t="s">
        <v>411</v>
      </c>
      <c r="E60" s="6">
        <v>3628</v>
      </c>
    </row>
    <row r="61" spans="1:5" x14ac:dyDescent="0.3">
      <c r="A61" s="7" t="s">
        <v>444</v>
      </c>
      <c r="B61" s="3" t="s">
        <v>410</v>
      </c>
      <c r="C61" s="3">
        <v>90</v>
      </c>
      <c r="D61" s="3" t="s">
        <v>410</v>
      </c>
      <c r="E61" s="3">
        <v>265</v>
      </c>
    </row>
    <row r="62" spans="1:5" x14ac:dyDescent="0.3">
      <c r="A62" s="7" t="s">
        <v>444</v>
      </c>
      <c r="B62" s="5" t="s">
        <v>411</v>
      </c>
      <c r="C62" s="5">
        <v>226</v>
      </c>
      <c r="D62" s="5" t="s">
        <v>411</v>
      </c>
      <c r="E62" s="6">
        <v>1928</v>
      </c>
    </row>
    <row r="63" spans="1:5" x14ac:dyDescent="0.3">
      <c r="A63" s="7" t="s">
        <v>445</v>
      </c>
      <c r="B63" s="3" t="s">
        <v>410</v>
      </c>
      <c r="C63" s="3">
        <v>76</v>
      </c>
      <c r="D63" s="3" t="s">
        <v>410</v>
      </c>
      <c r="E63" s="3">
        <v>354</v>
      </c>
    </row>
    <row r="64" spans="1:5" x14ac:dyDescent="0.3">
      <c r="A64" s="7" t="s">
        <v>445</v>
      </c>
      <c r="B64" s="5" t="s">
        <v>411</v>
      </c>
      <c r="C64" s="5">
        <v>534</v>
      </c>
      <c r="D64" s="5" t="s">
        <v>411</v>
      </c>
      <c r="E64" s="6">
        <v>4099</v>
      </c>
    </row>
    <row r="65" spans="1:5" x14ac:dyDescent="0.3">
      <c r="A65" s="7" t="s">
        <v>446</v>
      </c>
      <c r="B65" s="3" t="s">
        <v>410</v>
      </c>
      <c r="C65" s="3">
        <v>87</v>
      </c>
      <c r="D65" s="3" t="s">
        <v>410</v>
      </c>
      <c r="E65" s="3">
        <v>627</v>
      </c>
    </row>
    <row r="66" spans="1:5" x14ac:dyDescent="0.3">
      <c r="A66" s="7" t="s">
        <v>446</v>
      </c>
      <c r="B66" s="5" t="s">
        <v>411</v>
      </c>
      <c r="C66" s="5">
        <v>989</v>
      </c>
      <c r="D66" s="5" t="s">
        <v>411</v>
      </c>
      <c r="E66" s="6">
        <v>3443</v>
      </c>
    </row>
    <row r="67" spans="1:5" x14ac:dyDescent="0.3">
      <c r="A67" s="7" t="s">
        <v>446</v>
      </c>
      <c r="B67" s="7" t="s">
        <v>413</v>
      </c>
      <c r="C67" s="7">
        <v>881</v>
      </c>
      <c r="D67" s="7" t="s">
        <v>413</v>
      </c>
      <c r="E67" s="8">
        <v>4255</v>
      </c>
    </row>
    <row r="68" spans="1:5" x14ac:dyDescent="0.3">
      <c r="A68" s="7" t="s">
        <v>299</v>
      </c>
      <c r="B68" s="5" t="s">
        <v>411</v>
      </c>
      <c r="C68" s="5">
        <v>378</v>
      </c>
      <c r="D68" s="5" t="s">
        <v>411</v>
      </c>
      <c r="E68" s="6">
        <v>1643</v>
      </c>
    </row>
    <row r="69" spans="1:5" x14ac:dyDescent="0.3">
      <c r="A69" s="7" t="s">
        <v>299</v>
      </c>
      <c r="B69" s="7" t="s">
        <v>413</v>
      </c>
      <c r="C69" s="7">
        <v>312</v>
      </c>
      <c r="D69" s="7" t="s">
        <v>413</v>
      </c>
      <c r="E69" s="8">
        <v>1852</v>
      </c>
    </row>
    <row r="70" spans="1:5" x14ac:dyDescent="0.3">
      <c r="A70" s="7" t="s">
        <v>447</v>
      </c>
      <c r="B70" s="3" t="s">
        <v>410</v>
      </c>
      <c r="C70" s="3">
        <v>91</v>
      </c>
      <c r="D70" s="3" t="s">
        <v>410</v>
      </c>
      <c r="E70" s="3">
        <v>87</v>
      </c>
    </row>
    <row r="71" spans="1:5" x14ac:dyDescent="0.3">
      <c r="A71" s="7" t="s">
        <v>447</v>
      </c>
      <c r="B71" s="5" t="s">
        <v>411</v>
      </c>
      <c r="C71" s="5">
        <v>130</v>
      </c>
      <c r="D71" s="5" t="s">
        <v>411</v>
      </c>
      <c r="E71" s="5">
        <v>229</v>
      </c>
    </row>
    <row r="72" spans="1:5" x14ac:dyDescent="0.3">
      <c r="A72" s="7" t="s">
        <v>448</v>
      </c>
      <c r="B72" s="3" t="s">
        <v>410</v>
      </c>
      <c r="C72" s="3">
        <v>198</v>
      </c>
      <c r="D72" s="3" t="s">
        <v>410</v>
      </c>
      <c r="E72" s="3">
        <v>366</v>
      </c>
    </row>
    <row r="73" spans="1:5" x14ac:dyDescent="0.3">
      <c r="A73" s="7" t="s">
        <v>448</v>
      </c>
      <c r="B73" s="5" t="s">
        <v>411</v>
      </c>
      <c r="C73" s="5">
        <v>872</v>
      </c>
      <c r="D73" s="5" t="s">
        <v>411</v>
      </c>
      <c r="E73" s="6">
        <v>1863</v>
      </c>
    </row>
    <row r="74" spans="1:5" x14ac:dyDescent="0.3">
      <c r="A74" s="7" t="s">
        <v>448</v>
      </c>
      <c r="B74" s="7" t="s">
        <v>413</v>
      </c>
      <c r="C74" s="7">
        <v>653</v>
      </c>
      <c r="D74" s="7" t="s">
        <v>413</v>
      </c>
      <c r="E74" s="8">
        <v>2120</v>
      </c>
    </row>
    <row r="75" spans="1:5" x14ac:dyDescent="0.3">
      <c r="A75" s="7" t="s">
        <v>449</v>
      </c>
      <c r="B75" s="3" t="s">
        <v>410</v>
      </c>
      <c r="C75" s="3">
        <v>280</v>
      </c>
      <c r="D75" s="3" t="s">
        <v>410</v>
      </c>
      <c r="E75" s="3">
        <v>867</v>
      </c>
    </row>
    <row r="76" spans="1:5" x14ac:dyDescent="0.3">
      <c r="A76" s="7" t="s">
        <v>449</v>
      </c>
      <c r="B76" s="5" t="s">
        <v>411</v>
      </c>
      <c r="C76" s="5">
        <v>680</v>
      </c>
      <c r="D76" s="5" t="s">
        <v>411</v>
      </c>
      <c r="E76" s="5">
        <v>6976</v>
      </c>
    </row>
    <row r="77" spans="1:5" x14ac:dyDescent="0.3">
      <c r="A77" s="7" t="s">
        <v>423</v>
      </c>
      <c r="B77" s="3" t="s">
        <v>410</v>
      </c>
      <c r="C77" s="3">
        <v>85</v>
      </c>
      <c r="D77" s="3" t="s">
        <v>410</v>
      </c>
      <c r="E77" s="3">
        <v>362</v>
      </c>
    </row>
    <row r="78" spans="1:5" x14ac:dyDescent="0.3">
      <c r="A78" s="7" t="s">
        <v>423</v>
      </c>
      <c r="B78" s="5" t="s">
        <v>411</v>
      </c>
      <c r="C78" s="5">
        <v>570</v>
      </c>
      <c r="D78" s="5" t="s">
        <v>411</v>
      </c>
      <c r="E78" s="6">
        <v>1813</v>
      </c>
    </row>
    <row r="79" spans="1:5" x14ac:dyDescent="0.3">
      <c r="A79" s="7" t="s">
        <v>423</v>
      </c>
      <c r="B79" s="7" t="s">
        <v>413</v>
      </c>
      <c r="C79" s="7">
        <v>517</v>
      </c>
      <c r="D79" s="7" t="s">
        <v>413</v>
      </c>
      <c r="E79" s="8">
        <v>2406</v>
      </c>
    </row>
    <row r="80" spans="1:5" x14ac:dyDescent="0.3">
      <c r="A80" s="7" t="s">
        <v>450</v>
      </c>
      <c r="B80" s="3" t="s">
        <v>410</v>
      </c>
      <c r="C80" s="3">
        <v>162</v>
      </c>
      <c r="D80" s="3" t="s">
        <v>410</v>
      </c>
      <c r="E80" s="3">
        <v>808</v>
      </c>
    </row>
    <row r="81" spans="1:5" x14ac:dyDescent="0.3">
      <c r="A81" s="7" t="s">
        <v>450</v>
      </c>
      <c r="B81" s="5" t="s">
        <v>411</v>
      </c>
      <c r="C81" s="5">
        <v>686</v>
      </c>
      <c r="D81" s="5" t="s">
        <v>411</v>
      </c>
      <c r="E81" s="6">
        <v>2187</v>
      </c>
    </row>
    <row r="82" spans="1:5" x14ac:dyDescent="0.3">
      <c r="A82" s="7" t="s">
        <v>450</v>
      </c>
      <c r="B82" s="7" t="s">
        <v>413</v>
      </c>
      <c r="C82" s="7">
        <v>613</v>
      </c>
      <c r="D82" s="7" t="s">
        <v>413</v>
      </c>
      <c r="E82" s="8">
        <v>2018</v>
      </c>
    </row>
    <row r="83" spans="1:5" x14ac:dyDescent="0.3">
      <c r="A83" s="7" t="s">
        <v>451</v>
      </c>
      <c r="B83" s="3" t="s">
        <v>410</v>
      </c>
      <c r="C83" s="3">
        <v>80</v>
      </c>
      <c r="D83" s="3" t="s">
        <v>410</v>
      </c>
      <c r="E83" s="3">
        <v>833</v>
      </c>
    </row>
    <row r="84" spans="1:5" x14ac:dyDescent="0.3">
      <c r="A84" s="7" t="s">
        <v>451</v>
      </c>
      <c r="B84" s="5" t="s">
        <v>411</v>
      </c>
      <c r="C84" s="5">
        <v>242</v>
      </c>
      <c r="D84" s="5" t="s">
        <v>411</v>
      </c>
      <c r="E84" s="6">
        <v>6961</v>
      </c>
    </row>
    <row r="85" spans="1:5" x14ac:dyDescent="0.3">
      <c r="A85" s="7" t="s">
        <v>452</v>
      </c>
      <c r="B85" s="3" t="s">
        <v>410</v>
      </c>
      <c r="C85" s="3">
        <v>104</v>
      </c>
      <c r="D85" s="3" t="s">
        <v>410</v>
      </c>
      <c r="E85" s="3">
        <v>661</v>
      </c>
    </row>
    <row r="86" spans="1:5" x14ac:dyDescent="0.3">
      <c r="A86" s="7" t="s">
        <v>452</v>
      </c>
      <c r="B86" s="5" t="s">
        <v>411</v>
      </c>
      <c r="C86" s="5">
        <v>294</v>
      </c>
      <c r="D86" s="5" t="s">
        <v>411</v>
      </c>
      <c r="E86" s="6">
        <v>5140</v>
      </c>
    </row>
    <row r="87" spans="1:5" x14ac:dyDescent="0.3">
      <c r="A87" s="7" t="s">
        <v>424</v>
      </c>
      <c r="B87" s="3" t="s">
        <v>410</v>
      </c>
      <c r="C87" s="3">
        <v>101</v>
      </c>
      <c r="D87" s="3" t="s">
        <v>410</v>
      </c>
      <c r="E87" s="3">
        <v>446</v>
      </c>
    </row>
    <row r="88" spans="1:5" x14ac:dyDescent="0.3">
      <c r="A88" s="7" t="s">
        <v>424</v>
      </c>
      <c r="B88" s="5" t="s">
        <v>411</v>
      </c>
      <c r="C88" s="5">
        <v>246</v>
      </c>
      <c r="D88" s="5" t="s">
        <v>411</v>
      </c>
      <c r="E88" s="6">
        <v>1827</v>
      </c>
    </row>
    <row r="89" spans="1:5" x14ac:dyDescent="0.3">
      <c r="A89" s="7" t="s">
        <v>424</v>
      </c>
      <c r="B89" s="7" t="s">
        <v>413</v>
      </c>
      <c r="C89" s="7">
        <v>214</v>
      </c>
      <c r="D89" s="7" t="s">
        <v>415</v>
      </c>
      <c r="E89" s="8">
        <v>3294</v>
      </c>
    </row>
    <row r="90" spans="1:5" x14ac:dyDescent="0.3">
      <c r="A90" s="7" t="s">
        <v>453</v>
      </c>
      <c r="B90" s="5" t="s">
        <v>411</v>
      </c>
      <c r="C90" s="5">
        <v>207</v>
      </c>
      <c r="D90" s="5" t="s">
        <v>411</v>
      </c>
      <c r="E90" s="6">
        <v>2525</v>
      </c>
    </row>
    <row r="91" spans="1:5" x14ac:dyDescent="0.3">
      <c r="A91" s="7" t="s">
        <v>453</v>
      </c>
      <c r="B91" s="7" t="s">
        <v>413</v>
      </c>
      <c r="C91" s="8">
        <v>166</v>
      </c>
      <c r="D91" s="7" t="s">
        <v>413</v>
      </c>
      <c r="E91" s="8">
        <v>2491</v>
      </c>
    </row>
    <row r="92" spans="1:5" x14ac:dyDescent="0.3">
      <c r="A92" s="7" t="s">
        <v>454</v>
      </c>
      <c r="B92" s="3" t="s">
        <v>410</v>
      </c>
      <c r="C92" s="3">
        <v>443</v>
      </c>
      <c r="D92" s="3" t="s">
        <v>410</v>
      </c>
      <c r="E92" s="3">
        <v>723</v>
      </c>
    </row>
    <row r="93" spans="1:5" x14ac:dyDescent="0.3">
      <c r="A93" s="7" t="s">
        <v>454</v>
      </c>
      <c r="B93" s="5" t="s">
        <v>411</v>
      </c>
      <c r="C93" s="6">
        <v>1226</v>
      </c>
      <c r="D93" s="5" t="s">
        <v>411</v>
      </c>
      <c r="E93" s="6">
        <v>6560</v>
      </c>
    </row>
    <row r="94" spans="1:5" x14ac:dyDescent="0.3">
      <c r="A94" s="7" t="s">
        <v>455</v>
      </c>
      <c r="B94" s="3" t="s">
        <v>410</v>
      </c>
      <c r="C94" s="3">
        <v>196</v>
      </c>
      <c r="D94" s="3" t="s">
        <v>410</v>
      </c>
      <c r="E94" s="3">
        <v>293</v>
      </c>
    </row>
    <row r="95" spans="1:5" x14ac:dyDescent="0.3">
      <c r="A95" s="7" t="s">
        <v>455</v>
      </c>
      <c r="B95" s="5" t="s">
        <v>411</v>
      </c>
      <c r="C95" s="5">
        <v>671</v>
      </c>
      <c r="D95" s="5" t="s">
        <v>411</v>
      </c>
      <c r="E95" s="6">
        <v>2919</v>
      </c>
    </row>
    <row r="96" spans="1:5" x14ac:dyDescent="0.3">
      <c r="A96" s="7" t="s">
        <v>456</v>
      </c>
      <c r="B96" s="3" t="s">
        <v>410</v>
      </c>
      <c r="C96" s="3">
        <v>100</v>
      </c>
      <c r="D96" s="3" t="s">
        <v>410</v>
      </c>
      <c r="E96" s="3">
        <v>415</v>
      </c>
    </row>
    <row r="97" spans="1:5" x14ac:dyDescent="0.3">
      <c r="A97" s="7" t="s">
        <v>456</v>
      </c>
      <c r="B97" s="5" t="s">
        <v>411</v>
      </c>
      <c r="C97" s="5">
        <v>165</v>
      </c>
      <c r="D97" s="5" t="s">
        <v>411</v>
      </c>
      <c r="E97" s="6">
        <v>1797</v>
      </c>
    </row>
  </sheetData>
  <autoFilter ref="B1:E98" xr:uid="{727350CE-0BD0-4BD6-9DB0-93EE2D5AE4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2F725-C4BF-4DBD-B993-745497C10EB6}">
  <dimension ref="A3:S47"/>
  <sheetViews>
    <sheetView topLeftCell="A2" workbookViewId="0">
      <selection activeCell="A16" sqref="A16"/>
    </sheetView>
  </sheetViews>
  <sheetFormatPr defaultRowHeight="14.4" x14ac:dyDescent="0.3"/>
  <cols>
    <col min="1" max="1" width="144.77734375" bestFit="1" customWidth="1"/>
    <col min="2" max="2" width="17.5546875" bestFit="1" customWidth="1"/>
    <col min="3" max="3" width="23.44140625" bestFit="1" customWidth="1"/>
    <col min="4" max="4" width="24" bestFit="1" customWidth="1"/>
    <col min="5" max="5" width="30" bestFit="1" customWidth="1"/>
    <col min="6" max="6" width="17.5546875" bestFit="1" customWidth="1"/>
    <col min="7" max="7" width="23.44140625" bestFit="1" customWidth="1"/>
    <col min="8" max="8" width="17.5546875" bestFit="1" customWidth="1"/>
    <col min="9" max="9" width="23.44140625" bestFit="1" customWidth="1"/>
    <col min="10" max="10" width="24" bestFit="1" customWidth="1"/>
    <col min="11" max="11" width="30" bestFit="1" customWidth="1"/>
    <col min="12" max="12" width="17.5546875" bestFit="1" customWidth="1"/>
    <col min="13" max="13" width="23.44140625" bestFit="1" customWidth="1"/>
    <col min="14" max="14" width="17.5546875" bestFit="1" customWidth="1"/>
    <col min="15" max="15" width="23.44140625" bestFit="1" customWidth="1"/>
    <col min="16" max="16" width="24" bestFit="1" customWidth="1"/>
    <col min="17" max="17" width="30" bestFit="1" customWidth="1"/>
    <col min="18" max="18" width="22.109375" bestFit="1" customWidth="1"/>
    <col min="19" max="19" width="28" bestFit="1" customWidth="1"/>
  </cols>
  <sheetData>
    <row r="3" spans="1:19" x14ac:dyDescent="0.3">
      <c r="B3" s="10" t="s">
        <v>459</v>
      </c>
    </row>
    <row r="4" spans="1:19" x14ac:dyDescent="0.3">
      <c r="B4" t="s">
        <v>410</v>
      </c>
      <c r="D4" t="s">
        <v>461</v>
      </c>
      <c r="E4" t="s">
        <v>462</v>
      </c>
      <c r="F4" t="s">
        <v>411</v>
      </c>
      <c r="J4" t="s">
        <v>463</v>
      </c>
      <c r="K4" t="s">
        <v>464</v>
      </c>
      <c r="L4" t="s">
        <v>413</v>
      </c>
      <c r="P4" t="s">
        <v>465</v>
      </c>
      <c r="Q4" t="s">
        <v>466</v>
      </c>
      <c r="R4" t="s">
        <v>467</v>
      </c>
      <c r="S4" t="s">
        <v>468</v>
      </c>
    </row>
    <row r="5" spans="1:19" x14ac:dyDescent="0.3">
      <c r="B5" t="s">
        <v>410</v>
      </c>
      <c r="F5" t="s">
        <v>412</v>
      </c>
      <c r="H5" t="s">
        <v>411</v>
      </c>
      <c r="L5" t="s">
        <v>415</v>
      </c>
      <c r="N5" t="s">
        <v>413</v>
      </c>
    </row>
    <row r="6" spans="1:19" x14ac:dyDescent="0.3">
      <c r="A6" s="10" t="s">
        <v>457</v>
      </c>
      <c r="B6" t="s">
        <v>460</v>
      </c>
      <c r="C6" t="s">
        <v>469</v>
      </c>
      <c r="F6" t="s">
        <v>460</v>
      </c>
      <c r="G6" t="s">
        <v>469</v>
      </c>
      <c r="H6" t="s">
        <v>460</v>
      </c>
      <c r="I6" t="s">
        <v>469</v>
      </c>
      <c r="L6" t="s">
        <v>460</v>
      </c>
      <c r="M6" t="s">
        <v>469</v>
      </c>
      <c r="N6" t="s">
        <v>460</v>
      </c>
      <c r="O6" t="s">
        <v>469</v>
      </c>
    </row>
    <row r="7" spans="1:19" x14ac:dyDescent="0.3">
      <c r="A7" s="11" t="s">
        <v>448</v>
      </c>
      <c r="B7">
        <v>198</v>
      </c>
      <c r="C7">
        <v>366</v>
      </c>
      <c r="D7">
        <v>198</v>
      </c>
      <c r="E7">
        <v>366</v>
      </c>
      <c r="H7">
        <v>872</v>
      </c>
      <c r="I7">
        <v>1863</v>
      </c>
      <c r="J7">
        <v>872</v>
      </c>
      <c r="K7">
        <v>1863</v>
      </c>
      <c r="N7">
        <v>653</v>
      </c>
      <c r="O7">
        <v>2120</v>
      </c>
      <c r="P7">
        <v>653</v>
      </c>
      <c r="Q7">
        <v>2120</v>
      </c>
      <c r="R7">
        <v>1723</v>
      </c>
      <c r="S7">
        <v>4349</v>
      </c>
    </row>
    <row r="8" spans="1:19" x14ac:dyDescent="0.3">
      <c r="A8" s="11" t="s">
        <v>437</v>
      </c>
      <c r="B8">
        <v>83</v>
      </c>
      <c r="C8">
        <v>198</v>
      </c>
      <c r="D8">
        <v>83</v>
      </c>
      <c r="E8">
        <v>198</v>
      </c>
      <c r="H8">
        <v>387</v>
      </c>
      <c r="I8">
        <v>1294</v>
      </c>
      <c r="J8">
        <v>387</v>
      </c>
      <c r="K8">
        <v>1294</v>
      </c>
      <c r="R8">
        <v>470</v>
      </c>
      <c r="S8">
        <v>1492</v>
      </c>
    </row>
    <row r="9" spans="1:19" x14ac:dyDescent="0.3">
      <c r="A9" s="11" t="s">
        <v>444</v>
      </c>
      <c r="B9">
        <v>90</v>
      </c>
      <c r="C9">
        <v>265</v>
      </c>
      <c r="D9">
        <v>90</v>
      </c>
      <c r="E9">
        <v>265</v>
      </c>
      <c r="H9">
        <v>226</v>
      </c>
      <c r="I9">
        <v>1928</v>
      </c>
      <c r="J9">
        <v>226</v>
      </c>
      <c r="K9">
        <v>1928</v>
      </c>
      <c r="R9">
        <v>316</v>
      </c>
      <c r="S9">
        <v>2193</v>
      </c>
    </row>
    <row r="10" spans="1:19" x14ac:dyDescent="0.3">
      <c r="A10" s="11" t="s">
        <v>454</v>
      </c>
      <c r="B10">
        <v>443</v>
      </c>
      <c r="C10">
        <v>723</v>
      </c>
      <c r="D10">
        <v>443</v>
      </c>
      <c r="E10">
        <v>723</v>
      </c>
      <c r="H10">
        <v>1226</v>
      </c>
      <c r="I10">
        <v>6560</v>
      </c>
      <c r="J10">
        <v>1226</v>
      </c>
      <c r="K10">
        <v>6560</v>
      </c>
      <c r="R10">
        <v>1669</v>
      </c>
      <c r="S10">
        <v>7283</v>
      </c>
    </row>
    <row r="11" spans="1:19" x14ac:dyDescent="0.3">
      <c r="A11" s="11" t="s">
        <v>429</v>
      </c>
      <c r="B11">
        <v>80</v>
      </c>
      <c r="C11">
        <v>319</v>
      </c>
      <c r="D11">
        <v>80</v>
      </c>
      <c r="E11">
        <v>319</v>
      </c>
      <c r="H11">
        <v>272</v>
      </c>
      <c r="I11">
        <v>1689</v>
      </c>
      <c r="J11">
        <v>272</v>
      </c>
      <c r="K11">
        <v>1689</v>
      </c>
      <c r="R11">
        <v>352</v>
      </c>
      <c r="S11">
        <v>2008</v>
      </c>
    </row>
    <row r="12" spans="1:19" x14ac:dyDescent="0.3">
      <c r="A12" s="11" t="s">
        <v>431</v>
      </c>
      <c r="B12">
        <v>160</v>
      </c>
      <c r="C12">
        <v>436</v>
      </c>
      <c r="D12">
        <v>160</v>
      </c>
      <c r="E12">
        <v>436</v>
      </c>
      <c r="H12">
        <v>373</v>
      </c>
      <c r="I12">
        <v>1771</v>
      </c>
      <c r="J12">
        <v>373</v>
      </c>
      <c r="K12">
        <v>1771</v>
      </c>
      <c r="N12">
        <v>325</v>
      </c>
      <c r="O12">
        <v>2369</v>
      </c>
      <c r="P12">
        <v>325</v>
      </c>
      <c r="Q12">
        <v>2369</v>
      </c>
      <c r="R12">
        <v>858</v>
      </c>
      <c r="S12">
        <v>4576</v>
      </c>
    </row>
    <row r="13" spans="1:19" x14ac:dyDescent="0.3">
      <c r="A13" s="11" t="s">
        <v>443</v>
      </c>
      <c r="B13">
        <v>85</v>
      </c>
      <c r="C13">
        <v>520</v>
      </c>
      <c r="D13">
        <v>85</v>
      </c>
      <c r="E13">
        <v>520</v>
      </c>
      <c r="H13">
        <v>240</v>
      </c>
      <c r="I13">
        <v>3628</v>
      </c>
      <c r="J13">
        <v>240</v>
      </c>
      <c r="K13">
        <v>3628</v>
      </c>
      <c r="R13">
        <v>325</v>
      </c>
      <c r="S13">
        <v>4148</v>
      </c>
    </row>
    <row r="14" spans="1:19" x14ac:dyDescent="0.3">
      <c r="A14" s="11" t="s">
        <v>426</v>
      </c>
      <c r="B14">
        <v>99</v>
      </c>
      <c r="C14">
        <v>363</v>
      </c>
      <c r="D14">
        <v>99</v>
      </c>
      <c r="E14">
        <v>363</v>
      </c>
      <c r="H14">
        <v>281</v>
      </c>
      <c r="I14">
        <v>1436</v>
      </c>
      <c r="J14">
        <v>281</v>
      </c>
      <c r="K14">
        <v>1436</v>
      </c>
      <c r="N14">
        <v>184</v>
      </c>
      <c r="O14">
        <v>1284</v>
      </c>
      <c r="P14">
        <v>184</v>
      </c>
      <c r="Q14">
        <v>1284</v>
      </c>
      <c r="R14">
        <v>564</v>
      </c>
      <c r="S14">
        <v>3083</v>
      </c>
    </row>
    <row r="15" spans="1:19" x14ac:dyDescent="0.3">
      <c r="A15" s="11" t="s">
        <v>449</v>
      </c>
      <c r="B15">
        <v>280</v>
      </c>
      <c r="C15">
        <v>867</v>
      </c>
      <c r="D15">
        <v>280</v>
      </c>
      <c r="E15">
        <v>867</v>
      </c>
      <c r="H15">
        <v>680</v>
      </c>
      <c r="I15">
        <v>6976</v>
      </c>
      <c r="J15">
        <v>680</v>
      </c>
      <c r="K15">
        <v>6976</v>
      </c>
      <c r="R15">
        <v>960</v>
      </c>
      <c r="S15">
        <v>7843</v>
      </c>
    </row>
    <row r="16" spans="1:19" x14ac:dyDescent="0.3">
      <c r="A16" s="11" t="s">
        <v>434</v>
      </c>
      <c r="B16">
        <v>124</v>
      </c>
      <c r="C16">
        <v>822</v>
      </c>
      <c r="D16">
        <v>124</v>
      </c>
      <c r="E16">
        <v>822</v>
      </c>
      <c r="H16">
        <v>1222</v>
      </c>
      <c r="I16">
        <v>8635</v>
      </c>
      <c r="J16">
        <v>1222</v>
      </c>
      <c r="K16">
        <v>8635</v>
      </c>
      <c r="R16">
        <v>1346</v>
      </c>
      <c r="S16">
        <v>9457</v>
      </c>
    </row>
    <row r="17" spans="1:19" x14ac:dyDescent="0.3">
      <c r="A17" s="11" t="s">
        <v>442</v>
      </c>
      <c r="B17">
        <v>156</v>
      </c>
      <c r="C17">
        <v>569</v>
      </c>
      <c r="D17">
        <v>156</v>
      </c>
      <c r="E17">
        <v>569</v>
      </c>
      <c r="H17">
        <v>1010</v>
      </c>
      <c r="I17">
        <v>5595</v>
      </c>
      <c r="J17">
        <v>1010</v>
      </c>
      <c r="K17">
        <v>5595</v>
      </c>
      <c r="R17">
        <v>1166</v>
      </c>
      <c r="S17">
        <v>6164</v>
      </c>
    </row>
    <row r="18" spans="1:19" x14ac:dyDescent="0.3">
      <c r="A18" s="11" t="s">
        <v>452</v>
      </c>
      <c r="B18">
        <v>104</v>
      </c>
      <c r="C18">
        <v>661</v>
      </c>
      <c r="D18">
        <v>104</v>
      </c>
      <c r="E18">
        <v>661</v>
      </c>
      <c r="H18">
        <v>294</v>
      </c>
      <c r="I18">
        <v>5140</v>
      </c>
      <c r="J18">
        <v>294</v>
      </c>
      <c r="K18">
        <v>5140</v>
      </c>
      <c r="R18">
        <v>398</v>
      </c>
      <c r="S18">
        <v>5801</v>
      </c>
    </row>
    <row r="19" spans="1:19" x14ac:dyDescent="0.3">
      <c r="A19" s="11" t="s">
        <v>438</v>
      </c>
      <c r="B19">
        <v>104</v>
      </c>
      <c r="C19">
        <v>413</v>
      </c>
      <c r="D19">
        <v>104</v>
      </c>
      <c r="E19">
        <v>413</v>
      </c>
      <c r="H19">
        <v>386</v>
      </c>
      <c r="I19">
        <v>2869</v>
      </c>
      <c r="J19">
        <v>386</v>
      </c>
      <c r="K19">
        <v>2869</v>
      </c>
      <c r="R19">
        <v>490</v>
      </c>
      <c r="S19">
        <v>3282</v>
      </c>
    </row>
    <row r="20" spans="1:19" x14ac:dyDescent="0.3">
      <c r="A20" s="11" t="s">
        <v>451</v>
      </c>
      <c r="B20">
        <v>80</v>
      </c>
      <c r="C20">
        <v>833</v>
      </c>
      <c r="D20">
        <v>80</v>
      </c>
      <c r="E20">
        <v>833</v>
      </c>
      <c r="H20">
        <v>242</v>
      </c>
      <c r="I20">
        <v>6961</v>
      </c>
      <c r="J20">
        <v>242</v>
      </c>
      <c r="K20">
        <v>6961</v>
      </c>
      <c r="R20">
        <v>322</v>
      </c>
      <c r="S20">
        <v>7794</v>
      </c>
    </row>
    <row r="21" spans="1:19" x14ac:dyDescent="0.3">
      <c r="A21" s="11" t="s">
        <v>456</v>
      </c>
      <c r="B21">
        <v>100</v>
      </c>
      <c r="C21">
        <v>415</v>
      </c>
      <c r="D21">
        <v>100</v>
      </c>
      <c r="E21">
        <v>415</v>
      </c>
      <c r="H21">
        <v>165</v>
      </c>
      <c r="I21">
        <v>1797</v>
      </c>
      <c r="J21">
        <v>165</v>
      </c>
      <c r="K21">
        <v>1797</v>
      </c>
      <c r="R21">
        <v>265</v>
      </c>
      <c r="S21">
        <v>2212</v>
      </c>
    </row>
    <row r="22" spans="1:19" x14ac:dyDescent="0.3">
      <c r="A22" s="11" t="s">
        <v>450</v>
      </c>
      <c r="B22">
        <v>162</v>
      </c>
      <c r="C22">
        <v>808</v>
      </c>
      <c r="D22">
        <v>162</v>
      </c>
      <c r="E22">
        <v>808</v>
      </c>
      <c r="H22">
        <v>686</v>
      </c>
      <c r="I22">
        <v>2187</v>
      </c>
      <c r="J22">
        <v>686</v>
      </c>
      <c r="K22">
        <v>2187</v>
      </c>
      <c r="N22">
        <v>613</v>
      </c>
      <c r="O22">
        <v>2018</v>
      </c>
      <c r="P22">
        <v>613</v>
      </c>
      <c r="Q22">
        <v>2018</v>
      </c>
      <c r="R22">
        <v>1461</v>
      </c>
      <c r="S22">
        <v>5013</v>
      </c>
    </row>
    <row r="23" spans="1:19" x14ac:dyDescent="0.3">
      <c r="A23" s="11" t="s">
        <v>440</v>
      </c>
      <c r="B23">
        <v>84</v>
      </c>
      <c r="C23">
        <v>451</v>
      </c>
      <c r="D23">
        <v>84</v>
      </c>
      <c r="E23">
        <v>451</v>
      </c>
      <c r="H23">
        <v>411</v>
      </c>
      <c r="I23">
        <v>1794</v>
      </c>
      <c r="J23">
        <v>411</v>
      </c>
      <c r="K23">
        <v>1794</v>
      </c>
      <c r="N23">
        <v>359</v>
      </c>
      <c r="O23">
        <v>1990</v>
      </c>
      <c r="P23">
        <v>359</v>
      </c>
      <c r="Q23">
        <v>1990</v>
      </c>
      <c r="R23">
        <v>854</v>
      </c>
      <c r="S23">
        <v>4235</v>
      </c>
    </row>
    <row r="24" spans="1:19" x14ac:dyDescent="0.3">
      <c r="A24" s="11" t="s">
        <v>436</v>
      </c>
      <c r="B24">
        <v>184</v>
      </c>
      <c r="C24">
        <v>401</v>
      </c>
      <c r="D24">
        <v>184</v>
      </c>
      <c r="E24">
        <v>401</v>
      </c>
      <c r="H24">
        <v>910</v>
      </c>
      <c r="I24">
        <v>3598</v>
      </c>
      <c r="J24">
        <v>910</v>
      </c>
      <c r="K24">
        <v>3598</v>
      </c>
      <c r="N24">
        <v>144</v>
      </c>
      <c r="O24">
        <v>2170</v>
      </c>
      <c r="P24">
        <v>144</v>
      </c>
      <c r="Q24">
        <v>2170</v>
      </c>
      <c r="R24">
        <v>1238</v>
      </c>
      <c r="S24">
        <v>6169</v>
      </c>
    </row>
    <row r="25" spans="1:19" x14ac:dyDescent="0.3">
      <c r="A25" s="11" t="s">
        <v>455</v>
      </c>
      <c r="B25">
        <v>196</v>
      </c>
      <c r="C25">
        <v>293</v>
      </c>
      <c r="D25">
        <v>196</v>
      </c>
      <c r="E25">
        <v>293</v>
      </c>
      <c r="H25">
        <v>671</v>
      </c>
      <c r="I25">
        <v>2919</v>
      </c>
      <c r="J25">
        <v>671</v>
      </c>
      <c r="K25">
        <v>2919</v>
      </c>
      <c r="R25">
        <v>867</v>
      </c>
      <c r="S25">
        <v>3212</v>
      </c>
    </row>
    <row r="26" spans="1:19" x14ac:dyDescent="0.3">
      <c r="A26" s="11" t="s">
        <v>433</v>
      </c>
      <c r="B26">
        <v>218</v>
      </c>
      <c r="C26">
        <v>277</v>
      </c>
      <c r="D26">
        <v>218</v>
      </c>
      <c r="E26">
        <v>277</v>
      </c>
      <c r="H26">
        <v>570</v>
      </c>
      <c r="I26">
        <v>1495</v>
      </c>
      <c r="J26">
        <v>570</v>
      </c>
      <c r="K26">
        <v>1495</v>
      </c>
      <c r="N26">
        <v>327</v>
      </c>
      <c r="O26">
        <v>1343</v>
      </c>
      <c r="P26">
        <v>327</v>
      </c>
      <c r="Q26">
        <v>1343</v>
      </c>
      <c r="R26">
        <v>1115</v>
      </c>
      <c r="S26">
        <v>3115</v>
      </c>
    </row>
    <row r="27" spans="1:19" x14ac:dyDescent="0.3">
      <c r="A27" s="11" t="s">
        <v>441</v>
      </c>
      <c r="B27">
        <v>105</v>
      </c>
      <c r="C27">
        <v>604</v>
      </c>
      <c r="D27">
        <v>105</v>
      </c>
      <c r="E27">
        <v>604</v>
      </c>
      <c r="H27">
        <v>70</v>
      </c>
      <c r="I27">
        <v>3474</v>
      </c>
      <c r="J27">
        <v>70</v>
      </c>
      <c r="K27">
        <v>3474</v>
      </c>
      <c r="R27">
        <v>175</v>
      </c>
      <c r="S27">
        <v>4078</v>
      </c>
    </row>
    <row r="28" spans="1:19" x14ac:dyDescent="0.3">
      <c r="A28" s="11" t="s">
        <v>447</v>
      </c>
      <c r="B28">
        <v>91</v>
      </c>
      <c r="C28">
        <v>87</v>
      </c>
      <c r="D28">
        <v>91</v>
      </c>
      <c r="E28">
        <v>87</v>
      </c>
      <c r="H28">
        <v>130</v>
      </c>
      <c r="I28">
        <v>229</v>
      </c>
      <c r="J28">
        <v>130</v>
      </c>
      <c r="K28">
        <v>229</v>
      </c>
      <c r="R28">
        <v>221</v>
      </c>
      <c r="S28">
        <v>316</v>
      </c>
    </row>
    <row r="29" spans="1:19" x14ac:dyDescent="0.3">
      <c r="A29" s="11" t="s">
        <v>432</v>
      </c>
      <c r="B29">
        <v>182</v>
      </c>
      <c r="C29">
        <v>486</v>
      </c>
      <c r="D29">
        <v>182</v>
      </c>
      <c r="E29">
        <v>486</v>
      </c>
      <c r="H29">
        <v>871</v>
      </c>
      <c r="I29">
        <v>1864</v>
      </c>
      <c r="J29">
        <v>871</v>
      </c>
      <c r="K29">
        <v>1864</v>
      </c>
      <c r="N29">
        <v>717</v>
      </c>
      <c r="O29">
        <v>1402</v>
      </c>
      <c r="P29">
        <v>717</v>
      </c>
      <c r="Q29">
        <v>1402</v>
      </c>
      <c r="R29">
        <v>1770</v>
      </c>
      <c r="S29">
        <v>3752</v>
      </c>
    </row>
    <row r="30" spans="1:19" x14ac:dyDescent="0.3">
      <c r="A30" s="11" t="s">
        <v>427</v>
      </c>
      <c r="B30">
        <v>144</v>
      </c>
      <c r="C30">
        <v>896</v>
      </c>
      <c r="D30">
        <v>144</v>
      </c>
      <c r="E30">
        <v>896</v>
      </c>
      <c r="H30">
        <v>706</v>
      </c>
      <c r="I30">
        <v>4125</v>
      </c>
      <c r="J30">
        <v>706</v>
      </c>
      <c r="K30">
        <v>4125</v>
      </c>
      <c r="N30">
        <v>438</v>
      </c>
      <c r="O30">
        <v>4297</v>
      </c>
      <c r="P30">
        <v>438</v>
      </c>
      <c r="Q30">
        <v>4297</v>
      </c>
      <c r="R30">
        <v>1288</v>
      </c>
      <c r="S30">
        <v>9318</v>
      </c>
    </row>
    <row r="31" spans="1:19" x14ac:dyDescent="0.3">
      <c r="A31" s="11" t="s">
        <v>430</v>
      </c>
      <c r="B31">
        <v>87</v>
      </c>
      <c r="C31">
        <v>787</v>
      </c>
      <c r="D31">
        <v>87</v>
      </c>
      <c r="E31">
        <v>787</v>
      </c>
      <c r="H31">
        <v>334</v>
      </c>
      <c r="I31">
        <v>6394</v>
      </c>
      <c r="J31">
        <v>334</v>
      </c>
      <c r="K31">
        <v>6394</v>
      </c>
      <c r="R31">
        <v>421</v>
      </c>
      <c r="S31">
        <v>7181</v>
      </c>
    </row>
    <row r="32" spans="1:19" x14ac:dyDescent="0.3">
      <c r="A32" s="11" t="s">
        <v>439</v>
      </c>
      <c r="B32">
        <v>96</v>
      </c>
      <c r="C32">
        <v>462</v>
      </c>
      <c r="D32">
        <v>96</v>
      </c>
      <c r="E32">
        <v>462</v>
      </c>
      <c r="H32">
        <v>797</v>
      </c>
      <c r="I32">
        <v>4667</v>
      </c>
      <c r="J32">
        <v>797</v>
      </c>
      <c r="K32">
        <v>4667</v>
      </c>
      <c r="N32">
        <v>323</v>
      </c>
      <c r="O32">
        <v>3193</v>
      </c>
      <c r="P32">
        <v>323</v>
      </c>
      <c r="Q32">
        <v>3193</v>
      </c>
      <c r="R32">
        <v>1216</v>
      </c>
      <c r="S32">
        <v>8322</v>
      </c>
    </row>
    <row r="33" spans="1:19" x14ac:dyDescent="0.3">
      <c r="A33" s="11" t="s">
        <v>445</v>
      </c>
      <c r="B33">
        <v>76</v>
      </c>
      <c r="C33">
        <v>354</v>
      </c>
      <c r="D33">
        <v>76</v>
      </c>
      <c r="E33">
        <v>354</v>
      </c>
      <c r="H33">
        <v>534</v>
      </c>
      <c r="I33">
        <v>4099</v>
      </c>
      <c r="J33">
        <v>534</v>
      </c>
      <c r="K33">
        <v>4099</v>
      </c>
      <c r="R33">
        <v>610</v>
      </c>
      <c r="S33">
        <v>4453</v>
      </c>
    </row>
    <row r="34" spans="1:19" x14ac:dyDescent="0.3">
      <c r="A34" s="11" t="s">
        <v>435</v>
      </c>
      <c r="H34">
        <v>360</v>
      </c>
      <c r="I34">
        <v>1441</v>
      </c>
      <c r="J34">
        <v>360</v>
      </c>
      <c r="K34">
        <v>1441</v>
      </c>
      <c r="N34">
        <v>244</v>
      </c>
      <c r="O34">
        <v>1126</v>
      </c>
      <c r="P34">
        <v>244</v>
      </c>
      <c r="Q34">
        <v>1126</v>
      </c>
      <c r="R34">
        <v>604</v>
      </c>
      <c r="S34">
        <v>2567</v>
      </c>
    </row>
    <row r="35" spans="1:19" x14ac:dyDescent="0.3">
      <c r="A35" s="11" t="s">
        <v>428</v>
      </c>
      <c r="H35">
        <v>240</v>
      </c>
      <c r="I35">
        <v>2568</v>
      </c>
      <c r="J35">
        <v>240</v>
      </c>
      <c r="K35">
        <v>2568</v>
      </c>
      <c r="N35">
        <v>140</v>
      </c>
      <c r="O35">
        <v>3006</v>
      </c>
      <c r="P35">
        <v>140</v>
      </c>
      <c r="Q35">
        <v>3006</v>
      </c>
      <c r="R35">
        <v>380</v>
      </c>
      <c r="S35">
        <v>5574</v>
      </c>
    </row>
    <row r="36" spans="1:19" x14ac:dyDescent="0.3">
      <c r="A36" s="11" t="s">
        <v>446</v>
      </c>
      <c r="B36">
        <v>87</v>
      </c>
      <c r="C36">
        <v>627</v>
      </c>
      <c r="D36">
        <v>87</v>
      </c>
      <c r="E36">
        <v>627</v>
      </c>
      <c r="H36">
        <v>989</v>
      </c>
      <c r="I36">
        <v>3443</v>
      </c>
      <c r="J36">
        <v>989</v>
      </c>
      <c r="K36">
        <v>3443</v>
      </c>
      <c r="N36">
        <v>881</v>
      </c>
      <c r="O36">
        <v>4255</v>
      </c>
      <c r="P36">
        <v>881</v>
      </c>
      <c r="Q36">
        <v>4255</v>
      </c>
      <c r="R36">
        <v>1957</v>
      </c>
      <c r="S36">
        <v>8325</v>
      </c>
    </row>
    <row r="37" spans="1:19" x14ac:dyDescent="0.3">
      <c r="A37" s="11" t="s">
        <v>425</v>
      </c>
      <c r="B37">
        <v>102</v>
      </c>
      <c r="C37">
        <v>935</v>
      </c>
      <c r="D37">
        <v>102</v>
      </c>
      <c r="E37">
        <v>935</v>
      </c>
      <c r="H37">
        <v>1211</v>
      </c>
      <c r="I37">
        <v>11684</v>
      </c>
      <c r="J37">
        <v>1211</v>
      </c>
      <c r="K37">
        <v>11684</v>
      </c>
      <c r="R37">
        <v>1313</v>
      </c>
      <c r="S37">
        <v>12619</v>
      </c>
    </row>
    <row r="38" spans="1:19" x14ac:dyDescent="0.3">
      <c r="A38" s="11" t="s">
        <v>453</v>
      </c>
      <c r="H38">
        <v>207</v>
      </c>
      <c r="I38">
        <v>2525</v>
      </c>
      <c r="J38">
        <v>207</v>
      </c>
      <c r="K38">
        <v>2525</v>
      </c>
      <c r="N38">
        <v>166</v>
      </c>
      <c r="O38">
        <v>2491</v>
      </c>
      <c r="P38">
        <v>166</v>
      </c>
      <c r="Q38">
        <v>2491</v>
      </c>
      <c r="R38">
        <v>373</v>
      </c>
      <c r="S38">
        <v>5016</v>
      </c>
    </row>
    <row r="39" spans="1:19" x14ac:dyDescent="0.3">
      <c r="A39" s="11" t="s">
        <v>420</v>
      </c>
      <c r="B39">
        <v>178</v>
      </c>
      <c r="C39">
        <v>1986</v>
      </c>
      <c r="D39">
        <v>178</v>
      </c>
      <c r="E39">
        <v>1986</v>
      </c>
      <c r="H39">
        <v>459</v>
      </c>
      <c r="I39">
        <v>11420</v>
      </c>
      <c r="J39">
        <v>459</v>
      </c>
      <c r="K39">
        <v>11420</v>
      </c>
      <c r="N39">
        <v>102</v>
      </c>
      <c r="O39">
        <v>1085</v>
      </c>
      <c r="P39">
        <v>102</v>
      </c>
      <c r="Q39">
        <v>1085</v>
      </c>
      <c r="R39">
        <v>739</v>
      </c>
      <c r="S39">
        <v>14491</v>
      </c>
    </row>
    <row r="40" spans="1:19" x14ac:dyDescent="0.3">
      <c r="A40" s="11" t="s">
        <v>421</v>
      </c>
      <c r="B40">
        <v>118</v>
      </c>
      <c r="C40">
        <v>263</v>
      </c>
      <c r="D40">
        <v>118</v>
      </c>
      <c r="E40">
        <v>263</v>
      </c>
      <c r="F40">
        <v>290</v>
      </c>
      <c r="G40">
        <v>683</v>
      </c>
      <c r="J40">
        <v>290</v>
      </c>
      <c r="K40">
        <v>683</v>
      </c>
      <c r="R40">
        <v>408</v>
      </c>
      <c r="S40">
        <v>946</v>
      </c>
    </row>
    <row r="41" spans="1:19" x14ac:dyDescent="0.3">
      <c r="A41" s="11" t="s">
        <v>424</v>
      </c>
      <c r="B41">
        <v>101</v>
      </c>
      <c r="C41">
        <v>446</v>
      </c>
      <c r="D41">
        <v>101</v>
      </c>
      <c r="E41">
        <v>446</v>
      </c>
      <c r="H41">
        <v>246</v>
      </c>
      <c r="I41">
        <v>1827</v>
      </c>
      <c r="J41">
        <v>246</v>
      </c>
      <c r="K41">
        <v>1827</v>
      </c>
      <c r="L41">
        <v>214</v>
      </c>
      <c r="M41">
        <v>3294</v>
      </c>
      <c r="P41">
        <v>214</v>
      </c>
      <c r="Q41">
        <v>3294</v>
      </c>
      <c r="R41">
        <v>561</v>
      </c>
      <c r="S41">
        <v>5567</v>
      </c>
    </row>
    <row r="42" spans="1:19" x14ac:dyDescent="0.3">
      <c r="A42" s="11" t="s">
        <v>423</v>
      </c>
      <c r="B42">
        <v>85</v>
      </c>
      <c r="C42">
        <v>362</v>
      </c>
      <c r="D42">
        <v>85</v>
      </c>
      <c r="E42">
        <v>362</v>
      </c>
      <c r="H42">
        <v>570</v>
      </c>
      <c r="I42">
        <v>1813</v>
      </c>
      <c r="J42">
        <v>570</v>
      </c>
      <c r="K42">
        <v>1813</v>
      </c>
      <c r="N42">
        <v>517</v>
      </c>
      <c r="O42">
        <v>2406</v>
      </c>
      <c r="P42">
        <v>517</v>
      </c>
      <c r="Q42">
        <v>2406</v>
      </c>
      <c r="R42">
        <v>1172</v>
      </c>
      <c r="S42">
        <v>4581</v>
      </c>
    </row>
    <row r="43" spans="1:19" x14ac:dyDescent="0.3">
      <c r="A43" s="11" t="s">
        <v>214</v>
      </c>
      <c r="H43">
        <v>265</v>
      </c>
      <c r="I43">
        <v>1023</v>
      </c>
      <c r="J43">
        <v>265</v>
      </c>
      <c r="K43">
        <v>1023</v>
      </c>
      <c r="N43">
        <v>251</v>
      </c>
      <c r="O43">
        <v>1168</v>
      </c>
      <c r="P43">
        <v>251</v>
      </c>
      <c r="Q43">
        <v>1168</v>
      </c>
      <c r="R43">
        <v>516</v>
      </c>
      <c r="S43">
        <v>2191</v>
      </c>
    </row>
    <row r="44" spans="1:19" x14ac:dyDescent="0.3">
      <c r="A44" s="11" t="s">
        <v>126</v>
      </c>
      <c r="B44">
        <v>84</v>
      </c>
      <c r="C44">
        <v>359</v>
      </c>
      <c r="D44">
        <v>84</v>
      </c>
      <c r="E44">
        <v>359</v>
      </c>
      <c r="H44">
        <v>238</v>
      </c>
      <c r="I44">
        <v>964</v>
      </c>
      <c r="J44">
        <v>238</v>
      </c>
      <c r="K44">
        <v>964</v>
      </c>
      <c r="N44">
        <v>184</v>
      </c>
      <c r="O44">
        <v>1060</v>
      </c>
      <c r="P44">
        <v>184</v>
      </c>
      <c r="Q44">
        <v>1060</v>
      </c>
      <c r="R44">
        <v>506</v>
      </c>
      <c r="S44">
        <v>2383</v>
      </c>
    </row>
    <row r="45" spans="1:19" x14ac:dyDescent="0.3">
      <c r="A45" s="11" t="s">
        <v>299</v>
      </c>
      <c r="H45">
        <v>378</v>
      </c>
      <c r="I45">
        <v>1643</v>
      </c>
      <c r="J45">
        <v>378</v>
      </c>
      <c r="K45">
        <v>1643</v>
      </c>
      <c r="N45">
        <v>312</v>
      </c>
      <c r="O45">
        <v>1852</v>
      </c>
      <c r="P45">
        <v>312</v>
      </c>
      <c r="Q45">
        <v>1852</v>
      </c>
      <c r="R45">
        <v>690</v>
      </c>
      <c r="S45">
        <v>3495</v>
      </c>
    </row>
    <row r="46" spans="1:19" x14ac:dyDescent="0.3">
      <c r="A46" s="11" t="s">
        <v>422</v>
      </c>
      <c r="B46">
        <v>81</v>
      </c>
      <c r="C46">
        <v>212</v>
      </c>
      <c r="D46">
        <v>81</v>
      </c>
      <c r="E46">
        <v>212</v>
      </c>
      <c r="H46">
        <v>387</v>
      </c>
      <c r="I46">
        <v>615</v>
      </c>
      <c r="J46">
        <v>387</v>
      </c>
      <c r="K46">
        <v>615</v>
      </c>
      <c r="N46">
        <v>331</v>
      </c>
      <c r="O46">
        <v>666</v>
      </c>
      <c r="P46">
        <v>331</v>
      </c>
      <c r="Q46">
        <v>666</v>
      </c>
      <c r="R46">
        <v>799</v>
      </c>
      <c r="S46">
        <v>1493</v>
      </c>
    </row>
    <row r="47" spans="1:19" x14ac:dyDescent="0.3">
      <c r="A47" s="11" t="s">
        <v>458</v>
      </c>
      <c r="B47">
        <v>4647</v>
      </c>
      <c r="C47">
        <v>18866</v>
      </c>
      <c r="D47">
        <v>4647</v>
      </c>
      <c r="E47">
        <v>18866</v>
      </c>
      <c r="F47">
        <v>290</v>
      </c>
      <c r="G47">
        <v>683</v>
      </c>
      <c r="H47">
        <v>20116</v>
      </c>
      <c r="I47">
        <v>135953</v>
      </c>
      <c r="J47">
        <v>20406</v>
      </c>
      <c r="K47">
        <v>136636</v>
      </c>
      <c r="L47">
        <v>214</v>
      </c>
      <c r="M47">
        <v>3294</v>
      </c>
      <c r="N47">
        <v>7211</v>
      </c>
      <c r="O47">
        <v>41301</v>
      </c>
      <c r="P47">
        <v>7425</v>
      </c>
      <c r="Q47">
        <v>44595</v>
      </c>
      <c r="R47">
        <v>32478</v>
      </c>
      <c r="S47">
        <v>200097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C63D-794E-48BB-9BFD-D65DF74CDDAA}">
  <dimension ref="A1:J43"/>
  <sheetViews>
    <sheetView workbookViewId="0">
      <selection activeCell="A26" sqref="A26"/>
    </sheetView>
  </sheetViews>
  <sheetFormatPr defaultRowHeight="14.4" x14ac:dyDescent="0.3"/>
  <cols>
    <col min="1" max="1" width="79.109375" customWidth="1"/>
    <col min="2" max="2" width="16.6640625" bestFit="1" customWidth="1"/>
    <col min="3" max="3" width="22.5546875" bestFit="1" customWidth="1"/>
    <col min="4" max="4" width="16.6640625" bestFit="1" customWidth="1"/>
    <col min="5" max="5" width="22.5546875" bestFit="1" customWidth="1"/>
    <col min="6" max="6" width="16.6640625" bestFit="1" customWidth="1"/>
    <col min="7" max="7" width="22.5546875" bestFit="1" customWidth="1"/>
    <col min="8" max="8" width="16.6640625" bestFit="1" customWidth="1"/>
    <col min="9" max="9" width="22.5546875" bestFit="1" customWidth="1"/>
  </cols>
  <sheetData>
    <row r="1" spans="1:9" x14ac:dyDescent="0.3">
      <c r="B1" s="15" t="s">
        <v>410</v>
      </c>
      <c r="C1" s="15"/>
      <c r="D1" s="15" t="s">
        <v>414</v>
      </c>
      <c r="E1" s="15"/>
      <c r="F1" s="15" t="s">
        <v>415</v>
      </c>
      <c r="G1" s="15"/>
      <c r="H1" s="15" t="s">
        <v>510</v>
      </c>
      <c r="I1" s="15"/>
    </row>
    <row r="2" spans="1:9" x14ac:dyDescent="0.3">
      <c r="B2" s="9" t="s">
        <v>418</v>
      </c>
      <c r="C2" s="9" t="s">
        <v>417</v>
      </c>
      <c r="D2" s="9" t="s">
        <v>418</v>
      </c>
      <c r="E2" s="9" t="s">
        <v>417</v>
      </c>
      <c r="F2" s="9" t="s">
        <v>418</v>
      </c>
      <c r="G2" s="9" t="s">
        <v>417</v>
      </c>
      <c r="H2" s="9" t="s">
        <v>418</v>
      </c>
      <c r="I2" s="9" t="s">
        <v>417</v>
      </c>
    </row>
    <row r="3" spans="1:9" x14ac:dyDescent="0.3">
      <c r="A3" s="14" t="s">
        <v>519</v>
      </c>
      <c r="B3">
        <v>198</v>
      </c>
      <c r="C3">
        <v>366</v>
      </c>
      <c r="D3">
        <v>872</v>
      </c>
      <c r="E3">
        <v>1863</v>
      </c>
      <c r="F3">
        <v>653</v>
      </c>
      <c r="G3">
        <v>2120</v>
      </c>
      <c r="H3">
        <v>1723</v>
      </c>
      <c r="I3">
        <v>4349</v>
      </c>
    </row>
    <row r="4" spans="1:9" x14ac:dyDescent="0.3">
      <c r="A4" s="14" t="s">
        <v>520</v>
      </c>
      <c r="B4">
        <v>83</v>
      </c>
      <c r="C4">
        <v>198</v>
      </c>
      <c r="D4">
        <v>387</v>
      </c>
      <c r="E4">
        <v>1294</v>
      </c>
      <c r="H4">
        <v>470</v>
      </c>
      <c r="I4">
        <v>1492</v>
      </c>
    </row>
    <row r="5" spans="1:9" x14ac:dyDescent="0.3">
      <c r="A5" s="13" t="s">
        <v>544</v>
      </c>
      <c r="B5">
        <v>90</v>
      </c>
      <c r="C5">
        <v>265</v>
      </c>
      <c r="D5">
        <v>226</v>
      </c>
      <c r="E5">
        <v>1928</v>
      </c>
      <c r="H5">
        <v>316</v>
      </c>
      <c r="I5">
        <v>2193</v>
      </c>
    </row>
    <row r="6" spans="1:9" x14ac:dyDescent="0.3">
      <c r="A6" s="13" t="s">
        <v>545</v>
      </c>
      <c r="B6">
        <v>443</v>
      </c>
      <c r="C6">
        <v>723</v>
      </c>
      <c r="D6">
        <v>1226</v>
      </c>
      <c r="E6">
        <v>6560</v>
      </c>
      <c r="H6">
        <v>1669</v>
      </c>
      <c r="I6">
        <v>7283</v>
      </c>
    </row>
    <row r="7" spans="1:9" x14ac:dyDescent="0.3">
      <c r="A7" s="13" t="s">
        <v>546</v>
      </c>
      <c r="B7">
        <v>80</v>
      </c>
      <c r="C7">
        <v>319</v>
      </c>
      <c r="D7">
        <v>272</v>
      </c>
      <c r="E7">
        <v>1689</v>
      </c>
      <c r="H7">
        <v>352</v>
      </c>
      <c r="I7">
        <v>2008</v>
      </c>
    </row>
    <row r="8" spans="1:9" x14ac:dyDescent="0.3">
      <c r="A8" s="13" t="s">
        <v>547</v>
      </c>
      <c r="B8">
        <v>160</v>
      </c>
      <c r="C8">
        <v>436</v>
      </c>
      <c r="D8">
        <v>373</v>
      </c>
      <c r="E8">
        <v>1771</v>
      </c>
      <c r="F8">
        <v>325</v>
      </c>
      <c r="G8">
        <v>2369</v>
      </c>
      <c r="H8">
        <v>858</v>
      </c>
      <c r="I8">
        <v>4576</v>
      </c>
    </row>
    <row r="9" spans="1:9" x14ac:dyDescent="0.3">
      <c r="A9" s="14" t="s">
        <v>548</v>
      </c>
      <c r="B9">
        <v>85</v>
      </c>
      <c r="C9">
        <v>520</v>
      </c>
      <c r="D9">
        <v>240</v>
      </c>
      <c r="E9">
        <v>3628</v>
      </c>
      <c r="H9">
        <v>325</v>
      </c>
      <c r="I9">
        <v>4148</v>
      </c>
    </row>
    <row r="10" spans="1:9" x14ac:dyDescent="0.3">
      <c r="A10" s="14" t="s">
        <v>521</v>
      </c>
      <c r="B10">
        <v>99</v>
      </c>
      <c r="C10">
        <v>363</v>
      </c>
      <c r="D10">
        <v>281</v>
      </c>
      <c r="E10">
        <v>1436</v>
      </c>
      <c r="F10">
        <v>184</v>
      </c>
      <c r="G10">
        <v>1284</v>
      </c>
      <c r="H10">
        <v>564</v>
      </c>
      <c r="I10">
        <v>3083</v>
      </c>
    </row>
    <row r="11" spans="1:9" x14ac:dyDescent="0.3">
      <c r="A11" s="13" t="s">
        <v>522</v>
      </c>
      <c r="B11">
        <v>280</v>
      </c>
      <c r="C11">
        <v>867</v>
      </c>
      <c r="D11">
        <v>680</v>
      </c>
      <c r="E11">
        <v>6976</v>
      </c>
      <c r="H11">
        <v>960</v>
      </c>
      <c r="I11">
        <v>7843</v>
      </c>
    </row>
    <row r="12" spans="1:9" x14ac:dyDescent="0.3">
      <c r="A12" s="13" t="s">
        <v>523</v>
      </c>
      <c r="B12">
        <v>124</v>
      </c>
      <c r="C12">
        <v>822</v>
      </c>
      <c r="D12">
        <v>1222</v>
      </c>
      <c r="E12">
        <v>8635</v>
      </c>
      <c r="H12">
        <v>1346</v>
      </c>
      <c r="I12">
        <v>9457</v>
      </c>
    </row>
    <row r="13" spans="1:9" x14ac:dyDescent="0.3">
      <c r="A13" s="13" t="s">
        <v>549</v>
      </c>
      <c r="B13">
        <v>156</v>
      </c>
      <c r="C13">
        <v>569</v>
      </c>
      <c r="D13">
        <v>1010</v>
      </c>
      <c r="E13">
        <v>5595</v>
      </c>
      <c r="H13">
        <v>1166</v>
      </c>
      <c r="I13">
        <v>6164</v>
      </c>
    </row>
    <row r="14" spans="1:9" x14ac:dyDescent="0.3">
      <c r="A14" s="13" t="s">
        <v>550</v>
      </c>
      <c r="B14">
        <v>104</v>
      </c>
      <c r="C14">
        <v>661</v>
      </c>
      <c r="D14">
        <v>294</v>
      </c>
      <c r="E14">
        <v>5140</v>
      </c>
      <c r="H14">
        <v>398</v>
      </c>
      <c r="I14">
        <v>5801</v>
      </c>
    </row>
    <row r="15" spans="1:9" x14ac:dyDescent="0.3">
      <c r="A15" s="13" t="s">
        <v>524</v>
      </c>
      <c r="B15">
        <v>104</v>
      </c>
      <c r="C15">
        <v>413</v>
      </c>
      <c r="D15">
        <v>386</v>
      </c>
      <c r="E15">
        <v>2869</v>
      </c>
      <c r="H15">
        <v>490</v>
      </c>
      <c r="I15">
        <v>3282</v>
      </c>
    </row>
    <row r="16" spans="1:9" x14ac:dyDescent="0.3">
      <c r="A16" s="13" t="s">
        <v>525</v>
      </c>
      <c r="B16">
        <v>80</v>
      </c>
      <c r="C16">
        <v>833</v>
      </c>
      <c r="D16">
        <v>242</v>
      </c>
      <c r="E16">
        <v>6961</v>
      </c>
      <c r="H16">
        <v>322</v>
      </c>
      <c r="I16">
        <v>7794</v>
      </c>
    </row>
    <row r="17" spans="1:9" x14ac:dyDescent="0.3">
      <c r="A17" s="13" t="s">
        <v>526</v>
      </c>
      <c r="B17">
        <v>100</v>
      </c>
      <c r="C17">
        <v>415</v>
      </c>
      <c r="D17">
        <v>165</v>
      </c>
      <c r="E17">
        <v>1797</v>
      </c>
      <c r="H17">
        <v>265</v>
      </c>
      <c r="I17">
        <v>2212</v>
      </c>
    </row>
    <row r="18" spans="1:9" x14ac:dyDescent="0.3">
      <c r="A18" s="14" t="s">
        <v>527</v>
      </c>
      <c r="B18">
        <v>162</v>
      </c>
      <c r="C18">
        <v>808</v>
      </c>
      <c r="D18">
        <v>686</v>
      </c>
      <c r="E18">
        <v>2187</v>
      </c>
      <c r="F18">
        <v>613</v>
      </c>
      <c r="G18">
        <v>2018</v>
      </c>
      <c r="H18">
        <v>1461</v>
      </c>
      <c r="I18">
        <v>5013</v>
      </c>
    </row>
    <row r="19" spans="1:9" x14ac:dyDescent="0.3">
      <c r="A19" s="14" t="s">
        <v>528</v>
      </c>
      <c r="B19">
        <v>84</v>
      </c>
      <c r="C19">
        <v>451</v>
      </c>
      <c r="D19">
        <v>411</v>
      </c>
      <c r="E19">
        <v>1794</v>
      </c>
      <c r="F19">
        <v>359</v>
      </c>
      <c r="G19">
        <v>1990</v>
      </c>
      <c r="H19">
        <v>854</v>
      </c>
      <c r="I19">
        <v>4235</v>
      </c>
    </row>
    <row r="20" spans="1:9" x14ac:dyDescent="0.3">
      <c r="A20" s="13" t="s">
        <v>529</v>
      </c>
      <c r="B20">
        <v>184</v>
      </c>
      <c r="C20">
        <v>401</v>
      </c>
      <c r="D20">
        <v>910</v>
      </c>
      <c r="E20">
        <v>3598</v>
      </c>
      <c r="F20">
        <v>144</v>
      </c>
      <c r="G20">
        <v>2170</v>
      </c>
      <c r="H20">
        <v>1238</v>
      </c>
      <c r="I20">
        <v>6169</v>
      </c>
    </row>
    <row r="21" spans="1:9" x14ac:dyDescent="0.3">
      <c r="A21" s="13" t="s">
        <v>530</v>
      </c>
      <c r="B21">
        <v>196</v>
      </c>
      <c r="C21">
        <v>293</v>
      </c>
      <c r="D21">
        <v>671</v>
      </c>
      <c r="E21">
        <v>2919</v>
      </c>
      <c r="H21">
        <v>867</v>
      </c>
      <c r="I21">
        <v>3212</v>
      </c>
    </row>
    <row r="22" spans="1:9" x14ac:dyDescent="0.3">
      <c r="A22" s="14" t="s">
        <v>531</v>
      </c>
      <c r="B22">
        <v>218</v>
      </c>
      <c r="C22">
        <v>277</v>
      </c>
      <c r="D22">
        <v>570</v>
      </c>
      <c r="E22">
        <v>1495</v>
      </c>
      <c r="F22">
        <v>327</v>
      </c>
      <c r="G22">
        <v>1343</v>
      </c>
      <c r="H22">
        <v>1115</v>
      </c>
      <c r="I22">
        <v>3115</v>
      </c>
    </row>
    <row r="23" spans="1:9" x14ac:dyDescent="0.3">
      <c r="A23" s="13" t="s">
        <v>532</v>
      </c>
      <c r="B23">
        <v>105</v>
      </c>
      <c r="C23">
        <v>604</v>
      </c>
      <c r="D23">
        <v>70</v>
      </c>
      <c r="E23">
        <v>3474</v>
      </c>
      <c r="H23">
        <v>175</v>
      </c>
      <c r="I23">
        <v>4078</v>
      </c>
    </row>
    <row r="24" spans="1:9" x14ac:dyDescent="0.3">
      <c r="A24" s="14" t="s">
        <v>533</v>
      </c>
      <c r="B24">
        <v>91</v>
      </c>
      <c r="C24">
        <v>87</v>
      </c>
      <c r="D24">
        <v>130</v>
      </c>
      <c r="E24">
        <v>229</v>
      </c>
      <c r="H24">
        <v>221</v>
      </c>
      <c r="I24">
        <v>316</v>
      </c>
    </row>
    <row r="25" spans="1:9" x14ac:dyDescent="0.3">
      <c r="A25" s="13" t="s">
        <v>534</v>
      </c>
      <c r="B25">
        <v>182</v>
      </c>
      <c r="C25">
        <v>486</v>
      </c>
      <c r="D25">
        <v>871</v>
      </c>
      <c r="E25">
        <v>1864</v>
      </c>
      <c r="F25">
        <v>717</v>
      </c>
      <c r="G25">
        <v>1402</v>
      </c>
      <c r="H25">
        <v>1770</v>
      </c>
      <c r="I25">
        <v>3752</v>
      </c>
    </row>
    <row r="26" spans="1:9" x14ac:dyDescent="0.3">
      <c r="A26" s="14" t="s">
        <v>535</v>
      </c>
      <c r="B26">
        <v>144</v>
      </c>
      <c r="C26">
        <v>896</v>
      </c>
      <c r="D26">
        <v>706</v>
      </c>
      <c r="E26">
        <v>4125</v>
      </c>
      <c r="F26">
        <v>438</v>
      </c>
      <c r="G26">
        <v>4297</v>
      </c>
      <c r="H26">
        <v>1288</v>
      </c>
      <c r="I26">
        <v>9318</v>
      </c>
    </row>
    <row r="27" spans="1:9" x14ac:dyDescent="0.3">
      <c r="A27" s="13" t="s">
        <v>536</v>
      </c>
      <c r="B27">
        <v>87</v>
      </c>
      <c r="C27">
        <v>787</v>
      </c>
      <c r="D27">
        <v>334</v>
      </c>
      <c r="E27">
        <v>6394</v>
      </c>
      <c r="H27">
        <v>421</v>
      </c>
      <c r="I27">
        <v>7181</v>
      </c>
    </row>
    <row r="28" spans="1:9" x14ac:dyDescent="0.3">
      <c r="A28" s="13" t="s">
        <v>537</v>
      </c>
      <c r="B28">
        <v>96</v>
      </c>
      <c r="C28">
        <v>462</v>
      </c>
      <c r="D28">
        <v>797</v>
      </c>
      <c r="E28">
        <v>4667</v>
      </c>
      <c r="F28">
        <v>323</v>
      </c>
      <c r="G28">
        <v>3193</v>
      </c>
      <c r="H28">
        <v>1216</v>
      </c>
      <c r="I28">
        <v>8322</v>
      </c>
    </row>
    <row r="29" spans="1:9" x14ac:dyDescent="0.3">
      <c r="A29" s="13" t="s">
        <v>538</v>
      </c>
      <c r="B29">
        <v>76</v>
      </c>
      <c r="C29">
        <v>354</v>
      </c>
      <c r="D29">
        <v>534</v>
      </c>
      <c r="E29">
        <v>4099</v>
      </c>
      <c r="H29">
        <v>610</v>
      </c>
      <c r="I29">
        <v>4453</v>
      </c>
    </row>
    <row r="30" spans="1:9" x14ac:dyDescent="0.3">
      <c r="A30" s="13" t="s">
        <v>539</v>
      </c>
      <c r="D30">
        <v>360</v>
      </c>
      <c r="E30">
        <v>1441</v>
      </c>
      <c r="F30">
        <v>244</v>
      </c>
      <c r="G30">
        <v>1126</v>
      </c>
      <c r="H30">
        <v>604</v>
      </c>
      <c r="I30">
        <v>2567</v>
      </c>
    </row>
    <row r="31" spans="1:9" x14ac:dyDescent="0.3">
      <c r="A31" s="13" t="s">
        <v>540</v>
      </c>
      <c r="D31">
        <v>240</v>
      </c>
      <c r="E31">
        <v>2568</v>
      </c>
      <c r="F31">
        <v>140</v>
      </c>
      <c r="G31">
        <v>3006</v>
      </c>
      <c r="H31">
        <v>380</v>
      </c>
      <c r="I31">
        <v>5574</v>
      </c>
    </row>
    <row r="32" spans="1:9" x14ac:dyDescent="0.3">
      <c r="A32" s="13" t="s">
        <v>541</v>
      </c>
      <c r="B32">
        <v>87</v>
      </c>
      <c r="C32">
        <v>627</v>
      </c>
      <c r="D32">
        <v>989</v>
      </c>
      <c r="E32">
        <v>3443</v>
      </c>
      <c r="F32">
        <v>881</v>
      </c>
      <c r="G32">
        <v>4255</v>
      </c>
      <c r="H32">
        <v>1957</v>
      </c>
      <c r="I32">
        <v>8325</v>
      </c>
    </row>
    <row r="33" spans="1:10" x14ac:dyDescent="0.3">
      <c r="A33" s="13" t="s">
        <v>542</v>
      </c>
      <c r="B33">
        <v>102</v>
      </c>
      <c r="C33">
        <v>935</v>
      </c>
      <c r="D33">
        <v>1211</v>
      </c>
      <c r="E33">
        <v>11684</v>
      </c>
      <c r="H33">
        <v>1313</v>
      </c>
      <c r="I33">
        <v>12619</v>
      </c>
    </row>
    <row r="34" spans="1:10" x14ac:dyDescent="0.3">
      <c r="A34" s="14" t="s">
        <v>543</v>
      </c>
      <c r="D34">
        <v>207</v>
      </c>
      <c r="E34">
        <v>2525</v>
      </c>
      <c r="F34">
        <v>166</v>
      </c>
      <c r="G34">
        <v>2491</v>
      </c>
      <c r="H34">
        <v>373</v>
      </c>
      <c r="I34">
        <v>5016</v>
      </c>
    </row>
    <row r="35" spans="1:10" x14ac:dyDescent="0.3">
      <c r="A35" s="14" t="s">
        <v>502</v>
      </c>
      <c r="B35">
        <v>178</v>
      </c>
      <c r="C35">
        <v>1986</v>
      </c>
      <c r="D35">
        <v>459</v>
      </c>
      <c r="E35">
        <v>11420</v>
      </c>
      <c r="F35">
        <v>102</v>
      </c>
      <c r="G35">
        <v>1085</v>
      </c>
      <c r="H35">
        <v>739</v>
      </c>
      <c r="I35">
        <v>14491</v>
      </c>
    </row>
    <row r="36" spans="1:10" x14ac:dyDescent="0.3">
      <c r="A36" s="14" t="s">
        <v>503</v>
      </c>
      <c r="B36">
        <v>118</v>
      </c>
      <c r="C36">
        <v>263</v>
      </c>
      <c r="D36">
        <v>290</v>
      </c>
      <c r="E36">
        <v>683</v>
      </c>
      <c r="H36">
        <v>408</v>
      </c>
      <c r="I36">
        <v>946</v>
      </c>
    </row>
    <row r="37" spans="1:10" x14ac:dyDescent="0.3">
      <c r="A37" s="14" t="s">
        <v>504</v>
      </c>
      <c r="B37">
        <v>101</v>
      </c>
      <c r="C37">
        <v>446</v>
      </c>
      <c r="D37">
        <v>246</v>
      </c>
      <c r="E37">
        <v>1827</v>
      </c>
      <c r="F37">
        <v>214</v>
      </c>
      <c r="G37">
        <v>3294</v>
      </c>
      <c r="H37">
        <v>561</v>
      </c>
      <c r="I37">
        <v>5567</v>
      </c>
    </row>
    <row r="38" spans="1:10" x14ac:dyDescent="0.3">
      <c r="A38" s="14" t="s">
        <v>505</v>
      </c>
      <c r="B38">
        <v>85</v>
      </c>
      <c r="C38">
        <v>362</v>
      </c>
      <c r="D38">
        <v>570</v>
      </c>
      <c r="E38">
        <v>1813</v>
      </c>
      <c r="F38">
        <v>517</v>
      </c>
      <c r="G38">
        <v>2406</v>
      </c>
      <c r="H38">
        <v>1172</v>
      </c>
      <c r="I38">
        <v>4581</v>
      </c>
    </row>
    <row r="39" spans="1:10" x14ac:dyDescent="0.3">
      <c r="A39" s="14" t="s">
        <v>506</v>
      </c>
      <c r="D39">
        <v>265</v>
      </c>
      <c r="E39">
        <v>1023</v>
      </c>
      <c r="F39">
        <v>251</v>
      </c>
      <c r="G39">
        <v>1168</v>
      </c>
      <c r="H39">
        <v>516</v>
      </c>
      <c r="I39">
        <v>2191</v>
      </c>
    </row>
    <row r="40" spans="1:10" x14ac:dyDescent="0.3">
      <c r="A40" s="14" t="s">
        <v>507</v>
      </c>
      <c r="B40">
        <v>84</v>
      </c>
      <c r="C40">
        <v>359</v>
      </c>
      <c r="D40">
        <v>238</v>
      </c>
      <c r="E40">
        <v>964</v>
      </c>
      <c r="F40">
        <v>184</v>
      </c>
      <c r="G40">
        <v>1060</v>
      </c>
      <c r="H40">
        <v>506</v>
      </c>
      <c r="I40">
        <v>2383</v>
      </c>
    </row>
    <row r="41" spans="1:10" x14ac:dyDescent="0.3">
      <c r="A41" s="14" t="s">
        <v>508</v>
      </c>
      <c r="D41">
        <v>378</v>
      </c>
      <c r="E41">
        <v>1643</v>
      </c>
      <c r="F41">
        <v>312</v>
      </c>
      <c r="G41">
        <v>1852</v>
      </c>
      <c r="H41">
        <v>690</v>
      </c>
      <c r="I41">
        <v>3495</v>
      </c>
    </row>
    <row r="42" spans="1:10" x14ac:dyDescent="0.3">
      <c r="A42" s="14" t="s">
        <v>509</v>
      </c>
      <c r="B42">
        <v>81</v>
      </c>
      <c r="C42">
        <v>212</v>
      </c>
      <c r="D42">
        <v>387</v>
      </c>
      <c r="E42">
        <v>615</v>
      </c>
      <c r="F42">
        <v>331</v>
      </c>
      <c r="G42">
        <v>666</v>
      </c>
      <c r="H42">
        <v>799</v>
      </c>
      <c r="I42">
        <v>1493</v>
      </c>
    </row>
    <row r="43" spans="1:10" x14ac:dyDescent="0.3">
      <c r="B43">
        <v>4647</v>
      </c>
      <c r="C43">
        <v>18866</v>
      </c>
      <c r="D43">
        <v>20406</v>
      </c>
      <c r="E43">
        <v>136636</v>
      </c>
      <c r="F43">
        <v>7425</v>
      </c>
      <c r="G43">
        <v>44595</v>
      </c>
      <c r="H43">
        <v>32478</v>
      </c>
      <c r="I43">
        <v>200097</v>
      </c>
      <c r="J43" s="9">
        <f>I43/H43</f>
        <v>6.1610012931830775</v>
      </c>
    </row>
  </sheetData>
  <autoFilter ref="A1:I43" xr:uid="{CAD9C63D-794E-48BB-9BFD-D65DF74CDDAA}">
    <filterColumn colId="1" showButton="0"/>
    <filterColumn colId="3" showButton="0"/>
    <filterColumn colId="5" showButton="0"/>
    <filterColumn colId="7" showButton="0"/>
  </autoFilter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BEB23-4B18-4F42-95C0-038E874CDC09}">
  <dimension ref="A2:I103"/>
  <sheetViews>
    <sheetView topLeftCell="A19" workbookViewId="0">
      <selection activeCell="A25" sqref="A25"/>
    </sheetView>
  </sheetViews>
  <sheetFormatPr defaultRowHeight="14.4" x14ac:dyDescent="0.3"/>
  <cols>
    <col min="1" max="1" width="50.88671875" customWidth="1"/>
    <col min="2" max="2" width="14.109375" customWidth="1"/>
    <col min="3" max="3" width="12.6640625" customWidth="1"/>
    <col min="4" max="5" width="14.77734375" customWidth="1"/>
    <col min="6" max="6" width="10.88671875" customWidth="1"/>
    <col min="7" max="7" width="13" customWidth="1"/>
    <col min="8" max="8" width="11.33203125" customWidth="1"/>
    <col min="9" max="9" width="17.5546875" customWidth="1"/>
  </cols>
  <sheetData>
    <row r="2" spans="1:9" x14ac:dyDescent="0.3">
      <c r="B2" s="15" t="s">
        <v>410</v>
      </c>
      <c r="C2" s="15"/>
      <c r="D2" s="15" t="s">
        <v>414</v>
      </c>
      <c r="E2" s="15"/>
      <c r="F2" s="15" t="s">
        <v>415</v>
      </c>
      <c r="G2" s="15"/>
      <c r="H2" s="15" t="s">
        <v>510</v>
      </c>
      <c r="I2" s="15"/>
    </row>
    <row r="3" spans="1:9" x14ac:dyDescent="0.3">
      <c r="B3" s="12" t="s">
        <v>511</v>
      </c>
      <c r="C3" s="12" t="s">
        <v>512</v>
      </c>
      <c r="D3" s="12" t="s">
        <v>511</v>
      </c>
      <c r="E3" s="12" t="s">
        <v>512</v>
      </c>
      <c r="F3" s="12" t="s">
        <v>511</v>
      </c>
      <c r="G3" s="12" t="s">
        <v>512</v>
      </c>
      <c r="H3" s="12" t="s">
        <v>511</v>
      </c>
      <c r="I3" s="12" t="s">
        <v>512</v>
      </c>
    </row>
    <row r="4" spans="1:9" x14ac:dyDescent="0.3">
      <c r="A4" t="s">
        <v>470</v>
      </c>
      <c r="B4">
        <v>198</v>
      </c>
      <c r="C4">
        <v>366</v>
      </c>
      <c r="D4">
        <v>872</v>
      </c>
      <c r="E4">
        <v>1863</v>
      </c>
      <c r="F4">
        <v>653</v>
      </c>
      <c r="G4">
        <v>2120</v>
      </c>
      <c r="H4">
        <v>1723</v>
      </c>
      <c r="I4">
        <v>4349</v>
      </c>
    </row>
    <row r="5" spans="1:9" x14ac:dyDescent="0.3">
      <c r="A5" t="s">
        <v>471</v>
      </c>
      <c r="B5">
        <v>83</v>
      </c>
      <c r="C5">
        <v>198</v>
      </c>
      <c r="D5">
        <v>387</v>
      </c>
      <c r="E5">
        <v>1294</v>
      </c>
      <c r="H5">
        <v>470</v>
      </c>
      <c r="I5">
        <v>1492</v>
      </c>
    </row>
    <row r="6" spans="1:9" x14ac:dyDescent="0.3">
      <c r="A6" t="s">
        <v>476</v>
      </c>
      <c r="B6">
        <v>85</v>
      </c>
      <c r="C6">
        <v>520</v>
      </c>
      <c r="D6">
        <v>240</v>
      </c>
      <c r="E6">
        <v>3628</v>
      </c>
      <c r="H6">
        <v>325</v>
      </c>
      <c r="I6">
        <v>4148</v>
      </c>
    </row>
    <row r="7" spans="1:9" x14ac:dyDescent="0.3">
      <c r="A7" t="s">
        <v>477</v>
      </c>
      <c r="B7">
        <v>99</v>
      </c>
      <c r="C7">
        <v>363</v>
      </c>
      <c r="D7">
        <v>281</v>
      </c>
      <c r="E7">
        <v>1436</v>
      </c>
      <c r="F7">
        <v>184</v>
      </c>
      <c r="G7">
        <v>1284</v>
      </c>
      <c r="H7">
        <v>564</v>
      </c>
      <c r="I7">
        <v>3083</v>
      </c>
    </row>
    <row r="8" spans="1:9" x14ac:dyDescent="0.3">
      <c r="A8" t="s">
        <v>485</v>
      </c>
      <c r="B8">
        <v>162</v>
      </c>
      <c r="C8">
        <v>808</v>
      </c>
      <c r="D8">
        <v>686</v>
      </c>
      <c r="E8">
        <v>2187</v>
      </c>
      <c r="F8">
        <v>613</v>
      </c>
      <c r="G8">
        <v>2018</v>
      </c>
      <c r="H8">
        <v>1461</v>
      </c>
      <c r="I8">
        <v>5013</v>
      </c>
    </row>
    <row r="9" spans="1:9" x14ac:dyDescent="0.3">
      <c r="A9" t="s">
        <v>486</v>
      </c>
      <c r="B9">
        <v>84</v>
      </c>
      <c r="C9">
        <v>451</v>
      </c>
      <c r="D9">
        <v>411</v>
      </c>
      <c r="E9">
        <v>1794</v>
      </c>
      <c r="F9">
        <v>359</v>
      </c>
      <c r="G9">
        <v>1990</v>
      </c>
      <c r="H9">
        <v>854</v>
      </c>
      <c r="I9">
        <v>4235</v>
      </c>
    </row>
    <row r="10" spans="1:9" x14ac:dyDescent="0.3">
      <c r="A10" t="s">
        <v>489</v>
      </c>
      <c r="B10">
        <v>218</v>
      </c>
      <c r="C10">
        <v>277</v>
      </c>
      <c r="D10">
        <v>570</v>
      </c>
      <c r="E10">
        <v>1495</v>
      </c>
      <c r="F10">
        <v>327</v>
      </c>
      <c r="G10">
        <v>1343</v>
      </c>
      <c r="H10">
        <v>1115</v>
      </c>
      <c r="I10">
        <v>3115</v>
      </c>
    </row>
    <row r="11" spans="1:9" x14ac:dyDescent="0.3">
      <c r="A11" t="s">
        <v>491</v>
      </c>
      <c r="B11">
        <v>91</v>
      </c>
      <c r="C11">
        <v>87</v>
      </c>
      <c r="D11">
        <v>130</v>
      </c>
      <c r="E11">
        <v>229</v>
      </c>
      <c r="H11">
        <v>221</v>
      </c>
      <c r="I11">
        <v>316</v>
      </c>
    </row>
    <row r="12" spans="1:9" x14ac:dyDescent="0.3">
      <c r="A12" t="s">
        <v>493</v>
      </c>
      <c r="B12">
        <v>144</v>
      </c>
      <c r="C12">
        <v>896</v>
      </c>
      <c r="D12">
        <v>706</v>
      </c>
      <c r="E12">
        <v>4125</v>
      </c>
      <c r="F12">
        <v>438</v>
      </c>
      <c r="G12">
        <v>4297</v>
      </c>
      <c r="H12">
        <v>1288</v>
      </c>
      <c r="I12">
        <v>9318</v>
      </c>
    </row>
    <row r="13" spans="1:9" x14ac:dyDescent="0.3">
      <c r="A13" t="s">
        <v>501</v>
      </c>
      <c r="D13">
        <v>207</v>
      </c>
      <c r="E13">
        <v>2525</v>
      </c>
      <c r="F13">
        <v>166</v>
      </c>
      <c r="G13">
        <v>2491</v>
      </c>
      <c r="H13">
        <v>373</v>
      </c>
      <c r="I13">
        <v>5016</v>
      </c>
    </row>
    <row r="14" spans="1:9" x14ac:dyDescent="0.3">
      <c r="A14" t="s">
        <v>502</v>
      </c>
      <c r="B14">
        <v>178</v>
      </c>
      <c r="C14">
        <v>1986</v>
      </c>
      <c r="D14">
        <v>459</v>
      </c>
      <c r="E14">
        <v>11420</v>
      </c>
      <c r="F14">
        <v>102</v>
      </c>
      <c r="G14">
        <v>1085</v>
      </c>
      <c r="H14">
        <v>739</v>
      </c>
      <c r="I14">
        <v>14491</v>
      </c>
    </row>
    <row r="15" spans="1:9" x14ac:dyDescent="0.3">
      <c r="A15" t="s">
        <v>503</v>
      </c>
      <c r="B15">
        <v>118</v>
      </c>
      <c r="C15">
        <v>263</v>
      </c>
      <c r="D15">
        <v>290</v>
      </c>
      <c r="E15">
        <v>683</v>
      </c>
      <c r="H15">
        <v>408</v>
      </c>
      <c r="I15">
        <v>946</v>
      </c>
    </row>
    <row r="16" spans="1:9" x14ac:dyDescent="0.3">
      <c r="A16" t="s">
        <v>504</v>
      </c>
      <c r="B16">
        <v>101</v>
      </c>
      <c r="C16">
        <v>446</v>
      </c>
      <c r="D16">
        <v>246</v>
      </c>
      <c r="E16">
        <v>1827</v>
      </c>
      <c r="F16">
        <v>214</v>
      </c>
      <c r="G16">
        <v>3294</v>
      </c>
      <c r="H16">
        <v>561</v>
      </c>
      <c r="I16">
        <v>5567</v>
      </c>
    </row>
    <row r="17" spans="1:9" x14ac:dyDescent="0.3">
      <c r="A17" t="s">
        <v>505</v>
      </c>
      <c r="B17">
        <v>85</v>
      </c>
      <c r="C17">
        <v>362</v>
      </c>
      <c r="D17">
        <v>570</v>
      </c>
      <c r="E17">
        <v>1813</v>
      </c>
      <c r="F17">
        <v>517</v>
      </c>
      <c r="G17">
        <v>2406</v>
      </c>
      <c r="H17">
        <v>1172</v>
      </c>
      <c r="I17">
        <v>4581</v>
      </c>
    </row>
    <row r="18" spans="1:9" x14ac:dyDescent="0.3">
      <c r="A18" t="s">
        <v>506</v>
      </c>
      <c r="D18">
        <v>265</v>
      </c>
      <c r="E18">
        <v>1023</v>
      </c>
      <c r="F18">
        <v>251</v>
      </c>
      <c r="G18">
        <v>1168</v>
      </c>
      <c r="H18">
        <v>516</v>
      </c>
      <c r="I18">
        <v>2191</v>
      </c>
    </row>
    <row r="19" spans="1:9" x14ac:dyDescent="0.3">
      <c r="A19" t="s">
        <v>507</v>
      </c>
      <c r="B19">
        <v>84</v>
      </c>
      <c r="C19">
        <v>359</v>
      </c>
      <c r="D19">
        <v>238</v>
      </c>
      <c r="E19">
        <v>964</v>
      </c>
      <c r="F19">
        <v>184</v>
      </c>
      <c r="G19">
        <v>1060</v>
      </c>
      <c r="H19">
        <v>506</v>
      </c>
      <c r="I19">
        <v>2383</v>
      </c>
    </row>
    <row r="20" spans="1:9" x14ac:dyDescent="0.3">
      <c r="A20" t="s">
        <v>508</v>
      </c>
      <c r="D20">
        <v>378</v>
      </c>
      <c r="E20">
        <v>1643</v>
      </c>
      <c r="F20">
        <v>312</v>
      </c>
      <c r="G20">
        <v>1852</v>
      </c>
      <c r="H20">
        <v>690</v>
      </c>
      <c r="I20">
        <v>3495</v>
      </c>
    </row>
    <row r="21" spans="1:9" x14ac:dyDescent="0.3">
      <c r="A21" t="s">
        <v>509</v>
      </c>
      <c r="B21">
        <v>81</v>
      </c>
      <c r="C21">
        <v>212</v>
      </c>
      <c r="D21">
        <v>387</v>
      </c>
      <c r="E21">
        <v>615</v>
      </c>
      <c r="F21">
        <v>331</v>
      </c>
      <c r="G21">
        <v>666</v>
      </c>
      <c r="H21">
        <v>799</v>
      </c>
      <c r="I21">
        <v>1493</v>
      </c>
    </row>
    <row r="22" spans="1:9" x14ac:dyDescent="0.3">
      <c r="B22">
        <f t="shared" ref="B22:G22" si="0">SUM(B4:B21)</f>
        <v>1811</v>
      </c>
      <c r="C22">
        <f t="shared" si="0"/>
        <v>7594</v>
      </c>
      <c r="D22">
        <f t="shared" si="0"/>
        <v>7323</v>
      </c>
      <c r="E22">
        <f t="shared" si="0"/>
        <v>40564</v>
      </c>
      <c r="F22">
        <f t="shared" si="0"/>
        <v>4651</v>
      </c>
      <c r="G22">
        <f t="shared" si="0"/>
        <v>27074</v>
      </c>
    </row>
    <row r="24" spans="1:9" ht="15" thickBot="1" x14ac:dyDescent="0.35"/>
    <row r="25" spans="1:9" x14ac:dyDescent="0.3">
      <c r="B25" s="16" t="s">
        <v>410</v>
      </c>
      <c r="C25" s="17"/>
      <c r="D25" s="17" t="s">
        <v>414</v>
      </c>
      <c r="E25" s="17"/>
      <c r="F25" s="17" t="s">
        <v>415</v>
      </c>
      <c r="G25" s="18"/>
    </row>
    <row r="26" spans="1:9" x14ac:dyDescent="0.3">
      <c r="B26" s="19" t="s">
        <v>511</v>
      </c>
      <c r="C26" s="20" t="s">
        <v>512</v>
      </c>
      <c r="D26" s="20" t="s">
        <v>511</v>
      </c>
      <c r="E26" s="20" t="s">
        <v>512</v>
      </c>
      <c r="F26" s="20" t="s">
        <v>511</v>
      </c>
      <c r="G26" s="21" t="s">
        <v>512</v>
      </c>
    </row>
    <row r="27" spans="1:9" x14ac:dyDescent="0.3">
      <c r="B27" s="22">
        <f t="shared" ref="B27:G27" si="1">SUM(B9:B26)</f>
        <v>2995</v>
      </c>
      <c r="C27" s="23">
        <f t="shared" si="1"/>
        <v>12933</v>
      </c>
      <c r="D27" s="23">
        <f t="shared" si="1"/>
        <v>12180</v>
      </c>
      <c r="E27" s="23">
        <f t="shared" si="1"/>
        <v>70720</v>
      </c>
      <c r="F27" s="23">
        <f t="shared" si="1"/>
        <v>7852</v>
      </c>
      <c r="G27" s="24">
        <f t="shared" si="1"/>
        <v>48726</v>
      </c>
    </row>
    <row r="28" spans="1:9" ht="15" thickBot="1" x14ac:dyDescent="0.35">
      <c r="B28" s="25">
        <v>2836</v>
      </c>
      <c r="C28" s="26">
        <v>11272</v>
      </c>
      <c r="D28" s="26">
        <v>13083</v>
      </c>
      <c r="E28" s="26">
        <v>96072</v>
      </c>
      <c r="F28" s="26">
        <v>2774</v>
      </c>
      <c r="G28" s="27">
        <v>17521</v>
      </c>
    </row>
    <row r="79" spans="1:9" x14ac:dyDescent="0.3">
      <c r="B79" s="15" t="s">
        <v>410</v>
      </c>
      <c r="C79" s="15"/>
      <c r="D79" s="15" t="s">
        <v>414</v>
      </c>
      <c r="E79" s="15"/>
      <c r="F79" s="15" t="s">
        <v>415</v>
      </c>
      <c r="G79" s="15"/>
      <c r="H79" s="15" t="s">
        <v>510</v>
      </c>
      <c r="I79" s="15"/>
    </row>
    <row r="80" spans="1:9" x14ac:dyDescent="0.3">
      <c r="A80" t="s">
        <v>472</v>
      </c>
      <c r="B80">
        <v>90</v>
      </c>
      <c r="C80">
        <v>265</v>
      </c>
      <c r="D80">
        <v>226</v>
      </c>
      <c r="E80">
        <v>1928</v>
      </c>
      <c r="H80">
        <v>316</v>
      </c>
      <c r="I80">
        <v>2193</v>
      </c>
    </row>
    <row r="81" spans="1:9" x14ac:dyDescent="0.3">
      <c r="A81" t="s">
        <v>473</v>
      </c>
      <c r="B81">
        <v>443</v>
      </c>
      <c r="C81">
        <v>723</v>
      </c>
      <c r="D81">
        <v>1226</v>
      </c>
      <c r="E81">
        <v>6560</v>
      </c>
      <c r="H81">
        <v>1669</v>
      </c>
      <c r="I81">
        <v>7283</v>
      </c>
    </row>
    <row r="82" spans="1:9" x14ac:dyDescent="0.3">
      <c r="A82" t="s">
        <v>474</v>
      </c>
      <c r="B82">
        <v>80</v>
      </c>
      <c r="C82">
        <v>319</v>
      </c>
      <c r="D82">
        <v>272</v>
      </c>
      <c r="E82">
        <v>1689</v>
      </c>
      <c r="H82">
        <v>352</v>
      </c>
      <c r="I82">
        <v>2008</v>
      </c>
    </row>
    <row r="83" spans="1:9" x14ac:dyDescent="0.3">
      <c r="A83" t="s">
        <v>475</v>
      </c>
      <c r="B83">
        <v>160</v>
      </c>
      <c r="C83">
        <v>436</v>
      </c>
      <c r="D83">
        <v>373</v>
      </c>
      <c r="E83">
        <v>1771</v>
      </c>
      <c r="F83">
        <v>325</v>
      </c>
      <c r="G83">
        <v>2369</v>
      </c>
      <c r="H83">
        <v>858</v>
      </c>
      <c r="I83">
        <v>4576</v>
      </c>
    </row>
    <row r="84" spans="1:9" x14ac:dyDescent="0.3">
      <c r="A84" t="s">
        <v>478</v>
      </c>
      <c r="B84">
        <v>280</v>
      </c>
      <c r="C84">
        <v>867</v>
      </c>
      <c r="D84">
        <v>680</v>
      </c>
      <c r="E84">
        <v>6976</v>
      </c>
      <c r="H84">
        <v>960</v>
      </c>
      <c r="I84">
        <v>7843</v>
      </c>
    </row>
    <row r="85" spans="1:9" x14ac:dyDescent="0.3">
      <c r="A85" t="s">
        <v>479</v>
      </c>
      <c r="B85">
        <v>124</v>
      </c>
      <c r="C85">
        <v>822</v>
      </c>
      <c r="D85">
        <v>1222</v>
      </c>
      <c r="E85">
        <v>8635</v>
      </c>
      <c r="H85">
        <v>1346</v>
      </c>
      <c r="I85">
        <v>9457</v>
      </c>
    </row>
    <row r="86" spans="1:9" x14ac:dyDescent="0.3">
      <c r="A86" t="s">
        <v>480</v>
      </c>
      <c r="B86">
        <v>156</v>
      </c>
      <c r="C86">
        <v>569</v>
      </c>
      <c r="D86">
        <v>1010</v>
      </c>
      <c r="E86">
        <v>5595</v>
      </c>
      <c r="H86">
        <v>1166</v>
      </c>
      <c r="I86">
        <v>6164</v>
      </c>
    </row>
    <row r="87" spans="1:9" x14ac:dyDescent="0.3">
      <c r="A87" t="s">
        <v>481</v>
      </c>
      <c r="B87">
        <v>104</v>
      </c>
      <c r="C87">
        <v>661</v>
      </c>
      <c r="D87">
        <v>294</v>
      </c>
      <c r="E87">
        <v>5140</v>
      </c>
      <c r="H87">
        <v>398</v>
      </c>
      <c r="I87">
        <v>5801</v>
      </c>
    </row>
    <row r="88" spans="1:9" x14ac:dyDescent="0.3">
      <c r="A88" t="s">
        <v>482</v>
      </c>
      <c r="B88">
        <v>104</v>
      </c>
      <c r="C88">
        <v>413</v>
      </c>
      <c r="D88">
        <v>386</v>
      </c>
      <c r="E88">
        <v>2869</v>
      </c>
      <c r="H88">
        <v>490</v>
      </c>
      <c r="I88">
        <v>3282</v>
      </c>
    </row>
    <row r="89" spans="1:9" x14ac:dyDescent="0.3">
      <c r="A89" t="s">
        <v>483</v>
      </c>
      <c r="B89">
        <v>80</v>
      </c>
      <c r="C89">
        <v>833</v>
      </c>
      <c r="D89">
        <v>242</v>
      </c>
      <c r="E89">
        <v>6961</v>
      </c>
      <c r="H89">
        <v>322</v>
      </c>
      <c r="I89">
        <v>7794</v>
      </c>
    </row>
    <row r="90" spans="1:9" x14ac:dyDescent="0.3">
      <c r="A90" t="s">
        <v>484</v>
      </c>
      <c r="B90">
        <v>100</v>
      </c>
      <c r="C90">
        <v>415</v>
      </c>
      <c r="D90">
        <v>165</v>
      </c>
      <c r="E90">
        <v>1797</v>
      </c>
      <c r="H90">
        <v>265</v>
      </c>
      <c r="I90">
        <v>2212</v>
      </c>
    </row>
    <row r="91" spans="1:9" x14ac:dyDescent="0.3">
      <c r="A91" t="s">
        <v>487</v>
      </c>
      <c r="B91">
        <v>184</v>
      </c>
      <c r="C91">
        <v>401</v>
      </c>
      <c r="D91">
        <v>910</v>
      </c>
      <c r="E91">
        <v>3598</v>
      </c>
      <c r="F91">
        <v>144</v>
      </c>
      <c r="G91">
        <v>2170</v>
      </c>
      <c r="H91">
        <v>1238</v>
      </c>
      <c r="I91">
        <v>6169</v>
      </c>
    </row>
    <row r="92" spans="1:9" x14ac:dyDescent="0.3">
      <c r="A92" t="s">
        <v>488</v>
      </c>
      <c r="B92">
        <v>196</v>
      </c>
      <c r="C92">
        <v>293</v>
      </c>
      <c r="D92">
        <v>671</v>
      </c>
      <c r="E92">
        <v>2919</v>
      </c>
      <c r="H92">
        <v>867</v>
      </c>
      <c r="I92">
        <v>3212</v>
      </c>
    </row>
    <row r="93" spans="1:9" x14ac:dyDescent="0.3">
      <c r="A93" t="s">
        <v>490</v>
      </c>
      <c r="B93">
        <v>105</v>
      </c>
      <c r="C93">
        <v>604</v>
      </c>
      <c r="D93">
        <v>70</v>
      </c>
      <c r="E93">
        <v>3474</v>
      </c>
      <c r="H93">
        <v>175</v>
      </c>
      <c r="I93">
        <v>4078</v>
      </c>
    </row>
    <row r="94" spans="1:9" x14ac:dyDescent="0.3">
      <c r="A94" t="s">
        <v>492</v>
      </c>
      <c r="B94">
        <v>182</v>
      </c>
      <c r="C94">
        <v>486</v>
      </c>
      <c r="D94">
        <v>871</v>
      </c>
      <c r="E94">
        <v>1864</v>
      </c>
      <c r="F94">
        <v>717</v>
      </c>
      <c r="G94">
        <v>1402</v>
      </c>
      <c r="H94">
        <v>1770</v>
      </c>
      <c r="I94">
        <v>3752</v>
      </c>
    </row>
    <row r="95" spans="1:9" x14ac:dyDescent="0.3">
      <c r="A95" t="s">
        <v>494</v>
      </c>
      <c r="B95">
        <v>87</v>
      </c>
      <c r="C95">
        <v>787</v>
      </c>
      <c r="D95">
        <v>334</v>
      </c>
      <c r="E95">
        <v>6394</v>
      </c>
      <c r="H95">
        <v>421</v>
      </c>
      <c r="I95">
        <v>7181</v>
      </c>
    </row>
    <row r="96" spans="1:9" x14ac:dyDescent="0.3">
      <c r="A96" t="s">
        <v>495</v>
      </c>
      <c r="B96">
        <v>96</v>
      </c>
      <c r="C96">
        <v>462</v>
      </c>
      <c r="D96">
        <v>797</v>
      </c>
      <c r="E96">
        <v>4667</v>
      </c>
      <c r="F96">
        <v>323</v>
      </c>
      <c r="G96">
        <v>3193</v>
      </c>
      <c r="H96">
        <v>1216</v>
      </c>
      <c r="I96">
        <v>8322</v>
      </c>
    </row>
    <row r="97" spans="1:9" x14ac:dyDescent="0.3">
      <c r="A97" t="s">
        <v>496</v>
      </c>
      <c r="B97">
        <v>76</v>
      </c>
      <c r="C97">
        <v>354</v>
      </c>
      <c r="D97">
        <v>534</v>
      </c>
      <c r="E97">
        <v>4099</v>
      </c>
      <c r="H97">
        <v>610</v>
      </c>
      <c r="I97">
        <v>4453</v>
      </c>
    </row>
    <row r="98" spans="1:9" x14ac:dyDescent="0.3">
      <c r="A98" t="s">
        <v>497</v>
      </c>
      <c r="D98">
        <v>360</v>
      </c>
      <c r="E98">
        <v>1441</v>
      </c>
      <c r="F98">
        <v>244</v>
      </c>
      <c r="G98">
        <v>1126</v>
      </c>
      <c r="H98">
        <v>604</v>
      </c>
      <c r="I98">
        <v>2567</v>
      </c>
    </row>
    <row r="99" spans="1:9" x14ac:dyDescent="0.3">
      <c r="A99" t="s">
        <v>498</v>
      </c>
      <c r="D99">
        <v>240</v>
      </c>
      <c r="E99">
        <v>2568</v>
      </c>
      <c r="F99">
        <v>140</v>
      </c>
      <c r="G99">
        <v>3006</v>
      </c>
      <c r="H99">
        <v>380</v>
      </c>
      <c r="I99">
        <v>5574</v>
      </c>
    </row>
    <row r="100" spans="1:9" x14ac:dyDescent="0.3">
      <c r="A100" t="s">
        <v>499</v>
      </c>
      <c r="B100">
        <v>87</v>
      </c>
      <c r="C100">
        <v>627</v>
      </c>
      <c r="D100">
        <v>989</v>
      </c>
      <c r="E100">
        <v>3443</v>
      </c>
      <c r="F100">
        <v>881</v>
      </c>
      <c r="G100">
        <v>4255</v>
      </c>
      <c r="H100">
        <v>1957</v>
      </c>
      <c r="I100">
        <v>8325</v>
      </c>
    </row>
    <row r="101" spans="1:9" x14ac:dyDescent="0.3">
      <c r="A101" t="s">
        <v>500</v>
      </c>
      <c r="B101">
        <v>102</v>
      </c>
      <c r="C101">
        <v>935</v>
      </c>
      <c r="D101">
        <v>1211</v>
      </c>
      <c r="E101">
        <v>11684</v>
      </c>
      <c r="H101">
        <v>1313</v>
      </c>
      <c r="I101">
        <v>12619</v>
      </c>
    </row>
    <row r="102" spans="1:9" x14ac:dyDescent="0.3">
      <c r="B102">
        <f t="shared" ref="B102:G102" si="2">SUM(B80:B101)</f>
        <v>2836</v>
      </c>
      <c r="C102">
        <f t="shared" si="2"/>
        <v>11272</v>
      </c>
      <c r="D102">
        <f t="shared" si="2"/>
        <v>13083</v>
      </c>
      <c r="E102">
        <f t="shared" si="2"/>
        <v>96072</v>
      </c>
      <c r="F102">
        <f t="shared" si="2"/>
        <v>2774</v>
      </c>
      <c r="G102">
        <f t="shared" si="2"/>
        <v>17521</v>
      </c>
    </row>
    <row r="103" spans="1:9" x14ac:dyDescent="0.3">
      <c r="C103">
        <f>C102/B102</f>
        <v>3.9746121297602257</v>
      </c>
      <c r="E103">
        <f>E102/D102</f>
        <v>7.3432698922265534</v>
      </c>
      <c r="G103">
        <f>G102/F102</f>
        <v>6.3161499639509735</v>
      </c>
    </row>
  </sheetData>
  <mergeCells count="11">
    <mergeCell ref="B79:C79"/>
    <mergeCell ref="D79:E79"/>
    <mergeCell ref="F79:G79"/>
    <mergeCell ref="H79:I79"/>
    <mergeCell ref="B2:C2"/>
    <mergeCell ref="D2:E2"/>
    <mergeCell ref="F2:G2"/>
    <mergeCell ref="H2:I2"/>
    <mergeCell ref="B25:C25"/>
    <mergeCell ref="D25:E25"/>
    <mergeCell ref="F25:G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A34A-A227-453D-8451-B997059A3E67}">
  <dimension ref="A2:D10"/>
  <sheetViews>
    <sheetView topLeftCell="A27" workbookViewId="0">
      <selection activeCell="G42" sqref="G42"/>
    </sheetView>
  </sheetViews>
  <sheetFormatPr defaultRowHeight="14.4" x14ac:dyDescent="0.3"/>
  <cols>
    <col min="1" max="1" width="16.77734375" bestFit="1" customWidth="1"/>
    <col min="3" max="3" width="14.77734375" customWidth="1"/>
  </cols>
  <sheetData>
    <row r="2" spans="1:4" ht="15" thickBot="1" x14ac:dyDescent="0.35"/>
    <row r="3" spans="1:4" x14ac:dyDescent="0.3">
      <c r="A3" s="28"/>
      <c r="B3" s="29" t="s">
        <v>511</v>
      </c>
      <c r="C3" s="29" t="s">
        <v>512</v>
      </c>
      <c r="D3" s="30"/>
    </row>
    <row r="4" spans="1:4" x14ac:dyDescent="0.3">
      <c r="A4" s="22" t="s">
        <v>513</v>
      </c>
      <c r="B4" s="23">
        <v>2995</v>
      </c>
      <c r="C4" s="23">
        <v>12933</v>
      </c>
      <c r="D4" s="24">
        <f>ROUND(C4/B4,2)</f>
        <v>4.32</v>
      </c>
    </row>
    <row r="5" spans="1:4" x14ac:dyDescent="0.3">
      <c r="A5" s="22" t="s">
        <v>514</v>
      </c>
      <c r="B5" s="23">
        <v>12180</v>
      </c>
      <c r="C5" s="23">
        <v>70720</v>
      </c>
      <c r="D5" s="24">
        <f t="shared" ref="D5:D10" si="0">ROUND(C5/B5,2)</f>
        <v>5.81</v>
      </c>
    </row>
    <row r="6" spans="1:4" x14ac:dyDescent="0.3">
      <c r="A6" s="22" t="s">
        <v>515</v>
      </c>
      <c r="B6" s="23">
        <v>7852</v>
      </c>
      <c r="C6" s="23">
        <v>48726</v>
      </c>
      <c r="D6" s="24">
        <f t="shared" si="0"/>
        <v>6.21</v>
      </c>
    </row>
    <row r="7" spans="1:4" x14ac:dyDescent="0.3">
      <c r="A7" s="22"/>
      <c r="B7" s="23" t="s">
        <v>511</v>
      </c>
      <c r="C7" s="23" t="s">
        <v>512</v>
      </c>
      <c r="D7" s="24"/>
    </row>
    <row r="8" spans="1:4" x14ac:dyDescent="0.3">
      <c r="A8" s="22" t="s">
        <v>516</v>
      </c>
      <c r="B8" s="23">
        <v>2836</v>
      </c>
      <c r="C8" s="23">
        <v>11272</v>
      </c>
      <c r="D8" s="24">
        <f t="shared" si="0"/>
        <v>3.97</v>
      </c>
    </row>
    <row r="9" spans="1:4" x14ac:dyDescent="0.3">
      <c r="A9" s="22" t="s">
        <v>517</v>
      </c>
      <c r="B9" s="23">
        <v>13083</v>
      </c>
      <c r="C9" s="23">
        <v>96072</v>
      </c>
      <c r="D9" s="24">
        <f t="shared" si="0"/>
        <v>7.34</v>
      </c>
    </row>
    <row r="10" spans="1:4" ht="15" thickBot="1" x14ac:dyDescent="0.35">
      <c r="A10" s="25" t="s">
        <v>518</v>
      </c>
      <c r="B10" s="26">
        <v>2774</v>
      </c>
      <c r="C10" s="26">
        <v>17521</v>
      </c>
      <c r="D10" s="27">
        <f t="shared" si="0"/>
        <v>6.32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6 o B 7 W V E Y R F i m A A A A 9 g A A A B I A H A B D b 2 5 m a W c v U G F j a 2 F n Z S 5 4 b W w g o h g A K K A U A A A A A A A A A A A A A A A A A A A A A A A A A A A A h Y + 9 D o I w G E V f h X S n P 2 C i k o 8 y O L h I Y k J i X J t a o R G K o c X y b g 4 + k q 8 g R l E 3 x 3 v u G e 6 9 X 2 + Q D U 0 d X F R n d W t S x D B F g T K y P W h T p q h 3 x 3 C B M g 5 b I U + i V M E o G 5 s M 9 p C i y r l z Q o j 3 H v s Y t 1 1 J I k o Z 2 e e b Q l a q E e g j 6 / 9 y q I 1 1 w k i F O O x e Y 3 i E W T z D b L 7 E F M g E I d f m K 0 T j 3 m f 7 A 2 H V 1 6 7 v F F c m L N Z A p g j k / Y E / A F B L A w Q U A A I A C A D q g H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o B 7 W X H Q 1 q d d A Q A A 5 Q Q A A B M A H A B G b 3 J t d W x h c y 9 T Z W N 0 a W 9 u M S 5 t I K I Y A C i g F A A A A A A A A A A A A A A A A A A A A A A A A A A A A O V S 0 U r D M B R 9 L / Q f Q v b S S d P S I k M n E 9 z Y V P B p m / g g P q R p b I t t U p J b u j H 8 d 5 N V m c p Q G A q C e c i 9 n F x O T k 6 O 5 g w K K d C i q 9 G Z 6 7 i O z q n i K e r h J U 1 K j i K M R q j k 4 D r I r I V s F O M G u e N J M F a y 1 V x N p A A u Q H s 4 B 6 j 1 M A z b t g 1 q J W u u Y J 0 1 q g m Y r A K d h W 8 Y y Z o i 5 T p M Q B J a 1 2 X B q L 2 f K A q c t H n B c p K n C e E a L M C p L k x L B n F 0 f I L 7 f q e k h 6 c r U J S B 0 d o p n S l Z o S u o S q v Y 1 m C L e 5 1 m H 2 0 2 e C L L p h I R 9 h G e X V / e z q d B W 5 O k l O y J g J 0 d C s g J y 4 s y 9 a L T P j p H y 4 v x z d T U I 9 v P z f Z + o o + f D e s r a f w z p L E h N a z 3 c 9 k u e G n + R a r R Q b T 4 Y e f U J K c i s z 6 t a 2 7 N 2 f o S L B U V + l G q q n u A P d T e V 7 b 6 H x w E M 4 + A r + C T C T v 8 u e 8 6 h d g r Y l / S 4 n + a t H j w C 0 n 7 n v S g p O 2 j / e N J e w F Q S w E C L Q A U A A I A C A D q g H t Z U R h E W K Y A A A D 2 A A A A E g A A A A A A A A A A A A A A A A A A A A A A Q 2 9 u Z m l n L 1 B h Y 2 t h Z 2 U u e G 1 s U E s B A i 0 A F A A C A A g A 6 o B 7 W Q / K 6 a u k A A A A 6 Q A A A B M A A A A A A A A A A A A A A A A A 8 g A A A F t D b 2 5 0 Z W 5 0 X 1 R 5 c G V z X S 5 4 b W x Q S w E C L Q A U A A I A C A D q g H t Z c d D W p 1 0 B A A D l B A A A E w A A A A A A A A A A A A A A A A D j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E Q A A A A A A A A s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R d W V y e U l E I i B W Y W x 1 Z T 0 i c 2 Y 5 N T F j Z G J l L T Q 2 Z m E t N D A z O C 0 5 N z d h L T U 4 Z T c x Z j I 4 N z E 0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d U M T c 6 M T Q 6 M T Q u M D g x M D I 2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2 h h b m d l Z C B U e X B l L n t D b 2 x 1 b W 4 x L D B 9 J n F 1 b 3 Q 7 L C Z x d W 9 0 O 1 N l Y 3 R p b 2 4 x L 1 R h Y m x l I D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v Q 2 h h b m d l Z C B U e X B l L n t D b 2 x 1 b W 4 x L D B 9 J n F 1 b 3 Q 7 L C Z x d W 9 0 O 1 N l Y 3 R p b 2 4 x L 1 R h Y m x l I D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R d W V y e U l E I i B W Y W x 1 Z T 0 i c z M 3 Y m M 2 N T g 4 L T A 2 Y W M t N G V l Z i 0 5 M T J m L T U y M j k w M m Q 3 O G R m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d U M T c 6 M T Q 6 M T Q u M D g z M T I 5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v Q 2 h h b m d l Z C B U e X B l L n t D b 2 x 1 b W 4 x L D B 9 J n F 1 b 3 Q 7 L C Z x d W 9 0 O 1 N l Y 3 R p b 2 4 x L 1 R h Y m x l I D I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I v Q 2 h h b m d l Z C B U e X B l L n t D b 2 x 1 b W 4 x L D B 9 J n F 1 b 3 Q 7 L C Z x d W 9 0 O 1 N l Y 3 R p b 2 4 x L 1 R h Y m x l I D I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H j R J k O S p k O c z 5 3 t b Q l k W A A A A A A C A A A A A A A Q Z g A A A A E A A C A A A A A n f A z M O m 3 3 r Y o G m 1 i L Y O B U t V 9 F l 7 a 6 W b M r s Q 2 a 3 X S 1 J w A A A A A O g A A A A A I A A C A A A A C Z V P Q B L u I m + + G G o i G X V d G n e z q e 8 N X j R M g l U 0 n s O 5 b r w F A A A A D M p n y A m U a t Z t h M i c w 5 9 F K 0 4 n + m n 4 3 S p 8 5 C 0 / 0 q y 3 m Y a 0 D K 5 R a b p R m h h Z 8 t G c 2 S 5 x 8 Y n E Z 7 4 z k 9 4 V 0 D E A J f 4 t l S H B 4 + L z e Y s I a J i k f c 0 U H j + 0 A A A A B U V S T E 4 u p p v M l 6 E z z + 0 7 P u + o r n N w K w p i I C y E m I 7 3 7 K 6 I K 5 Y a J e L M j 0 K x J J i r 0 v K m b S i y j X G 2 W S L Y L 0 L A P S 7 y Y Z < / D a t a M a s h u p > 
</file>

<file path=customXml/itemProps1.xml><?xml version="1.0" encoding="utf-8"?>
<ds:datastoreItem xmlns:ds="http://schemas.openxmlformats.org/officeDocument/2006/customXml" ds:itemID="{790F71D1-32C2-4E7F-AAA2-5B4D01E6E4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file </vt:lpstr>
      <vt:lpstr>Cleaned raw</vt:lpstr>
      <vt:lpstr>PIVOT</vt:lpstr>
      <vt:lpstr>Cleaned PIVOT</vt:lpstr>
      <vt:lpstr>Vis type_1</vt:lpstr>
      <vt:lpstr>Vis type_2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Lakshmanan, Nachu</dc:creator>
  <cp:lastModifiedBy>Lakshmanan, Nachu</cp:lastModifiedBy>
  <dcterms:created xsi:type="dcterms:W3CDTF">2024-11-27T16:35:10Z</dcterms:created>
  <dcterms:modified xsi:type="dcterms:W3CDTF">2025-01-02T15:56:00Z</dcterms:modified>
</cp:coreProperties>
</file>