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Hebrew University\CFS Individual difrences\Writeups\Final data used in paper\Experiment 3\"/>
    </mc:Choice>
  </mc:AlternateContent>
  <bookViews>
    <workbookView xWindow="0" yWindow="30" windowWidth="22980" windowHeight="9555"/>
  </bookViews>
  <sheets>
    <sheet name="CFS_RMS_corr" sheetId="1" r:id="rId1"/>
    <sheet name="rms_rms_corr" sheetId="2" r:id="rId2"/>
    <sheet name="cfs_cfs_corr" sheetId="3" r:id="rId3"/>
  </sheets>
  <calcPr calcId="152511"/>
</workbook>
</file>

<file path=xl/calcChain.xml><?xml version="1.0" encoding="utf-8"?>
<calcChain xmlns="http://schemas.openxmlformats.org/spreadsheetml/2006/main">
  <c r="X19" i="3" l="1"/>
  <c r="X18" i="3"/>
  <c r="W18" i="1"/>
  <c r="W17" i="1"/>
  <c r="W21" i="2"/>
  <c r="W20" i="2"/>
  <c r="Q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27" i="3"/>
  <c r="R27" i="3" s="1"/>
  <c r="P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L38" i="2"/>
  <c r="Q37" i="2" s="1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N37" i="2"/>
  <c r="L37" i="2"/>
  <c r="Q30" i="2"/>
  <c r="R30" i="2"/>
  <c r="S30" i="2"/>
  <c r="T30" i="2"/>
  <c r="R31" i="2"/>
  <c r="S31" i="2"/>
  <c r="T31" i="2"/>
  <c r="S32" i="2"/>
  <c r="T32" i="2"/>
  <c r="T33" i="2"/>
  <c r="Q29" i="2"/>
  <c r="R29" i="2"/>
  <c r="S29" i="2"/>
  <c r="T29" i="2"/>
  <c r="P29" i="2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36" i="1"/>
  <c r="R36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O29" i="1"/>
  <c r="O30" i="1"/>
  <c r="O31" i="1"/>
  <c r="O32" i="1"/>
  <c r="O33" i="1"/>
  <c r="O28" i="1"/>
  <c r="W7" i="1"/>
  <c r="W8" i="1"/>
  <c r="W9" i="1"/>
  <c r="W10" i="1"/>
  <c r="W11" i="1"/>
  <c r="W6" i="1"/>
  <c r="S36" i="1" l="1"/>
  <c r="T36" i="1"/>
</calcChain>
</file>

<file path=xl/sharedStrings.xml><?xml version="1.0" encoding="utf-8"?>
<sst xmlns="http://schemas.openxmlformats.org/spreadsheetml/2006/main" count="292" uniqueCount="87">
  <si>
    <t/>
  </si>
  <si>
    <t>Correlations</t>
  </si>
  <si>
    <t>RT.1.000000000000000</t>
  </si>
  <si>
    <t>RT.2.000000000000000</t>
  </si>
  <si>
    <t>RT.3.000000000000000</t>
  </si>
  <si>
    <t>RT.4.000000000000000</t>
  </si>
  <si>
    <t>RT.5.000000000000000</t>
  </si>
  <si>
    <t>RT.6.000000000000000</t>
  </si>
  <si>
    <t>RMS.RT.1.000000000000000</t>
  </si>
  <si>
    <t>Pearson Correlation</t>
  </si>
  <si>
    <t>Sig. (2-tailed)</t>
  </si>
  <si>
    <t>N</t>
  </si>
  <si>
    <t>RMS.RT.2.000000000000000</t>
  </si>
  <si>
    <t>RMS.RT.3.000000000000000</t>
  </si>
  <si>
    <t>RMS.RT.4.000000000000000</t>
  </si>
  <si>
    <t>RMS.RT.5.000000000000000</t>
  </si>
  <si>
    <t>RMS.RT.6.000000000000000</t>
  </si>
  <si>
    <t>**. Correlation is significant at the 0.01 level (2-tailed).</t>
  </si>
  <si>
    <t>*. Correlation is significant at the 0.05 level (2-tailed).</t>
  </si>
  <si>
    <r>
      <t>.626</t>
    </r>
    <r>
      <rPr>
        <vertAlign val="superscript"/>
        <sz val="9"/>
        <color indexed="8"/>
        <rFont val="Arial"/>
      </rPr>
      <t>**</t>
    </r>
  </si>
  <si>
    <r>
      <t>.491</t>
    </r>
    <r>
      <rPr>
        <vertAlign val="superscript"/>
        <sz val="9"/>
        <color indexed="8"/>
        <rFont val="Arial"/>
      </rPr>
      <t>**</t>
    </r>
  </si>
  <si>
    <r>
      <t>.451</t>
    </r>
    <r>
      <rPr>
        <vertAlign val="superscript"/>
        <sz val="9"/>
        <color indexed="8"/>
        <rFont val="Arial"/>
      </rPr>
      <t>**</t>
    </r>
  </si>
  <si>
    <r>
      <t>.347</t>
    </r>
    <r>
      <rPr>
        <vertAlign val="superscript"/>
        <sz val="9"/>
        <color indexed="8"/>
        <rFont val="Arial"/>
      </rPr>
      <t>*</t>
    </r>
  </si>
  <si>
    <r>
      <t>.296</t>
    </r>
    <r>
      <rPr>
        <vertAlign val="superscript"/>
        <sz val="9"/>
        <color indexed="8"/>
        <rFont val="Arial"/>
      </rPr>
      <t>*</t>
    </r>
  </si>
  <si>
    <r>
      <t>.640</t>
    </r>
    <r>
      <rPr>
        <vertAlign val="superscript"/>
        <sz val="9"/>
        <color indexed="8"/>
        <rFont val="Arial"/>
      </rPr>
      <t>**</t>
    </r>
  </si>
  <si>
    <r>
      <t>.502</t>
    </r>
    <r>
      <rPr>
        <vertAlign val="superscript"/>
        <sz val="9"/>
        <color indexed="8"/>
        <rFont val="Arial"/>
      </rPr>
      <t>**</t>
    </r>
  </si>
  <si>
    <r>
      <t>.490</t>
    </r>
    <r>
      <rPr>
        <vertAlign val="superscript"/>
        <sz val="9"/>
        <color indexed="8"/>
        <rFont val="Arial"/>
      </rPr>
      <t>**</t>
    </r>
  </si>
  <si>
    <r>
      <t>.429</t>
    </r>
    <r>
      <rPr>
        <vertAlign val="superscript"/>
        <sz val="9"/>
        <color indexed="8"/>
        <rFont val="Arial"/>
      </rPr>
      <t>**</t>
    </r>
  </si>
  <si>
    <r>
      <t>.380</t>
    </r>
    <r>
      <rPr>
        <vertAlign val="superscript"/>
        <sz val="9"/>
        <color indexed="8"/>
        <rFont val="Arial"/>
      </rPr>
      <t>**</t>
    </r>
  </si>
  <si>
    <r>
      <t>.280</t>
    </r>
    <r>
      <rPr>
        <vertAlign val="superscript"/>
        <sz val="9"/>
        <color indexed="8"/>
        <rFont val="Arial"/>
      </rPr>
      <t>*</t>
    </r>
  </si>
  <si>
    <r>
      <t>.591</t>
    </r>
    <r>
      <rPr>
        <vertAlign val="superscript"/>
        <sz val="9"/>
        <color indexed="8"/>
        <rFont val="Arial"/>
      </rPr>
      <t>**</t>
    </r>
  </si>
  <si>
    <r>
      <t>.507</t>
    </r>
    <r>
      <rPr>
        <vertAlign val="superscript"/>
        <sz val="9"/>
        <color indexed="8"/>
        <rFont val="Arial"/>
      </rPr>
      <t>**</t>
    </r>
  </si>
  <si>
    <r>
      <t>.504</t>
    </r>
    <r>
      <rPr>
        <vertAlign val="superscript"/>
        <sz val="9"/>
        <color indexed="8"/>
        <rFont val="Arial"/>
      </rPr>
      <t>**</t>
    </r>
  </si>
  <si>
    <r>
      <t>.483</t>
    </r>
    <r>
      <rPr>
        <vertAlign val="superscript"/>
        <sz val="9"/>
        <color indexed="8"/>
        <rFont val="Arial"/>
      </rPr>
      <t>**</t>
    </r>
  </si>
  <si>
    <r>
      <t>.397</t>
    </r>
    <r>
      <rPr>
        <vertAlign val="superscript"/>
        <sz val="9"/>
        <color indexed="8"/>
        <rFont val="Arial"/>
      </rPr>
      <t>**</t>
    </r>
  </si>
  <si>
    <r>
      <t>.409</t>
    </r>
    <r>
      <rPr>
        <vertAlign val="superscript"/>
        <sz val="9"/>
        <color indexed="8"/>
        <rFont val="Arial"/>
      </rPr>
      <t>**</t>
    </r>
  </si>
  <si>
    <r>
      <t>.354</t>
    </r>
    <r>
      <rPr>
        <vertAlign val="superscript"/>
        <sz val="9"/>
        <color indexed="8"/>
        <rFont val="Arial"/>
      </rPr>
      <t>*</t>
    </r>
  </si>
  <si>
    <r>
      <t>.414</t>
    </r>
    <r>
      <rPr>
        <vertAlign val="superscript"/>
        <sz val="9"/>
        <color indexed="8"/>
        <rFont val="Arial"/>
      </rPr>
      <t>**</t>
    </r>
  </si>
  <si>
    <r>
      <t>.426</t>
    </r>
    <r>
      <rPr>
        <vertAlign val="superscript"/>
        <sz val="9"/>
        <color indexed="8"/>
        <rFont val="Arial"/>
      </rPr>
      <t>**</t>
    </r>
  </si>
  <si>
    <r>
      <t>.476</t>
    </r>
    <r>
      <rPr>
        <vertAlign val="superscript"/>
        <sz val="9"/>
        <color indexed="8"/>
        <rFont val="Arial"/>
      </rPr>
      <t>**</t>
    </r>
  </si>
  <si>
    <r>
      <t>.439</t>
    </r>
    <r>
      <rPr>
        <vertAlign val="superscript"/>
        <sz val="9"/>
        <color indexed="8"/>
        <rFont val="Arial"/>
      </rPr>
      <t>**</t>
    </r>
  </si>
  <si>
    <r>
      <t>.421</t>
    </r>
    <r>
      <rPr>
        <vertAlign val="superscript"/>
        <sz val="9"/>
        <color indexed="8"/>
        <rFont val="Arial"/>
      </rPr>
      <t>**</t>
    </r>
  </si>
  <si>
    <r>
      <t>.405</t>
    </r>
    <r>
      <rPr>
        <vertAlign val="superscript"/>
        <sz val="9"/>
        <color indexed="8"/>
        <rFont val="Arial"/>
      </rPr>
      <t>**</t>
    </r>
  </si>
  <si>
    <r>
      <t>.487</t>
    </r>
    <r>
      <rPr>
        <vertAlign val="superscript"/>
        <sz val="9"/>
        <color indexed="8"/>
        <rFont val="Arial"/>
      </rPr>
      <t>**</t>
    </r>
  </si>
  <si>
    <r>
      <t>.440</t>
    </r>
    <r>
      <rPr>
        <vertAlign val="superscript"/>
        <sz val="9"/>
        <color indexed="8"/>
        <rFont val="Arial"/>
      </rPr>
      <t>**</t>
    </r>
  </si>
  <si>
    <r>
      <t>.569</t>
    </r>
    <r>
      <rPr>
        <vertAlign val="superscript"/>
        <sz val="9"/>
        <color indexed="8"/>
        <rFont val="Arial"/>
      </rPr>
      <t>**</t>
    </r>
  </si>
  <si>
    <r>
      <t>.457</t>
    </r>
    <r>
      <rPr>
        <vertAlign val="superscript"/>
        <sz val="9"/>
        <color indexed="8"/>
        <rFont val="Arial"/>
      </rPr>
      <t>**</t>
    </r>
  </si>
  <si>
    <r>
      <t>.471</t>
    </r>
    <r>
      <rPr>
        <vertAlign val="superscript"/>
        <sz val="9"/>
        <color indexed="8"/>
        <rFont val="Arial"/>
      </rPr>
      <t>**</t>
    </r>
  </si>
  <si>
    <r>
      <t>.470</t>
    </r>
    <r>
      <rPr>
        <vertAlign val="superscript"/>
        <sz val="9"/>
        <color indexed="8"/>
        <rFont val="Arial"/>
      </rPr>
      <t>**</t>
    </r>
  </si>
  <si>
    <r>
      <t>.541</t>
    </r>
    <r>
      <rPr>
        <vertAlign val="superscript"/>
        <sz val="9"/>
        <color indexed="8"/>
        <rFont val="Arial"/>
      </rPr>
      <t>**</t>
    </r>
  </si>
  <si>
    <r>
      <t>.625</t>
    </r>
    <r>
      <rPr>
        <vertAlign val="superscript"/>
        <sz val="9"/>
        <color indexed="8"/>
        <rFont val="Arial"/>
      </rPr>
      <t>**</t>
    </r>
  </si>
  <si>
    <t>cfs</t>
  </si>
  <si>
    <t>rms</t>
  </si>
  <si>
    <t>dist</t>
  </si>
  <si>
    <t>absolut dist</t>
  </si>
  <si>
    <t>r</t>
  </si>
  <si>
    <t>fisher transformed</t>
  </si>
  <si>
    <r>
      <t>.918</t>
    </r>
    <r>
      <rPr>
        <vertAlign val="superscript"/>
        <sz val="9"/>
        <color indexed="8"/>
        <rFont val="Arial"/>
        <family val="2"/>
      </rPr>
      <t>**</t>
    </r>
  </si>
  <si>
    <r>
      <t>.722</t>
    </r>
    <r>
      <rPr>
        <vertAlign val="superscript"/>
        <sz val="9"/>
        <color indexed="8"/>
        <rFont val="Arial"/>
        <family val="2"/>
      </rPr>
      <t>**</t>
    </r>
  </si>
  <si>
    <r>
      <t>.354</t>
    </r>
    <r>
      <rPr>
        <vertAlign val="superscript"/>
        <sz val="9"/>
        <color indexed="8"/>
        <rFont val="Arial"/>
        <family val="2"/>
      </rPr>
      <t>*</t>
    </r>
  </si>
  <si>
    <r>
      <t>.897</t>
    </r>
    <r>
      <rPr>
        <vertAlign val="superscript"/>
        <sz val="9"/>
        <color indexed="8"/>
        <rFont val="Arial"/>
        <family val="2"/>
      </rPr>
      <t>**</t>
    </r>
  </si>
  <si>
    <r>
      <t>.557</t>
    </r>
    <r>
      <rPr>
        <vertAlign val="superscript"/>
        <sz val="9"/>
        <color indexed="8"/>
        <rFont val="Arial"/>
        <family val="2"/>
      </rPr>
      <t>**</t>
    </r>
  </si>
  <si>
    <r>
      <t>.450</t>
    </r>
    <r>
      <rPr>
        <vertAlign val="superscript"/>
        <sz val="9"/>
        <color indexed="8"/>
        <rFont val="Arial"/>
        <family val="2"/>
      </rPr>
      <t>**</t>
    </r>
  </si>
  <si>
    <r>
      <t>.466</t>
    </r>
    <r>
      <rPr>
        <vertAlign val="superscript"/>
        <sz val="9"/>
        <color indexed="8"/>
        <rFont val="Arial"/>
        <family val="2"/>
      </rPr>
      <t>**</t>
    </r>
  </si>
  <si>
    <r>
      <t>.728</t>
    </r>
    <r>
      <rPr>
        <vertAlign val="superscript"/>
        <sz val="9"/>
        <color indexed="8"/>
        <rFont val="Arial"/>
        <family val="2"/>
      </rPr>
      <t>**</t>
    </r>
  </si>
  <si>
    <r>
      <t>.652</t>
    </r>
    <r>
      <rPr>
        <vertAlign val="superscript"/>
        <sz val="9"/>
        <color indexed="8"/>
        <rFont val="Arial"/>
        <family val="2"/>
      </rPr>
      <t>**</t>
    </r>
  </si>
  <si>
    <r>
      <t>.684</t>
    </r>
    <r>
      <rPr>
        <vertAlign val="superscript"/>
        <sz val="9"/>
        <color indexed="8"/>
        <rFont val="Arial"/>
        <family val="2"/>
      </rPr>
      <t>**</t>
    </r>
  </si>
  <si>
    <r>
      <t>.895</t>
    </r>
    <r>
      <rPr>
        <vertAlign val="superscript"/>
        <sz val="9"/>
        <color indexed="8"/>
        <rFont val="Arial"/>
        <family val="2"/>
      </rPr>
      <t>**</t>
    </r>
  </si>
  <si>
    <r>
      <t>.863</t>
    </r>
    <r>
      <rPr>
        <vertAlign val="superscript"/>
        <sz val="9"/>
        <color indexed="8"/>
        <rFont val="Arial"/>
        <family val="2"/>
      </rPr>
      <t>**</t>
    </r>
  </si>
  <si>
    <r>
      <t>.954</t>
    </r>
    <r>
      <rPr>
        <vertAlign val="superscript"/>
        <sz val="9"/>
        <color indexed="8"/>
        <rFont val="Arial"/>
        <family val="2"/>
      </rPr>
      <t>**</t>
    </r>
  </si>
  <si>
    <t>contrast</t>
  </si>
  <si>
    <t>log contrast</t>
  </si>
  <si>
    <t>abs dist</t>
  </si>
  <si>
    <t>(note that abs dist and dist are the same)</t>
  </si>
  <si>
    <r>
      <t>.917</t>
    </r>
    <r>
      <rPr>
        <vertAlign val="superscript"/>
        <sz val="9"/>
        <color indexed="8"/>
        <rFont val="Arial"/>
        <family val="2"/>
      </rPr>
      <t>**</t>
    </r>
  </si>
  <si>
    <r>
      <t>.845</t>
    </r>
    <r>
      <rPr>
        <vertAlign val="superscript"/>
        <sz val="9"/>
        <color indexed="8"/>
        <rFont val="Arial"/>
        <family val="2"/>
      </rPr>
      <t>**</t>
    </r>
  </si>
  <si>
    <r>
      <t>.708</t>
    </r>
    <r>
      <rPr>
        <vertAlign val="superscript"/>
        <sz val="9"/>
        <color indexed="8"/>
        <rFont val="Arial"/>
        <family val="2"/>
      </rPr>
      <t>**</t>
    </r>
  </si>
  <si>
    <r>
      <t>.731</t>
    </r>
    <r>
      <rPr>
        <vertAlign val="superscript"/>
        <sz val="9"/>
        <color indexed="8"/>
        <rFont val="Arial"/>
        <family val="2"/>
      </rPr>
      <t>**</t>
    </r>
  </si>
  <si>
    <r>
      <t>.666</t>
    </r>
    <r>
      <rPr>
        <vertAlign val="superscript"/>
        <sz val="9"/>
        <color indexed="8"/>
        <rFont val="Arial"/>
        <family val="2"/>
      </rPr>
      <t>**</t>
    </r>
  </si>
  <si>
    <r>
      <t>.817</t>
    </r>
    <r>
      <rPr>
        <vertAlign val="superscript"/>
        <sz val="9"/>
        <color indexed="8"/>
        <rFont val="Arial"/>
        <family val="2"/>
      </rPr>
      <t>**</t>
    </r>
  </si>
  <si>
    <r>
      <t>.835</t>
    </r>
    <r>
      <rPr>
        <vertAlign val="superscript"/>
        <sz val="9"/>
        <color indexed="8"/>
        <rFont val="Arial"/>
        <family val="2"/>
      </rPr>
      <t>**</t>
    </r>
  </si>
  <si>
    <r>
      <t>.796</t>
    </r>
    <r>
      <rPr>
        <vertAlign val="superscript"/>
        <sz val="9"/>
        <color indexed="8"/>
        <rFont val="Arial"/>
        <family val="2"/>
      </rPr>
      <t>**</t>
    </r>
  </si>
  <si>
    <r>
      <t>.914</t>
    </r>
    <r>
      <rPr>
        <vertAlign val="superscript"/>
        <sz val="9"/>
        <color indexed="8"/>
        <rFont val="Arial"/>
        <family val="2"/>
      </rPr>
      <t>**</t>
    </r>
  </si>
  <si>
    <r>
      <t>.925</t>
    </r>
    <r>
      <rPr>
        <vertAlign val="superscript"/>
        <sz val="9"/>
        <color indexed="8"/>
        <rFont val="Arial"/>
        <family val="2"/>
      </rPr>
      <t>**</t>
    </r>
  </si>
  <si>
    <r>
      <t>.855</t>
    </r>
    <r>
      <rPr>
        <vertAlign val="superscript"/>
        <sz val="9"/>
        <color indexed="8"/>
        <rFont val="Arial"/>
        <family val="2"/>
      </rPr>
      <t>**</t>
    </r>
  </si>
  <si>
    <r>
      <t>.900</t>
    </r>
    <r>
      <rPr>
        <vertAlign val="superscript"/>
        <sz val="9"/>
        <color indexed="8"/>
        <rFont val="Arial"/>
        <family val="2"/>
      </rPr>
      <t>**</t>
    </r>
  </si>
  <si>
    <r>
      <t>.938</t>
    </r>
    <r>
      <rPr>
        <vertAlign val="superscript"/>
        <sz val="9"/>
        <color indexed="8"/>
        <rFont val="Arial"/>
        <family val="2"/>
      </rPr>
      <t>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</si>
</sst>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####.000"/>
    <numFmt numFmtId="167" formatCode="###0"/>
  </numFmts>
  <fonts count="8" x14ac:knownFonts="1">
    <font>
      <sz val="11"/>
      <color theme="1"/>
      <name val="Arial"/>
      <family val="2"/>
      <scheme val="minor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  <font>
      <vertAlign val="superscript"/>
      <sz val="9"/>
      <color indexed="8"/>
      <name val="Arial"/>
    </font>
    <font>
      <sz val="10"/>
      <name val="Arial"/>
      <family val="2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5" fillId="0" borderId="0"/>
    <xf numFmtId="0" fontId="1" fillId="0" borderId="0"/>
  </cellStyleXfs>
  <cellXfs count="116">
    <xf numFmtId="0" fontId="0" fillId="0" borderId="0" xfId="0"/>
    <xf numFmtId="0" fontId="1" fillId="0" borderId="0" xfId="1"/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7" xfId="1" applyFont="1" applyBorder="1" applyAlignment="1">
      <alignment horizontal="left" vertical="top" wrapText="1"/>
    </xf>
    <xf numFmtId="0" fontId="3" fillId="0" borderId="8" xfId="1" applyFont="1" applyBorder="1" applyAlignment="1">
      <alignment horizontal="right" vertical="center"/>
    </xf>
    <xf numFmtId="0" fontId="3" fillId="0" borderId="9" xfId="1" applyFont="1" applyBorder="1" applyAlignment="1">
      <alignment horizontal="right" vertical="center"/>
    </xf>
    <xf numFmtId="166" fontId="3" fillId="0" borderId="10" xfId="1" applyNumberFormat="1" applyFont="1" applyBorder="1" applyAlignment="1">
      <alignment horizontal="right" vertical="center"/>
    </xf>
    <xf numFmtId="0" fontId="3" fillId="0" borderId="12" xfId="1" applyFont="1" applyBorder="1" applyAlignment="1">
      <alignment horizontal="left" vertical="top" wrapText="1"/>
    </xf>
    <xf numFmtId="166" fontId="3" fillId="0" borderId="13" xfId="1" applyNumberFormat="1" applyFont="1" applyBorder="1" applyAlignment="1">
      <alignment horizontal="right" vertical="center"/>
    </xf>
    <xf numFmtId="166" fontId="3" fillId="0" borderId="14" xfId="1" applyNumberFormat="1" applyFont="1" applyBorder="1" applyAlignment="1">
      <alignment horizontal="right" vertical="center"/>
    </xf>
    <xf numFmtId="166" fontId="3" fillId="0" borderId="15" xfId="1" applyNumberFormat="1" applyFont="1" applyBorder="1" applyAlignment="1">
      <alignment horizontal="right" vertical="center"/>
    </xf>
    <xf numFmtId="0" fontId="3" fillId="0" borderId="17" xfId="1" applyFont="1" applyBorder="1" applyAlignment="1">
      <alignment horizontal="left" vertical="top" wrapText="1"/>
    </xf>
    <xf numFmtId="167" fontId="3" fillId="0" borderId="18" xfId="1" applyNumberFormat="1" applyFont="1" applyBorder="1" applyAlignment="1">
      <alignment horizontal="right" vertical="center"/>
    </xf>
    <xf numFmtId="167" fontId="3" fillId="0" borderId="19" xfId="1" applyNumberFormat="1" applyFont="1" applyBorder="1" applyAlignment="1">
      <alignment horizontal="right" vertical="center"/>
    </xf>
    <xf numFmtId="167" fontId="3" fillId="0" borderId="20" xfId="1" applyNumberFormat="1" applyFont="1" applyBorder="1" applyAlignment="1">
      <alignment horizontal="right" vertical="center"/>
    </xf>
    <xf numFmtId="0" fontId="3" fillId="0" borderId="13" xfId="1" applyFont="1" applyBorder="1" applyAlignment="1">
      <alignment horizontal="right" vertical="center"/>
    </xf>
    <xf numFmtId="0" fontId="3" fillId="0" borderId="14" xfId="1" applyFont="1" applyBorder="1" applyAlignment="1">
      <alignment horizontal="right" vertical="center"/>
    </xf>
    <xf numFmtId="0" fontId="3" fillId="0" borderId="15" xfId="1" applyFont="1" applyBorder="1" applyAlignment="1">
      <alignment horizontal="right" vertical="center"/>
    </xf>
    <xf numFmtId="0" fontId="3" fillId="0" borderId="22" xfId="1" applyFont="1" applyBorder="1" applyAlignment="1">
      <alignment horizontal="left" vertical="top" wrapText="1"/>
    </xf>
    <xf numFmtId="167" fontId="3" fillId="0" borderId="23" xfId="1" applyNumberFormat="1" applyFont="1" applyBorder="1" applyAlignment="1">
      <alignment horizontal="right" vertical="center"/>
    </xf>
    <xf numFmtId="167" fontId="3" fillId="0" borderId="24" xfId="1" applyNumberFormat="1" applyFont="1" applyBorder="1" applyAlignment="1">
      <alignment horizontal="right" vertical="center"/>
    </xf>
    <xf numFmtId="167" fontId="3" fillId="0" borderId="25" xfId="1" applyNumberFormat="1" applyFont="1" applyBorder="1" applyAlignment="1">
      <alignment horizontal="right" vertical="center"/>
    </xf>
    <xf numFmtId="0" fontId="3" fillId="0" borderId="0" xfId="1" applyFont="1" applyFill="1" applyBorder="1" applyAlignment="1">
      <alignment horizontal="right" vertical="center"/>
    </xf>
    <xf numFmtId="2" fontId="3" fillId="0" borderId="8" xfId="1" applyNumberFormat="1" applyFont="1" applyBorder="1" applyAlignment="1">
      <alignment horizontal="right" vertical="center"/>
    </xf>
    <xf numFmtId="2" fontId="3" fillId="0" borderId="13" xfId="1" applyNumberFormat="1" applyFont="1" applyBorder="1" applyAlignment="1">
      <alignment horizontal="right" vertical="center"/>
    </xf>
    <xf numFmtId="0" fontId="3" fillId="0" borderId="14" xfId="1" applyNumberFormat="1" applyFont="1" applyBorder="1" applyAlignment="1">
      <alignment horizontal="right" vertical="center"/>
    </xf>
    <xf numFmtId="0" fontId="3" fillId="0" borderId="9" xfId="1" applyNumberFormat="1" applyFont="1" applyBorder="1" applyAlignment="1">
      <alignment horizontal="right" vertical="center"/>
    </xf>
    <xf numFmtId="0" fontId="3" fillId="0" borderId="10" xfId="1" applyNumberFormat="1" applyFont="1" applyBorder="1" applyAlignment="1">
      <alignment horizontal="right" vertical="center"/>
    </xf>
    <xf numFmtId="0" fontId="3" fillId="0" borderId="15" xfId="1" applyNumberFormat="1" applyFont="1" applyBorder="1" applyAlignment="1">
      <alignment horizontal="right" vertical="center"/>
    </xf>
    <xf numFmtId="0" fontId="5" fillId="0" borderId="0" xfId="2"/>
    <xf numFmtId="0" fontId="6" fillId="0" borderId="3" xfId="2" applyFont="1" applyBorder="1" applyAlignment="1">
      <alignment horizontal="center" wrapText="1"/>
    </xf>
    <xf numFmtId="0" fontId="6" fillId="0" borderId="4" xfId="2" applyFont="1" applyBorder="1" applyAlignment="1">
      <alignment horizontal="center" wrapText="1"/>
    </xf>
    <xf numFmtId="0" fontId="6" fillId="0" borderId="5" xfId="2" applyFont="1" applyBorder="1" applyAlignment="1">
      <alignment horizontal="center" wrapText="1"/>
    </xf>
    <xf numFmtId="0" fontId="6" fillId="0" borderId="7" xfId="2" applyFont="1" applyBorder="1" applyAlignment="1">
      <alignment horizontal="left" vertical="top" wrapText="1"/>
    </xf>
    <xf numFmtId="167" fontId="6" fillId="0" borderId="8" xfId="2" applyNumberFormat="1" applyFont="1" applyBorder="1" applyAlignment="1">
      <alignment horizontal="right" vertical="center"/>
    </xf>
    <xf numFmtId="0" fontId="6" fillId="0" borderId="9" xfId="2" applyFont="1" applyBorder="1" applyAlignment="1">
      <alignment horizontal="right" vertical="center"/>
    </xf>
    <xf numFmtId="166" fontId="6" fillId="0" borderId="9" xfId="2" applyNumberFormat="1" applyFont="1" applyBorder="1" applyAlignment="1">
      <alignment horizontal="right" vertical="center"/>
    </xf>
    <xf numFmtId="166" fontId="6" fillId="0" borderId="10" xfId="2" applyNumberFormat="1" applyFont="1" applyBorder="1" applyAlignment="1">
      <alignment horizontal="right" vertical="center"/>
    </xf>
    <xf numFmtId="0" fontId="6" fillId="0" borderId="12" xfId="2" applyFont="1" applyBorder="1" applyAlignment="1">
      <alignment horizontal="left" vertical="top" wrapText="1"/>
    </xf>
    <xf numFmtId="0" fontId="6" fillId="0" borderId="13" xfId="2" applyFont="1" applyBorder="1" applyAlignment="1">
      <alignment horizontal="left" vertical="center" wrapText="1"/>
    </xf>
    <xf numFmtId="166" fontId="6" fillId="0" borderId="14" xfId="2" applyNumberFormat="1" applyFont="1" applyBorder="1" applyAlignment="1">
      <alignment horizontal="right" vertical="center"/>
    </xf>
    <xf numFmtId="166" fontId="6" fillId="0" borderId="15" xfId="2" applyNumberFormat="1" applyFont="1" applyBorder="1" applyAlignment="1">
      <alignment horizontal="right" vertical="center"/>
    </xf>
    <xf numFmtId="0" fontId="6" fillId="0" borderId="17" xfId="2" applyFont="1" applyBorder="1" applyAlignment="1">
      <alignment horizontal="left" vertical="top" wrapText="1"/>
    </xf>
    <xf numFmtId="167" fontId="6" fillId="0" borderId="18" xfId="2" applyNumberFormat="1" applyFont="1" applyBorder="1" applyAlignment="1">
      <alignment horizontal="right" vertical="center"/>
    </xf>
    <xf numFmtId="167" fontId="6" fillId="0" borderId="19" xfId="2" applyNumberFormat="1" applyFont="1" applyBorder="1" applyAlignment="1">
      <alignment horizontal="right" vertical="center"/>
    </xf>
    <xf numFmtId="167" fontId="6" fillId="0" borderId="20" xfId="2" applyNumberFormat="1" applyFont="1" applyBorder="1" applyAlignment="1">
      <alignment horizontal="right" vertical="center"/>
    </xf>
    <xf numFmtId="0" fontId="6" fillId="0" borderId="13" xfId="2" applyFont="1" applyBorder="1" applyAlignment="1">
      <alignment horizontal="right" vertical="center"/>
    </xf>
    <xf numFmtId="167" fontId="6" fillId="0" borderId="14" xfId="2" applyNumberFormat="1" applyFont="1" applyBorder="1" applyAlignment="1">
      <alignment horizontal="right" vertical="center"/>
    </xf>
    <xf numFmtId="0" fontId="6" fillId="0" borderId="14" xfId="2" applyFont="1" applyBorder="1" applyAlignment="1">
      <alignment horizontal="right" vertical="center"/>
    </xf>
    <xf numFmtId="0" fontId="6" fillId="0" borderId="15" xfId="2" applyFont="1" applyBorder="1" applyAlignment="1">
      <alignment horizontal="right" vertical="center"/>
    </xf>
    <xf numFmtId="166" fontId="6" fillId="0" borderId="13" xfId="2" applyNumberFormat="1" applyFont="1" applyBorder="1" applyAlignment="1">
      <alignment horizontal="right" vertical="center"/>
    </xf>
    <xf numFmtId="0" fontId="6" fillId="0" borderId="14" xfId="2" applyFont="1" applyBorder="1" applyAlignment="1">
      <alignment horizontal="left" vertical="center" wrapText="1"/>
    </xf>
    <xf numFmtId="167" fontId="6" fillId="0" borderId="15" xfId="2" applyNumberFormat="1" applyFont="1" applyBorder="1" applyAlignment="1">
      <alignment horizontal="right" vertical="center"/>
    </xf>
    <xf numFmtId="0" fontId="6" fillId="0" borderId="15" xfId="2" applyFont="1" applyBorder="1" applyAlignment="1">
      <alignment horizontal="left" vertical="center" wrapText="1"/>
    </xf>
    <xf numFmtId="0" fontId="6" fillId="0" borderId="22" xfId="2" applyFont="1" applyBorder="1" applyAlignment="1">
      <alignment horizontal="left" vertical="top" wrapText="1"/>
    </xf>
    <xf numFmtId="167" fontId="6" fillId="0" borderId="23" xfId="2" applyNumberFormat="1" applyFont="1" applyBorder="1" applyAlignment="1">
      <alignment horizontal="right" vertical="center"/>
    </xf>
    <xf numFmtId="167" fontId="6" fillId="0" borderId="24" xfId="2" applyNumberFormat="1" applyFont="1" applyBorder="1" applyAlignment="1">
      <alignment horizontal="right" vertical="center"/>
    </xf>
    <xf numFmtId="167" fontId="6" fillId="0" borderId="25" xfId="2" applyNumberFormat="1" applyFont="1" applyBorder="1" applyAlignment="1">
      <alignment horizontal="right" vertical="center"/>
    </xf>
    <xf numFmtId="0" fontId="6" fillId="0" borderId="9" xfId="2" applyNumberFormat="1" applyFont="1" applyBorder="1" applyAlignment="1">
      <alignment horizontal="right" vertical="center"/>
    </xf>
    <xf numFmtId="0" fontId="5" fillId="0" borderId="0" xfId="3"/>
    <xf numFmtId="0" fontId="6" fillId="0" borderId="3" xfId="3" applyFont="1" applyBorder="1" applyAlignment="1">
      <alignment horizontal="center" wrapText="1"/>
    </xf>
    <xf numFmtId="0" fontId="6" fillId="0" borderId="4" xfId="3" applyFont="1" applyBorder="1" applyAlignment="1">
      <alignment horizontal="center" wrapText="1"/>
    </xf>
    <xf numFmtId="0" fontId="6" fillId="0" borderId="5" xfId="3" applyFont="1" applyBorder="1" applyAlignment="1">
      <alignment horizontal="center" wrapText="1"/>
    </xf>
    <xf numFmtId="0" fontId="6" fillId="0" borderId="7" xfId="3" applyFont="1" applyBorder="1" applyAlignment="1">
      <alignment horizontal="left" vertical="top" wrapText="1"/>
    </xf>
    <xf numFmtId="167" fontId="6" fillId="0" borderId="8" xfId="3" applyNumberFormat="1" applyFont="1" applyBorder="1" applyAlignment="1">
      <alignment horizontal="right" vertical="center"/>
    </xf>
    <xf numFmtId="0" fontId="6" fillId="0" borderId="9" xfId="3" applyFont="1" applyBorder="1" applyAlignment="1">
      <alignment horizontal="right" vertical="center"/>
    </xf>
    <xf numFmtId="0" fontId="6" fillId="0" borderId="10" xfId="3" applyFont="1" applyBorder="1" applyAlignment="1">
      <alignment horizontal="right" vertical="center"/>
    </xf>
    <xf numFmtId="0" fontId="6" fillId="0" borderId="12" xfId="3" applyFont="1" applyBorder="1" applyAlignment="1">
      <alignment horizontal="left" vertical="top" wrapText="1"/>
    </xf>
    <xf numFmtId="0" fontId="6" fillId="0" borderId="13" xfId="3" applyFont="1" applyBorder="1" applyAlignment="1">
      <alignment horizontal="left" vertical="center" wrapText="1"/>
    </xf>
    <xf numFmtId="166" fontId="6" fillId="0" borderId="14" xfId="3" applyNumberFormat="1" applyFont="1" applyBorder="1" applyAlignment="1">
      <alignment horizontal="right" vertical="center"/>
    </xf>
    <xf numFmtId="166" fontId="6" fillId="0" borderId="15" xfId="3" applyNumberFormat="1" applyFont="1" applyBorder="1" applyAlignment="1">
      <alignment horizontal="right" vertical="center"/>
    </xf>
    <xf numFmtId="0" fontId="6" fillId="0" borderId="17" xfId="3" applyFont="1" applyBorder="1" applyAlignment="1">
      <alignment horizontal="left" vertical="top" wrapText="1"/>
    </xf>
    <xf numFmtId="167" fontId="6" fillId="0" borderId="18" xfId="3" applyNumberFormat="1" applyFont="1" applyBorder="1" applyAlignment="1">
      <alignment horizontal="right" vertical="center"/>
    </xf>
    <xf numFmtId="167" fontId="6" fillId="0" borderId="19" xfId="3" applyNumberFormat="1" applyFont="1" applyBorder="1" applyAlignment="1">
      <alignment horizontal="right" vertical="center"/>
    </xf>
    <xf numFmtId="167" fontId="6" fillId="0" borderId="20" xfId="3" applyNumberFormat="1" applyFont="1" applyBorder="1" applyAlignment="1">
      <alignment horizontal="right" vertical="center"/>
    </xf>
    <xf numFmtId="0" fontId="6" fillId="0" borderId="13" xfId="3" applyFont="1" applyBorder="1" applyAlignment="1">
      <alignment horizontal="right" vertical="center"/>
    </xf>
    <xf numFmtId="167" fontId="6" fillId="0" borderId="14" xfId="3" applyNumberFormat="1" applyFont="1" applyBorder="1" applyAlignment="1">
      <alignment horizontal="right" vertical="center"/>
    </xf>
    <xf numFmtId="0" fontId="6" fillId="0" borderId="14" xfId="3" applyFont="1" applyBorder="1" applyAlignment="1">
      <alignment horizontal="right" vertical="center"/>
    </xf>
    <xf numFmtId="0" fontId="6" fillId="0" borderId="15" xfId="3" applyFont="1" applyBorder="1" applyAlignment="1">
      <alignment horizontal="right" vertical="center"/>
    </xf>
    <xf numFmtId="166" fontId="6" fillId="0" borderId="13" xfId="3" applyNumberFormat="1" applyFont="1" applyBorder="1" applyAlignment="1">
      <alignment horizontal="right" vertical="center"/>
    </xf>
    <xf numFmtId="0" fontId="6" fillId="0" borderId="14" xfId="3" applyFont="1" applyBorder="1" applyAlignment="1">
      <alignment horizontal="left" vertical="center" wrapText="1"/>
    </xf>
    <xf numFmtId="167" fontId="6" fillId="0" borderId="15" xfId="3" applyNumberFormat="1" applyFont="1" applyBorder="1" applyAlignment="1">
      <alignment horizontal="right" vertical="center"/>
    </xf>
    <xf numFmtId="0" fontId="6" fillId="0" borderId="15" xfId="3" applyFont="1" applyBorder="1" applyAlignment="1">
      <alignment horizontal="left" vertical="center" wrapText="1"/>
    </xf>
    <xf numFmtId="0" fontId="6" fillId="0" borderId="22" xfId="3" applyFont="1" applyBorder="1" applyAlignment="1">
      <alignment horizontal="left" vertical="top" wrapText="1"/>
    </xf>
    <xf numFmtId="167" fontId="6" fillId="0" borderId="23" xfId="3" applyNumberFormat="1" applyFont="1" applyBorder="1" applyAlignment="1">
      <alignment horizontal="right" vertical="center"/>
    </xf>
    <xf numFmtId="167" fontId="6" fillId="0" borderId="24" xfId="3" applyNumberFormat="1" applyFont="1" applyBorder="1" applyAlignment="1">
      <alignment horizontal="right" vertical="center"/>
    </xf>
    <xf numFmtId="167" fontId="6" fillId="0" borderId="25" xfId="3" applyNumberFormat="1" applyFont="1" applyBorder="1" applyAlignment="1">
      <alignment horizontal="right" vertical="center"/>
    </xf>
    <xf numFmtId="0" fontId="6" fillId="0" borderId="9" xfId="3" applyNumberFormat="1" applyFont="1" applyBorder="1" applyAlignment="1">
      <alignment horizontal="right" vertical="center"/>
    </xf>
    <xf numFmtId="0" fontId="3" fillId="0" borderId="16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top" wrapText="1"/>
    </xf>
    <xf numFmtId="0" fontId="3" fillId="0" borderId="21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0" fontId="3" fillId="0" borderId="6" xfId="1" applyFont="1" applyBorder="1" applyAlignment="1">
      <alignment horizontal="left" vertical="top" wrapText="1"/>
    </xf>
    <xf numFmtId="0" fontId="6" fillId="0" borderId="16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 wrapText="1"/>
    </xf>
    <xf numFmtId="0" fontId="6" fillId="0" borderId="21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wrapText="1"/>
    </xf>
    <xf numFmtId="0" fontId="6" fillId="0" borderId="2" xfId="2" applyFont="1" applyBorder="1" applyAlignment="1">
      <alignment horizontal="left" wrapText="1"/>
    </xf>
    <xf numFmtId="0" fontId="6" fillId="0" borderId="6" xfId="2" applyFont="1" applyBorder="1" applyAlignment="1">
      <alignment horizontal="left" vertical="top" wrapText="1"/>
    </xf>
    <xf numFmtId="0" fontId="6" fillId="0" borderId="16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21" xfId="3" applyFont="1" applyBorder="1" applyAlignment="1">
      <alignment horizontal="left" vertical="top" wrapText="1"/>
    </xf>
    <xf numFmtId="0" fontId="6" fillId="0" borderId="0" xfId="3" applyFont="1" applyBorder="1" applyAlignment="1">
      <alignment horizontal="left" vertical="top" wrapText="1"/>
    </xf>
    <xf numFmtId="0" fontId="2" fillId="0" borderId="0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left" wrapText="1"/>
    </xf>
    <xf numFmtId="0" fontId="6" fillId="0" borderId="2" xfId="3" applyFont="1" applyBorder="1" applyAlignment="1">
      <alignment horizontal="left" wrapText="1"/>
    </xf>
    <xf numFmtId="0" fontId="6" fillId="0" borderId="6" xfId="3" applyFont="1" applyBorder="1" applyAlignment="1">
      <alignment horizontal="left" vertical="top" wrapText="1"/>
    </xf>
    <xf numFmtId="2" fontId="0" fillId="0" borderId="0" xfId="0" applyNumberFormat="1"/>
    <xf numFmtId="0" fontId="1" fillId="0" borderId="0" xfId="4"/>
  </cellXfs>
  <cellStyles count="5">
    <cellStyle name="Normal" xfId="0" builtinId="0"/>
    <cellStyle name="Normal_CFS_RMS_corr" xfId="4"/>
    <cellStyle name="Normal_Sheet1" xfId="1"/>
    <cellStyle name="Normal_Sheet2" xfId="2"/>
    <cellStyle name="Normal_Sheet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W71"/>
  <sheetViews>
    <sheetView tabSelected="1" topLeftCell="A22" workbookViewId="0">
      <selection activeCell="H41" sqref="H41"/>
    </sheetView>
  </sheetViews>
  <sheetFormatPr defaultRowHeight="14.25" x14ac:dyDescent="0.2"/>
  <sheetData>
    <row r="5" spans="3:23" ht="15" thickBot="1" x14ac:dyDescent="0.25">
      <c r="C5" s="94" t="s">
        <v>1</v>
      </c>
      <c r="D5" s="94"/>
      <c r="E5" s="94"/>
      <c r="F5" s="94"/>
      <c r="G5" s="94"/>
      <c r="H5" s="94"/>
      <c r="I5" s="94"/>
      <c r="J5" s="94"/>
      <c r="K5" s="1"/>
      <c r="N5" t="s">
        <v>51</v>
      </c>
      <c r="V5" t="s">
        <v>70</v>
      </c>
      <c r="W5" t="s">
        <v>71</v>
      </c>
    </row>
    <row r="6" spans="3:23" ht="37.5" thickTop="1" thickBot="1" x14ac:dyDescent="0.25">
      <c r="C6" s="95" t="s">
        <v>0</v>
      </c>
      <c r="D6" s="96"/>
      <c r="E6" s="2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4" t="s">
        <v>7</v>
      </c>
      <c r="K6" s="1"/>
      <c r="N6">
        <v>-0.52287874528033762</v>
      </c>
      <c r="O6">
        <v>-0.42745449433640531</v>
      </c>
      <c r="P6">
        <v>-0.3320302433924725</v>
      </c>
      <c r="Q6">
        <v>-0.23660599244853994</v>
      </c>
      <c r="R6">
        <v>-0.14118174150460741</v>
      </c>
      <c r="S6">
        <v>-4.5757490560675115E-2</v>
      </c>
      <c r="V6">
        <v>0.3</v>
      </c>
      <c r="W6">
        <f>LOG(V6)</f>
        <v>-0.52287874528033762</v>
      </c>
    </row>
    <row r="7" spans="3:23" ht="24.75" thickTop="1" x14ac:dyDescent="0.2">
      <c r="C7" s="97" t="s">
        <v>8</v>
      </c>
      <c r="D7" s="5" t="s">
        <v>9</v>
      </c>
      <c r="E7" s="6" t="s">
        <v>19</v>
      </c>
      <c r="F7" s="7" t="s">
        <v>20</v>
      </c>
      <c r="G7" s="7" t="s">
        <v>21</v>
      </c>
      <c r="H7" s="7" t="s">
        <v>22</v>
      </c>
      <c r="I7" s="7" t="s">
        <v>23</v>
      </c>
      <c r="J7" s="8">
        <v>0.20968782562494503</v>
      </c>
      <c r="K7" s="1"/>
      <c r="L7" s="24" t="s">
        <v>52</v>
      </c>
      <c r="M7">
        <v>-0.52287874528033762</v>
      </c>
      <c r="N7" s="6" t="s">
        <v>19</v>
      </c>
      <c r="O7" s="7" t="s">
        <v>20</v>
      </c>
      <c r="P7" s="7" t="s">
        <v>21</v>
      </c>
      <c r="Q7" s="7" t="s">
        <v>22</v>
      </c>
      <c r="R7" s="7" t="s">
        <v>23</v>
      </c>
      <c r="S7" s="8">
        <v>0.20968782562494503</v>
      </c>
      <c r="V7">
        <v>0.37371928188465497</v>
      </c>
      <c r="W7">
        <f t="shared" ref="W7:W11" si="0">LOG(V7)</f>
        <v>-0.42745449433640531</v>
      </c>
    </row>
    <row r="8" spans="3:23" ht="24" x14ac:dyDescent="0.2">
      <c r="C8" s="91"/>
      <c r="D8" s="9" t="s">
        <v>10</v>
      </c>
      <c r="E8" s="10">
        <v>1.1708292820218888E-6</v>
      </c>
      <c r="F8" s="11">
        <v>2.9512410481619686E-4</v>
      </c>
      <c r="G8" s="11">
        <v>9.9931812782311745E-4</v>
      </c>
      <c r="H8" s="11">
        <v>1.3422995992886601E-2</v>
      </c>
      <c r="I8" s="11">
        <v>3.6976339823371861E-2</v>
      </c>
      <c r="J8" s="12">
        <v>0.1438731981134905</v>
      </c>
      <c r="K8" s="1"/>
      <c r="M8">
        <v>-0.42745449433640531</v>
      </c>
      <c r="N8" s="17" t="s">
        <v>24</v>
      </c>
      <c r="O8" s="18" t="s">
        <v>25</v>
      </c>
      <c r="P8" s="18" t="s">
        <v>26</v>
      </c>
      <c r="Q8" s="18" t="s">
        <v>27</v>
      </c>
      <c r="R8" s="18" t="s">
        <v>28</v>
      </c>
      <c r="S8" s="19" t="s">
        <v>29</v>
      </c>
      <c r="V8">
        <v>0.46555367217460802</v>
      </c>
      <c r="W8">
        <f t="shared" si="0"/>
        <v>-0.3320302433924725</v>
      </c>
    </row>
    <row r="9" spans="3:23" x14ac:dyDescent="0.2">
      <c r="C9" s="90"/>
      <c r="D9" s="13" t="s">
        <v>11</v>
      </c>
      <c r="E9" s="14">
        <v>50</v>
      </c>
      <c r="F9" s="15">
        <v>50</v>
      </c>
      <c r="G9" s="15">
        <v>50</v>
      </c>
      <c r="H9" s="15">
        <v>50</v>
      </c>
      <c r="I9" s="15">
        <v>50</v>
      </c>
      <c r="J9" s="16">
        <v>50</v>
      </c>
      <c r="K9" s="1"/>
      <c r="M9">
        <v>-0.3320302433924725</v>
      </c>
      <c r="N9" s="17" t="s">
        <v>30</v>
      </c>
      <c r="O9" s="18" t="s">
        <v>31</v>
      </c>
      <c r="P9" s="18" t="s">
        <v>32</v>
      </c>
      <c r="Q9" s="18" t="s">
        <v>33</v>
      </c>
      <c r="R9" s="18" t="s">
        <v>31</v>
      </c>
      <c r="S9" s="19" t="s">
        <v>34</v>
      </c>
      <c r="V9">
        <v>0.57995461347952904</v>
      </c>
      <c r="W9">
        <f t="shared" si="0"/>
        <v>-0.23660599244853994</v>
      </c>
    </row>
    <row r="10" spans="3:23" ht="24" x14ac:dyDescent="0.2">
      <c r="C10" s="90" t="s">
        <v>12</v>
      </c>
      <c r="D10" s="9" t="s">
        <v>9</v>
      </c>
      <c r="E10" s="17" t="s">
        <v>24</v>
      </c>
      <c r="F10" s="18" t="s">
        <v>25</v>
      </c>
      <c r="G10" s="18" t="s">
        <v>26</v>
      </c>
      <c r="H10" s="18" t="s">
        <v>27</v>
      </c>
      <c r="I10" s="18" t="s">
        <v>28</v>
      </c>
      <c r="J10" s="19" t="s">
        <v>29</v>
      </c>
      <c r="K10" s="1"/>
      <c r="M10">
        <v>-0.23660599244853994</v>
      </c>
      <c r="N10" s="17" t="s">
        <v>35</v>
      </c>
      <c r="O10" s="18" t="s">
        <v>36</v>
      </c>
      <c r="P10" s="18" t="s">
        <v>37</v>
      </c>
      <c r="Q10" s="18" t="s">
        <v>38</v>
      </c>
      <c r="R10" s="18" t="s">
        <v>39</v>
      </c>
      <c r="S10" s="19" t="s">
        <v>40</v>
      </c>
      <c r="V10">
        <v>0.72246740558420797</v>
      </c>
      <c r="W10">
        <f t="shared" si="0"/>
        <v>-0.14118174150460741</v>
      </c>
    </row>
    <row r="11" spans="3:23" ht="24" x14ac:dyDescent="0.2">
      <c r="C11" s="91"/>
      <c r="D11" s="9" t="s">
        <v>10</v>
      </c>
      <c r="E11" s="10">
        <v>5.7345135846633647E-7</v>
      </c>
      <c r="F11" s="11">
        <v>2.0184402962655193E-4</v>
      </c>
      <c r="G11" s="11">
        <v>3.0465023019682022E-4</v>
      </c>
      <c r="H11" s="11">
        <v>1.8591852708298969E-3</v>
      </c>
      <c r="I11" s="11">
        <v>6.4545422803320577E-3</v>
      </c>
      <c r="J11" s="12">
        <v>4.8740982320801006E-2</v>
      </c>
      <c r="K11" s="1"/>
      <c r="M11">
        <v>-0.14118174150460741</v>
      </c>
      <c r="N11" s="17" t="s">
        <v>41</v>
      </c>
      <c r="O11" s="18" t="s">
        <v>42</v>
      </c>
      <c r="P11" s="18" t="s">
        <v>43</v>
      </c>
      <c r="Q11" s="18" t="s">
        <v>44</v>
      </c>
      <c r="R11" s="18" t="s">
        <v>45</v>
      </c>
      <c r="S11" s="19" t="s">
        <v>46</v>
      </c>
      <c r="V11">
        <v>0.9</v>
      </c>
      <c r="W11">
        <f t="shared" si="0"/>
        <v>-4.5757490560675115E-2</v>
      </c>
    </row>
    <row r="12" spans="3:23" x14ac:dyDescent="0.2">
      <c r="C12" s="90"/>
      <c r="D12" s="13" t="s">
        <v>11</v>
      </c>
      <c r="E12" s="14">
        <v>50</v>
      </c>
      <c r="F12" s="15">
        <v>50</v>
      </c>
      <c r="G12" s="15">
        <v>50</v>
      </c>
      <c r="H12" s="15">
        <v>50</v>
      </c>
      <c r="I12" s="15">
        <v>50</v>
      </c>
      <c r="J12" s="16">
        <v>50</v>
      </c>
      <c r="K12" s="1"/>
      <c r="M12">
        <v>-4.5757490560675115E-2</v>
      </c>
      <c r="N12" s="17" t="s">
        <v>47</v>
      </c>
      <c r="O12" s="18" t="s">
        <v>48</v>
      </c>
      <c r="P12" s="18" t="s">
        <v>49</v>
      </c>
      <c r="Q12" s="18" t="s">
        <v>26</v>
      </c>
      <c r="R12" s="18" t="s">
        <v>50</v>
      </c>
      <c r="S12" s="19" t="s">
        <v>32</v>
      </c>
    </row>
    <row r="13" spans="3:23" ht="24" x14ac:dyDescent="0.2">
      <c r="C13" s="90" t="s">
        <v>13</v>
      </c>
      <c r="D13" s="9" t="s">
        <v>9</v>
      </c>
      <c r="E13" s="17" t="s">
        <v>30</v>
      </c>
      <c r="F13" s="18" t="s">
        <v>31</v>
      </c>
      <c r="G13" s="18" t="s">
        <v>32</v>
      </c>
      <c r="H13" s="18" t="s">
        <v>33</v>
      </c>
      <c r="I13" s="18" t="s">
        <v>31</v>
      </c>
      <c r="J13" s="19" t="s">
        <v>34</v>
      </c>
      <c r="K13" s="1"/>
    </row>
    <row r="14" spans="3:23" ht="24" x14ac:dyDescent="0.2">
      <c r="C14" s="91"/>
      <c r="D14" s="9" t="s">
        <v>10</v>
      </c>
      <c r="E14" s="10">
        <v>6.1448259229918568E-6</v>
      </c>
      <c r="F14" s="11">
        <v>1.7062063452262887E-4</v>
      </c>
      <c r="G14" s="11">
        <v>1.9277224006604578E-4</v>
      </c>
      <c r="H14" s="11">
        <v>3.7999761198607637E-4</v>
      </c>
      <c r="I14" s="11">
        <v>1.7206811938503508E-4</v>
      </c>
      <c r="J14" s="12">
        <v>4.340475137523999E-3</v>
      </c>
      <c r="K14" s="1"/>
    </row>
    <row r="15" spans="3:23" x14ac:dyDescent="0.2">
      <c r="C15" s="90"/>
      <c r="D15" s="13" t="s">
        <v>11</v>
      </c>
      <c r="E15" s="14">
        <v>50</v>
      </c>
      <c r="F15" s="15">
        <v>50</v>
      </c>
      <c r="G15" s="15">
        <v>50</v>
      </c>
      <c r="H15" s="15">
        <v>50</v>
      </c>
      <c r="I15" s="15">
        <v>50</v>
      </c>
      <c r="J15" s="16">
        <v>50</v>
      </c>
      <c r="K15" s="1"/>
    </row>
    <row r="16" spans="3:23" ht="24.75" thickBot="1" x14ac:dyDescent="0.25">
      <c r="C16" s="90" t="s">
        <v>14</v>
      </c>
      <c r="D16" s="9" t="s">
        <v>9</v>
      </c>
      <c r="E16" s="17" t="s">
        <v>35</v>
      </c>
      <c r="F16" s="18" t="s">
        <v>36</v>
      </c>
      <c r="G16" s="18" t="s">
        <v>37</v>
      </c>
      <c r="H16" s="18" t="s">
        <v>38</v>
      </c>
      <c r="I16" s="18" t="s">
        <v>39</v>
      </c>
      <c r="J16" s="19" t="s">
        <v>40</v>
      </c>
      <c r="K16" s="1"/>
      <c r="O16">
        <v>-0.52287874528033762</v>
      </c>
      <c r="P16">
        <v>-0.42745449433640531</v>
      </c>
      <c r="Q16">
        <v>-0.3320302433924725</v>
      </c>
      <c r="R16">
        <v>-0.23660599244853994</v>
      </c>
      <c r="S16">
        <v>-0.14118174150460741</v>
      </c>
      <c r="T16">
        <v>-4.5757490560675115E-2</v>
      </c>
    </row>
    <row r="17" spans="3:23" ht="24.75" thickTop="1" x14ac:dyDescent="0.2">
      <c r="C17" s="91"/>
      <c r="D17" s="9" t="s">
        <v>10</v>
      </c>
      <c r="E17" s="10">
        <v>3.208741603967924E-3</v>
      </c>
      <c r="F17" s="11">
        <v>1.1657780765778386E-2</v>
      </c>
      <c r="G17" s="11">
        <v>2.7767733026799655E-3</v>
      </c>
      <c r="H17" s="11">
        <v>2.0328961744470243E-3</v>
      </c>
      <c r="I17" s="11">
        <v>4.7914831356719298E-4</v>
      </c>
      <c r="J17" s="12">
        <v>1.4136725760713806E-3</v>
      </c>
      <c r="K17" s="1"/>
      <c r="M17" s="24" t="s">
        <v>52</v>
      </c>
      <c r="N17">
        <v>-0.52287874528033762</v>
      </c>
      <c r="O17" s="25">
        <v>0.626</v>
      </c>
      <c r="P17" s="28">
        <v>0.49099999999999999</v>
      </c>
      <c r="Q17" s="28">
        <v>0.45100000000000001</v>
      </c>
      <c r="R17" s="28">
        <v>0.34699999999999998</v>
      </c>
      <c r="S17" s="28">
        <v>0.29599999999999999</v>
      </c>
      <c r="T17" s="29">
        <v>0.21</v>
      </c>
      <c r="W17" s="114">
        <f>MIN(O17:T22)</f>
        <v>0.21</v>
      </c>
    </row>
    <row r="18" spans="3:23" x14ac:dyDescent="0.2">
      <c r="C18" s="90"/>
      <c r="D18" s="13" t="s">
        <v>11</v>
      </c>
      <c r="E18" s="14">
        <v>50</v>
      </c>
      <c r="F18" s="15">
        <v>50</v>
      </c>
      <c r="G18" s="15">
        <v>50</v>
      </c>
      <c r="H18" s="15">
        <v>50</v>
      </c>
      <c r="I18" s="15">
        <v>50</v>
      </c>
      <c r="J18" s="16">
        <v>50</v>
      </c>
      <c r="K18" s="1"/>
      <c r="N18">
        <v>-0.42745449433640531</v>
      </c>
      <c r="O18" s="26">
        <v>0.64</v>
      </c>
      <c r="P18" s="27">
        <v>0.502</v>
      </c>
      <c r="Q18" s="27">
        <v>0.49</v>
      </c>
      <c r="R18" s="27">
        <v>0.42899999999999999</v>
      </c>
      <c r="S18" s="27">
        <v>0.38</v>
      </c>
      <c r="T18" s="30">
        <v>0.28000000000000003</v>
      </c>
      <c r="W18" s="114">
        <f>MAX(O17:T22)</f>
        <v>0.64</v>
      </c>
    </row>
    <row r="19" spans="3:23" ht="24" x14ac:dyDescent="0.2">
      <c r="C19" s="90" t="s">
        <v>15</v>
      </c>
      <c r="D19" s="9" t="s">
        <v>9</v>
      </c>
      <c r="E19" s="17" t="s">
        <v>41</v>
      </c>
      <c r="F19" s="18" t="s">
        <v>42</v>
      </c>
      <c r="G19" s="18" t="s">
        <v>43</v>
      </c>
      <c r="H19" s="18" t="s">
        <v>44</v>
      </c>
      <c r="I19" s="18" t="s">
        <v>45</v>
      </c>
      <c r="J19" s="19" t="s">
        <v>46</v>
      </c>
      <c r="K19" s="1"/>
      <c r="N19">
        <v>-0.3320302433924725</v>
      </c>
      <c r="O19" s="26">
        <v>0.59099999999999997</v>
      </c>
      <c r="P19" s="27">
        <v>0.50700000000000001</v>
      </c>
      <c r="Q19" s="27">
        <v>0.504</v>
      </c>
      <c r="R19" s="27">
        <v>0.48299999999999998</v>
      </c>
      <c r="S19" s="27">
        <v>0.50700000000000001</v>
      </c>
      <c r="T19" s="30">
        <v>0.39700000000000002</v>
      </c>
    </row>
    <row r="20" spans="3:23" ht="24" x14ac:dyDescent="0.2">
      <c r="C20" s="91"/>
      <c r="D20" s="9" t="s">
        <v>10</v>
      </c>
      <c r="E20" s="10">
        <v>2.3260283364149145E-3</v>
      </c>
      <c r="F20" s="11">
        <v>3.5425105975453747E-3</v>
      </c>
      <c r="G20" s="11">
        <v>3.3367730517993134E-4</v>
      </c>
      <c r="H20" s="11">
        <v>1.3866644869046877E-3</v>
      </c>
      <c r="I20" s="11">
        <v>1.6077408055596845E-5</v>
      </c>
      <c r="J20" s="12">
        <v>8.546798914840049E-4</v>
      </c>
      <c r="K20" s="1"/>
      <c r="N20">
        <v>-0.23660599244853994</v>
      </c>
      <c r="O20" s="26">
        <v>0.40899999999999997</v>
      </c>
      <c r="P20" s="27">
        <v>0.35399999999999998</v>
      </c>
      <c r="Q20" s="27">
        <v>0.41399999999999998</v>
      </c>
      <c r="R20" s="27">
        <v>0.42599999999999999</v>
      </c>
      <c r="S20" s="27">
        <v>0.47599999999999998</v>
      </c>
      <c r="T20" s="30">
        <v>0.439</v>
      </c>
    </row>
    <row r="21" spans="3:23" x14ac:dyDescent="0.2">
      <c r="C21" s="90"/>
      <c r="D21" s="13" t="s">
        <v>11</v>
      </c>
      <c r="E21" s="14">
        <v>50</v>
      </c>
      <c r="F21" s="15">
        <v>50</v>
      </c>
      <c r="G21" s="15">
        <v>50</v>
      </c>
      <c r="H21" s="15">
        <v>50</v>
      </c>
      <c r="I21" s="15">
        <v>50</v>
      </c>
      <c r="J21" s="16">
        <v>50</v>
      </c>
      <c r="K21" s="1"/>
      <c r="N21">
        <v>-0.14118174150460741</v>
      </c>
      <c r="O21" s="26">
        <v>0.42099999999999999</v>
      </c>
      <c r="P21" s="27">
        <v>0.40500000000000003</v>
      </c>
      <c r="Q21" s="27">
        <v>0.48699999999999999</v>
      </c>
      <c r="R21" s="27">
        <v>0.44</v>
      </c>
      <c r="S21" s="27">
        <v>0.56899999999999995</v>
      </c>
      <c r="T21" s="30">
        <v>0.45700000000000002</v>
      </c>
    </row>
    <row r="22" spans="3:23" ht="24" x14ac:dyDescent="0.2">
      <c r="C22" s="90" t="s">
        <v>16</v>
      </c>
      <c r="D22" s="9" t="s">
        <v>9</v>
      </c>
      <c r="E22" s="17" t="s">
        <v>47</v>
      </c>
      <c r="F22" s="18" t="s">
        <v>48</v>
      </c>
      <c r="G22" s="18" t="s">
        <v>49</v>
      </c>
      <c r="H22" s="18" t="s">
        <v>26</v>
      </c>
      <c r="I22" s="18" t="s">
        <v>50</v>
      </c>
      <c r="J22" s="19" t="s">
        <v>32</v>
      </c>
      <c r="K22" s="1"/>
      <c r="N22">
        <v>-4.5757490560675115E-2</v>
      </c>
      <c r="O22" s="26">
        <v>0.47099999999999997</v>
      </c>
      <c r="P22" s="27">
        <v>0.47</v>
      </c>
      <c r="Q22" s="27">
        <v>0.54100000000000004</v>
      </c>
      <c r="R22" s="27">
        <v>0.49</v>
      </c>
      <c r="S22" s="27">
        <v>0.625</v>
      </c>
      <c r="T22" s="30">
        <v>0.504</v>
      </c>
    </row>
    <row r="23" spans="3:23" ht="24" x14ac:dyDescent="0.2">
      <c r="C23" s="91"/>
      <c r="D23" s="9" t="s">
        <v>10</v>
      </c>
      <c r="E23" s="10">
        <v>5.5612201697070017E-4</v>
      </c>
      <c r="F23" s="11">
        <v>5.6769725325263483E-4</v>
      </c>
      <c r="G23" s="11">
        <v>5.0109912057368368E-5</v>
      </c>
      <c r="H23" s="11">
        <v>3.0006947433989953E-4</v>
      </c>
      <c r="I23" s="11">
        <v>1.2081408373732766E-6</v>
      </c>
      <c r="J23" s="12">
        <v>1.8998164174094159E-4</v>
      </c>
      <c r="K23" s="1"/>
    </row>
    <row r="24" spans="3:23" ht="15" thickBot="1" x14ac:dyDescent="0.25">
      <c r="C24" s="92"/>
      <c r="D24" s="20" t="s">
        <v>11</v>
      </c>
      <c r="E24" s="21">
        <v>50</v>
      </c>
      <c r="F24" s="22">
        <v>50</v>
      </c>
      <c r="G24" s="22">
        <v>50</v>
      </c>
      <c r="H24" s="22">
        <v>50</v>
      </c>
      <c r="I24" s="22">
        <v>50</v>
      </c>
      <c r="J24" s="23">
        <v>50</v>
      </c>
      <c r="K24" s="1"/>
    </row>
    <row r="25" spans="3:23" ht="15" thickTop="1" x14ac:dyDescent="0.2">
      <c r="C25" s="93" t="s">
        <v>17</v>
      </c>
      <c r="D25" s="93"/>
      <c r="E25" s="93"/>
      <c r="F25" s="93"/>
      <c r="G25" s="93"/>
      <c r="H25" s="93"/>
      <c r="I25" s="93"/>
      <c r="J25" s="93"/>
      <c r="K25" s="1"/>
    </row>
    <row r="26" spans="3:23" x14ac:dyDescent="0.2">
      <c r="C26" s="93" t="s">
        <v>18</v>
      </c>
      <c r="D26" s="93"/>
      <c r="E26" s="93"/>
      <c r="F26" s="93"/>
      <c r="G26" s="93"/>
      <c r="H26" s="93"/>
      <c r="I26" s="93"/>
      <c r="J26" s="93"/>
      <c r="K26" s="1"/>
    </row>
    <row r="27" spans="3:23" ht="15" thickBot="1" x14ac:dyDescent="0.25">
      <c r="O27">
        <v>-0.52287874528033762</v>
      </c>
      <c r="P27">
        <v>-0.42745449433640531</v>
      </c>
      <c r="Q27">
        <v>-0.3320302433924725</v>
      </c>
      <c r="R27">
        <v>-0.23660599244853994</v>
      </c>
      <c r="S27">
        <v>-0.14118174150460741</v>
      </c>
      <c r="T27">
        <v>-4.5757490560675115E-2</v>
      </c>
    </row>
    <row r="28" spans="3:23" ht="15.75" thickTop="1" thickBot="1" x14ac:dyDescent="0.25">
      <c r="N28">
        <v>-0.52287874528033762</v>
      </c>
      <c r="O28" s="25">
        <f>O$27-$N28</f>
        <v>0</v>
      </c>
      <c r="P28" s="25">
        <f t="shared" ref="P28:T28" si="1">P$27-$N28</f>
        <v>9.5424250943932309E-2</v>
      </c>
      <c r="Q28" s="25">
        <f t="shared" si="1"/>
        <v>0.19084850188786512</v>
      </c>
      <c r="R28" s="25">
        <f t="shared" si="1"/>
        <v>0.28627275283179765</v>
      </c>
      <c r="S28" s="25">
        <f t="shared" si="1"/>
        <v>0.38169700377573024</v>
      </c>
      <c r="T28" s="25">
        <f t="shared" si="1"/>
        <v>0.47712125471966249</v>
      </c>
    </row>
    <row r="29" spans="3:23" ht="15.75" thickTop="1" thickBot="1" x14ac:dyDescent="0.25">
      <c r="N29">
        <v>-0.42745449433640531</v>
      </c>
      <c r="O29" s="25">
        <f t="shared" ref="O29:T33" si="2">O$27-$N29</f>
        <v>-9.5424250943932309E-2</v>
      </c>
      <c r="P29" s="25">
        <f t="shared" si="2"/>
        <v>0</v>
      </c>
      <c r="Q29" s="25">
        <f t="shared" si="2"/>
        <v>9.5424250943932809E-2</v>
      </c>
      <c r="R29" s="25">
        <f t="shared" si="2"/>
        <v>0.19084850188786537</v>
      </c>
      <c r="S29" s="25">
        <f t="shared" si="2"/>
        <v>0.28627275283179787</v>
      </c>
      <c r="T29" s="25">
        <f t="shared" si="2"/>
        <v>0.38169700377573018</v>
      </c>
    </row>
    <row r="30" spans="3:23" ht="15.75" thickTop="1" thickBot="1" x14ac:dyDescent="0.25">
      <c r="N30">
        <v>-0.3320302433924725</v>
      </c>
      <c r="O30" s="25">
        <f t="shared" si="2"/>
        <v>-0.19084850188786512</v>
      </c>
      <c r="P30" s="25">
        <f t="shared" si="2"/>
        <v>-9.5424250943932809E-2</v>
      </c>
      <c r="Q30" s="25">
        <f t="shared" si="2"/>
        <v>0</v>
      </c>
      <c r="R30" s="25">
        <f t="shared" si="2"/>
        <v>9.5424250943932559E-2</v>
      </c>
      <c r="S30" s="25">
        <f t="shared" si="2"/>
        <v>0.19084850188786509</v>
      </c>
      <c r="T30" s="25">
        <f t="shared" si="2"/>
        <v>0.28627275283179737</v>
      </c>
    </row>
    <row r="31" spans="3:23" ht="15.75" thickTop="1" thickBot="1" x14ac:dyDescent="0.25">
      <c r="C31" s="115"/>
      <c r="D31" s="115"/>
      <c r="E31" s="115"/>
      <c r="F31" s="115"/>
      <c r="G31" s="115"/>
      <c r="H31" s="115"/>
      <c r="I31" s="115"/>
      <c r="J31" s="115"/>
      <c r="N31">
        <v>-0.23660599244853994</v>
      </c>
      <c r="O31" s="25">
        <f t="shared" si="2"/>
        <v>-0.28627275283179765</v>
      </c>
      <c r="P31" s="25">
        <f t="shared" si="2"/>
        <v>-0.19084850188786537</v>
      </c>
      <c r="Q31" s="25">
        <f t="shared" si="2"/>
        <v>-9.5424250943932559E-2</v>
      </c>
      <c r="R31" s="25">
        <f t="shared" si="2"/>
        <v>0</v>
      </c>
      <c r="S31" s="25">
        <f t="shared" si="2"/>
        <v>9.5424250943932531E-2</v>
      </c>
      <c r="T31" s="25">
        <f t="shared" si="2"/>
        <v>0.19084850188786484</v>
      </c>
    </row>
    <row r="32" spans="3:23" ht="15.75" thickTop="1" thickBot="1" x14ac:dyDescent="0.25">
      <c r="K32" s="115"/>
      <c r="N32">
        <v>-0.14118174150460741</v>
      </c>
      <c r="O32" s="25">
        <f t="shared" si="2"/>
        <v>-0.38169700377573024</v>
      </c>
      <c r="P32" s="25">
        <f t="shared" si="2"/>
        <v>-0.28627275283179787</v>
      </c>
      <c r="Q32" s="25">
        <f t="shared" si="2"/>
        <v>-0.19084850188786509</v>
      </c>
      <c r="R32" s="25">
        <f t="shared" si="2"/>
        <v>-9.5424250943932531E-2</v>
      </c>
      <c r="S32" s="25">
        <f t="shared" si="2"/>
        <v>0</v>
      </c>
      <c r="T32" s="25">
        <f t="shared" si="2"/>
        <v>9.5424250943932296E-2</v>
      </c>
    </row>
    <row r="33" spans="11:20" ht="15" thickTop="1" x14ac:dyDescent="0.2">
      <c r="K33" s="115"/>
      <c r="N33">
        <v>-4.5757490560675115E-2</v>
      </c>
      <c r="O33" s="25">
        <f t="shared" si="2"/>
        <v>-0.47712125471966249</v>
      </c>
      <c r="P33" s="25">
        <f t="shared" si="2"/>
        <v>-0.38169700377573018</v>
      </c>
      <c r="Q33" s="25">
        <f t="shared" si="2"/>
        <v>-0.28627275283179737</v>
      </c>
      <c r="R33" s="25">
        <f t="shared" si="2"/>
        <v>-0.19084850188786484</v>
      </c>
      <c r="S33" s="25">
        <f t="shared" si="2"/>
        <v>-9.5424250943932296E-2</v>
      </c>
      <c r="T33" s="25">
        <f t="shared" si="2"/>
        <v>0</v>
      </c>
    </row>
    <row r="34" spans="11:20" x14ac:dyDescent="0.2">
      <c r="K34" s="115"/>
    </row>
    <row r="35" spans="11:20" ht="15" thickBot="1" x14ac:dyDescent="0.25">
      <c r="K35" s="115"/>
      <c r="N35" t="s">
        <v>53</v>
      </c>
      <c r="O35" t="s">
        <v>54</v>
      </c>
      <c r="P35" t="s">
        <v>55</v>
      </c>
      <c r="Q35" t="s">
        <v>56</v>
      </c>
    </row>
    <row r="36" spans="11:20" ht="15" thickTop="1" x14ac:dyDescent="0.2">
      <c r="K36" s="115"/>
      <c r="N36">
        <v>0</v>
      </c>
      <c r="O36">
        <f>ABS(N36)</f>
        <v>0</v>
      </c>
      <c r="P36" s="25">
        <v>0.626</v>
      </c>
      <c r="Q36">
        <f>FISHER(P36)</f>
        <v>0.73481124634661199</v>
      </c>
      <c r="R36">
        <f>PEARSON(N36:N71,P36:P71)</f>
        <v>-0.45910254923643229</v>
      </c>
      <c r="S36">
        <f>PEARSON(O36:O71,P36:P71)</f>
        <v>-0.61235145969224525</v>
      </c>
      <c r="T36">
        <f>PEARSON(O36:O71,Q36:Q71)</f>
        <v>-0.59737347051986189</v>
      </c>
    </row>
    <row r="37" spans="11:20" x14ac:dyDescent="0.2">
      <c r="K37" s="115"/>
      <c r="N37">
        <v>-9.5424250943932309E-2</v>
      </c>
      <c r="O37">
        <f t="shared" ref="O37:O71" si="3">ABS(N37)</f>
        <v>9.5424250943932309E-2</v>
      </c>
      <c r="P37" s="26">
        <v>0.64</v>
      </c>
      <c r="Q37">
        <f t="shared" ref="Q37:Q71" si="4">FISHER(P37)</f>
        <v>0.7581737446840443</v>
      </c>
    </row>
    <row r="38" spans="11:20" x14ac:dyDescent="0.2">
      <c r="K38" s="115"/>
      <c r="N38">
        <v>-0.19084850188786512</v>
      </c>
      <c r="O38">
        <f t="shared" si="3"/>
        <v>0.19084850188786512</v>
      </c>
      <c r="P38" s="26">
        <v>0.59099999999999997</v>
      </c>
      <c r="Q38">
        <f t="shared" si="4"/>
        <v>0.67920143614749251</v>
      </c>
    </row>
    <row r="39" spans="11:20" x14ac:dyDescent="0.2">
      <c r="K39" s="115"/>
      <c r="N39">
        <v>-0.28627275283179765</v>
      </c>
      <c r="O39">
        <f t="shared" si="3"/>
        <v>0.28627275283179765</v>
      </c>
      <c r="P39" s="26">
        <v>0.40899999999999997</v>
      </c>
      <c r="Q39">
        <f t="shared" si="4"/>
        <v>0.434409747246291</v>
      </c>
    </row>
    <row r="40" spans="11:20" x14ac:dyDescent="0.2">
      <c r="K40" s="115"/>
      <c r="N40">
        <v>-0.38169700377573024</v>
      </c>
      <c r="O40">
        <f t="shared" si="3"/>
        <v>0.38169700377573024</v>
      </c>
      <c r="P40" s="26">
        <v>0.42099999999999999</v>
      </c>
      <c r="Q40">
        <f t="shared" si="4"/>
        <v>0.44890682526205278</v>
      </c>
    </row>
    <row r="41" spans="11:20" ht="15" thickBot="1" x14ac:dyDescent="0.25">
      <c r="K41" s="115"/>
      <c r="N41">
        <v>-0.47712125471966249</v>
      </c>
      <c r="O41">
        <f t="shared" si="3"/>
        <v>0.47712125471966249</v>
      </c>
      <c r="P41" s="26">
        <v>0.47099999999999997</v>
      </c>
      <c r="Q41">
        <f t="shared" si="4"/>
        <v>0.51135464437156908</v>
      </c>
    </row>
    <row r="42" spans="11:20" ht="15" thickTop="1" x14ac:dyDescent="0.2">
      <c r="K42" s="115"/>
      <c r="N42">
        <v>9.5424250943932309E-2</v>
      </c>
      <c r="O42">
        <f t="shared" si="3"/>
        <v>9.5424250943932309E-2</v>
      </c>
      <c r="P42" s="28">
        <v>0.49099999999999999</v>
      </c>
      <c r="Q42">
        <f t="shared" si="4"/>
        <v>0.53737714910710788</v>
      </c>
    </row>
    <row r="43" spans="11:20" x14ac:dyDescent="0.2">
      <c r="K43" s="115"/>
      <c r="N43">
        <v>0</v>
      </c>
      <c r="O43">
        <f t="shared" si="3"/>
        <v>0</v>
      </c>
      <c r="P43" s="27">
        <v>0.502</v>
      </c>
      <c r="Q43">
        <f t="shared" si="4"/>
        <v>0.55197637764971363</v>
      </c>
    </row>
    <row r="44" spans="11:20" x14ac:dyDescent="0.2">
      <c r="K44" s="115"/>
      <c r="N44">
        <v>-9.5424250943932809E-2</v>
      </c>
      <c r="O44">
        <f t="shared" si="3"/>
        <v>9.5424250943932809E-2</v>
      </c>
      <c r="P44" s="27">
        <v>0.50700000000000001</v>
      </c>
      <c r="Q44">
        <f t="shared" si="4"/>
        <v>0.55868351229190272</v>
      </c>
    </row>
    <row r="45" spans="11:20" x14ac:dyDescent="0.2">
      <c r="K45" s="115"/>
      <c r="N45">
        <v>-0.19084850188786537</v>
      </c>
      <c r="O45">
        <f t="shared" si="3"/>
        <v>0.19084850188786537</v>
      </c>
      <c r="P45" s="27">
        <v>0.35399999999999998</v>
      </c>
      <c r="Q45">
        <f t="shared" si="4"/>
        <v>0.37000947484480928</v>
      </c>
    </row>
    <row r="46" spans="11:20" x14ac:dyDescent="0.2">
      <c r="K46" s="115"/>
      <c r="N46">
        <v>-0.28627275283179787</v>
      </c>
      <c r="O46">
        <f t="shared" si="3"/>
        <v>0.28627275283179787</v>
      </c>
      <c r="P46" s="27">
        <v>0.40500000000000003</v>
      </c>
      <c r="Q46">
        <f t="shared" si="4"/>
        <v>0.42961558811110823</v>
      </c>
    </row>
    <row r="47" spans="11:20" ht="15" thickBot="1" x14ac:dyDescent="0.25">
      <c r="K47" s="115"/>
      <c r="N47">
        <v>-0.38169700377573018</v>
      </c>
      <c r="O47">
        <f t="shared" si="3"/>
        <v>0.38169700377573018</v>
      </c>
      <c r="P47" s="27">
        <v>0.47</v>
      </c>
      <c r="Q47">
        <f t="shared" si="4"/>
        <v>0.51007033661330714</v>
      </c>
    </row>
    <row r="48" spans="11:20" ht="15" thickTop="1" x14ac:dyDescent="0.2">
      <c r="K48" s="115"/>
      <c r="N48">
        <v>0.19084850188786512</v>
      </c>
      <c r="O48">
        <f t="shared" si="3"/>
        <v>0.19084850188786512</v>
      </c>
      <c r="P48" s="28">
        <v>0.45100000000000001</v>
      </c>
      <c r="Q48">
        <f t="shared" si="4"/>
        <v>0.48595490568732869</v>
      </c>
    </row>
    <row r="49" spans="11:17" x14ac:dyDescent="0.2">
      <c r="K49" s="115"/>
      <c r="N49">
        <v>9.5424250943932809E-2</v>
      </c>
      <c r="O49">
        <f t="shared" si="3"/>
        <v>9.5424250943932809E-2</v>
      </c>
      <c r="P49" s="27">
        <v>0.49</v>
      </c>
      <c r="Q49">
        <f t="shared" si="4"/>
        <v>0.53606033661056662</v>
      </c>
    </row>
    <row r="50" spans="11:17" x14ac:dyDescent="0.2">
      <c r="K50" s="115"/>
      <c r="N50">
        <v>0</v>
      </c>
      <c r="O50">
        <f t="shared" si="3"/>
        <v>0</v>
      </c>
      <c r="P50" s="27">
        <v>0.504</v>
      </c>
      <c r="Q50">
        <f t="shared" si="4"/>
        <v>0.55465378889242878</v>
      </c>
    </row>
    <row r="51" spans="11:17" x14ac:dyDescent="0.2">
      <c r="K51" s="115"/>
      <c r="N51">
        <v>-9.5424250943932559E-2</v>
      </c>
      <c r="O51">
        <f t="shared" si="3"/>
        <v>9.5424250943932559E-2</v>
      </c>
      <c r="P51" s="27">
        <v>0.41399999999999998</v>
      </c>
      <c r="Q51">
        <f t="shared" si="4"/>
        <v>0.44042902843975268</v>
      </c>
    </row>
    <row r="52" spans="11:17" x14ac:dyDescent="0.2">
      <c r="K52" s="115"/>
      <c r="N52">
        <v>-0.19084850188786509</v>
      </c>
      <c r="O52">
        <f t="shared" si="3"/>
        <v>0.19084850188786509</v>
      </c>
      <c r="P52" s="27">
        <v>0.48699999999999999</v>
      </c>
      <c r="Q52">
        <f t="shared" si="4"/>
        <v>0.53212005064469281</v>
      </c>
    </row>
    <row r="53" spans="11:17" ht="15" thickBot="1" x14ac:dyDescent="0.25">
      <c r="N53">
        <v>-0.28627275283179737</v>
      </c>
      <c r="O53">
        <f t="shared" si="3"/>
        <v>0.28627275283179737</v>
      </c>
      <c r="P53" s="27">
        <v>0.54100000000000004</v>
      </c>
      <c r="Q53">
        <f t="shared" si="4"/>
        <v>0.60556831262978528</v>
      </c>
    </row>
    <row r="54" spans="11:17" ht="15" thickTop="1" x14ac:dyDescent="0.2">
      <c r="N54">
        <v>0.28627275283179765</v>
      </c>
      <c r="O54">
        <f t="shared" si="3"/>
        <v>0.28627275283179765</v>
      </c>
      <c r="P54" s="28">
        <v>0.34699999999999998</v>
      </c>
      <c r="Q54">
        <f t="shared" si="4"/>
        <v>0.36202902356696642</v>
      </c>
    </row>
    <row r="55" spans="11:17" x14ac:dyDescent="0.2">
      <c r="N55">
        <v>0.19084850188786537</v>
      </c>
      <c r="O55">
        <f t="shared" si="3"/>
        <v>0.19084850188786537</v>
      </c>
      <c r="P55" s="27">
        <v>0.42899999999999999</v>
      </c>
      <c r="Q55">
        <f t="shared" si="4"/>
        <v>0.45867048413692862</v>
      </c>
    </row>
    <row r="56" spans="11:17" x14ac:dyDescent="0.2">
      <c r="N56">
        <v>9.5424250943932559E-2</v>
      </c>
      <c r="O56">
        <f t="shared" si="3"/>
        <v>9.5424250943932559E-2</v>
      </c>
      <c r="P56" s="27">
        <v>0.48299999999999998</v>
      </c>
      <c r="Q56">
        <f t="shared" si="4"/>
        <v>0.52688973381475146</v>
      </c>
    </row>
    <row r="57" spans="11:17" x14ac:dyDescent="0.2">
      <c r="N57">
        <v>0</v>
      </c>
      <c r="O57">
        <f t="shared" si="3"/>
        <v>0</v>
      </c>
      <c r="P57" s="27">
        <v>0.42599999999999999</v>
      </c>
      <c r="Q57">
        <f t="shared" si="4"/>
        <v>0.45499960232733738</v>
      </c>
    </row>
    <row r="58" spans="11:17" x14ac:dyDescent="0.2">
      <c r="N58">
        <v>-9.5424250943932531E-2</v>
      </c>
      <c r="O58">
        <f t="shared" si="3"/>
        <v>9.5424250943932531E-2</v>
      </c>
      <c r="P58" s="27">
        <v>0.44</v>
      </c>
      <c r="Q58">
        <f t="shared" si="4"/>
        <v>0.47223080442042564</v>
      </c>
    </row>
    <row r="59" spans="11:17" ht="15" thickBot="1" x14ac:dyDescent="0.25">
      <c r="N59">
        <v>-0.19084850188786484</v>
      </c>
      <c r="O59">
        <f t="shared" si="3"/>
        <v>0.19084850188786484</v>
      </c>
      <c r="P59" s="27">
        <v>0.49</v>
      </c>
      <c r="Q59">
        <f t="shared" si="4"/>
        <v>0.53606033661056662</v>
      </c>
    </row>
    <row r="60" spans="11:17" ht="15" thickTop="1" x14ac:dyDescent="0.2">
      <c r="N60">
        <v>0.38169700377573024</v>
      </c>
      <c r="O60">
        <f t="shared" si="3"/>
        <v>0.38169700377573024</v>
      </c>
      <c r="P60" s="28">
        <v>0.29599999999999999</v>
      </c>
      <c r="Q60">
        <f t="shared" si="4"/>
        <v>0.30512976037708883</v>
      </c>
    </row>
    <row r="61" spans="11:17" x14ac:dyDescent="0.2">
      <c r="N61">
        <v>0.28627275283179787</v>
      </c>
      <c r="O61">
        <f t="shared" si="3"/>
        <v>0.28627275283179787</v>
      </c>
      <c r="P61" s="27">
        <v>0.38</v>
      </c>
      <c r="Q61">
        <f t="shared" si="4"/>
        <v>0.40005965005605654</v>
      </c>
    </row>
    <row r="62" spans="11:17" x14ac:dyDescent="0.2">
      <c r="N62">
        <v>0.19084850188786509</v>
      </c>
      <c r="O62">
        <f t="shared" si="3"/>
        <v>0.19084850188786509</v>
      </c>
      <c r="P62" s="27">
        <v>0.50700000000000001</v>
      </c>
      <c r="Q62">
        <f t="shared" si="4"/>
        <v>0.55868351229190272</v>
      </c>
    </row>
    <row r="63" spans="11:17" x14ac:dyDescent="0.2">
      <c r="N63">
        <v>9.5424250943932531E-2</v>
      </c>
      <c r="O63">
        <f t="shared" si="3"/>
        <v>9.5424250943932531E-2</v>
      </c>
      <c r="P63" s="27">
        <v>0.47599999999999998</v>
      </c>
      <c r="Q63">
        <f t="shared" si="4"/>
        <v>0.51779966041968772</v>
      </c>
    </row>
    <row r="64" spans="11:17" x14ac:dyDescent="0.2">
      <c r="N64">
        <v>0</v>
      </c>
      <c r="O64">
        <f t="shared" si="3"/>
        <v>0</v>
      </c>
      <c r="P64" s="27">
        <v>0.56899999999999995</v>
      </c>
      <c r="Q64">
        <f t="shared" si="4"/>
        <v>0.64604283131464235</v>
      </c>
    </row>
    <row r="65" spans="14:17" ht="15" thickBot="1" x14ac:dyDescent="0.25">
      <c r="N65">
        <v>-9.5424250943932296E-2</v>
      </c>
      <c r="O65">
        <f t="shared" si="3"/>
        <v>9.5424250943932296E-2</v>
      </c>
      <c r="P65" s="27">
        <v>0.625</v>
      </c>
      <c r="Q65">
        <f t="shared" si="4"/>
        <v>0.73316853439671348</v>
      </c>
    </row>
    <row r="66" spans="14:17" ht="15" thickTop="1" x14ac:dyDescent="0.2">
      <c r="N66">
        <v>0.47712125471966249</v>
      </c>
      <c r="O66">
        <f t="shared" si="3"/>
        <v>0.47712125471966249</v>
      </c>
      <c r="P66" s="29">
        <v>0.21</v>
      </c>
      <c r="Q66">
        <f t="shared" si="4"/>
        <v>0.21317134656485978</v>
      </c>
    </row>
    <row r="67" spans="14:17" x14ac:dyDescent="0.2">
      <c r="N67">
        <v>0.38169700377573018</v>
      </c>
      <c r="O67">
        <f t="shared" si="3"/>
        <v>0.38169700377573018</v>
      </c>
      <c r="P67" s="30">
        <v>0.28000000000000003</v>
      </c>
      <c r="Q67">
        <f t="shared" si="4"/>
        <v>0.28768207245178096</v>
      </c>
    </row>
    <row r="68" spans="14:17" x14ac:dyDescent="0.2">
      <c r="N68">
        <v>0.28627275283179737</v>
      </c>
      <c r="O68">
        <f t="shared" si="3"/>
        <v>0.28627275283179737</v>
      </c>
      <c r="P68" s="30">
        <v>0.39700000000000002</v>
      </c>
      <c r="Q68">
        <f t="shared" si="4"/>
        <v>0.42008258126488818</v>
      </c>
    </row>
    <row r="69" spans="14:17" x14ac:dyDescent="0.2">
      <c r="N69">
        <v>0.19084850188786484</v>
      </c>
      <c r="O69">
        <f t="shared" si="3"/>
        <v>0.19084850188786484</v>
      </c>
      <c r="P69" s="30">
        <v>0.439</v>
      </c>
      <c r="Q69">
        <f t="shared" si="4"/>
        <v>0.4709914006823358</v>
      </c>
    </row>
    <row r="70" spans="14:17" x14ac:dyDescent="0.2">
      <c r="N70">
        <v>9.5424250943932296E-2</v>
      </c>
      <c r="O70">
        <f t="shared" si="3"/>
        <v>9.5424250943932296E-2</v>
      </c>
      <c r="P70" s="30">
        <v>0.45700000000000002</v>
      </c>
      <c r="Q70">
        <f t="shared" si="4"/>
        <v>0.49351274313063476</v>
      </c>
    </row>
    <row r="71" spans="14:17" x14ac:dyDescent="0.2">
      <c r="N71">
        <v>0</v>
      </c>
      <c r="O71">
        <f t="shared" si="3"/>
        <v>0</v>
      </c>
      <c r="P71" s="30">
        <v>0.504</v>
      </c>
      <c r="Q71">
        <f t="shared" si="4"/>
        <v>0.55465378889242878</v>
      </c>
    </row>
  </sheetData>
  <sortState ref="V6:V11">
    <sortCondition ref="V6"/>
  </sortState>
  <mergeCells count="10">
    <mergeCell ref="C19:C21"/>
    <mergeCell ref="C22:C24"/>
    <mergeCell ref="C25:J25"/>
    <mergeCell ref="C26:J26"/>
    <mergeCell ref="C5:J5"/>
    <mergeCell ref="C6:D6"/>
    <mergeCell ref="C7:C9"/>
    <mergeCell ref="C10:C12"/>
    <mergeCell ref="C13:C15"/>
    <mergeCell ref="C16:C1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W51"/>
  <sheetViews>
    <sheetView topLeftCell="A22" workbookViewId="0">
      <selection activeCell="W20" sqref="W20:W21"/>
    </sheetView>
  </sheetViews>
  <sheetFormatPr defaultRowHeight="14.25" x14ac:dyDescent="0.2"/>
  <sheetData>
    <row r="8" spans="3:20" ht="15" thickBot="1" x14ac:dyDescent="0.25">
      <c r="C8" s="102" t="s">
        <v>1</v>
      </c>
      <c r="D8" s="102"/>
      <c r="E8" s="102"/>
      <c r="F8" s="102"/>
      <c r="G8" s="102"/>
      <c r="H8" s="102"/>
      <c r="I8" s="102"/>
      <c r="J8" s="102"/>
      <c r="K8" s="31"/>
    </row>
    <row r="9" spans="3:20" ht="37.5" thickTop="1" thickBot="1" x14ac:dyDescent="0.25">
      <c r="C9" s="103" t="s">
        <v>0</v>
      </c>
      <c r="D9" s="104"/>
      <c r="E9" s="32" t="s">
        <v>8</v>
      </c>
      <c r="F9" s="33" t="s">
        <v>12</v>
      </c>
      <c r="G9" s="33" t="s">
        <v>13</v>
      </c>
      <c r="H9" s="33" t="s">
        <v>14</v>
      </c>
      <c r="I9" s="33" t="s">
        <v>15</v>
      </c>
      <c r="J9" s="34" t="s">
        <v>16</v>
      </c>
      <c r="K9" s="31"/>
    </row>
    <row r="10" spans="3:20" ht="25.5" thickTop="1" thickBot="1" x14ac:dyDescent="0.25">
      <c r="C10" s="105" t="s">
        <v>8</v>
      </c>
      <c r="D10" s="35" t="s">
        <v>9</v>
      </c>
      <c r="E10" s="36">
        <v>1</v>
      </c>
      <c r="F10" s="37" t="s">
        <v>57</v>
      </c>
      <c r="G10" s="37" t="s">
        <v>58</v>
      </c>
      <c r="H10" s="37" t="s">
        <v>59</v>
      </c>
      <c r="I10" s="38">
        <v>0.26295054884196528</v>
      </c>
      <c r="J10" s="39">
        <v>0.26715969678796075</v>
      </c>
      <c r="K10" s="31"/>
      <c r="O10">
        <v>-0.52287874528033762</v>
      </c>
      <c r="P10">
        <v>-0.42745449433640531</v>
      </c>
      <c r="Q10">
        <v>-0.3320302433924725</v>
      </c>
      <c r="R10">
        <v>-0.23660599244853994</v>
      </c>
      <c r="S10">
        <v>-0.14118174150460741</v>
      </c>
      <c r="T10">
        <v>-4.5757490560675115E-2</v>
      </c>
    </row>
    <row r="11" spans="3:20" ht="24.75" thickTop="1" x14ac:dyDescent="0.2">
      <c r="C11" s="99"/>
      <c r="D11" s="40" t="s">
        <v>10</v>
      </c>
      <c r="E11" s="41"/>
      <c r="F11" s="42">
        <v>6.3017965495026373E-21</v>
      </c>
      <c r="G11" s="42">
        <v>3.3552775056631937E-9</v>
      </c>
      <c r="H11" s="42">
        <v>1.1731601494516953E-2</v>
      </c>
      <c r="I11" s="42">
        <v>6.5048047642503062E-2</v>
      </c>
      <c r="J11" s="43">
        <v>6.0713867671856402E-2</v>
      </c>
      <c r="K11" s="31"/>
      <c r="N11">
        <v>-0.52287874528033762</v>
      </c>
      <c r="P11" s="37" t="s">
        <v>57</v>
      </c>
      <c r="Q11" s="37" t="s">
        <v>58</v>
      </c>
      <c r="R11" s="37" t="s">
        <v>59</v>
      </c>
      <c r="S11" s="38">
        <v>0.26295054884196528</v>
      </c>
      <c r="T11" s="39">
        <v>0.26715969678796075</v>
      </c>
    </row>
    <row r="12" spans="3:20" x14ac:dyDescent="0.2">
      <c r="C12" s="98"/>
      <c r="D12" s="44" t="s">
        <v>11</v>
      </c>
      <c r="E12" s="45">
        <v>50</v>
      </c>
      <c r="F12" s="46">
        <v>50</v>
      </c>
      <c r="G12" s="46">
        <v>50</v>
      </c>
      <c r="H12" s="46">
        <v>50</v>
      </c>
      <c r="I12" s="46">
        <v>50</v>
      </c>
      <c r="J12" s="47">
        <v>50</v>
      </c>
      <c r="K12" s="31"/>
      <c r="N12">
        <v>-0.42745449433640531</v>
      </c>
      <c r="O12" s="48"/>
      <c r="Q12" s="50" t="s">
        <v>60</v>
      </c>
      <c r="R12" s="50" t="s">
        <v>61</v>
      </c>
      <c r="S12" s="50" t="s">
        <v>62</v>
      </c>
      <c r="T12" s="51" t="s">
        <v>63</v>
      </c>
    </row>
    <row r="13" spans="3:20" ht="24" x14ac:dyDescent="0.2">
      <c r="C13" s="98" t="s">
        <v>12</v>
      </c>
      <c r="D13" s="40" t="s">
        <v>9</v>
      </c>
      <c r="E13" s="48" t="s">
        <v>57</v>
      </c>
      <c r="F13" s="49">
        <v>1</v>
      </c>
      <c r="G13" s="50" t="s">
        <v>60</v>
      </c>
      <c r="H13" s="50" t="s">
        <v>61</v>
      </c>
      <c r="I13" s="50" t="s">
        <v>62</v>
      </c>
      <c r="J13" s="51" t="s">
        <v>63</v>
      </c>
      <c r="K13" s="31"/>
      <c r="N13">
        <v>-0.3320302433924725</v>
      </c>
      <c r="O13" s="48"/>
      <c r="P13" s="50"/>
      <c r="R13" s="50" t="s">
        <v>64</v>
      </c>
      <c r="S13" s="50" t="s">
        <v>65</v>
      </c>
      <c r="T13" s="51" t="s">
        <v>66</v>
      </c>
    </row>
    <row r="14" spans="3:20" ht="24" x14ac:dyDescent="0.2">
      <c r="C14" s="99"/>
      <c r="D14" s="40" t="s">
        <v>10</v>
      </c>
      <c r="E14" s="52">
        <v>6.3017965495026373E-21</v>
      </c>
      <c r="F14" s="53"/>
      <c r="G14" s="42">
        <v>1.1126171368861198E-18</v>
      </c>
      <c r="H14" s="42">
        <v>2.6170963956455919E-5</v>
      </c>
      <c r="I14" s="42">
        <v>1.0513815263918263E-3</v>
      </c>
      <c r="J14" s="43">
        <v>6.4184945602472124E-4</v>
      </c>
      <c r="K14" s="31"/>
      <c r="N14">
        <v>-0.23660599244853994</v>
      </c>
      <c r="S14" s="50" t="s">
        <v>67</v>
      </c>
      <c r="T14" s="51" t="s">
        <v>68</v>
      </c>
    </row>
    <row r="15" spans="3:20" x14ac:dyDescent="0.2">
      <c r="C15" s="98"/>
      <c r="D15" s="44" t="s">
        <v>11</v>
      </c>
      <c r="E15" s="45">
        <v>50</v>
      </c>
      <c r="F15" s="46">
        <v>50</v>
      </c>
      <c r="G15" s="46">
        <v>50</v>
      </c>
      <c r="H15" s="46">
        <v>50</v>
      </c>
      <c r="I15" s="46">
        <v>50</v>
      </c>
      <c r="J15" s="47">
        <v>50</v>
      </c>
      <c r="K15" s="31"/>
      <c r="N15">
        <v>-0.14118174150460741</v>
      </c>
      <c r="T15" s="51" t="s">
        <v>69</v>
      </c>
    </row>
    <row r="16" spans="3:20" ht="24" x14ac:dyDescent="0.2">
      <c r="C16" s="98" t="s">
        <v>13</v>
      </c>
      <c r="D16" s="40" t="s">
        <v>9</v>
      </c>
      <c r="E16" s="48" t="s">
        <v>58</v>
      </c>
      <c r="F16" s="50" t="s">
        <v>60</v>
      </c>
      <c r="G16" s="49">
        <v>1</v>
      </c>
      <c r="H16" s="50" t="s">
        <v>64</v>
      </c>
      <c r="I16" s="50" t="s">
        <v>65</v>
      </c>
      <c r="J16" s="51" t="s">
        <v>66</v>
      </c>
      <c r="K16" s="31"/>
      <c r="N16">
        <v>-4.5757490560675115E-2</v>
      </c>
    </row>
    <row r="17" spans="3:23" ht="24" x14ac:dyDescent="0.2">
      <c r="C17" s="99"/>
      <c r="D17" s="40" t="s">
        <v>10</v>
      </c>
      <c r="E17" s="52">
        <v>3.3552775056631937E-9</v>
      </c>
      <c r="F17" s="42">
        <v>1.1126171368861198E-18</v>
      </c>
      <c r="G17" s="53"/>
      <c r="H17" s="42">
        <v>2.0826846794574819E-9</v>
      </c>
      <c r="I17" s="42">
        <v>2.8673117944639601E-7</v>
      </c>
      <c r="J17" s="43">
        <v>4.3141491950948091E-8</v>
      </c>
      <c r="K17" s="31"/>
    </row>
    <row r="18" spans="3:23" x14ac:dyDescent="0.2">
      <c r="C18" s="98"/>
      <c r="D18" s="44" t="s">
        <v>11</v>
      </c>
      <c r="E18" s="45">
        <v>50</v>
      </c>
      <c r="F18" s="46">
        <v>50</v>
      </c>
      <c r="G18" s="46">
        <v>50</v>
      </c>
      <c r="H18" s="46">
        <v>50</v>
      </c>
      <c r="I18" s="46">
        <v>50</v>
      </c>
      <c r="J18" s="47">
        <v>50</v>
      </c>
      <c r="K18" s="31"/>
    </row>
    <row r="19" spans="3:23" ht="24.75" thickBot="1" x14ac:dyDescent="0.25">
      <c r="C19" s="98" t="s">
        <v>14</v>
      </c>
      <c r="D19" s="40" t="s">
        <v>9</v>
      </c>
      <c r="E19" s="48" t="s">
        <v>59</v>
      </c>
      <c r="F19" s="50" t="s">
        <v>61</v>
      </c>
      <c r="G19" s="50" t="s">
        <v>64</v>
      </c>
      <c r="H19" s="49">
        <v>1</v>
      </c>
      <c r="I19" s="50" t="s">
        <v>67</v>
      </c>
      <c r="J19" s="51" t="s">
        <v>68</v>
      </c>
      <c r="K19" s="31"/>
      <c r="O19">
        <v>-0.52287874528033762</v>
      </c>
      <c r="P19">
        <v>-0.42745449433640531</v>
      </c>
      <c r="Q19">
        <v>-0.3320302433924725</v>
      </c>
      <c r="R19">
        <v>-0.23660599244853994</v>
      </c>
      <c r="S19">
        <v>-0.14118174150460741</v>
      </c>
      <c r="T19">
        <v>-4.5757490560675115E-2</v>
      </c>
    </row>
    <row r="20" spans="3:23" ht="25.5" thickTop="1" thickBot="1" x14ac:dyDescent="0.25">
      <c r="C20" s="99"/>
      <c r="D20" s="40" t="s">
        <v>10</v>
      </c>
      <c r="E20" s="52">
        <v>1.1731601494516953E-2</v>
      </c>
      <c r="F20" s="42">
        <v>2.6170963956455919E-5</v>
      </c>
      <c r="G20" s="42">
        <v>2.0826846794574819E-9</v>
      </c>
      <c r="H20" s="53"/>
      <c r="I20" s="42">
        <v>1.8149785470812588E-18</v>
      </c>
      <c r="J20" s="43">
        <v>7.8283346594491446E-16</v>
      </c>
      <c r="K20" s="31"/>
      <c r="N20">
        <v>-0.52287874528033762</v>
      </c>
      <c r="P20" s="60">
        <v>0.91800000000000004</v>
      </c>
      <c r="Q20" s="60">
        <v>0.72199999999999998</v>
      </c>
      <c r="R20" s="60">
        <v>0.35399999999999998</v>
      </c>
      <c r="S20" s="38">
        <v>0.26295054884196528</v>
      </c>
      <c r="T20" s="39">
        <v>0.26715969678796075</v>
      </c>
      <c r="W20">
        <f>MIN(P20:T24)</f>
        <v>0.26295054884196528</v>
      </c>
    </row>
    <row r="21" spans="3:23" ht="15.75" thickTop="1" thickBot="1" x14ac:dyDescent="0.25">
      <c r="C21" s="98"/>
      <c r="D21" s="44" t="s">
        <v>11</v>
      </c>
      <c r="E21" s="45">
        <v>50</v>
      </c>
      <c r="F21" s="46">
        <v>50</v>
      </c>
      <c r="G21" s="46">
        <v>50</v>
      </c>
      <c r="H21" s="46">
        <v>50</v>
      </c>
      <c r="I21" s="46">
        <v>50</v>
      </c>
      <c r="J21" s="47">
        <v>50</v>
      </c>
      <c r="K21" s="31"/>
      <c r="N21">
        <v>-0.42745449433640531</v>
      </c>
      <c r="O21" s="48"/>
      <c r="P21" s="37" t="s">
        <v>0</v>
      </c>
      <c r="Q21" s="60">
        <v>0.89700000000000002</v>
      </c>
      <c r="R21" s="60">
        <v>0.55700000000000005</v>
      </c>
      <c r="S21" s="60">
        <v>0.45</v>
      </c>
      <c r="T21" s="60">
        <v>0.46600000000000003</v>
      </c>
      <c r="W21">
        <f>MAX(P20:T24)</f>
        <v>0.95399999999999996</v>
      </c>
    </row>
    <row r="22" spans="3:23" ht="25.5" thickTop="1" thickBot="1" x14ac:dyDescent="0.25">
      <c r="C22" s="98" t="s">
        <v>15</v>
      </c>
      <c r="D22" s="40" t="s">
        <v>9</v>
      </c>
      <c r="E22" s="52">
        <v>0.26295054884196528</v>
      </c>
      <c r="F22" s="50" t="s">
        <v>62</v>
      </c>
      <c r="G22" s="50" t="s">
        <v>65</v>
      </c>
      <c r="H22" s="50" t="s">
        <v>67</v>
      </c>
      <c r="I22" s="49">
        <v>1</v>
      </c>
      <c r="J22" s="51" t="s">
        <v>69</v>
      </c>
      <c r="K22" s="31"/>
      <c r="N22">
        <v>-0.3320302433924725</v>
      </c>
      <c r="O22" s="48"/>
      <c r="P22" s="37" t="s">
        <v>0</v>
      </c>
      <c r="Q22" s="37" t="s">
        <v>0</v>
      </c>
      <c r="R22" s="60">
        <v>0.72799999999999998</v>
      </c>
      <c r="S22" s="60">
        <v>0.65200000000000002</v>
      </c>
      <c r="T22" s="60">
        <v>0.68400000000000005</v>
      </c>
    </row>
    <row r="23" spans="3:23" ht="25.5" thickTop="1" thickBot="1" x14ac:dyDescent="0.25">
      <c r="C23" s="99"/>
      <c r="D23" s="40" t="s">
        <v>10</v>
      </c>
      <c r="E23" s="52">
        <v>6.5048047642503062E-2</v>
      </c>
      <c r="F23" s="42">
        <v>1.0513815263918263E-3</v>
      </c>
      <c r="G23" s="42">
        <v>2.8673117944639601E-7</v>
      </c>
      <c r="H23" s="42">
        <v>1.8149785470812588E-18</v>
      </c>
      <c r="I23" s="53"/>
      <c r="J23" s="43">
        <v>1.1100925756920061E-26</v>
      </c>
      <c r="K23" s="31"/>
      <c r="N23">
        <v>-0.23660599244853994</v>
      </c>
      <c r="P23" s="37" t="s">
        <v>0</v>
      </c>
      <c r="Q23" s="37" t="s">
        <v>0</v>
      </c>
      <c r="R23" s="37" t="s">
        <v>0</v>
      </c>
      <c r="S23" s="60">
        <v>0.89500000000000002</v>
      </c>
      <c r="T23" s="60">
        <v>0.86299999999999999</v>
      </c>
    </row>
    <row r="24" spans="3:23" ht="15" thickTop="1" x14ac:dyDescent="0.2">
      <c r="C24" s="98"/>
      <c r="D24" s="44" t="s">
        <v>11</v>
      </c>
      <c r="E24" s="45">
        <v>50</v>
      </c>
      <c r="F24" s="46">
        <v>50</v>
      </c>
      <c r="G24" s="46">
        <v>50</v>
      </c>
      <c r="H24" s="46">
        <v>50</v>
      </c>
      <c r="I24" s="46">
        <v>50</v>
      </c>
      <c r="J24" s="47">
        <v>50</v>
      </c>
      <c r="K24" s="31"/>
      <c r="N24">
        <v>-0.14118174150460741</v>
      </c>
      <c r="P24" s="37" t="s">
        <v>0</v>
      </c>
      <c r="Q24" s="37" t="s">
        <v>0</v>
      </c>
      <c r="R24" s="37" t="s">
        <v>0</v>
      </c>
      <c r="S24" s="37" t="s">
        <v>0</v>
      </c>
      <c r="T24" s="60">
        <v>0.95399999999999996</v>
      </c>
    </row>
    <row r="25" spans="3:23" ht="24" x14ac:dyDescent="0.2">
      <c r="C25" s="98" t="s">
        <v>16</v>
      </c>
      <c r="D25" s="40" t="s">
        <v>9</v>
      </c>
      <c r="E25" s="52">
        <v>0.26715969678796075</v>
      </c>
      <c r="F25" s="50" t="s">
        <v>63</v>
      </c>
      <c r="G25" s="50" t="s">
        <v>66</v>
      </c>
      <c r="H25" s="50" t="s">
        <v>68</v>
      </c>
      <c r="I25" s="50" t="s">
        <v>69</v>
      </c>
      <c r="J25" s="54">
        <v>1</v>
      </c>
      <c r="K25" s="31"/>
    </row>
    <row r="26" spans="3:23" ht="24" x14ac:dyDescent="0.2">
      <c r="C26" s="99"/>
      <c r="D26" s="40" t="s">
        <v>10</v>
      </c>
      <c r="E26" s="52">
        <v>6.0713867671856402E-2</v>
      </c>
      <c r="F26" s="42">
        <v>6.4184945602472124E-4</v>
      </c>
      <c r="G26" s="42">
        <v>4.3141491950948091E-8</v>
      </c>
      <c r="H26" s="42">
        <v>7.8283346594491446E-16</v>
      </c>
      <c r="I26" s="42">
        <v>1.1100925756920061E-26</v>
      </c>
      <c r="J26" s="55"/>
      <c r="K26" s="31"/>
    </row>
    <row r="27" spans="3:23" ht="15" thickBot="1" x14ac:dyDescent="0.25">
      <c r="C27" s="100"/>
      <c r="D27" s="56" t="s">
        <v>11</v>
      </c>
      <c r="E27" s="57">
        <v>50</v>
      </c>
      <c r="F27" s="58">
        <v>50</v>
      </c>
      <c r="G27" s="58">
        <v>50</v>
      </c>
      <c r="H27" s="58">
        <v>50</v>
      </c>
      <c r="I27" s="58">
        <v>50</v>
      </c>
      <c r="J27" s="59">
        <v>50</v>
      </c>
      <c r="K27" s="31"/>
    </row>
    <row r="28" spans="3:23" ht="15.75" thickTop="1" thickBot="1" x14ac:dyDescent="0.25">
      <c r="C28" s="101" t="s">
        <v>17</v>
      </c>
      <c r="D28" s="101"/>
      <c r="E28" s="101"/>
      <c r="F28" s="101"/>
      <c r="G28" s="101"/>
      <c r="H28" s="101"/>
      <c r="I28" s="101"/>
      <c r="J28" s="101"/>
      <c r="K28" s="31"/>
      <c r="O28">
        <v>-0.52287874528033762</v>
      </c>
      <c r="P28">
        <v>-0.42745449433640531</v>
      </c>
      <c r="Q28">
        <v>-0.3320302433924725</v>
      </c>
      <c r="R28">
        <v>-0.23660599244853994</v>
      </c>
      <c r="S28">
        <v>-0.14118174150460741</v>
      </c>
      <c r="T28">
        <v>-4.5757490560675115E-2</v>
      </c>
    </row>
    <row r="29" spans="3:23" ht="15.75" thickTop="1" thickBot="1" x14ac:dyDescent="0.25">
      <c r="C29" s="101" t="s">
        <v>18</v>
      </c>
      <c r="D29" s="101"/>
      <c r="E29" s="101"/>
      <c r="F29" s="101"/>
      <c r="G29" s="101"/>
      <c r="H29" s="101"/>
      <c r="I29" s="101"/>
      <c r="J29" s="101"/>
      <c r="K29" s="31"/>
      <c r="N29">
        <v>-0.52287874528033762</v>
      </c>
      <c r="P29" s="60">
        <f>P$28-$N29</f>
        <v>9.5424250943932309E-2</v>
      </c>
      <c r="Q29" s="60">
        <f t="shared" ref="Q29:T33" si="0">Q$28-$N29</f>
        <v>0.19084850188786512</v>
      </c>
      <c r="R29" s="60">
        <f t="shared" si="0"/>
        <v>0.28627275283179765</v>
      </c>
      <c r="S29" s="60">
        <f t="shared" si="0"/>
        <v>0.38169700377573024</v>
      </c>
      <c r="T29" s="60">
        <f t="shared" si="0"/>
        <v>0.47712125471966249</v>
      </c>
    </row>
    <row r="30" spans="3:23" ht="15.75" thickTop="1" thickBot="1" x14ac:dyDescent="0.25">
      <c r="N30">
        <v>-0.42745449433640531</v>
      </c>
      <c r="O30" s="48"/>
      <c r="P30" s="60"/>
      <c r="Q30" s="60">
        <f t="shared" si="0"/>
        <v>9.5424250943932809E-2</v>
      </c>
      <c r="R30" s="60">
        <f t="shared" si="0"/>
        <v>0.19084850188786537</v>
      </c>
      <c r="S30" s="60">
        <f t="shared" si="0"/>
        <v>0.28627275283179787</v>
      </c>
      <c r="T30" s="60">
        <f t="shared" si="0"/>
        <v>0.38169700377573018</v>
      </c>
    </row>
    <row r="31" spans="3:23" ht="15.75" thickTop="1" thickBot="1" x14ac:dyDescent="0.25">
      <c r="N31">
        <v>-0.3320302433924725</v>
      </c>
      <c r="O31" s="48"/>
      <c r="P31" s="60"/>
      <c r="Q31" s="60"/>
      <c r="R31" s="60">
        <f t="shared" si="0"/>
        <v>9.5424250943932559E-2</v>
      </c>
      <c r="S31" s="60">
        <f t="shared" si="0"/>
        <v>0.19084850188786509</v>
      </c>
      <c r="T31" s="60">
        <f t="shared" si="0"/>
        <v>0.28627275283179737</v>
      </c>
    </row>
    <row r="32" spans="3:23" ht="15.75" thickTop="1" thickBot="1" x14ac:dyDescent="0.25">
      <c r="N32">
        <v>-0.23660599244853994</v>
      </c>
      <c r="P32" s="60"/>
      <c r="Q32" s="60"/>
      <c r="R32" s="60"/>
      <c r="S32" s="60">
        <f t="shared" si="0"/>
        <v>9.5424250943932531E-2</v>
      </c>
      <c r="T32" s="60">
        <f t="shared" si="0"/>
        <v>0.19084850188786484</v>
      </c>
    </row>
    <row r="33" spans="11:20" ht="15" thickTop="1" x14ac:dyDescent="0.2">
      <c r="N33">
        <v>-0.14118174150460741</v>
      </c>
      <c r="P33" s="60"/>
      <c r="Q33" s="60"/>
      <c r="R33" s="60"/>
      <c r="S33" s="60"/>
      <c r="T33" s="60">
        <f t="shared" si="0"/>
        <v>9.5424250943932296E-2</v>
      </c>
    </row>
    <row r="35" spans="11:20" x14ac:dyDescent="0.2">
      <c r="L35" t="s">
        <v>73</v>
      </c>
    </row>
    <row r="36" spans="11:20" ht="15" thickBot="1" x14ac:dyDescent="0.25">
      <c r="K36" t="s">
        <v>53</v>
      </c>
      <c r="L36" t="s">
        <v>72</v>
      </c>
      <c r="M36" t="s">
        <v>55</v>
      </c>
      <c r="N36" t="s">
        <v>56</v>
      </c>
    </row>
    <row r="37" spans="11:20" ht="15.75" thickTop="1" thickBot="1" x14ac:dyDescent="0.25">
      <c r="K37">
        <v>0.47712125471966249</v>
      </c>
      <c r="L37">
        <f>ABS(K37)</f>
        <v>0.47712125471966249</v>
      </c>
      <c r="M37" s="39">
        <v>0.26715969678796075</v>
      </c>
      <c r="N37">
        <f>FISHER(M37)</f>
        <v>0.27380270242418481</v>
      </c>
      <c r="P37">
        <f>PEARSON(M37:M51,K37:K51)</f>
        <v>-0.89019463513276054</v>
      </c>
      <c r="Q37">
        <f>PEARSON(N37:N51,L37:L51)</f>
        <v>-0.83897251801757955</v>
      </c>
    </row>
    <row r="38" spans="11:20" ht="15.75" thickTop="1" thickBot="1" x14ac:dyDescent="0.25">
      <c r="K38">
        <v>0.38169700377573018</v>
      </c>
      <c r="L38">
        <f t="shared" ref="L38:L51" si="1">ABS(K38)</f>
        <v>0.38169700377573018</v>
      </c>
      <c r="M38" s="60">
        <v>0.46600000000000003</v>
      </c>
      <c r="N38">
        <f t="shared" ref="N38:N51" si="2">FISHER(M38)</f>
        <v>0.50494852174320093</v>
      </c>
    </row>
    <row r="39" spans="11:20" ht="15.75" thickTop="1" thickBot="1" x14ac:dyDescent="0.25">
      <c r="K39">
        <v>0.28627275283179737</v>
      </c>
      <c r="L39">
        <f t="shared" si="1"/>
        <v>0.28627275283179737</v>
      </c>
      <c r="M39" s="60">
        <v>0.68400000000000005</v>
      </c>
      <c r="N39">
        <f t="shared" si="2"/>
        <v>0.83659249060768015</v>
      </c>
    </row>
    <row r="40" spans="11:20" ht="15.75" thickTop="1" thickBot="1" x14ac:dyDescent="0.25">
      <c r="K40">
        <v>0.19084850188786484</v>
      </c>
      <c r="L40">
        <f t="shared" si="1"/>
        <v>0.19084850188786484</v>
      </c>
      <c r="M40" s="60">
        <v>0.86299999999999999</v>
      </c>
      <c r="N40">
        <f t="shared" si="2"/>
        <v>1.3049812223867316</v>
      </c>
    </row>
    <row r="41" spans="11:20" ht="15.75" thickTop="1" thickBot="1" x14ac:dyDescent="0.25">
      <c r="K41">
        <v>9.5424250943932296E-2</v>
      </c>
      <c r="L41">
        <f t="shared" si="1"/>
        <v>9.5424250943932296E-2</v>
      </c>
      <c r="M41" s="60">
        <v>0.95399999999999996</v>
      </c>
      <c r="N41">
        <f t="shared" si="2"/>
        <v>1.8744962180568161</v>
      </c>
    </row>
    <row r="42" spans="11:20" ht="15.75" thickTop="1" thickBot="1" x14ac:dyDescent="0.25">
      <c r="K42">
        <v>0.38169700377573024</v>
      </c>
      <c r="L42">
        <f t="shared" si="1"/>
        <v>0.38169700377573024</v>
      </c>
      <c r="M42" s="38">
        <v>0.26295054884196528</v>
      </c>
      <c r="N42">
        <f t="shared" si="2"/>
        <v>0.26927549000507489</v>
      </c>
    </row>
    <row r="43" spans="11:20" ht="15.75" thickTop="1" thickBot="1" x14ac:dyDescent="0.25">
      <c r="K43">
        <v>0.28627275283179787</v>
      </c>
      <c r="L43">
        <f t="shared" si="1"/>
        <v>0.28627275283179787</v>
      </c>
      <c r="M43" s="60">
        <v>0.45</v>
      </c>
      <c r="N43">
        <f t="shared" si="2"/>
        <v>0.48470027859405174</v>
      </c>
    </row>
    <row r="44" spans="11:20" ht="15.75" thickTop="1" thickBot="1" x14ac:dyDescent="0.25">
      <c r="K44">
        <v>0.19084850188786509</v>
      </c>
      <c r="L44">
        <f t="shared" si="1"/>
        <v>0.19084850188786509</v>
      </c>
      <c r="M44" s="60">
        <v>0.65200000000000002</v>
      </c>
      <c r="N44">
        <f t="shared" si="2"/>
        <v>0.77876973715322462</v>
      </c>
    </row>
    <row r="45" spans="11:20" ht="15.75" thickTop="1" thickBot="1" x14ac:dyDescent="0.25">
      <c r="K45">
        <v>9.5424250943932531E-2</v>
      </c>
      <c r="L45">
        <f t="shared" si="1"/>
        <v>9.5424250943932531E-2</v>
      </c>
      <c r="M45" s="60">
        <v>0.89500000000000002</v>
      </c>
      <c r="N45">
        <f t="shared" si="2"/>
        <v>1.4465068836795019</v>
      </c>
    </row>
    <row r="46" spans="11:20" ht="15.75" thickTop="1" thickBot="1" x14ac:dyDescent="0.25">
      <c r="K46">
        <v>0.28627275283179765</v>
      </c>
      <c r="L46">
        <f t="shared" si="1"/>
        <v>0.28627275283179765</v>
      </c>
      <c r="M46" s="60">
        <v>0.35399999999999998</v>
      </c>
      <c r="N46">
        <f t="shared" si="2"/>
        <v>0.37000947484480928</v>
      </c>
    </row>
    <row r="47" spans="11:20" ht="15.75" thickTop="1" thickBot="1" x14ac:dyDescent="0.25">
      <c r="K47">
        <v>0.19084850188786537</v>
      </c>
      <c r="L47">
        <f t="shared" si="1"/>
        <v>0.19084850188786537</v>
      </c>
      <c r="M47" s="60">
        <v>0.55700000000000005</v>
      </c>
      <c r="N47">
        <f t="shared" si="2"/>
        <v>0.62847320089443137</v>
      </c>
    </row>
    <row r="48" spans="11:20" ht="15.75" thickTop="1" thickBot="1" x14ac:dyDescent="0.25">
      <c r="K48">
        <v>9.5424250943932559E-2</v>
      </c>
      <c r="L48">
        <f t="shared" si="1"/>
        <v>9.5424250943932559E-2</v>
      </c>
      <c r="M48" s="60">
        <v>0.72799999999999998</v>
      </c>
      <c r="N48">
        <f t="shared" si="2"/>
        <v>0.92445894153400177</v>
      </c>
    </row>
    <row r="49" spans="11:14" ht="15.75" thickTop="1" thickBot="1" x14ac:dyDescent="0.25">
      <c r="K49">
        <v>0.19084850188786512</v>
      </c>
      <c r="L49">
        <f t="shared" si="1"/>
        <v>0.19084850188786512</v>
      </c>
      <c r="M49" s="60">
        <v>0.72199999999999998</v>
      </c>
      <c r="N49">
        <f t="shared" si="2"/>
        <v>0.91181028564851951</v>
      </c>
    </row>
    <row r="50" spans="11:14" ht="15.75" thickTop="1" thickBot="1" x14ac:dyDescent="0.25">
      <c r="K50">
        <v>9.5424250943932809E-2</v>
      </c>
      <c r="L50">
        <f t="shared" si="1"/>
        <v>9.5424250943932809E-2</v>
      </c>
      <c r="M50" s="60">
        <v>0.89700000000000002</v>
      </c>
      <c r="N50">
        <f t="shared" si="2"/>
        <v>1.4566499908526893</v>
      </c>
    </row>
    <row r="51" spans="11:14" ht="15" thickTop="1" x14ac:dyDescent="0.2">
      <c r="K51">
        <v>9.5424250943932309E-2</v>
      </c>
      <c r="L51">
        <f t="shared" si="1"/>
        <v>9.5424250943932309E-2</v>
      </c>
      <c r="M51" s="60">
        <v>0.91800000000000004</v>
      </c>
      <c r="N51">
        <f t="shared" si="2"/>
        <v>1.5761595040895655</v>
      </c>
    </row>
  </sheetData>
  <mergeCells count="10">
    <mergeCell ref="C22:C24"/>
    <mergeCell ref="C25:C27"/>
    <mergeCell ref="C28:J28"/>
    <mergeCell ref="C29:J29"/>
    <mergeCell ref="C8:J8"/>
    <mergeCell ref="C9:D9"/>
    <mergeCell ref="C10:C12"/>
    <mergeCell ref="C13:C15"/>
    <mergeCell ref="C16:C18"/>
    <mergeCell ref="C19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X41"/>
  <sheetViews>
    <sheetView topLeftCell="A13" workbookViewId="0">
      <selection activeCell="X19" sqref="X19"/>
    </sheetView>
  </sheetViews>
  <sheetFormatPr defaultRowHeight="14.25" x14ac:dyDescent="0.2"/>
  <sheetData>
    <row r="6" spans="3:21" ht="15" thickBot="1" x14ac:dyDescent="0.25">
      <c r="C6" s="110" t="s">
        <v>1</v>
      </c>
      <c r="D6" s="110"/>
      <c r="E6" s="110"/>
      <c r="F6" s="110"/>
      <c r="G6" s="110"/>
      <c r="H6" s="110"/>
      <c r="I6" s="110"/>
      <c r="J6" s="110"/>
      <c r="K6" s="61"/>
    </row>
    <row r="7" spans="3:21" ht="37.5" thickTop="1" thickBot="1" x14ac:dyDescent="0.25">
      <c r="C7" s="111" t="s">
        <v>0</v>
      </c>
      <c r="D7" s="112"/>
      <c r="E7" s="62" t="s">
        <v>2</v>
      </c>
      <c r="F7" s="63" t="s">
        <v>3</v>
      </c>
      <c r="G7" s="63" t="s">
        <v>4</v>
      </c>
      <c r="H7" s="63" t="s">
        <v>5</v>
      </c>
      <c r="I7" s="63" t="s">
        <v>6</v>
      </c>
      <c r="J7" s="64" t="s">
        <v>7</v>
      </c>
      <c r="K7" s="61"/>
    </row>
    <row r="8" spans="3:21" ht="25.5" thickTop="1" thickBot="1" x14ac:dyDescent="0.25">
      <c r="C8" s="113" t="s">
        <v>2</v>
      </c>
      <c r="D8" s="65" t="s">
        <v>9</v>
      </c>
      <c r="E8" s="66">
        <v>1</v>
      </c>
      <c r="F8" s="67" t="s">
        <v>74</v>
      </c>
      <c r="G8" s="67" t="s">
        <v>75</v>
      </c>
      <c r="H8" s="67" t="s">
        <v>76</v>
      </c>
      <c r="I8" s="67" t="s">
        <v>77</v>
      </c>
      <c r="J8" s="68" t="s">
        <v>78</v>
      </c>
      <c r="K8" s="61"/>
      <c r="P8">
        <v>-0.52287874528033762</v>
      </c>
      <c r="Q8">
        <v>-0.42745449433640531</v>
      </c>
      <c r="R8">
        <v>-0.3320302433924725</v>
      </c>
      <c r="S8">
        <v>-0.23660599244853994</v>
      </c>
      <c r="T8">
        <v>-0.14118174150460741</v>
      </c>
      <c r="U8">
        <v>-4.5757490560675115E-2</v>
      </c>
    </row>
    <row r="9" spans="3:21" ht="24.75" thickTop="1" x14ac:dyDescent="0.2">
      <c r="C9" s="107"/>
      <c r="D9" s="69" t="s">
        <v>10</v>
      </c>
      <c r="E9" s="70"/>
      <c r="F9" s="71">
        <v>8.8945361150893962E-21</v>
      </c>
      <c r="G9" s="71">
        <v>1.1385592033898066E-14</v>
      </c>
      <c r="H9" s="71">
        <v>8.7486034782527621E-9</v>
      </c>
      <c r="I9" s="71">
        <v>1.6523083414967985E-9</v>
      </c>
      <c r="J9" s="72">
        <v>1.2893359417133935E-7</v>
      </c>
      <c r="K9" s="61"/>
      <c r="O9">
        <v>-0.52287874528033762</v>
      </c>
      <c r="Q9" s="67" t="s">
        <v>74</v>
      </c>
      <c r="R9" s="67" t="s">
        <v>75</v>
      </c>
      <c r="S9" s="67" t="s">
        <v>76</v>
      </c>
      <c r="T9" s="67" t="s">
        <v>77</v>
      </c>
      <c r="U9" s="68" t="s">
        <v>78</v>
      </c>
    </row>
    <row r="10" spans="3:21" x14ac:dyDescent="0.2">
      <c r="C10" s="106"/>
      <c r="D10" s="73" t="s">
        <v>11</v>
      </c>
      <c r="E10" s="74">
        <v>50</v>
      </c>
      <c r="F10" s="75">
        <v>50</v>
      </c>
      <c r="G10" s="75">
        <v>50</v>
      </c>
      <c r="H10" s="75">
        <v>50</v>
      </c>
      <c r="I10" s="75">
        <v>50</v>
      </c>
      <c r="J10" s="76">
        <v>50</v>
      </c>
      <c r="K10" s="61"/>
      <c r="O10">
        <v>-0.42745449433640531</v>
      </c>
      <c r="P10" s="48"/>
      <c r="R10" s="79" t="s">
        <v>74</v>
      </c>
      <c r="S10" s="79" t="s">
        <v>79</v>
      </c>
      <c r="T10" s="79" t="s">
        <v>80</v>
      </c>
      <c r="U10" s="80" t="s">
        <v>81</v>
      </c>
    </row>
    <row r="11" spans="3:21" ht="24" x14ac:dyDescent="0.2">
      <c r="C11" s="106" t="s">
        <v>3</v>
      </c>
      <c r="D11" s="69" t="s">
        <v>9</v>
      </c>
      <c r="E11" s="77" t="s">
        <v>74</v>
      </c>
      <c r="F11" s="78">
        <v>1</v>
      </c>
      <c r="G11" s="79" t="s">
        <v>74</v>
      </c>
      <c r="H11" s="79" t="s">
        <v>79</v>
      </c>
      <c r="I11" s="79" t="s">
        <v>80</v>
      </c>
      <c r="J11" s="80" t="s">
        <v>81</v>
      </c>
      <c r="K11" s="61"/>
      <c r="O11">
        <v>-0.3320302433924725</v>
      </c>
      <c r="P11" s="48"/>
      <c r="Q11" s="50"/>
      <c r="S11" s="79" t="s">
        <v>82</v>
      </c>
      <c r="T11" s="79" t="s">
        <v>83</v>
      </c>
      <c r="U11" s="80" t="s">
        <v>84</v>
      </c>
    </row>
    <row r="12" spans="3:21" ht="24" x14ac:dyDescent="0.2">
      <c r="C12" s="107"/>
      <c r="D12" s="69" t="s">
        <v>10</v>
      </c>
      <c r="E12" s="81">
        <v>8.8945361150893962E-21</v>
      </c>
      <c r="F12" s="82"/>
      <c r="G12" s="71">
        <v>7.5910273035790946E-21</v>
      </c>
      <c r="H12" s="71">
        <v>4.7400465281987523E-13</v>
      </c>
      <c r="I12" s="71">
        <v>4.5200353918583299E-14</v>
      </c>
      <c r="J12" s="72">
        <v>4.7489981678539986E-12</v>
      </c>
      <c r="K12" s="61"/>
      <c r="O12">
        <v>-0.23660599244853994</v>
      </c>
      <c r="T12" s="79" t="s">
        <v>57</v>
      </c>
      <c r="U12" s="80" t="s">
        <v>85</v>
      </c>
    </row>
    <row r="13" spans="3:21" x14ac:dyDescent="0.2">
      <c r="C13" s="106"/>
      <c r="D13" s="73" t="s">
        <v>11</v>
      </c>
      <c r="E13" s="74">
        <v>50</v>
      </c>
      <c r="F13" s="75">
        <v>50</v>
      </c>
      <c r="G13" s="75">
        <v>50</v>
      </c>
      <c r="H13" s="75">
        <v>50</v>
      </c>
      <c r="I13" s="75">
        <v>50</v>
      </c>
      <c r="J13" s="76">
        <v>50</v>
      </c>
      <c r="K13" s="61"/>
      <c r="O13">
        <v>-0.14118174150460741</v>
      </c>
      <c r="U13" s="80" t="s">
        <v>86</v>
      </c>
    </row>
    <row r="14" spans="3:21" ht="24" x14ac:dyDescent="0.2">
      <c r="C14" s="106" t="s">
        <v>4</v>
      </c>
      <c r="D14" s="69" t="s">
        <v>9</v>
      </c>
      <c r="E14" s="77" t="s">
        <v>75</v>
      </c>
      <c r="F14" s="79" t="s">
        <v>74</v>
      </c>
      <c r="G14" s="78">
        <v>1</v>
      </c>
      <c r="H14" s="79" t="s">
        <v>82</v>
      </c>
      <c r="I14" s="79" t="s">
        <v>83</v>
      </c>
      <c r="J14" s="80" t="s">
        <v>84</v>
      </c>
      <c r="K14" s="61"/>
      <c r="O14">
        <v>-4.5757490560675115E-2</v>
      </c>
    </row>
    <row r="15" spans="3:21" ht="24" x14ac:dyDescent="0.2">
      <c r="C15" s="107"/>
      <c r="D15" s="69" t="s">
        <v>10</v>
      </c>
      <c r="E15" s="81">
        <v>1.1385592033898066E-14</v>
      </c>
      <c r="F15" s="71">
        <v>7.5910273035790946E-21</v>
      </c>
      <c r="G15" s="82"/>
      <c r="H15" s="71">
        <v>2.200972321939176E-20</v>
      </c>
      <c r="I15" s="71">
        <v>7.68468062497719E-22</v>
      </c>
      <c r="J15" s="72">
        <v>2.8525442946579338E-15</v>
      </c>
      <c r="K15" s="61"/>
    </row>
    <row r="16" spans="3:21" x14ac:dyDescent="0.2">
      <c r="C16" s="106"/>
      <c r="D16" s="73" t="s">
        <v>11</v>
      </c>
      <c r="E16" s="74">
        <v>50</v>
      </c>
      <c r="F16" s="75">
        <v>50</v>
      </c>
      <c r="G16" s="75">
        <v>50</v>
      </c>
      <c r="H16" s="75">
        <v>50</v>
      </c>
      <c r="I16" s="75">
        <v>50</v>
      </c>
      <c r="J16" s="76">
        <v>50</v>
      </c>
      <c r="K16" s="61"/>
    </row>
    <row r="17" spans="3:24" ht="24.75" thickBot="1" x14ac:dyDescent="0.25">
      <c r="C17" s="106" t="s">
        <v>5</v>
      </c>
      <c r="D17" s="69" t="s">
        <v>9</v>
      </c>
      <c r="E17" s="77" t="s">
        <v>76</v>
      </c>
      <c r="F17" s="79" t="s">
        <v>79</v>
      </c>
      <c r="G17" s="79" t="s">
        <v>82</v>
      </c>
      <c r="H17" s="78">
        <v>1</v>
      </c>
      <c r="I17" s="79" t="s">
        <v>57</v>
      </c>
      <c r="J17" s="80" t="s">
        <v>85</v>
      </c>
      <c r="K17" s="61"/>
      <c r="P17">
        <v>-0.52287874528033762</v>
      </c>
      <c r="Q17">
        <v>-0.42745449433640531</v>
      </c>
      <c r="R17">
        <v>-0.3320302433924725</v>
      </c>
      <c r="S17">
        <v>-0.23660599244853994</v>
      </c>
      <c r="T17">
        <v>-0.14118174150460741</v>
      </c>
      <c r="U17">
        <v>-4.5757490560675115E-2</v>
      </c>
    </row>
    <row r="18" spans="3:24" ht="25.5" thickTop="1" thickBot="1" x14ac:dyDescent="0.25">
      <c r="C18" s="107"/>
      <c r="D18" s="69" t="s">
        <v>10</v>
      </c>
      <c r="E18" s="81">
        <v>8.7486034782527621E-9</v>
      </c>
      <c r="F18" s="71">
        <v>4.7400465281987523E-13</v>
      </c>
      <c r="G18" s="71">
        <v>2.200972321939176E-20</v>
      </c>
      <c r="H18" s="82"/>
      <c r="I18" s="71">
        <v>6.987536692600587E-21</v>
      </c>
      <c r="J18" s="72">
        <v>5.6911098918051167E-19</v>
      </c>
      <c r="K18" s="61"/>
      <c r="O18">
        <v>-0.52287874528033762</v>
      </c>
      <c r="Q18" s="89">
        <v>0.91700000000000004</v>
      </c>
      <c r="R18" s="89">
        <v>0.84499999999999997</v>
      </c>
      <c r="S18" s="89">
        <v>0.70799999999999996</v>
      </c>
      <c r="T18" s="89">
        <v>0.73099999999999998</v>
      </c>
      <c r="U18" s="89">
        <v>0.66600000000000004</v>
      </c>
      <c r="X18" s="114">
        <f>MIN(P18:U23)</f>
        <v>0.66600000000000004</v>
      </c>
    </row>
    <row r="19" spans="3:24" ht="15.75" thickTop="1" thickBot="1" x14ac:dyDescent="0.25">
      <c r="C19" s="106"/>
      <c r="D19" s="73" t="s">
        <v>11</v>
      </c>
      <c r="E19" s="74">
        <v>50</v>
      </c>
      <c r="F19" s="75">
        <v>50</v>
      </c>
      <c r="G19" s="75">
        <v>50</v>
      </c>
      <c r="H19" s="75">
        <v>50</v>
      </c>
      <c r="I19" s="75">
        <v>50</v>
      </c>
      <c r="J19" s="76">
        <v>50</v>
      </c>
      <c r="K19" s="61"/>
      <c r="O19">
        <v>-0.42745449433640531</v>
      </c>
      <c r="P19" s="48"/>
      <c r="Q19" s="67" t="s">
        <v>0</v>
      </c>
      <c r="R19" s="89">
        <v>0.91700000000000004</v>
      </c>
      <c r="S19" s="89">
        <v>0.81699999999999995</v>
      </c>
      <c r="T19" s="89">
        <v>0.83499999999999996</v>
      </c>
      <c r="U19" s="89">
        <v>0.79600000000000004</v>
      </c>
      <c r="X19" s="114">
        <f>MAX(P18:U23)</f>
        <v>0.93799999999999994</v>
      </c>
    </row>
    <row r="20" spans="3:24" ht="25.5" thickTop="1" thickBot="1" x14ac:dyDescent="0.25">
      <c r="C20" s="106" t="s">
        <v>6</v>
      </c>
      <c r="D20" s="69" t="s">
        <v>9</v>
      </c>
      <c r="E20" s="77" t="s">
        <v>77</v>
      </c>
      <c r="F20" s="79" t="s">
        <v>80</v>
      </c>
      <c r="G20" s="79" t="s">
        <v>83</v>
      </c>
      <c r="H20" s="79" t="s">
        <v>57</v>
      </c>
      <c r="I20" s="78">
        <v>1</v>
      </c>
      <c r="J20" s="80" t="s">
        <v>86</v>
      </c>
      <c r="K20" s="61"/>
      <c r="O20">
        <v>-0.3320302433924725</v>
      </c>
      <c r="P20" s="48"/>
      <c r="Q20" s="67" t="s">
        <v>0</v>
      </c>
      <c r="R20" s="67" t="s">
        <v>0</v>
      </c>
      <c r="S20" s="89">
        <v>0.91400000000000003</v>
      </c>
      <c r="T20" s="89">
        <v>0.92500000000000004</v>
      </c>
      <c r="U20" s="89">
        <v>0.85499999999999998</v>
      </c>
    </row>
    <row r="21" spans="3:24" ht="25.5" thickTop="1" thickBot="1" x14ac:dyDescent="0.25">
      <c r="C21" s="107"/>
      <c r="D21" s="69" t="s">
        <v>10</v>
      </c>
      <c r="E21" s="81">
        <v>1.6523083414967985E-9</v>
      </c>
      <c r="F21" s="71">
        <v>4.5200353918583299E-14</v>
      </c>
      <c r="G21" s="71">
        <v>7.68468062497719E-22</v>
      </c>
      <c r="H21" s="71">
        <v>6.987536692600587E-21</v>
      </c>
      <c r="I21" s="82"/>
      <c r="J21" s="72">
        <v>1.1817605507148778E-23</v>
      </c>
      <c r="K21" s="61"/>
      <c r="O21">
        <v>-0.23660599244853994</v>
      </c>
      <c r="Q21" s="67" t="s">
        <v>0</v>
      </c>
      <c r="R21" s="67" t="s">
        <v>0</v>
      </c>
      <c r="S21" s="67" t="s">
        <v>0</v>
      </c>
      <c r="T21" s="89">
        <v>0.91800000000000004</v>
      </c>
      <c r="U21" s="89">
        <v>0.9</v>
      </c>
    </row>
    <row r="22" spans="3:24" ht="15" thickTop="1" x14ac:dyDescent="0.2">
      <c r="C22" s="106"/>
      <c r="D22" s="73" t="s">
        <v>11</v>
      </c>
      <c r="E22" s="74">
        <v>50</v>
      </c>
      <c r="F22" s="75">
        <v>50</v>
      </c>
      <c r="G22" s="75">
        <v>50</v>
      </c>
      <c r="H22" s="75">
        <v>50</v>
      </c>
      <c r="I22" s="75">
        <v>50</v>
      </c>
      <c r="J22" s="76">
        <v>50</v>
      </c>
      <c r="K22" s="61"/>
      <c r="O22">
        <v>-0.14118174150460741</v>
      </c>
      <c r="Q22" s="67" t="s">
        <v>0</v>
      </c>
      <c r="R22" s="67" t="s">
        <v>0</v>
      </c>
      <c r="S22" s="67" t="s">
        <v>0</v>
      </c>
      <c r="T22" s="67" t="s">
        <v>0</v>
      </c>
      <c r="U22" s="89">
        <v>0.93799999999999994</v>
      </c>
    </row>
    <row r="23" spans="3:24" ht="24" x14ac:dyDescent="0.2">
      <c r="C23" s="106" t="s">
        <v>7</v>
      </c>
      <c r="D23" s="69" t="s">
        <v>9</v>
      </c>
      <c r="E23" s="77" t="s">
        <v>78</v>
      </c>
      <c r="F23" s="79" t="s">
        <v>81</v>
      </c>
      <c r="G23" s="79" t="s">
        <v>84</v>
      </c>
      <c r="H23" s="79" t="s">
        <v>85</v>
      </c>
      <c r="I23" s="79" t="s">
        <v>86</v>
      </c>
      <c r="J23" s="83">
        <v>1</v>
      </c>
      <c r="K23" s="61"/>
      <c r="O23">
        <v>-4.5757490560675115E-2</v>
      </c>
    </row>
    <row r="24" spans="3:24" ht="24" x14ac:dyDescent="0.2">
      <c r="C24" s="107"/>
      <c r="D24" s="69" t="s">
        <v>10</v>
      </c>
      <c r="E24" s="81">
        <v>1.2893359417133935E-7</v>
      </c>
      <c r="F24" s="71">
        <v>4.7489981678539986E-12</v>
      </c>
      <c r="G24" s="71">
        <v>2.8525442946579338E-15</v>
      </c>
      <c r="H24" s="71">
        <v>5.6911098918051167E-19</v>
      </c>
      <c r="I24" s="71">
        <v>1.1817605507148778E-23</v>
      </c>
      <c r="J24" s="84"/>
      <c r="K24" s="61"/>
    </row>
    <row r="25" spans="3:24" ht="15" thickBot="1" x14ac:dyDescent="0.25">
      <c r="C25" s="108"/>
      <c r="D25" s="85" t="s">
        <v>11</v>
      </c>
      <c r="E25" s="86">
        <v>50</v>
      </c>
      <c r="F25" s="87">
        <v>50</v>
      </c>
      <c r="G25" s="87">
        <v>50</v>
      </c>
      <c r="H25" s="87">
        <v>50</v>
      </c>
      <c r="I25" s="87">
        <v>50</v>
      </c>
      <c r="J25" s="88">
        <v>50</v>
      </c>
      <c r="K25" s="61"/>
    </row>
    <row r="26" spans="3:24" ht="15.75" thickTop="1" thickBot="1" x14ac:dyDescent="0.25">
      <c r="C26" s="109" t="s">
        <v>17</v>
      </c>
      <c r="D26" s="109"/>
      <c r="E26" s="109"/>
      <c r="F26" s="109"/>
      <c r="G26" s="109"/>
      <c r="H26" s="109"/>
      <c r="I26" s="109"/>
      <c r="J26" s="109"/>
      <c r="K26" s="61"/>
      <c r="M26" t="s">
        <v>53</v>
      </c>
      <c r="N26" t="s">
        <v>55</v>
      </c>
      <c r="O26" t="s">
        <v>56</v>
      </c>
    </row>
    <row r="27" spans="3:24" ht="15.75" thickTop="1" thickBot="1" x14ac:dyDescent="0.25">
      <c r="M27">
        <v>0.47712125471966249</v>
      </c>
      <c r="N27" s="89">
        <v>0.66600000000000004</v>
      </c>
      <c r="O27">
        <f>FISHER(N27)</f>
        <v>0.80351991487504382</v>
      </c>
      <c r="Q27">
        <f>PEARSON(M27:M41,N27:N41)</f>
        <v>-0.87949235737229081</v>
      </c>
      <c r="R27">
        <f>PEARSON(M27:M41,O27:O41)</f>
        <v>-0.88182857498906175</v>
      </c>
    </row>
    <row r="28" spans="3:24" ht="15.75" thickTop="1" thickBot="1" x14ac:dyDescent="0.25">
      <c r="M28">
        <v>0.38169700377573018</v>
      </c>
      <c r="N28" s="89">
        <v>0.79600000000000004</v>
      </c>
      <c r="O28">
        <f t="shared" ref="O28:O41" si="0">FISHER(N28)</f>
        <v>1.0875986275089644</v>
      </c>
    </row>
    <row r="29" spans="3:24" ht="15.75" thickTop="1" thickBot="1" x14ac:dyDescent="0.25">
      <c r="M29">
        <v>0.28627275283179737</v>
      </c>
      <c r="N29" s="89">
        <v>0.85499999999999998</v>
      </c>
      <c r="O29">
        <f t="shared" si="0"/>
        <v>1.2744531163104804</v>
      </c>
    </row>
    <row r="30" spans="3:24" ht="15.75" thickTop="1" thickBot="1" x14ac:dyDescent="0.25">
      <c r="M30">
        <v>0.19084850188786484</v>
      </c>
      <c r="N30" s="89">
        <v>0.9</v>
      </c>
      <c r="O30">
        <f t="shared" si="0"/>
        <v>1.4722194895832204</v>
      </c>
    </row>
    <row r="31" spans="3:24" ht="15.75" thickTop="1" thickBot="1" x14ac:dyDescent="0.25">
      <c r="M31">
        <v>9.5424250943932296E-2</v>
      </c>
      <c r="N31" s="89">
        <v>0.93799999999999994</v>
      </c>
      <c r="O31">
        <f t="shared" si="0"/>
        <v>1.7211387037028096</v>
      </c>
    </row>
    <row r="32" spans="3:24" ht="15.75" thickTop="1" thickBot="1" x14ac:dyDescent="0.25">
      <c r="M32">
        <v>0.38169700377573024</v>
      </c>
      <c r="N32" s="89">
        <v>0.73099999999999998</v>
      </c>
      <c r="O32">
        <f t="shared" si="0"/>
        <v>0.93087158778718504</v>
      </c>
    </row>
    <row r="33" spans="13:15" ht="15.75" thickTop="1" thickBot="1" x14ac:dyDescent="0.25">
      <c r="M33">
        <v>0.28627275283179787</v>
      </c>
      <c r="N33" s="89">
        <v>0.83499999999999996</v>
      </c>
      <c r="O33">
        <f t="shared" si="0"/>
        <v>1.204427143294045</v>
      </c>
    </row>
    <row r="34" spans="13:15" ht="15.75" thickTop="1" thickBot="1" x14ac:dyDescent="0.25">
      <c r="M34">
        <v>0.19084850188786509</v>
      </c>
      <c r="N34" s="89">
        <v>0.92500000000000004</v>
      </c>
      <c r="O34">
        <f t="shared" si="0"/>
        <v>1.6225965665927873</v>
      </c>
    </row>
    <row r="35" spans="13:15" ht="15.75" thickTop="1" thickBot="1" x14ac:dyDescent="0.25">
      <c r="M35">
        <v>9.5424250943932531E-2</v>
      </c>
      <c r="N35" s="89">
        <v>0.91800000000000004</v>
      </c>
      <c r="O35">
        <f t="shared" si="0"/>
        <v>1.5761595040895655</v>
      </c>
    </row>
    <row r="36" spans="13:15" ht="15.75" thickTop="1" thickBot="1" x14ac:dyDescent="0.25">
      <c r="M36">
        <v>0.28627275283179765</v>
      </c>
      <c r="N36" s="89">
        <v>0.70799999999999996</v>
      </c>
      <c r="O36">
        <f t="shared" si="0"/>
        <v>0.8831622860401166</v>
      </c>
    </row>
    <row r="37" spans="13:15" ht="15.75" thickTop="1" thickBot="1" x14ac:dyDescent="0.25">
      <c r="M37">
        <v>0.19084850188786537</v>
      </c>
      <c r="N37" s="89">
        <v>0.81699999999999995</v>
      </c>
      <c r="O37">
        <f t="shared" si="0"/>
        <v>1.1477279577773749</v>
      </c>
    </row>
    <row r="38" spans="13:15" ht="15.75" thickTop="1" thickBot="1" x14ac:dyDescent="0.25">
      <c r="M38">
        <v>9.5424250943932559E-2</v>
      </c>
      <c r="N38" s="89">
        <v>0.91400000000000003</v>
      </c>
      <c r="O38">
        <f t="shared" si="0"/>
        <v>1.5513016378796962</v>
      </c>
    </row>
    <row r="39" spans="13:15" ht="15.75" thickTop="1" thickBot="1" x14ac:dyDescent="0.25">
      <c r="M39">
        <v>0.19084850188786512</v>
      </c>
      <c r="N39" s="89">
        <v>0.84499999999999997</v>
      </c>
      <c r="O39">
        <f t="shared" si="0"/>
        <v>1.2384047197776904</v>
      </c>
    </row>
    <row r="40" spans="13:15" ht="15.75" thickTop="1" thickBot="1" x14ac:dyDescent="0.25">
      <c r="M40">
        <v>9.5424250943932809E-2</v>
      </c>
      <c r="N40" s="89">
        <v>0.91700000000000004</v>
      </c>
      <c r="O40">
        <f t="shared" si="0"/>
        <v>1.5698380676245236</v>
      </c>
    </row>
    <row r="41" spans="13:15" ht="15" thickTop="1" x14ac:dyDescent="0.2">
      <c r="M41">
        <v>9.5424250943932309E-2</v>
      </c>
      <c r="N41" s="89">
        <v>0.91700000000000004</v>
      </c>
      <c r="O41">
        <f t="shared" si="0"/>
        <v>1.5698380676245236</v>
      </c>
    </row>
  </sheetData>
  <mergeCells count="9">
    <mergeCell ref="C20:C22"/>
    <mergeCell ref="C23:C25"/>
    <mergeCell ref="C26:J26"/>
    <mergeCell ref="C6:J6"/>
    <mergeCell ref="C7:D7"/>
    <mergeCell ref="C8:C10"/>
    <mergeCell ref="C11:C13"/>
    <mergeCell ref="C14:C16"/>
    <mergeCell ref="C17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CFS_RMS_corr</vt:lpstr>
      <vt:lpstr>rms_rms_corr</vt:lpstr>
      <vt:lpstr>cfs_cfs_corr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Asael Sklar</dc:creator>
  <cp:lastModifiedBy>Asael Sklar</cp:lastModifiedBy>
  <dcterms:created xsi:type="dcterms:W3CDTF">2019-04-12T10:48:03Z</dcterms:created>
  <dcterms:modified xsi:type="dcterms:W3CDTF">2019-04-14T13:42:30Z</dcterms:modified>
</cp:coreProperties>
</file>