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avV\Desktop\Nadav\School\IMTLucca\FakeNewsSentimentAnalysis\JournalPaper\NewSubmission\"/>
    </mc:Choice>
  </mc:AlternateContent>
  <xr:revisionPtr revIDLastSave="0" documentId="13_ncr:1_{D71A80F8-3B02-4C09-BBAF-E31C916EFC5B}" xr6:coauthVersionLast="47" xr6:coauthVersionMax="47" xr10:uidLastSave="{00000000-0000-0000-0000-000000000000}"/>
  <bookViews>
    <workbookView xWindow="-110" yWindow="-110" windowWidth="19420" windowHeight="10300" tabRatio="607" xr2:uid="{2DE055D8-915F-4F04-B0BD-D0F633461CCA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1" l="1"/>
  <c r="Y9" i="1"/>
  <c r="Y8" i="1"/>
  <c r="Y7" i="1"/>
  <c r="Y6" i="1"/>
  <c r="Y5" i="1"/>
  <c r="Y4" i="1"/>
  <c r="Y3" i="1"/>
  <c r="Y2" i="1"/>
  <c r="Y11" i="1"/>
  <c r="X10" i="1"/>
  <c r="X9" i="1"/>
  <c r="X8" i="1"/>
  <c r="X7" i="1"/>
  <c r="X6" i="1"/>
  <c r="X5" i="1"/>
  <c r="X4" i="1"/>
  <c r="X3" i="1"/>
  <c r="X2" i="1"/>
  <c r="X11" i="1"/>
  <c r="G14" i="1"/>
  <c r="F14" i="1"/>
  <c r="U14" i="1" l="1"/>
  <c r="Y14" i="1" s="1"/>
  <c r="T14" i="1"/>
  <c r="X14" i="1" s="1"/>
  <c r="S14" i="1"/>
  <c r="W14" i="1" s="1"/>
  <c r="R14" i="1"/>
  <c r="V14" i="1" s="1"/>
  <c r="M14" i="1"/>
  <c r="L14" i="1"/>
  <c r="K14" i="1"/>
  <c r="J14" i="1"/>
  <c r="N14" i="1" s="1"/>
  <c r="Q5" i="1"/>
  <c r="P5" i="1"/>
  <c r="W5" i="1"/>
  <c r="V5" i="1"/>
  <c r="O5" i="1"/>
  <c r="N5" i="1"/>
  <c r="Q4" i="1"/>
  <c r="P4" i="1"/>
  <c r="W4" i="1"/>
  <c r="V4" i="1"/>
  <c r="O4" i="1"/>
  <c r="N4" i="1"/>
  <c r="Q2" i="1"/>
  <c r="P2" i="1"/>
  <c r="W10" i="1"/>
  <c r="W9" i="1"/>
  <c r="W8" i="1"/>
  <c r="W7" i="1"/>
  <c r="W6" i="1"/>
  <c r="W3" i="1"/>
  <c r="W2" i="1"/>
  <c r="W11" i="1"/>
  <c r="V3" i="1"/>
  <c r="V2" i="1"/>
  <c r="V6" i="1"/>
  <c r="V7" i="1"/>
  <c r="V8" i="1"/>
  <c r="V9" i="1"/>
  <c r="V10" i="1"/>
  <c r="V11" i="1"/>
  <c r="O2" i="1"/>
  <c r="N2" i="1"/>
  <c r="Q7" i="1"/>
  <c r="P7" i="1"/>
  <c r="O7" i="1"/>
  <c r="N7" i="1"/>
  <c r="Q8" i="1"/>
  <c r="P8" i="1"/>
  <c r="O8" i="1"/>
  <c r="N8" i="1"/>
  <c r="Q9" i="1"/>
  <c r="P9" i="1"/>
  <c r="O9" i="1"/>
  <c r="N9" i="1"/>
  <c r="Q3" i="1"/>
  <c r="P3" i="1"/>
  <c r="O3" i="1"/>
  <c r="N3" i="1"/>
  <c r="Q6" i="1"/>
  <c r="P6" i="1"/>
  <c r="O6" i="1"/>
  <c r="N6" i="1"/>
  <c r="Q10" i="1"/>
  <c r="P10" i="1"/>
  <c r="O10" i="1"/>
  <c r="N10" i="1"/>
  <c r="Q11" i="1"/>
  <c r="P11" i="1"/>
  <c r="O11" i="1"/>
  <c r="N11" i="1"/>
  <c r="E14" i="1"/>
  <c r="D14" i="1"/>
  <c r="H8" i="1" l="1"/>
  <c r="I6" i="1"/>
  <c r="I10" i="1"/>
  <c r="I4" i="1"/>
  <c r="I7" i="1"/>
  <c r="I8" i="1"/>
  <c r="I9" i="1"/>
  <c r="I11" i="1"/>
  <c r="I3" i="1"/>
  <c r="I2" i="1"/>
  <c r="I5" i="1"/>
  <c r="H2" i="1"/>
  <c r="H9" i="1"/>
  <c r="H10" i="1"/>
  <c r="H11" i="1"/>
  <c r="H3" i="1"/>
  <c r="H4" i="1"/>
  <c r="H5" i="1"/>
  <c r="H6" i="1"/>
  <c r="H7" i="1"/>
  <c r="O14" i="1"/>
  <c r="P14" i="1"/>
  <c r="Q14" i="1"/>
</calcChain>
</file>

<file path=xl/sharedStrings.xml><?xml version="1.0" encoding="utf-8"?>
<sst xmlns="http://schemas.openxmlformats.org/spreadsheetml/2006/main" count="76" uniqueCount="51">
  <si>
    <t>Twitter/Non-Twitter</t>
  </si>
  <si>
    <t>Non-Twitter</t>
  </si>
  <si>
    <t>ClassifiedDatasetTrues/Fakes (ref [25] in ICUFN24 paper)</t>
  </si>
  <si>
    <t>politifact_fake/true (ref [28] in ICUFN24 paper)</t>
  </si>
  <si>
    <t>gossipcop_fake/true (ref [28] in ICUFN24 paper)</t>
  </si>
  <si>
    <t>Twitter</t>
  </si>
  <si>
    <t>pheme_dataset_Fake/True (ref [29] in ICUFN24 paper)</t>
  </si>
  <si>
    <t>rumoureval_fake/true (https://github.com/LCS2-IIITD/Hyphen/tree/main/data/rumoureval)</t>
  </si>
  <si>
    <t>Non-Twitter (but just social media)</t>
  </si>
  <si>
    <t>Covid19_fake/true (https://github.com/diptamath/covid_fake_news/blob/main/data/english_test_with_labels.csv)</t>
  </si>
  <si>
    <t>Dataset and source</t>
  </si>
  <si>
    <t>figlang_reddit_fake/true(https://github.com/LCS2-IIITD/Hyphen/tree/main/data)</t>
  </si>
  <si>
    <t>figlang_twitter_fake/true(https://github.com/LCS2-IIITD/Hyphen/tree/main/data)</t>
  </si>
  <si>
    <t>Content and labels comments</t>
  </si>
  <si>
    <t>Sarcasm/ non-sarcasm labels</t>
  </si>
  <si>
    <t>twitter16_fake/true(https://github.com/LCS2-IIITD/Hyphen/tree/main/data)</t>
  </si>
  <si>
    <t>Total all datasets Fake</t>
  </si>
  <si>
    <t>Total all datasets True</t>
  </si>
  <si>
    <t>Dataset weight (effect) fake</t>
  </si>
  <si>
    <t>Dataset weight (effect) true</t>
  </si>
  <si>
    <t>Flair - number of positives in Fake News</t>
  </si>
  <si>
    <t>Flair - number of negatives in Fake News</t>
  </si>
  <si>
    <t>Flair - number of positives in True News</t>
  </si>
  <si>
    <t>Flair- number of negatives in True News</t>
  </si>
  <si>
    <t>Flair - percentage of positives in Fake News</t>
  </si>
  <si>
    <t>Flair - percentage of negatives in Fake News</t>
  </si>
  <si>
    <t>Flair - percentage of positives in True News</t>
  </si>
  <si>
    <t>Flair - percentage of negatives in True News</t>
  </si>
  <si>
    <t>Hugging Face Transformers - number of positives in Fake News</t>
  </si>
  <si>
    <t>Hugging Face Transformers- number of negatives in Fake News</t>
  </si>
  <si>
    <t>Hugging Face Transformers - number of positives in True News</t>
  </si>
  <si>
    <t>Hugging Face Transformers - number of negatives in True News</t>
  </si>
  <si>
    <t>Hugging Face Transformers- percentage of positives in Fake News</t>
  </si>
  <si>
    <t>Hugging Face Transformers- percentage of negatives in Fake News</t>
  </si>
  <si>
    <t>Hugging Face Transformers - percentage of positives in True News</t>
  </si>
  <si>
    <t>Hugging Face Transformers - percentage of negatives in True News</t>
  </si>
  <si>
    <t>Flair - average confidence in Negatives in Fake News</t>
  </si>
  <si>
    <t>Flair - average confidence in Positives in Fake News</t>
  </si>
  <si>
    <t>Hugging Face Transformers - average confidence in Positives in Fake News</t>
  </si>
  <si>
    <t>Hugging Face Transformers - average confidence in Positives in True News</t>
  </si>
  <si>
    <t>Flair - average confidence in Negatives in True News</t>
  </si>
  <si>
    <t>Flair - average confidence in Positives in True News</t>
  </si>
  <si>
    <t>Hugging Face Transformers- average confidence in Negatives in Fake News</t>
  </si>
  <si>
    <t>Hugging Face Transformers - average confidence in Negatives in True News</t>
  </si>
  <si>
    <t xml:space="preserve">Total records Fake </t>
  </si>
  <si>
    <t xml:space="preserve">Total records True </t>
  </si>
  <si>
    <t xml:space="preserve">Total records Fake - HFT </t>
  </si>
  <si>
    <t xml:space="preserve">Total records True- HFT </t>
  </si>
  <si>
    <t>total</t>
  </si>
  <si>
    <t>twitterDisasters_fake/true(https://www.kaggle.com/code/hamditarek/fake-news-detection-on-twitter-eda/notebook)</t>
  </si>
  <si>
    <t>Disaster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</si>
</sst>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  <family val="2"/>
      <charset val="177"/>
      <scheme val="minor"/>
    </font>
    <font>
      <b/>
      <sz val="9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9"/>
      <color rgb="FF00B050"/>
      <name val="Arial"/>
      <family val="2"/>
      <scheme val="minor"/>
    </font>
    <font>
      <sz val="9"/>
      <color rgb="FF00B050"/>
      <name val="Arial"/>
      <family val="2"/>
      <scheme val="minor"/>
    </font>
    <font>
      <sz val="11"/>
      <color rgb="FF00B050"/>
      <name val="Arial"/>
      <family val="2"/>
      <scheme val="minor"/>
    </font>
    <font>
      <b/>
      <sz val="9"/>
      <color rgb="FFFF0000"/>
      <name val="Arial"/>
      <family val="2"/>
      <scheme val="minor"/>
    </font>
    <font>
      <sz val="9"/>
      <color rgb="FFFF0000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9"/>
      <color theme="4"/>
      <name val="Arial"/>
      <family val="2"/>
      <scheme val="minor"/>
    </font>
    <font>
      <sz val="9"/>
      <color theme="4"/>
      <name val="Arial"/>
      <family val="2"/>
      <scheme val="minor"/>
    </font>
    <font>
      <sz val="11"/>
      <color theme="4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b/>
      <sz val="9"/>
      <name val="Arial"/>
      <family val="2"/>
      <scheme val="minor"/>
    </font>
    <font>
      <sz val="9"/>
      <name val="Arial"/>
      <family val="2"/>
      <scheme val="minor"/>
    </font>
    <font>
      <sz val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6" fillId="3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5" fillId="4" borderId="1" xfId="0" applyFont="1" applyFill="1" applyBorder="1"/>
    <xf numFmtId="0" fontId="6" fillId="4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0" fontId="2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2" fillId="5" borderId="1" xfId="0" applyFont="1" applyFill="1" applyBorder="1"/>
    <xf numFmtId="0" fontId="2" fillId="0" borderId="1" xfId="0" applyFont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0" fontId="10" fillId="5" borderId="1" xfId="0" applyFont="1" applyFill="1" applyBorder="1"/>
    <xf numFmtId="0" fontId="11" fillId="0" borderId="1" xfId="0" applyFont="1" applyBorder="1"/>
    <xf numFmtId="0" fontId="0" fillId="6" borderId="1" xfId="0" applyFill="1" applyBorder="1"/>
    <xf numFmtId="0" fontId="12" fillId="0" borderId="1" xfId="0" applyFont="1" applyBorder="1"/>
    <xf numFmtId="0" fontId="13" fillId="0" borderId="1" xfId="0" applyFont="1" applyBorder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5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2A0B-A7BA-43E2-B1F3-B7CA8C9990A5}">
  <dimension ref="A1:HN17"/>
  <sheetViews>
    <sheetView tabSelected="1" workbookViewId="0">
      <pane xSplit="1" topLeftCell="Z1" activePane="topRight" state="frozen"/>
      <selection pane="topRight" activeCell="Z10" sqref="Z10"/>
    </sheetView>
  </sheetViews>
  <sheetFormatPr defaultRowHeight="14" x14ac:dyDescent="0.3"/>
  <cols>
    <col min="1" max="1" width="66.75" style="5" customWidth="1"/>
    <col min="2" max="2" width="23.75" style="5" bestFit="1" customWidth="1"/>
    <col min="3" max="3" width="23.75" style="5" customWidth="1"/>
    <col min="4" max="4" width="18.9140625" style="5" bestFit="1" customWidth="1"/>
    <col min="5" max="5" width="18.75" style="5" bestFit="1" customWidth="1"/>
    <col min="6" max="6" width="18.9140625" style="29" bestFit="1" customWidth="1"/>
    <col min="7" max="7" width="18.75" style="29" bestFit="1" customWidth="1"/>
    <col min="8" max="8" width="20.83203125" style="21" bestFit="1" customWidth="1"/>
    <col min="9" max="9" width="20.83203125" style="21" customWidth="1"/>
    <col min="10" max="10" width="31.58203125" style="8" bestFit="1" customWidth="1"/>
    <col min="11" max="11" width="32.08203125" style="8" bestFit="1" customWidth="1"/>
    <col min="12" max="12" width="31.4140625" style="11" bestFit="1" customWidth="1"/>
    <col min="13" max="13" width="31.9140625" style="11" bestFit="1" customWidth="1"/>
    <col min="14" max="14" width="34.25" style="8" bestFit="1" customWidth="1"/>
    <col min="15" max="15" width="34.75" style="8" bestFit="1" customWidth="1"/>
    <col min="16" max="16" width="34.08203125" style="11" bestFit="1" customWidth="1"/>
    <col min="17" max="17" width="34.58203125" style="11" bestFit="1" customWidth="1"/>
    <col min="18" max="18" width="47.83203125" style="17" bestFit="1" customWidth="1"/>
    <col min="19" max="19" width="47.9140625" style="17" bestFit="1" customWidth="1"/>
    <col min="20" max="20" width="47.6640625" style="14" bestFit="1" customWidth="1"/>
    <col min="21" max="21" width="48.1640625" style="14" bestFit="1" customWidth="1"/>
    <col min="22" max="22" width="50.08203125" style="17" bestFit="1" customWidth="1"/>
    <col min="23" max="23" width="50.58203125" style="17" bestFit="1" customWidth="1"/>
    <col min="24" max="24" width="50.33203125" style="14" bestFit="1" customWidth="1"/>
    <col min="25" max="25" width="50.83203125" style="14" bestFit="1" customWidth="1"/>
    <col min="26" max="28" width="39.9140625" style="2" bestFit="1" customWidth="1"/>
    <col min="29" max="29" width="39.9140625" style="2" customWidth="1"/>
    <col min="30" max="30" width="56.33203125" style="2" bestFit="1" customWidth="1"/>
    <col min="31" max="33" width="56.75" style="2" bestFit="1" customWidth="1"/>
    <col min="34" max="16384" width="8.6640625" style="5"/>
  </cols>
  <sheetData>
    <row r="1" spans="1:222" s="3" customFormat="1" ht="11.5" x14ac:dyDescent="0.25">
      <c r="A1" s="3" t="s">
        <v>10</v>
      </c>
      <c r="B1" s="3" t="s">
        <v>0</v>
      </c>
      <c r="C1" s="3" t="s">
        <v>13</v>
      </c>
      <c r="D1" s="3" t="s">
        <v>44</v>
      </c>
      <c r="E1" s="3" t="s">
        <v>45</v>
      </c>
      <c r="F1" s="26" t="s">
        <v>46</v>
      </c>
      <c r="G1" s="26" t="s">
        <v>47</v>
      </c>
      <c r="H1" s="22" t="s">
        <v>18</v>
      </c>
      <c r="I1" s="19" t="s">
        <v>19</v>
      </c>
      <c r="J1" s="6" t="s">
        <v>20</v>
      </c>
      <c r="K1" s="6" t="s">
        <v>21</v>
      </c>
      <c r="L1" s="9" t="s">
        <v>22</v>
      </c>
      <c r="M1" s="9" t="s">
        <v>23</v>
      </c>
      <c r="N1" s="6" t="s">
        <v>24</v>
      </c>
      <c r="O1" s="6" t="s">
        <v>25</v>
      </c>
      <c r="P1" s="9" t="s">
        <v>26</v>
      </c>
      <c r="Q1" s="9" t="s">
        <v>27</v>
      </c>
      <c r="R1" s="15" t="s">
        <v>28</v>
      </c>
      <c r="S1" s="15" t="s">
        <v>29</v>
      </c>
      <c r="T1" s="12" t="s">
        <v>30</v>
      </c>
      <c r="U1" s="12" t="s">
        <v>31</v>
      </c>
      <c r="V1" s="15" t="s">
        <v>32</v>
      </c>
      <c r="W1" s="15" t="s">
        <v>33</v>
      </c>
      <c r="X1" s="12" t="s">
        <v>34</v>
      </c>
      <c r="Y1" s="12" t="s">
        <v>35</v>
      </c>
      <c r="Z1" s="1" t="s">
        <v>36</v>
      </c>
      <c r="AA1" s="1" t="s">
        <v>37</v>
      </c>
      <c r="AB1" s="1" t="s">
        <v>40</v>
      </c>
      <c r="AC1" s="1" t="s">
        <v>41</v>
      </c>
      <c r="AD1" s="1" t="s">
        <v>42</v>
      </c>
      <c r="AE1" s="1" t="s">
        <v>38</v>
      </c>
      <c r="AF1" s="1" t="s">
        <v>43</v>
      </c>
      <c r="AG1" s="1" t="s">
        <v>39</v>
      </c>
    </row>
    <row r="2" spans="1:222" s="30" customFormat="1" x14ac:dyDescent="0.3">
      <c r="A2" s="4" t="s">
        <v>2</v>
      </c>
      <c r="B2" s="4" t="s">
        <v>1</v>
      </c>
      <c r="C2" s="4"/>
      <c r="D2" s="4">
        <v>22851</v>
      </c>
      <c r="E2" s="4">
        <v>21416</v>
      </c>
      <c r="F2" s="27">
        <v>23481</v>
      </c>
      <c r="G2" s="27">
        <v>21417</v>
      </c>
      <c r="H2" s="23">
        <f>D2/D14</f>
        <v>0.4325383304940375</v>
      </c>
      <c r="I2" s="20">
        <f>E2/E14</f>
        <v>0.22098626574898619</v>
      </c>
      <c r="J2" s="7">
        <v>3501</v>
      </c>
      <c r="K2" s="7">
        <v>19350</v>
      </c>
      <c r="L2" s="10">
        <v>3523</v>
      </c>
      <c r="M2" s="10">
        <v>17893</v>
      </c>
      <c r="N2" s="7">
        <f t="shared" ref="N2:N11" si="0">J2/D2</f>
        <v>0.15320992516738874</v>
      </c>
      <c r="O2" s="7">
        <f t="shared" ref="O2:P4" si="1">K2/D2</f>
        <v>0.84679007483261126</v>
      </c>
      <c r="P2" s="10">
        <f t="shared" si="1"/>
        <v>0.16450317519611504</v>
      </c>
      <c r="Q2" s="10">
        <f>M2/E2</f>
        <v>0.83549682480388499</v>
      </c>
      <c r="R2" s="16">
        <v>5801</v>
      </c>
      <c r="S2" s="16">
        <v>17680</v>
      </c>
      <c r="T2" s="13">
        <v>5578</v>
      </c>
      <c r="U2" s="13">
        <v>15839</v>
      </c>
      <c r="V2" s="16">
        <f t="shared" ref="V2:V11" si="2">R2/F2</f>
        <v>0.24705080703547549</v>
      </c>
      <c r="W2" s="16">
        <f t="shared" ref="W2:W10" si="3">S2/F2</f>
        <v>0.75294919296452456</v>
      </c>
      <c r="X2" s="13">
        <f t="shared" ref="X2:X10" si="4">T2/G2</f>
        <v>0.26044730821310175</v>
      </c>
      <c r="Y2" s="13">
        <f t="shared" ref="Y2:Y10" si="5">U2/G2</f>
        <v>0.73955269178689831</v>
      </c>
      <c r="Z2" s="18">
        <v>0.96620008814858505</v>
      </c>
      <c r="AA2" s="18">
        <v>0.872469082521527</v>
      </c>
      <c r="AB2" s="18">
        <v>0.93842901441947402</v>
      </c>
      <c r="AC2" s="18">
        <v>0.82344913406531695</v>
      </c>
      <c r="AD2" s="18">
        <v>0.967797555953129</v>
      </c>
      <c r="AE2" s="18">
        <v>0.90346884299014996</v>
      </c>
      <c r="AF2" s="18">
        <v>0.95473321155207502</v>
      </c>
      <c r="AG2" s="18">
        <v>0.91141017334313301</v>
      </c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</row>
    <row r="3" spans="1:222" x14ac:dyDescent="0.3">
      <c r="A3" s="4" t="s">
        <v>3</v>
      </c>
      <c r="B3" s="4" t="s">
        <v>5</v>
      </c>
      <c r="C3" s="4"/>
      <c r="D3" s="4">
        <v>432</v>
      </c>
      <c r="E3" s="4">
        <v>623</v>
      </c>
      <c r="F3" s="27">
        <v>432</v>
      </c>
      <c r="G3" s="27">
        <v>623</v>
      </c>
      <c r="H3" s="23">
        <f>D3/D14</f>
        <v>8.1771720613287909E-3</v>
      </c>
      <c r="I3" s="20">
        <f>E3/E14</f>
        <v>6.4285787991043329E-3</v>
      </c>
      <c r="J3" s="7">
        <v>96</v>
      </c>
      <c r="K3" s="7">
        <v>336</v>
      </c>
      <c r="L3" s="10">
        <v>388</v>
      </c>
      <c r="M3" s="10">
        <v>235</v>
      </c>
      <c r="N3" s="7">
        <f t="shared" si="0"/>
        <v>0.22222222222222221</v>
      </c>
      <c r="O3" s="7">
        <f t="shared" si="1"/>
        <v>0.77777777777777779</v>
      </c>
      <c r="P3" s="10">
        <f t="shared" si="1"/>
        <v>0.622792937399679</v>
      </c>
      <c r="Q3" s="10">
        <f>M3/E3</f>
        <v>0.37720706260032105</v>
      </c>
      <c r="R3" s="16">
        <v>120</v>
      </c>
      <c r="S3" s="16">
        <v>312</v>
      </c>
      <c r="T3" s="13">
        <v>343</v>
      </c>
      <c r="U3" s="13">
        <v>280</v>
      </c>
      <c r="V3" s="16">
        <f t="shared" si="2"/>
        <v>0.27777777777777779</v>
      </c>
      <c r="W3" s="16">
        <f t="shared" si="3"/>
        <v>0.72222222222222221</v>
      </c>
      <c r="X3" s="13">
        <f t="shared" si="4"/>
        <v>0.550561797752809</v>
      </c>
      <c r="Y3" s="13">
        <f t="shared" si="5"/>
        <v>0.449438202247191</v>
      </c>
      <c r="Z3" s="18">
        <v>0.93330848749194795</v>
      </c>
      <c r="AA3" s="18">
        <v>0.84584587812423695</v>
      </c>
      <c r="AB3" s="18">
        <v>0.85286617887781002</v>
      </c>
      <c r="AC3" s="18">
        <v>0.88055177923944805</v>
      </c>
      <c r="AD3" s="18">
        <v>0.94955009623215703</v>
      </c>
      <c r="AE3" s="18">
        <v>0.911568647623062</v>
      </c>
      <c r="AF3" s="18">
        <v>0.89827828662735998</v>
      </c>
      <c r="AG3" s="18">
        <v>0.90954174766039997</v>
      </c>
    </row>
    <row r="4" spans="1:222" x14ac:dyDescent="0.3">
      <c r="A4" s="4" t="s">
        <v>4</v>
      </c>
      <c r="B4" s="4" t="s">
        <v>5</v>
      </c>
      <c r="C4" s="4"/>
      <c r="D4" s="4">
        <v>5323</v>
      </c>
      <c r="E4" s="4">
        <v>16817</v>
      </c>
      <c r="F4" s="27">
        <v>5323</v>
      </c>
      <c r="G4" s="27">
        <v>16817</v>
      </c>
      <c r="H4" s="23">
        <f>D4/D14</f>
        <v>0.10075714556123415</v>
      </c>
      <c r="I4" s="20">
        <f>E4/E14</f>
        <v>0.17353035259155308</v>
      </c>
      <c r="J4" s="7">
        <v>2527</v>
      </c>
      <c r="K4" s="7">
        <v>2796</v>
      </c>
      <c r="L4" s="10">
        <v>11067</v>
      </c>
      <c r="M4" s="10">
        <v>5750</v>
      </c>
      <c r="N4" s="7">
        <f t="shared" si="0"/>
        <v>0.47473229381927484</v>
      </c>
      <c r="O4" s="7">
        <f t="shared" si="1"/>
        <v>0.52526770618072516</v>
      </c>
      <c r="P4" s="10">
        <f t="shared" si="1"/>
        <v>0.65808408158411136</v>
      </c>
      <c r="Q4" s="10">
        <f>M4/E4</f>
        <v>0.3419159184158887</v>
      </c>
      <c r="R4" s="16">
        <v>2412</v>
      </c>
      <c r="S4" s="16">
        <v>2911</v>
      </c>
      <c r="T4" s="13">
        <v>10370</v>
      </c>
      <c r="U4" s="13">
        <v>6447</v>
      </c>
      <c r="V4" s="16">
        <f t="shared" si="2"/>
        <v>0.45312793537478863</v>
      </c>
      <c r="W4" s="16">
        <f t="shared" si="3"/>
        <v>0.54687206462521132</v>
      </c>
      <c r="X4" s="13">
        <f t="shared" si="4"/>
        <v>0.61663792590830702</v>
      </c>
      <c r="Y4" s="13">
        <f t="shared" si="5"/>
        <v>0.38336207409169293</v>
      </c>
      <c r="Z4" s="18">
        <v>0.91785673910114995</v>
      </c>
      <c r="AA4" s="18">
        <v>0.91746061795022904</v>
      </c>
      <c r="AB4" s="18">
        <v>0.90114645524646897</v>
      </c>
      <c r="AC4" s="18">
        <v>0.94063278526711303</v>
      </c>
      <c r="AD4" s="18">
        <v>0.95210854512070098</v>
      </c>
      <c r="AE4" s="18">
        <v>0.95232320375505697</v>
      </c>
      <c r="AF4" s="18">
        <v>0.94272626102738</v>
      </c>
      <c r="AG4" s="18">
        <v>0.96517901052734301</v>
      </c>
    </row>
    <row r="5" spans="1:222" x14ac:dyDescent="0.3">
      <c r="A5" s="4" t="s">
        <v>6</v>
      </c>
      <c r="B5" s="4" t="s">
        <v>5</v>
      </c>
      <c r="C5" s="4"/>
      <c r="D5" s="4">
        <v>13826</v>
      </c>
      <c r="E5" s="4">
        <v>48619</v>
      </c>
      <c r="F5" s="27">
        <v>13826</v>
      </c>
      <c r="G5" s="27">
        <v>48619</v>
      </c>
      <c r="H5" s="23">
        <f>D5/D14</f>
        <v>0.26170736324058302</v>
      </c>
      <c r="I5" s="20">
        <f>E5/E14</f>
        <v>0.50168711498178742</v>
      </c>
      <c r="J5" s="7">
        <v>3156</v>
      </c>
      <c r="K5" s="7">
        <v>10670</v>
      </c>
      <c r="L5" s="10">
        <v>15135</v>
      </c>
      <c r="M5" s="10">
        <v>33484</v>
      </c>
      <c r="N5" s="7">
        <f t="shared" si="0"/>
        <v>0.2282655865760162</v>
      </c>
      <c r="O5" s="7">
        <f t="shared" ref="O5:O11" si="6">K5/D5</f>
        <v>0.77173441342398374</v>
      </c>
      <c r="P5" s="10">
        <f t="shared" ref="P5:P11" si="7">L5/E5</f>
        <v>0.31129805220181411</v>
      </c>
      <c r="Q5" s="10">
        <f t="shared" ref="Q5:Q11" si="8">M5/E5</f>
        <v>0.68870194779818594</v>
      </c>
      <c r="R5" s="16">
        <v>2231</v>
      </c>
      <c r="S5" s="16">
        <v>11595</v>
      </c>
      <c r="T5" s="13">
        <v>10872</v>
      </c>
      <c r="U5" s="13">
        <v>37747</v>
      </c>
      <c r="V5" s="16">
        <f t="shared" si="2"/>
        <v>0.16136265007956024</v>
      </c>
      <c r="W5" s="16">
        <f t="shared" si="3"/>
        <v>0.8386373499204397</v>
      </c>
      <c r="X5" s="13">
        <f t="shared" si="4"/>
        <v>0.22361628170056974</v>
      </c>
      <c r="Y5" s="13">
        <f t="shared" si="5"/>
        <v>0.77638371829943031</v>
      </c>
      <c r="Z5" s="18">
        <v>0.93616445641598001</v>
      </c>
      <c r="AA5" s="18">
        <v>0.84502660739029001</v>
      </c>
      <c r="AB5" s="18">
        <v>0.92516668748968001</v>
      </c>
      <c r="AC5" s="18">
        <v>0.85739733637619697</v>
      </c>
      <c r="AD5" s="18">
        <v>0.97402983025879397</v>
      </c>
      <c r="AE5" s="18">
        <v>0.923211011609813</v>
      </c>
      <c r="AF5" s="18">
        <v>0.96916936049888402</v>
      </c>
      <c r="AG5" s="18">
        <v>0.93124026910972701</v>
      </c>
    </row>
    <row r="6" spans="1:222" x14ac:dyDescent="0.3">
      <c r="A6" s="24" t="s">
        <v>7</v>
      </c>
      <c r="B6" s="24" t="s">
        <v>1</v>
      </c>
      <c r="C6" s="24"/>
      <c r="D6" s="24">
        <v>137</v>
      </c>
      <c r="E6" s="24">
        <v>182</v>
      </c>
      <c r="F6" s="28">
        <v>137</v>
      </c>
      <c r="G6" s="28">
        <v>182</v>
      </c>
      <c r="H6" s="23">
        <f>D6/D14</f>
        <v>2.5932235472269543E-3</v>
      </c>
      <c r="I6" s="20">
        <f>E6/E14</f>
        <v>1.8780117840080073E-3</v>
      </c>
      <c r="J6" s="7">
        <v>34</v>
      </c>
      <c r="K6" s="7">
        <v>103</v>
      </c>
      <c r="L6" s="10">
        <v>46</v>
      </c>
      <c r="M6" s="10">
        <v>136</v>
      </c>
      <c r="N6" s="7">
        <f t="shared" si="0"/>
        <v>0.24817518248175183</v>
      </c>
      <c r="O6" s="7">
        <f t="shared" si="6"/>
        <v>0.75182481751824815</v>
      </c>
      <c r="P6" s="10">
        <f t="shared" si="7"/>
        <v>0.25274725274725274</v>
      </c>
      <c r="Q6" s="10">
        <f t="shared" si="8"/>
        <v>0.74725274725274726</v>
      </c>
      <c r="R6" s="16">
        <v>33</v>
      </c>
      <c r="S6" s="16">
        <v>104</v>
      </c>
      <c r="T6" s="13">
        <v>41</v>
      </c>
      <c r="U6" s="13">
        <v>141</v>
      </c>
      <c r="V6" s="16">
        <f t="shared" si="2"/>
        <v>0.24087591240875914</v>
      </c>
      <c r="W6" s="16">
        <f t="shared" si="3"/>
        <v>0.75912408759124084</v>
      </c>
      <c r="X6" s="13">
        <f t="shared" si="4"/>
        <v>0.22527472527472528</v>
      </c>
      <c r="Y6" s="13">
        <f t="shared" si="5"/>
        <v>0.77472527472527475</v>
      </c>
      <c r="Z6" s="18">
        <v>0.95133568360967502</v>
      </c>
      <c r="AA6" s="18">
        <v>0.90790303139125506</v>
      </c>
      <c r="AB6" s="18">
        <v>0.93361935983685795</v>
      </c>
      <c r="AC6" s="18">
        <v>0.88046251950056598</v>
      </c>
      <c r="AD6" s="18">
        <v>0.96520993858575799</v>
      </c>
      <c r="AE6" s="18">
        <v>0.93334334727489499</v>
      </c>
      <c r="AF6" s="18">
        <v>0.94726170673437904</v>
      </c>
      <c r="AG6" s="18">
        <v>0.86732156829136098</v>
      </c>
    </row>
    <row r="7" spans="1:222" x14ac:dyDescent="0.3">
      <c r="A7" s="4" t="s">
        <v>9</v>
      </c>
      <c r="B7" s="4" t="s">
        <v>8</v>
      </c>
      <c r="C7" s="4"/>
      <c r="D7" s="4">
        <v>1020</v>
      </c>
      <c r="E7" s="4">
        <v>1120</v>
      </c>
      <c r="F7" s="27">
        <v>1020</v>
      </c>
      <c r="G7" s="27">
        <v>1120</v>
      </c>
      <c r="H7" s="23">
        <f>D7/D14</f>
        <v>1.9307211811470756E-2</v>
      </c>
      <c r="I7" s="20">
        <f>E7/E14</f>
        <v>1.155699559389543E-2</v>
      </c>
      <c r="J7" s="7">
        <v>166</v>
      </c>
      <c r="K7" s="7">
        <v>854</v>
      </c>
      <c r="L7" s="10">
        <v>411</v>
      </c>
      <c r="M7" s="10">
        <v>708</v>
      </c>
      <c r="N7" s="7">
        <f t="shared" si="0"/>
        <v>0.16274509803921569</v>
      </c>
      <c r="O7" s="7">
        <f t="shared" si="6"/>
        <v>0.83725490196078434</v>
      </c>
      <c r="P7" s="10">
        <f t="shared" si="7"/>
        <v>0.36696428571428569</v>
      </c>
      <c r="Q7" s="10">
        <f t="shared" si="8"/>
        <v>0.63214285714285712</v>
      </c>
      <c r="R7" s="16">
        <v>122</v>
      </c>
      <c r="S7" s="16">
        <v>898</v>
      </c>
      <c r="T7" s="13">
        <v>196</v>
      </c>
      <c r="U7" s="13">
        <v>923</v>
      </c>
      <c r="V7" s="16">
        <f t="shared" si="2"/>
        <v>0.11960784313725491</v>
      </c>
      <c r="W7" s="16">
        <f t="shared" si="3"/>
        <v>0.88039215686274508</v>
      </c>
      <c r="X7" s="13">
        <f t="shared" si="4"/>
        <v>0.17499999999999999</v>
      </c>
      <c r="Y7" s="13">
        <f t="shared" si="5"/>
        <v>0.82410714285714282</v>
      </c>
      <c r="Z7" s="18">
        <v>0.96297265816069799</v>
      </c>
      <c r="AA7" s="18">
        <v>0.86823258701577199</v>
      </c>
      <c r="AB7" s="18">
        <v>0.92258402494724101</v>
      </c>
      <c r="AC7" s="18">
        <v>0.87453196518612597</v>
      </c>
      <c r="AD7" s="18">
        <v>0.97263603579493496</v>
      </c>
      <c r="AE7" s="18">
        <v>0.88322945256702201</v>
      </c>
      <c r="AF7" s="18">
        <v>0.965053473495326</v>
      </c>
      <c r="AG7" s="18">
        <v>0.91692720748940204</v>
      </c>
    </row>
    <row r="8" spans="1:222" x14ac:dyDescent="0.3">
      <c r="A8" s="24" t="s">
        <v>11</v>
      </c>
      <c r="B8" s="24" t="s">
        <v>8</v>
      </c>
      <c r="C8" s="24" t="s">
        <v>14</v>
      </c>
      <c r="D8" s="24">
        <v>2200</v>
      </c>
      <c r="E8" s="24">
        <v>2200</v>
      </c>
      <c r="F8" s="28">
        <v>2200</v>
      </c>
      <c r="G8" s="28">
        <v>2200</v>
      </c>
      <c r="H8" s="23">
        <f>D8/D14</f>
        <v>4.16430058678781E-2</v>
      </c>
      <c r="I8" s="20">
        <f>E8/E14</f>
        <v>2.2701241345151738E-2</v>
      </c>
      <c r="J8" s="7">
        <v>776</v>
      </c>
      <c r="K8" s="7">
        <v>1424</v>
      </c>
      <c r="L8" s="10">
        <v>685</v>
      </c>
      <c r="M8" s="10">
        <v>1514</v>
      </c>
      <c r="N8" s="7">
        <f t="shared" si="0"/>
        <v>0.35272727272727272</v>
      </c>
      <c r="O8" s="7">
        <f t="shared" si="6"/>
        <v>0.64727272727272722</v>
      </c>
      <c r="P8" s="10">
        <f t="shared" si="7"/>
        <v>0.31136363636363634</v>
      </c>
      <c r="Q8" s="10">
        <f t="shared" si="8"/>
        <v>0.68818181818181823</v>
      </c>
      <c r="R8" s="16">
        <v>696</v>
      </c>
      <c r="S8" s="16">
        <v>1504</v>
      </c>
      <c r="T8" s="13">
        <v>619</v>
      </c>
      <c r="U8" s="13">
        <v>1580</v>
      </c>
      <c r="V8" s="16">
        <f t="shared" si="2"/>
        <v>0.31636363636363635</v>
      </c>
      <c r="W8" s="16">
        <f t="shared" si="3"/>
        <v>0.6836363636363636</v>
      </c>
      <c r="X8" s="13">
        <f t="shared" si="4"/>
        <v>0.28136363636363637</v>
      </c>
      <c r="Y8" s="13">
        <f t="shared" si="5"/>
        <v>0.71818181818181814</v>
      </c>
      <c r="Z8" s="18">
        <v>0.92958791244230898</v>
      </c>
      <c r="AA8" s="18">
        <v>0.89539153774067304</v>
      </c>
      <c r="AB8" s="18">
        <v>0.93775370587130902</v>
      </c>
      <c r="AC8" s="18">
        <v>0.90096960859577102</v>
      </c>
      <c r="AD8" s="18">
        <v>0.96950828993415505</v>
      </c>
      <c r="AE8" s="18">
        <v>0.951967490301735</v>
      </c>
      <c r="AF8" s="18">
        <v>0.97076946757262195</v>
      </c>
      <c r="AG8" s="18">
        <v>0.94829750340281405</v>
      </c>
    </row>
    <row r="9" spans="1:222" x14ac:dyDescent="0.3">
      <c r="A9" s="4" t="s">
        <v>12</v>
      </c>
      <c r="B9" s="4" t="s">
        <v>5</v>
      </c>
      <c r="C9" s="4" t="s">
        <v>14</v>
      </c>
      <c r="D9" s="4">
        <v>2500</v>
      </c>
      <c r="E9" s="4">
        <v>2500</v>
      </c>
      <c r="F9" s="27">
        <v>2500</v>
      </c>
      <c r="G9" s="27">
        <v>2500</v>
      </c>
      <c r="H9" s="23">
        <f>D9/D14</f>
        <v>4.7321597577134202E-2</v>
      </c>
      <c r="I9" s="20">
        <f>E9/E14</f>
        <v>2.5796865164945157E-2</v>
      </c>
      <c r="J9" s="7">
        <v>676</v>
      </c>
      <c r="K9" s="7">
        <v>1824</v>
      </c>
      <c r="L9" s="10">
        <v>1429</v>
      </c>
      <c r="M9" s="10">
        <v>1071</v>
      </c>
      <c r="N9" s="7">
        <f t="shared" si="0"/>
        <v>0.27039999999999997</v>
      </c>
      <c r="O9" s="7">
        <f t="shared" si="6"/>
        <v>0.72960000000000003</v>
      </c>
      <c r="P9" s="10">
        <f t="shared" si="7"/>
        <v>0.5716</v>
      </c>
      <c r="Q9" s="10">
        <f t="shared" si="8"/>
        <v>0.4284</v>
      </c>
      <c r="R9" s="16">
        <v>698</v>
      </c>
      <c r="S9" s="16">
        <v>1802</v>
      </c>
      <c r="T9" s="13">
        <v>1339</v>
      </c>
      <c r="U9" s="13">
        <v>1161</v>
      </c>
      <c r="V9" s="16">
        <f t="shared" si="2"/>
        <v>0.2792</v>
      </c>
      <c r="W9" s="16">
        <f t="shared" si="3"/>
        <v>0.7208</v>
      </c>
      <c r="X9" s="13">
        <f t="shared" si="4"/>
        <v>0.53559999999999997</v>
      </c>
      <c r="Y9" s="13">
        <f t="shared" si="5"/>
        <v>0.46439999999999998</v>
      </c>
      <c r="Z9" s="18">
        <v>0.94430427622507496</v>
      </c>
      <c r="AA9" s="18">
        <v>0.90274311073080304</v>
      </c>
      <c r="AB9" s="18">
        <v>0.93423000114415899</v>
      </c>
      <c r="AC9" s="18">
        <v>0.94704573554038296</v>
      </c>
      <c r="AD9" s="18">
        <v>0.97152714012862496</v>
      </c>
      <c r="AE9" s="18">
        <v>0.93995353579521101</v>
      </c>
      <c r="AF9" s="18">
        <v>0.96969473254156902</v>
      </c>
      <c r="AG9" s="18">
        <v>0.97335834219172601</v>
      </c>
    </row>
    <row r="10" spans="1:222" x14ac:dyDescent="0.3">
      <c r="A10" s="24" t="s">
        <v>49</v>
      </c>
      <c r="B10" s="24" t="s">
        <v>5</v>
      </c>
      <c r="C10" s="4" t="s">
        <v>50</v>
      </c>
      <c r="D10" s="24">
        <v>4342</v>
      </c>
      <c r="E10" s="24">
        <v>3271</v>
      </c>
      <c r="F10" s="28">
        <v>4342</v>
      </c>
      <c r="G10" s="28">
        <v>3271</v>
      </c>
      <c r="H10" s="23">
        <f>D10/D14</f>
        <v>8.2188150671966692E-2</v>
      </c>
      <c r="I10" s="20">
        <f>E10/E14</f>
        <v>3.3752618381814245E-2</v>
      </c>
      <c r="J10" s="7">
        <v>1552</v>
      </c>
      <c r="K10" s="7">
        <v>2790</v>
      </c>
      <c r="L10" s="10">
        <v>800</v>
      </c>
      <c r="M10" s="10">
        <v>2471</v>
      </c>
      <c r="N10" s="7">
        <f t="shared" si="0"/>
        <v>0.35743896821741133</v>
      </c>
      <c r="O10" s="7">
        <f t="shared" si="6"/>
        <v>0.64256103178258872</v>
      </c>
      <c r="P10" s="10">
        <f t="shared" si="7"/>
        <v>0.24457352491592785</v>
      </c>
      <c r="Q10" s="10">
        <f t="shared" si="8"/>
        <v>0.75542647508407212</v>
      </c>
      <c r="R10" s="16">
        <v>857</v>
      </c>
      <c r="S10" s="16">
        <v>3485</v>
      </c>
      <c r="T10" s="13">
        <v>348</v>
      </c>
      <c r="U10" s="13">
        <v>2923</v>
      </c>
      <c r="V10" s="16">
        <f t="shared" si="2"/>
        <v>0.19737448180561953</v>
      </c>
      <c r="W10" s="16">
        <f t="shared" si="3"/>
        <v>0.80262551819438044</v>
      </c>
      <c r="X10" s="13">
        <f>U10/G10</f>
        <v>0.89361051666157143</v>
      </c>
      <c r="Y10" s="13">
        <f t="shared" si="5"/>
        <v>0.89361051666157143</v>
      </c>
      <c r="Z10" s="18">
        <v>0.93328416475685605</v>
      </c>
      <c r="AA10" s="18">
        <v>0.88816477454353804</v>
      </c>
      <c r="AB10" s="18">
        <v>0.93190988134826402</v>
      </c>
      <c r="AC10" s="18">
        <v>0.850620747283101</v>
      </c>
      <c r="AD10" s="18">
        <v>0.97297181399001897</v>
      </c>
      <c r="AE10" s="18">
        <v>0.93328153391563196</v>
      </c>
      <c r="AF10" s="18">
        <v>0.97807883684087804</v>
      </c>
      <c r="AG10" s="18">
        <v>0.91717766105443499</v>
      </c>
    </row>
    <row r="11" spans="1:222" x14ac:dyDescent="0.3">
      <c r="A11" s="4" t="s">
        <v>15</v>
      </c>
      <c r="B11" s="4" t="s">
        <v>5</v>
      </c>
      <c r="D11" s="4">
        <v>199</v>
      </c>
      <c r="E11" s="4">
        <v>163</v>
      </c>
      <c r="F11" s="27">
        <v>199</v>
      </c>
      <c r="G11" s="27">
        <v>163</v>
      </c>
      <c r="H11" s="23">
        <f>D11/D14</f>
        <v>3.7667991671398826E-3</v>
      </c>
      <c r="I11" s="20">
        <f>E11/E14</f>
        <v>1.6819556087544242E-3</v>
      </c>
      <c r="J11" s="7">
        <v>32</v>
      </c>
      <c r="K11" s="7">
        <v>167</v>
      </c>
      <c r="L11" s="10">
        <v>29</v>
      </c>
      <c r="M11" s="10">
        <v>134</v>
      </c>
      <c r="N11" s="7">
        <f t="shared" si="0"/>
        <v>0.16080402010050251</v>
      </c>
      <c r="O11" s="7">
        <f t="shared" si="6"/>
        <v>0.83919597989949746</v>
      </c>
      <c r="P11" s="10">
        <f t="shared" si="7"/>
        <v>0.17791411042944785</v>
      </c>
      <c r="Q11" s="10">
        <f t="shared" si="8"/>
        <v>0.82208588957055218</v>
      </c>
      <c r="R11" s="16">
        <v>39</v>
      </c>
      <c r="S11" s="16">
        <v>160</v>
      </c>
      <c r="T11" s="13">
        <v>46</v>
      </c>
      <c r="U11" s="13">
        <v>117</v>
      </c>
      <c r="V11" s="16">
        <f t="shared" si="2"/>
        <v>0.19597989949748743</v>
      </c>
      <c r="W11" s="16">
        <f>S11/F11</f>
        <v>0.8040201005025126</v>
      </c>
      <c r="X11" s="13">
        <f>T11/G11</f>
        <v>0.2822085889570552</v>
      </c>
      <c r="Y11" s="13">
        <f>U11/G11</f>
        <v>0.71779141104294475</v>
      </c>
      <c r="Z11" s="18">
        <v>0.98541023666987104</v>
      </c>
      <c r="AA11" s="18">
        <v>0.84703007154166698</v>
      </c>
      <c r="AB11" s="18">
        <v>0.95841819403776396</v>
      </c>
      <c r="AC11" s="18">
        <v>0.895199175538687</v>
      </c>
      <c r="AD11" s="18">
        <v>0.97151112630963299</v>
      </c>
      <c r="AE11" s="18">
        <v>0.94834187244757595</v>
      </c>
      <c r="AF11" s="18">
        <v>0.96885747175950199</v>
      </c>
      <c r="AG11" s="18">
        <v>0.96735812270123001</v>
      </c>
    </row>
    <row r="12" spans="1:222" x14ac:dyDescent="0.3">
      <c r="Z12" s="18"/>
      <c r="AA12" s="18"/>
      <c r="AB12" s="18"/>
      <c r="AC12" s="18"/>
      <c r="AD12" s="18"/>
      <c r="AE12" s="18"/>
      <c r="AF12" s="18"/>
      <c r="AG12" s="18"/>
    </row>
    <row r="13" spans="1:222" s="32" customFormat="1" x14ac:dyDescent="0.3">
      <c r="D13" s="33" t="s">
        <v>16</v>
      </c>
      <c r="E13" s="33" t="s">
        <v>17</v>
      </c>
      <c r="F13" s="26" t="s">
        <v>16</v>
      </c>
      <c r="G13" s="26" t="s">
        <v>17</v>
      </c>
      <c r="H13" s="34"/>
      <c r="I13" s="34"/>
      <c r="J13" s="35" t="s">
        <v>48</v>
      </c>
      <c r="K13" s="35" t="s">
        <v>48</v>
      </c>
      <c r="L13" s="35" t="s">
        <v>48</v>
      </c>
      <c r="M13" s="35" t="s">
        <v>48</v>
      </c>
      <c r="N13" s="35" t="s">
        <v>48</v>
      </c>
      <c r="O13" s="35" t="s">
        <v>48</v>
      </c>
      <c r="P13" s="35" t="s">
        <v>48</v>
      </c>
      <c r="Q13" s="35" t="s">
        <v>48</v>
      </c>
      <c r="R13" s="36" t="s">
        <v>48</v>
      </c>
      <c r="S13" s="36" t="s">
        <v>48</v>
      </c>
      <c r="T13" s="36" t="s">
        <v>48</v>
      </c>
      <c r="U13" s="36" t="s">
        <v>48</v>
      </c>
      <c r="V13" s="36" t="s">
        <v>48</v>
      </c>
      <c r="W13" s="36" t="s">
        <v>48</v>
      </c>
      <c r="X13" s="36" t="s">
        <v>48</v>
      </c>
      <c r="Y13" s="36" t="s">
        <v>48</v>
      </c>
      <c r="Z13" s="37"/>
      <c r="AA13" s="37"/>
      <c r="AB13" s="37"/>
      <c r="AC13" s="37"/>
      <c r="AD13" s="37"/>
      <c r="AE13" s="37"/>
      <c r="AF13" s="37"/>
      <c r="AG13" s="37"/>
    </row>
    <row r="14" spans="1:222" x14ac:dyDescent="0.3">
      <c r="D14" s="25">
        <f>SUM(D2:D13)</f>
        <v>52830</v>
      </c>
      <c r="E14" s="25">
        <f>SUM(E2:E13)</f>
        <v>96911</v>
      </c>
      <c r="F14" s="25">
        <f>SUM(F2:F13)</f>
        <v>53460</v>
      </c>
      <c r="G14" s="25">
        <f>SUM(G2:G13)</f>
        <v>96912</v>
      </c>
      <c r="H14" s="19"/>
      <c r="I14" s="19"/>
      <c r="J14" s="7">
        <f>SUM(J2:J13)</f>
        <v>12516</v>
      </c>
      <c r="K14" s="7">
        <f>SUM(K2:K12)</f>
        <v>40314</v>
      </c>
      <c r="L14" s="10">
        <f>SUM(L2:L13)</f>
        <v>33513</v>
      </c>
      <c r="M14" s="10">
        <f>SUM(M2:M13)</f>
        <v>63396</v>
      </c>
      <c r="N14" s="7">
        <f>J14/D14</f>
        <v>0.23691084611016469</v>
      </c>
      <c r="O14" s="7">
        <f>K14/D14</f>
        <v>0.76308915388983534</v>
      </c>
      <c r="P14" s="10">
        <f>L14/E14</f>
        <v>0.34581213690912282</v>
      </c>
      <c r="Q14" s="10">
        <f>M14/E14</f>
        <v>0.65416722559874529</v>
      </c>
      <c r="R14" s="16">
        <f t="shared" ref="R14:U14" si="9">SUM(R2:R13)</f>
        <v>13009</v>
      </c>
      <c r="S14" s="16">
        <f t="shared" si="9"/>
        <v>40451</v>
      </c>
      <c r="T14" s="13">
        <f t="shared" si="9"/>
        <v>29752</v>
      </c>
      <c r="U14" s="13">
        <f t="shared" si="9"/>
        <v>67158</v>
      </c>
      <c r="V14" s="16">
        <f>R14/F14</f>
        <v>0.2433408155630378</v>
      </c>
      <c r="W14" s="16">
        <f>S14/F14</f>
        <v>0.75665918443696223</v>
      </c>
      <c r="X14" s="13">
        <f>T14/G14</f>
        <v>0.30700016509823347</v>
      </c>
      <c r="Y14" s="13">
        <f>U14/G14</f>
        <v>0.69297919762258542</v>
      </c>
    </row>
    <row r="17" spans="1:1" x14ac:dyDescent="0.3">
      <c r="A17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Voloch</dc:creator>
  <cp:lastModifiedBy>Nadav Voloch</cp:lastModifiedBy>
  <dcterms:created xsi:type="dcterms:W3CDTF">2024-02-06T05:49:44Z</dcterms:created>
  <dcterms:modified xsi:type="dcterms:W3CDTF">2025-08-31T08:09:37Z</dcterms:modified>
</cp:coreProperties>
</file>