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hirahrafidz/Library/Mobile Documents/com~apple~CloudDocs/FYP/fyp/results/EXPERIMENT 1/"/>
    </mc:Choice>
  </mc:AlternateContent>
  <xr:revisionPtr revIDLastSave="0" documentId="13_ncr:1_{0EEAD9BF-BCA3-F845-A7A3-E9265C6F667D}" xr6:coauthVersionLast="46" xr6:coauthVersionMax="46" xr10:uidLastSave="{00000000-0000-0000-0000-000000000000}"/>
  <bookViews>
    <workbookView xWindow="0" yWindow="460" windowWidth="28800" windowHeight="17540" xr2:uid="{E3254818-4D13-F141-AEA6-D294459329F6}"/>
  </bookViews>
  <sheets>
    <sheet name="BASIC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4" i="1"/>
  <c r="V55" i="1"/>
  <c r="U55" i="1"/>
  <c r="T55" i="1"/>
  <c r="B40" i="1"/>
  <c r="B35" i="1"/>
  <c r="B27" i="1"/>
  <c r="B55" i="1" s="1"/>
  <c r="D56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4" i="1"/>
  <c r="D55" i="1"/>
  <c r="C55" i="1"/>
  <c r="W55" i="1" l="1"/>
  <c r="C56" i="1"/>
</calcChain>
</file>

<file path=xl/sharedStrings.xml><?xml version="1.0" encoding="utf-8"?>
<sst xmlns="http://schemas.openxmlformats.org/spreadsheetml/2006/main" count="86" uniqueCount="67">
  <si>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</si>
  <si>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</si>
  <si>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</si>
  <si>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</si>
  <si>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</si>
  <si>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</si>
  <si>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</si>
  <si>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</si>
  <si>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</si>
  <si>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</si>
  <si>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</si>
  <si>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</si>
  <si>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</si>
  <si>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</si>
  <si>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</si>
  <si>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</si>
  <si>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</si>
  <si>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</si>
  <si>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</si>
  <si>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</si>
  <si>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</si>
  <si>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</si>
  <si>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</si>
  <si>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</si>
  <si>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</si>
  <si>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</si>
  <si>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</si>
  <si>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</si>
  <si>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</si>
  <si>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</si>
  <si>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</si>
  <si>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</si>
  <si>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</si>
  <si>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</si>
  <si>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</si>
  <si>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</si>
  <si>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</si>
  <si>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</si>
  <si>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</si>
  <si>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</si>
  <si>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</si>
  <si>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</si>
  <si>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</si>
  <si>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</si>
  <si>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</si>
  <si>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</si>
  <si>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</si>
  <si>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</si>
  <si>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</si>
  <si>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</si>
  <si>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</si>
  <si>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</si>
  <si>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TH</t>
  </si>
  <si>
    <t>BEST LAG</t>
  </si>
  <si>
    <t>TP</t>
  </si>
  <si>
    <t>FP</t>
  </si>
  <si>
    <t>FN</t>
  </si>
  <si>
    <t>F-SCORE</t>
  </si>
  <si>
    <t>nan</t>
  </si>
  <si>
    <t>Conditional</t>
  </si>
  <si>
    <t>L Period</t>
  </si>
  <si>
    <t>Total Actual Anomalies</t>
  </si>
  <si>
    <t xml:space="preserve">Precision </t>
  </si>
  <si>
    <t>Recall</t>
  </si>
  <si>
    <t>TEST F SCORE</t>
  </si>
  <si>
    <t>Total Actual Anoms</t>
  </si>
  <si>
    <t>Strict matching enforced, OUTLIERS OF ACTUAL CASES REMOVED, False anomalies NOT removed, no 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</si>
</sst>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000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7" fillId="0" borderId="0" xfId="0" applyFont="1"/>
    <xf numFmtId="165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/>
    <xf numFmtId="165" fontId="10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F2FE-5B38-294D-B6D9-5CD20FDBB39B}">
  <dimension ref="A1:Z56"/>
  <sheetViews>
    <sheetView tabSelected="1" workbookViewId="0">
      <selection activeCell="Z12" sqref="Z12"/>
    </sheetView>
  </sheetViews>
  <sheetFormatPr baseColWidth="10" defaultRowHeight="16" x14ac:dyDescent="0.2"/>
  <cols>
    <col min="1" max="2" width="10.83203125" style="21"/>
    <col min="3" max="4" width="10.83203125" style="8"/>
    <col min="5" max="5" width="10.5" customWidth="1"/>
  </cols>
  <sheetData>
    <row r="1" spans="1:26" x14ac:dyDescent="0.2">
      <c r="A1" s="12" t="s">
        <v>66</v>
      </c>
      <c r="B1" s="12"/>
      <c r="E1" s="2"/>
    </row>
    <row r="2" spans="1:26" x14ac:dyDescent="0.2">
      <c r="A2" s="12"/>
      <c r="B2" s="12"/>
      <c r="E2" s="2"/>
    </row>
    <row r="3" spans="1:26" x14ac:dyDescent="0.2">
      <c r="A3" s="13" t="s">
        <v>0</v>
      </c>
      <c r="B3" s="13" t="s">
        <v>57</v>
      </c>
      <c r="C3" s="13" t="s">
        <v>52</v>
      </c>
      <c r="D3" s="13" t="s">
        <v>53</v>
      </c>
      <c r="E3" s="1"/>
      <c r="F3" s="1"/>
      <c r="G3" s="1" t="s">
        <v>54</v>
      </c>
      <c r="H3" s="1" t="s">
        <v>55</v>
      </c>
      <c r="I3" s="1" t="s">
        <v>56</v>
      </c>
      <c r="J3" s="1" t="s">
        <v>43</v>
      </c>
      <c r="L3" s="1" t="s">
        <v>61</v>
      </c>
      <c r="M3" s="1" t="s">
        <v>60</v>
      </c>
      <c r="O3" s="1" t="s">
        <v>62</v>
      </c>
      <c r="P3" s="1" t="s">
        <v>63</v>
      </c>
      <c r="S3" s="1" t="s">
        <v>64</v>
      </c>
      <c r="T3" s="1" t="s">
        <v>54</v>
      </c>
      <c r="U3" s="1" t="s">
        <v>55</v>
      </c>
      <c r="V3" s="1" t="s">
        <v>56</v>
      </c>
      <c r="W3" s="1" t="s">
        <v>43</v>
      </c>
      <c r="Y3" s="1" t="s">
        <v>60</v>
      </c>
      <c r="Z3" s="1" t="s">
        <v>65</v>
      </c>
    </row>
    <row r="4" spans="1:26" x14ac:dyDescent="0.2">
      <c r="A4" s="8" t="s">
        <v>1</v>
      </c>
      <c r="B4" s="14">
        <v>0.29999999999999899</v>
      </c>
      <c r="C4" s="15">
        <v>0.5</v>
      </c>
      <c r="D4" s="16">
        <v>15</v>
      </c>
      <c r="G4" s="2">
        <v>11</v>
      </c>
      <c r="H4" s="2">
        <v>32</v>
      </c>
      <c r="I4" s="2">
        <v>2</v>
      </c>
      <c r="J4" s="2">
        <f>$M$4-(G4+H4+I4)</f>
        <v>255</v>
      </c>
      <c r="L4" s="2">
        <v>13</v>
      </c>
      <c r="M4" s="2">
        <v>300</v>
      </c>
      <c r="O4" s="11">
        <v>0.25581395348837199</v>
      </c>
      <c r="P4" s="2">
        <v>0.84615384615384603</v>
      </c>
      <c r="S4" s="5">
        <v>0.4</v>
      </c>
      <c r="T4" s="23">
        <v>2</v>
      </c>
      <c r="U4" s="23">
        <v>5</v>
      </c>
      <c r="V4" s="4">
        <v>1</v>
      </c>
      <c r="W4" s="4">
        <f>$Y$4-(T4+U4+V4)</f>
        <v>28</v>
      </c>
      <c r="Y4" s="2">
        <v>36</v>
      </c>
      <c r="Z4" s="24">
        <v>3</v>
      </c>
    </row>
    <row r="5" spans="1:26" x14ac:dyDescent="0.2">
      <c r="A5" s="8" t="s">
        <v>2</v>
      </c>
      <c r="B5" s="14">
        <v>0.10344827586206801</v>
      </c>
      <c r="C5" s="15">
        <v>0.8</v>
      </c>
      <c r="D5" s="16">
        <v>13</v>
      </c>
      <c r="G5" s="2">
        <v>3</v>
      </c>
      <c r="H5" s="2">
        <v>13</v>
      </c>
      <c r="I5" s="2">
        <v>2</v>
      </c>
      <c r="J5" s="2">
        <f>$M$4-(G5+H5+I5)</f>
        <v>282</v>
      </c>
      <c r="L5" s="2">
        <v>5</v>
      </c>
      <c r="O5" s="11">
        <v>0.1875</v>
      </c>
      <c r="P5" s="2">
        <v>0.59999999999999898</v>
      </c>
      <c r="S5" s="5">
        <v>0.4</v>
      </c>
      <c r="T5" s="23">
        <v>1</v>
      </c>
      <c r="U5" s="23">
        <v>3</v>
      </c>
      <c r="V5" s="4">
        <v>0</v>
      </c>
      <c r="W5" s="4">
        <f t="shared" ref="W5:W53" si="0">$Y$4-(T5+U5+V5)</f>
        <v>32</v>
      </c>
      <c r="Z5" s="24">
        <v>1</v>
      </c>
    </row>
    <row r="6" spans="1:26" x14ac:dyDescent="0.2">
      <c r="A6" s="8" t="s">
        <v>3</v>
      </c>
      <c r="B6" s="14">
        <v>0.21333333333333299</v>
      </c>
      <c r="C6" s="15">
        <v>0.1</v>
      </c>
      <c r="D6" s="16">
        <v>30</v>
      </c>
      <c r="G6" s="2">
        <v>6</v>
      </c>
      <c r="H6" s="2">
        <v>36</v>
      </c>
      <c r="I6" s="2">
        <v>2</v>
      </c>
      <c r="J6" s="2">
        <f>$M$4-(G6+H6+I6)</f>
        <v>256</v>
      </c>
      <c r="L6" s="2">
        <v>8</v>
      </c>
      <c r="O6" s="11">
        <v>0.14285714285714199</v>
      </c>
      <c r="P6" s="2">
        <v>0.75</v>
      </c>
      <c r="S6" s="5">
        <v>0.266666666666666</v>
      </c>
      <c r="T6" s="23">
        <v>2</v>
      </c>
      <c r="U6" s="23">
        <v>11</v>
      </c>
      <c r="V6" s="4">
        <v>0</v>
      </c>
      <c r="W6" s="4">
        <f t="shared" si="0"/>
        <v>23</v>
      </c>
      <c r="Z6" s="24">
        <v>2</v>
      </c>
    </row>
    <row r="7" spans="1:26" x14ac:dyDescent="0.2">
      <c r="A7" s="8" t="s">
        <v>4</v>
      </c>
      <c r="B7" s="14">
        <v>0.25806451612903197</v>
      </c>
      <c r="C7" s="15">
        <v>0.59999999999999898</v>
      </c>
      <c r="D7" s="16">
        <v>12</v>
      </c>
      <c r="G7" s="2">
        <v>6</v>
      </c>
      <c r="H7" s="2">
        <v>14</v>
      </c>
      <c r="I7" s="2">
        <v>7</v>
      </c>
      <c r="J7" s="2">
        <f>$M$4-(G7+H7+I7)</f>
        <v>273</v>
      </c>
      <c r="L7" s="2">
        <v>13</v>
      </c>
      <c r="O7" s="11">
        <v>0.29999999999999899</v>
      </c>
      <c r="P7" s="2">
        <v>0.46153846153846101</v>
      </c>
      <c r="S7" s="26" t="s">
        <v>58</v>
      </c>
      <c r="T7" s="23">
        <v>0</v>
      </c>
      <c r="U7" s="23">
        <v>8</v>
      </c>
      <c r="V7" s="4">
        <v>2</v>
      </c>
      <c r="W7" s="4">
        <f t="shared" si="0"/>
        <v>26</v>
      </c>
      <c r="Z7" s="24">
        <v>2</v>
      </c>
    </row>
    <row r="8" spans="1:26" x14ac:dyDescent="0.2">
      <c r="A8" s="8" t="s">
        <v>5</v>
      </c>
      <c r="B8" s="14">
        <v>0.186046511627907</v>
      </c>
      <c r="C8" s="15">
        <v>0.29999999999999899</v>
      </c>
      <c r="D8" s="16">
        <v>26</v>
      </c>
      <c r="G8" s="2">
        <v>9</v>
      </c>
      <c r="H8" s="2">
        <v>35</v>
      </c>
      <c r="I8" s="2">
        <v>4</v>
      </c>
      <c r="J8" s="2">
        <f>$M$4-(G8+H8+I8)</f>
        <v>252</v>
      </c>
      <c r="L8" s="2">
        <v>13</v>
      </c>
      <c r="O8" s="11">
        <v>0.204545454545454</v>
      </c>
      <c r="P8" s="2">
        <v>0.69230769230769196</v>
      </c>
      <c r="S8" s="5">
        <v>0.25</v>
      </c>
      <c r="T8" s="23">
        <v>2</v>
      </c>
      <c r="U8" s="23">
        <v>12</v>
      </c>
      <c r="V8" s="4">
        <v>0</v>
      </c>
      <c r="W8" s="4">
        <f t="shared" si="0"/>
        <v>22</v>
      </c>
      <c r="Z8" s="24">
        <v>2</v>
      </c>
    </row>
    <row r="9" spans="1:26" x14ac:dyDescent="0.2">
      <c r="A9" s="8" t="s">
        <v>6</v>
      </c>
      <c r="B9" s="14">
        <v>0.32432432432432401</v>
      </c>
      <c r="C9" s="15">
        <v>0.2</v>
      </c>
      <c r="D9" s="16">
        <v>1</v>
      </c>
      <c r="G9" s="2">
        <v>8</v>
      </c>
      <c r="H9" s="2">
        <v>26</v>
      </c>
      <c r="I9" s="2">
        <v>6</v>
      </c>
      <c r="J9" s="2">
        <f>$M$4-(G9+H9+I9)</f>
        <v>260</v>
      </c>
      <c r="L9" s="2">
        <v>14</v>
      </c>
      <c r="O9" s="11">
        <v>0.23529411764705799</v>
      </c>
      <c r="P9" s="2">
        <v>0.57142857142857095</v>
      </c>
      <c r="S9" s="5">
        <v>0.266666666666666</v>
      </c>
      <c r="T9" s="23">
        <v>2</v>
      </c>
      <c r="U9" s="23">
        <v>11</v>
      </c>
      <c r="V9" s="4">
        <v>0</v>
      </c>
      <c r="W9" s="4">
        <f t="shared" si="0"/>
        <v>23</v>
      </c>
      <c r="Z9" s="24">
        <v>2</v>
      </c>
    </row>
    <row r="10" spans="1:26" x14ac:dyDescent="0.2">
      <c r="A10" s="8" t="s">
        <v>7</v>
      </c>
      <c r="B10" s="14">
        <v>0.45161290322580599</v>
      </c>
      <c r="C10" s="15">
        <v>0.8</v>
      </c>
      <c r="D10" s="16">
        <v>0</v>
      </c>
      <c r="G10" s="2">
        <v>7</v>
      </c>
      <c r="H10" s="2">
        <v>11</v>
      </c>
      <c r="I10" s="2">
        <v>7</v>
      </c>
      <c r="J10" s="2">
        <f>$M$4-(G10+H10+I10)</f>
        <v>275</v>
      </c>
      <c r="L10" s="2">
        <v>14</v>
      </c>
      <c r="O10" s="11">
        <v>0.38888888888888801</v>
      </c>
      <c r="P10" s="2">
        <v>0.5</v>
      </c>
      <c r="S10" s="5">
        <v>0.5</v>
      </c>
      <c r="T10" s="23">
        <v>2</v>
      </c>
      <c r="U10" s="23">
        <v>4</v>
      </c>
      <c r="V10" s="4">
        <v>0</v>
      </c>
      <c r="W10" s="4">
        <f t="shared" si="0"/>
        <v>30</v>
      </c>
      <c r="Z10" s="24">
        <v>2</v>
      </c>
    </row>
    <row r="11" spans="1:26" x14ac:dyDescent="0.2">
      <c r="A11" s="8" t="s">
        <v>8</v>
      </c>
      <c r="B11" s="14">
        <v>0.33333333333333298</v>
      </c>
      <c r="C11" s="15">
        <v>0.9</v>
      </c>
      <c r="D11" s="16">
        <v>0</v>
      </c>
      <c r="G11" s="2">
        <v>5</v>
      </c>
      <c r="H11" s="2">
        <v>16</v>
      </c>
      <c r="I11" s="2">
        <v>4</v>
      </c>
      <c r="J11" s="2">
        <f>$M$4-(G11+H11+I11)</f>
        <v>275</v>
      </c>
      <c r="L11" s="2">
        <v>9</v>
      </c>
      <c r="O11" s="11">
        <v>0.238095238095238</v>
      </c>
      <c r="P11" s="2">
        <v>0.55555555555555503</v>
      </c>
      <c r="S11" s="5">
        <v>0.25</v>
      </c>
      <c r="T11" s="23">
        <v>1</v>
      </c>
      <c r="U11" s="23">
        <v>5</v>
      </c>
      <c r="V11" s="4">
        <v>1</v>
      </c>
      <c r="W11" s="4">
        <f t="shared" si="0"/>
        <v>29</v>
      </c>
      <c r="Z11" s="24">
        <v>2</v>
      </c>
    </row>
    <row r="12" spans="1:26" x14ac:dyDescent="0.2">
      <c r="A12" s="8" t="s">
        <v>9</v>
      </c>
      <c r="B12" s="14">
        <v>8.6956521739130405E-2</v>
      </c>
      <c r="C12" s="15">
        <v>0.5</v>
      </c>
      <c r="D12" s="16">
        <v>27</v>
      </c>
      <c r="G12" s="2">
        <v>4</v>
      </c>
      <c r="H12" s="2">
        <v>35</v>
      </c>
      <c r="I12" s="2">
        <v>1</v>
      </c>
      <c r="J12" s="2">
        <f>$M$4-(G12+H12+I12)</f>
        <v>260</v>
      </c>
      <c r="L12" s="2">
        <v>5</v>
      </c>
      <c r="O12" s="11">
        <v>0.10256410256410201</v>
      </c>
      <c r="P12" s="2">
        <v>0.8</v>
      </c>
      <c r="S12" s="5">
        <v>0.47058823529411697</v>
      </c>
      <c r="T12" s="23">
        <v>4</v>
      </c>
      <c r="U12" s="23">
        <v>9</v>
      </c>
      <c r="V12" s="4">
        <v>0</v>
      </c>
      <c r="W12" s="4">
        <f t="shared" si="0"/>
        <v>23</v>
      </c>
      <c r="Z12" s="24">
        <v>4</v>
      </c>
    </row>
    <row r="13" spans="1:26" x14ac:dyDescent="0.2">
      <c r="A13" s="8" t="s">
        <v>10</v>
      </c>
      <c r="B13" s="14">
        <v>9.0909090909090801E-2</v>
      </c>
      <c r="C13" s="15">
        <v>2</v>
      </c>
      <c r="D13" s="16">
        <v>21</v>
      </c>
      <c r="G13" s="2">
        <v>1</v>
      </c>
      <c r="H13" s="2">
        <v>4</v>
      </c>
      <c r="I13" s="2">
        <v>0</v>
      </c>
      <c r="J13" s="2">
        <f>$M$4-(G13+H13+I13)</f>
        <v>295</v>
      </c>
      <c r="L13" s="2">
        <v>1</v>
      </c>
      <c r="O13" s="11">
        <v>0.2</v>
      </c>
      <c r="P13" s="2">
        <v>1</v>
      </c>
      <c r="S13" s="26" t="s">
        <v>58</v>
      </c>
      <c r="T13" s="23">
        <v>0</v>
      </c>
      <c r="U13" s="23">
        <v>4</v>
      </c>
      <c r="V13" s="4">
        <v>1</v>
      </c>
      <c r="W13" s="4">
        <f t="shared" si="0"/>
        <v>31</v>
      </c>
      <c r="Z13" s="24">
        <v>1</v>
      </c>
    </row>
    <row r="14" spans="1:26" x14ac:dyDescent="0.2">
      <c r="A14" s="8" t="s">
        <v>11</v>
      </c>
      <c r="B14" s="14">
        <v>0.41025641025641002</v>
      </c>
      <c r="C14" s="15">
        <v>0.29999999999999899</v>
      </c>
      <c r="D14" s="16">
        <v>8</v>
      </c>
      <c r="G14" s="2">
        <v>11</v>
      </c>
      <c r="H14" s="2">
        <v>27</v>
      </c>
      <c r="I14" s="2">
        <v>2</v>
      </c>
      <c r="J14" s="2">
        <f>$M$4-(G14+H14+I14)</f>
        <v>260</v>
      </c>
      <c r="L14" s="2">
        <v>13</v>
      </c>
      <c r="O14" s="11">
        <v>0.28947368421052599</v>
      </c>
      <c r="P14" s="2">
        <v>0.84615384615384603</v>
      </c>
      <c r="S14" s="5">
        <v>0.28571428571428498</v>
      </c>
      <c r="T14" s="23">
        <v>2</v>
      </c>
      <c r="U14" s="23">
        <v>9</v>
      </c>
      <c r="V14" s="4">
        <v>1</v>
      </c>
      <c r="W14" s="4">
        <f t="shared" si="0"/>
        <v>24</v>
      </c>
      <c r="Z14" s="24">
        <v>3</v>
      </c>
    </row>
    <row r="15" spans="1:26" x14ac:dyDescent="0.2">
      <c r="A15" s="8" t="s">
        <v>12</v>
      </c>
      <c r="B15" s="14">
        <v>0.4</v>
      </c>
      <c r="C15" s="15">
        <v>1.69999999999999</v>
      </c>
      <c r="D15" s="16">
        <v>1</v>
      </c>
      <c r="G15" s="2">
        <v>3</v>
      </c>
      <c r="H15" s="2">
        <v>5</v>
      </c>
      <c r="I15" s="2">
        <v>1</v>
      </c>
      <c r="J15" s="2">
        <f>$M$4-(G15+H15+I15)</f>
        <v>291</v>
      </c>
      <c r="L15" s="2">
        <v>4</v>
      </c>
      <c r="O15" s="11">
        <v>0.375</v>
      </c>
      <c r="P15" s="2">
        <v>0.75</v>
      </c>
      <c r="S15" s="5">
        <v>0.66666666666666596</v>
      </c>
      <c r="T15" s="23">
        <v>2</v>
      </c>
      <c r="U15" s="23">
        <v>0</v>
      </c>
      <c r="V15" s="4">
        <v>2</v>
      </c>
      <c r="W15" s="4">
        <f t="shared" si="0"/>
        <v>32</v>
      </c>
      <c r="Z15" s="24">
        <v>4</v>
      </c>
    </row>
    <row r="16" spans="1:26" x14ac:dyDescent="0.2">
      <c r="A16" s="8" t="s">
        <v>13</v>
      </c>
      <c r="B16" s="14">
        <v>0.28571428571428498</v>
      </c>
      <c r="C16" s="15">
        <v>0.29999999999999899</v>
      </c>
      <c r="D16" s="16">
        <v>30</v>
      </c>
      <c r="G16" s="2">
        <v>10</v>
      </c>
      <c r="H16" s="2">
        <v>21</v>
      </c>
      <c r="I16" s="2">
        <v>4</v>
      </c>
      <c r="J16" s="2">
        <f>$M$4-(G16+H16+I16)</f>
        <v>265</v>
      </c>
      <c r="L16" s="2">
        <v>14</v>
      </c>
      <c r="O16" s="11">
        <v>0.32258064516128998</v>
      </c>
      <c r="P16" s="2">
        <v>0.71428571428571397</v>
      </c>
      <c r="S16" s="5">
        <v>0.18181818181818099</v>
      </c>
      <c r="T16" s="23">
        <v>1</v>
      </c>
      <c r="U16" s="23">
        <v>8</v>
      </c>
      <c r="V16" s="4">
        <v>1</v>
      </c>
      <c r="W16" s="4">
        <f t="shared" si="0"/>
        <v>26</v>
      </c>
      <c r="Z16" s="24">
        <v>2</v>
      </c>
    </row>
    <row r="17" spans="1:26" x14ac:dyDescent="0.2">
      <c r="A17" s="8" t="s">
        <v>14</v>
      </c>
      <c r="B17" s="14">
        <v>0.72727272727272696</v>
      </c>
      <c r="C17" s="15">
        <v>1.8</v>
      </c>
      <c r="D17" s="16">
        <v>8</v>
      </c>
      <c r="G17" s="2">
        <v>4</v>
      </c>
      <c r="H17" s="2">
        <v>4</v>
      </c>
      <c r="I17" s="2">
        <v>2</v>
      </c>
      <c r="J17" s="2">
        <f>$M$4-(G17+H17+I17)</f>
        <v>290</v>
      </c>
      <c r="L17" s="2">
        <v>6</v>
      </c>
      <c r="O17" s="11">
        <v>0.5</v>
      </c>
      <c r="P17" s="2">
        <v>0.66666666666666596</v>
      </c>
      <c r="S17" s="26" t="s">
        <v>58</v>
      </c>
      <c r="T17" s="23">
        <v>0</v>
      </c>
      <c r="U17" s="23">
        <v>1</v>
      </c>
      <c r="V17" s="4">
        <v>4</v>
      </c>
      <c r="W17" s="4">
        <f t="shared" si="0"/>
        <v>31</v>
      </c>
      <c r="Z17" s="24">
        <v>4</v>
      </c>
    </row>
    <row r="18" spans="1:26" x14ac:dyDescent="0.2">
      <c r="A18" s="8" t="s">
        <v>15</v>
      </c>
      <c r="B18" s="14">
        <v>0.13793103448275801</v>
      </c>
      <c r="C18" s="15">
        <v>0.2</v>
      </c>
      <c r="D18" s="16">
        <v>28</v>
      </c>
      <c r="G18" s="2">
        <v>5</v>
      </c>
      <c r="H18" s="2">
        <v>18</v>
      </c>
      <c r="I18" s="2">
        <v>6</v>
      </c>
      <c r="J18" s="2">
        <f>$M$4-(G18+H18+I18)</f>
        <v>271</v>
      </c>
      <c r="L18" s="2">
        <v>11</v>
      </c>
      <c r="O18" s="11">
        <v>0.217391304347826</v>
      </c>
      <c r="P18" s="2">
        <v>0.45454545454545398</v>
      </c>
      <c r="S18" s="5">
        <v>0.18181818181818099</v>
      </c>
      <c r="T18" s="23">
        <v>1</v>
      </c>
      <c r="U18" s="23">
        <v>8</v>
      </c>
      <c r="V18" s="4">
        <v>1</v>
      </c>
      <c r="W18" s="4">
        <f t="shared" si="0"/>
        <v>26</v>
      </c>
      <c r="Z18" s="24">
        <v>2</v>
      </c>
    </row>
    <row r="19" spans="1:26" x14ac:dyDescent="0.2">
      <c r="A19" s="8" t="s">
        <v>16</v>
      </c>
      <c r="B19" s="14">
        <v>0.37037037037037002</v>
      </c>
      <c r="C19" s="15">
        <v>0.2</v>
      </c>
      <c r="D19" s="16">
        <v>1</v>
      </c>
      <c r="G19" s="2">
        <v>12</v>
      </c>
      <c r="H19" s="2">
        <v>36</v>
      </c>
      <c r="I19" s="2">
        <v>5</v>
      </c>
      <c r="J19" s="2">
        <f>$M$4-(G19+H19+I19)</f>
        <v>247</v>
      </c>
      <c r="L19" s="2">
        <v>17</v>
      </c>
      <c r="O19" s="11">
        <v>0.25</v>
      </c>
      <c r="P19" s="2">
        <v>0.70588235294117596</v>
      </c>
      <c r="S19" s="5">
        <v>0.55555555555555503</v>
      </c>
      <c r="T19" s="23">
        <v>5</v>
      </c>
      <c r="U19" s="23">
        <v>8</v>
      </c>
      <c r="V19" s="4">
        <v>0</v>
      </c>
      <c r="W19" s="4">
        <f t="shared" si="0"/>
        <v>23</v>
      </c>
      <c r="Z19" s="24">
        <v>5</v>
      </c>
    </row>
    <row r="20" spans="1:26" x14ac:dyDescent="0.2">
      <c r="A20" s="8" t="s">
        <v>17</v>
      </c>
      <c r="B20" s="14">
        <v>0.59999999999999898</v>
      </c>
      <c r="C20" s="15">
        <v>0.1</v>
      </c>
      <c r="D20" s="16">
        <v>11</v>
      </c>
      <c r="G20" s="2">
        <v>20</v>
      </c>
      <c r="H20" s="2">
        <v>13</v>
      </c>
      <c r="I20" s="2">
        <v>6</v>
      </c>
      <c r="J20" s="2">
        <f>$M$4-(G20+H20+I20)</f>
        <v>261</v>
      </c>
      <c r="L20" s="2">
        <v>26</v>
      </c>
      <c r="O20" s="11">
        <v>0.60606060606060597</v>
      </c>
      <c r="P20" s="2">
        <v>0.76923076923076905</v>
      </c>
      <c r="S20" s="5">
        <v>0.28571428571428498</v>
      </c>
      <c r="T20" s="23">
        <v>2</v>
      </c>
      <c r="U20" s="23">
        <v>7</v>
      </c>
      <c r="V20" s="4">
        <v>3</v>
      </c>
      <c r="W20" s="4">
        <f t="shared" si="0"/>
        <v>24</v>
      </c>
      <c r="Z20" s="24">
        <v>5</v>
      </c>
    </row>
    <row r="21" spans="1:26" x14ac:dyDescent="0.2">
      <c r="A21" s="8" t="s">
        <v>18</v>
      </c>
      <c r="B21" s="14">
        <v>0.30769230769230699</v>
      </c>
      <c r="C21" s="15">
        <v>0.2</v>
      </c>
      <c r="D21" s="16">
        <v>3</v>
      </c>
      <c r="G21" s="2">
        <v>9</v>
      </c>
      <c r="H21" s="2">
        <v>33</v>
      </c>
      <c r="I21" s="2">
        <v>2</v>
      </c>
      <c r="J21" s="2">
        <f>$M$4-(G21+H21+I21)</f>
        <v>256</v>
      </c>
      <c r="L21" s="2">
        <v>11</v>
      </c>
      <c r="O21" s="11">
        <v>0.214285714285714</v>
      </c>
      <c r="P21" s="2">
        <v>0.81818181818181801</v>
      </c>
      <c r="S21" s="5">
        <v>0.46153846153846101</v>
      </c>
      <c r="T21" s="23">
        <v>3</v>
      </c>
      <c r="U21" s="23">
        <v>7</v>
      </c>
      <c r="V21" s="4">
        <v>0</v>
      </c>
      <c r="W21" s="4">
        <f t="shared" si="0"/>
        <v>26</v>
      </c>
      <c r="Z21" s="24">
        <v>3</v>
      </c>
    </row>
    <row r="22" spans="1:26" x14ac:dyDescent="0.2">
      <c r="A22" s="8" t="s">
        <v>19</v>
      </c>
      <c r="B22" s="14">
        <v>0.34862385321100903</v>
      </c>
      <c r="C22" s="15">
        <v>0.1</v>
      </c>
      <c r="D22" s="16">
        <v>10</v>
      </c>
      <c r="G22" s="2">
        <v>14</v>
      </c>
      <c r="H22" s="2">
        <v>37</v>
      </c>
      <c r="I22" s="2">
        <v>7</v>
      </c>
      <c r="J22" s="2">
        <f>$M$4-(G22+H22+I22)</f>
        <v>242</v>
      </c>
      <c r="L22" s="2">
        <v>21</v>
      </c>
      <c r="O22" s="11">
        <v>0.27450980392156799</v>
      </c>
      <c r="P22" s="2">
        <v>0.66666666666666596</v>
      </c>
      <c r="S22" s="5">
        <v>0.34782608695652101</v>
      </c>
      <c r="T22" s="23">
        <v>4</v>
      </c>
      <c r="U22" s="23">
        <v>15</v>
      </c>
      <c r="V22" s="4">
        <v>0</v>
      </c>
      <c r="W22" s="4">
        <f t="shared" si="0"/>
        <v>17</v>
      </c>
      <c r="Z22" s="24">
        <v>4</v>
      </c>
    </row>
    <row r="23" spans="1:26" x14ac:dyDescent="0.2">
      <c r="A23" s="8" t="s">
        <v>20</v>
      </c>
      <c r="B23" s="14">
        <v>4.4943820224719003E-2</v>
      </c>
      <c r="C23" s="15">
        <v>1.1000000000000001</v>
      </c>
      <c r="D23" s="16">
        <v>21</v>
      </c>
      <c r="G23" s="2">
        <v>2</v>
      </c>
      <c r="H23" s="2">
        <v>14</v>
      </c>
      <c r="I23" s="2">
        <v>0</v>
      </c>
      <c r="J23" s="2">
        <f>$M$4-(G23+H23+I23)</f>
        <v>284</v>
      </c>
      <c r="L23" s="2">
        <v>2</v>
      </c>
      <c r="O23" s="11">
        <v>0.125</v>
      </c>
      <c r="P23" s="2">
        <v>1</v>
      </c>
      <c r="S23" s="5">
        <v>0.5</v>
      </c>
      <c r="T23" s="23">
        <v>1</v>
      </c>
      <c r="U23" s="23">
        <v>2</v>
      </c>
      <c r="V23" s="4">
        <v>0</v>
      </c>
      <c r="W23" s="4">
        <f t="shared" si="0"/>
        <v>33</v>
      </c>
      <c r="Z23" s="24">
        <v>1</v>
      </c>
    </row>
    <row r="24" spans="1:26" x14ac:dyDescent="0.2">
      <c r="A24" s="8" t="s">
        <v>21</v>
      </c>
      <c r="B24" s="14">
        <v>0.27692307692307599</v>
      </c>
      <c r="C24" s="15">
        <v>0.5</v>
      </c>
      <c r="D24" s="16">
        <v>14</v>
      </c>
      <c r="G24" s="2">
        <v>5</v>
      </c>
      <c r="H24" s="2">
        <v>16</v>
      </c>
      <c r="I24" s="2">
        <v>7</v>
      </c>
      <c r="J24" s="2">
        <f>$M$4-(G24+H24+I24)</f>
        <v>272</v>
      </c>
      <c r="L24" s="2">
        <v>12</v>
      </c>
      <c r="O24" s="11">
        <v>0.238095238095238</v>
      </c>
      <c r="P24" s="2">
        <v>0.41666666666666602</v>
      </c>
      <c r="S24" s="5">
        <v>0.19999999999999901</v>
      </c>
      <c r="T24" s="23">
        <v>1</v>
      </c>
      <c r="U24" s="23">
        <v>8</v>
      </c>
      <c r="V24" s="4">
        <v>0</v>
      </c>
      <c r="W24" s="4">
        <f t="shared" si="0"/>
        <v>27</v>
      </c>
      <c r="Z24" s="24">
        <v>1</v>
      </c>
    </row>
    <row r="25" spans="1:26" x14ac:dyDescent="0.2">
      <c r="A25" s="8" t="s">
        <v>22</v>
      </c>
      <c r="B25" s="14">
        <v>0.103092783505154</v>
      </c>
      <c r="C25" s="15">
        <v>0.69999999999999896</v>
      </c>
      <c r="D25" s="16">
        <v>26</v>
      </c>
      <c r="G25" s="2">
        <v>6</v>
      </c>
      <c r="H25" s="2">
        <v>33</v>
      </c>
      <c r="I25" s="2">
        <v>2</v>
      </c>
      <c r="J25" s="2">
        <f>$M$4-(G25+H25+I25)</f>
        <v>259</v>
      </c>
      <c r="L25" s="2">
        <v>8</v>
      </c>
      <c r="O25" s="11">
        <v>0.15384615384615299</v>
      </c>
      <c r="P25" s="2">
        <v>0.75</v>
      </c>
      <c r="S25" s="5">
        <v>0.33333333333333298</v>
      </c>
      <c r="T25" s="23">
        <v>2</v>
      </c>
      <c r="U25" s="23">
        <v>8</v>
      </c>
      <c r="V25" s="4">
        <v>0</v>
      </c>
      <c r="W25" s="4">
        <f t="shared" si="0"/>
        <v>26</v>
      </c>
      <c r="Z25" s="24">
        <v>2</v>
      </c>
    </row>
    <row r="26" spans="1:26" x14ac:dyDescent="0.2">
      <c r="A26" s="8" t="s">
        <v>23</v>
      </c>
      <c r="B26" s="14">
        <v>0.5</v>
      </c>
      <c r="C26" s="15">
        <v>1</v>
      </c>
      <c r="D26" s="16">
        <v>3</v>
      </c>
      <c r="G26" s="2">
        <v>6</v>
      </c>
      <c r="H26" s="2">
        <v>2</v>
      </c>
      <c r="I26" s="2">
        <v>9</v>
      </c>
      <c r="J26" s="2">
        <f>$M$4-(G26+H26+I26)</f>
        <v>283</v>
      </c>
      <c r="L26" s="2">
        <v>15</v>
      </c>
      <c r="O26" s="11">
        <v>0.75</v>
      </c>
      <c r="P26" s="2">
        <v>0.4</v>
      </c>
      <c r="S26" s="5">
        <v>0.8</v>
      </c>
      <c r="T26" s="23">
        <v>2</v>
      </c>
      <c r="U26" s="23">
        <v>1</v>
      </c>
      <c r="V26" s="4">
        <v>0</v>
      </c>
      <c r="W26" s="4">
        <f t="shared" si="0"/>
        <v>33</v>
      </c>
      <c r="Z26" s="24">
        <v>2</v>
      </c>
    </row>
    <row r="27" spans="1:26" x14ac:dyDescent="0.2">
      <c r="A27" s="8" t="s">
        <v>24</v>
      </c>
      <c r="B27" s="14">
        <f xml:space="preserve"> 2 * (O27*P27)/(O27+P27)</f>
        <v>0.16666666666666666</v>
      </c>
      <c r="C27" s="15">
        <v>0.29999999999999899</v>
      </c>
      <c r="D27" s="16">
        <v>14</v>
      </c>
      <c r="G27" s="2">
        <v>1</v>
      </c>
      <c r="H27" s="2">
        <v>10</v>
      </c>
      <c r="I27" s="2">
        <v>0</v>
      </c>
      <c r="J27" s="2">
        <f>$M$4-(G27+H27+I27)</f>
        <v>289</v>
      </c>
      <c r="L27" s="2">
        <v>1</v>
      </c>
      <c r="O27" s="11">
        <v>9.0909090909090898E-2</v>
      </c>
      <c r="P27" s="2">
        <v>1</v>
      </c>
      <c r="S27" s="9" t="s">
        <v>58</v>
      </c>
      <c r="T27" s="10">
        <v>0</v>
      </c>
      <c r="U27" s="10">
        <v>8</v>
      </c>
      <c r="V27" s="10">
        <v>0</v>
      </c>
      <c r="W27" s="10">
        <f t="shared" si="0"/>
        <v>28</v>
      </c>
      <c r="X27" s="25"/>
      <c r="Y27" s="25"/>
      <c r="Z27" s="3">
        <v>0</v>
      </c>
    </row>
    <row r="28" spans="1:26" x14ac:dyDescent="0.2">
      <c r="A28" s="8" t="s">
        <v>25</v>
      </c>
      <c r="B28" s="14">
        <v>5.8823529411764601E-2</v>
      </c>
      <c r="C28" s="15">
        <v>0</v>
      </c>
      <c r="D28" s="16">
        <v>1</v>
      </c>
      <c r="G28" s="2">
        <v>3</v>
      </c>
      <c r="H28" s="2">
        <v>69</v>
      </c>
      <c r="I28" s="2">
        <v>0</v>
      </c>
      <c r="J28" s="2">
        <f>$M$4-(G28+H28+I28)</f>
        <v>228</v>
      </c>
      <c r="L28" s="2">
        <v>3</v>
      </c>
      <c r="O28" s="11">
        <v>4.1666666666666602E-2</v>
      </c>
      <c r="P28" s="2">
        <v>1</v>
      </c>
      <c r="S28" s="5">
        <v>0.28571428571428498</v>
      </c>
      <c r="T28" s="23">
        <v>3</v>
      </c>
      <c r="U28" s="23">
        <v>15</v>
      </c>
      <c r="V28" s="4">
        <v>0</v>
      </c>
      <c r="W28" s="4">
        <f t="shared" si="0"/>
        <v>18</v>
      </c>
      <c r="Z28" s="24">
        <v>3</v>
      </c>
    </row>
    <row r="29" spans="1:26" x14ac:dyDescent="0.2">
      <c r="A29" s="8" t="s">
        <v>26</v>
      </c>
      <c r="B29" s="14">
        <v>2.8169014084507001E-2</v>
      </c>
      <c r="C29" s="15">
        <v>1.6</v>
      </c>
      <c r="D29" s="16">
        <v>26</v>
      </c>
      <c r="G29" s="2">
        <v>1</v>
      </c>
      <c r="H29" s="2">
        <v>3</v>
      </c>
      <c r="I29" s="2">
        <v>0</v>
      </c>
      <c r="J29" s="2">
        <f>$M$4-(G29+H29+I29)</f>
        <v>296</v>
      </c>
      <c r="L29" s="2">
        <v>1</v>
      </c>
      <c r="O29" s="11">
        <v>0.25</v>
      </c>
      <c r="P29" s="2">
        <v>1</v>
      </c>
      <c r="S29" s="5">
        <v>0.4</v>
      </c>
      <c r="T29" s="23">
        <v>1</v>
      </c>
      <c r="U29" s="23">
        <v>2</v>
      </c>
      <c r="V29" s="4">
        <v>1</v>
      </c>
      <c r="W29" s="4">
        <f t="shared" si="0"/>
        <v>32</v>
      </c>
      <c r="Z29" s="24">
        <v>2</v>
      </c>
    </row>
    <row r="30" spans="1:26" x14ac:dyDescent="0.2">
      <c r="A30" s="8" t="s">
        <v>27</v>
      </c>
      <c r="B30" s="14">
        <v>0.375</v>
      </c>
      <c r="C30" s="15">
        <v>1.69999999999999</v>
      </c>
      <c r="D30" s="16">
        <v>0</v>
      </c>
      <c r="G30" s="2">
        <v>3</v>
      </c>
      <c r="H30" s="2">
        <v>4</v>
      </c>
      <c r="I30" s="2">
        <v>7</v>
      </c>
      <c r="J30" s="2">
        <f>$M$4-(G30+H30+I30)</f>
        <v>286</v>
      </c>
      <c r="L30" s="2">
        <v>10</v>
      </c>
      <c r="O30" s="11">
        <v>0.42857142857142799</v>
      </c>
      <c r="P30" s="2">
        <v>0.29999999999999899</v>
      </c>
      <c r="S30" s="26" t="s">
        <v>58</v>
      </c>
      <c r="T30" s="23">
        <v>0</v>
      </c>
      <c r="U30" s="23">
        <v>2</v>
      </c>
      <c r="V30" s="4">
        <v>4</v>
      </c>
      <c r="W30" s="4">
        <f t="shared" si="0"/>
        <v>30</v>
      </c>
      <c r="Z30" s="24">
        <v>4</v>
      </c>
    </row>
    <row r="31" spans="1:26" x14ac:dyDescent="0.2">
      <c r="A31" s="8" t="s">
        <v>28</v>
      </c>
      <c r="B31" s="14">
        <v>0.18181818181818099</v>
      </c>
      <c r="C31" s="15">
        <v>0.8</v>
      </c>
      <c r="D31" s="16">
        <v>25</v>
      </c>
      <c r="G31" s="2">
        <v>4</v>
      </c>
      <c r="H31" s="2">
        <v>14</v>
      </c>
      <c r="I31" s="2">
        <v>3</v>
      </c>
      <c r="J31" s="2">
        <f>$M$4-(G31+H31+I31)</f>
        <v>279</v>
      </c>
      <c r="L31" s="2">
        <v>7</v>
      </c>
      <c r="O31" s="11">
        <v>0.22222222222222199</v>
      </c>
      <c r="P31" s="2">
        <v>0.57142857142857095</v>
      </c>
      <c r="S31" s="9" t="s">
        <v>58</v>
      </c>
      <c r="T31" s="10">
        <v>0</v>
      </c>
      <c r="U31" s="10">
        <v>7</v>
      </c>
      <c r="V31" s="10">
        <v>0</v>
      </c>
      <c r="W31" s="10">
        <f t="shared" si="0"/>
        <v>29</v>
      </c>
      <c r="X31" s="25"/>
      <c r="Y31" s="25"/>
      <c r="Z31" s="3">
        <v>0</v>
      </c>
    </row>
    <row r="32" spans="1:26" x14ac:dyDescent="0.2">
      <c r="A32" s="8" t="s">
        <v>29</v>
      </c>
      <c r="B32" s="14">
        <v>0.5</v>
      </c>
      <c r="C32" s="15">
        <v>1.8</v>
      </c>
      <c r="D32" s="16">
        <v>0</v>
      </c>
      <c r="G32" s="2">
        <v>2</v>
      </c>
      <c r="H32" s="2">
        <v>5</v>
      </c>
      <c r="I32" s="2">
        <v>0</v>
      </c>
      <c r="J32" s="2">
        <f>$M$4-(G32+H32+I32)</f>
        <v>293</v>
      </c>
      <c r="L32" s="2">
        <v>2</v>
      </c>
      <c r="O32" s="11">
        <v>0.28571428571428498</v>
      </c>
      <c r="P32" s="2">
        <v>1</v>
      </c>
      <c r="S32" s="26" t="s">
        <v>58</v>
      </c>
      <c r="T32" s="23">
        <v>0</v>
      </c>
      <c r="U32" s="23">
        <v>1</v>
      </c>
      <c r="V32" s="4">
        <v>1</v>
      </c>
      <c r="W32" s="4">
        <f t="shared" si="0"/>
        <v>34</v>
      </c>
      <c r="Z32" s="24">
        <v>1</v>
      </c>
    </row>
    <row r="33" spans="1:26" x14ac:dyDescent="0.2">
      <c r="A33" s="8" t="s">
        <v>30</v>
      </c>
      <c r="B33" s="14">
        <v>0.4</v>
      </c>
      <c r="C33" s="15">
        <v>1.6</v>
      </c>
      <c r="D33" s="16">
        <v>0</v>
      </c>
      <c r="G33" s="2">
        <v>2</v>
      </c>
      <c r="H33" s="2">
        <v>4</v>
      </c>
      <c r="I33" s="2">
        <v>2</v>
      </c>
      <c r="J33" s="2">
        <f>$M$4-(G33+H33+I33)</f>
        <v>292</v>
      </c>
      <c r="L33" s="2">
        <v>4</v>
      </c>
      <c r="O33" s="11">
        <v>0.33333333333333298</v>
      </c>
      <c r="P33" s="2">
        <v>0.5</v>
      </c>
      <c r="S33" s="26" t="s">
        <v>58</v>
      </c>
      <c r="T33" s="23">
        <v>0</v>
      </c>
      <c r="U33" s="23">
        <v>3</v>
      </c>
      <c r="V33" s="4">
        <v>2</v>
      </c>
      <c r="W33" s="4">
        <f t="shared" si="0"/>
        <v>31</v>
      </c>
      <c r="Z33" s="24">
        <v>2</v>
      </c>
    </row>
    <row r="34" spans="1:26" x14ac:dyDescent="0.2">
      <c r="A34" s="8" t="s">
        <v>31</v>
      </c>
      <c r="B34" s="14">
        <v>0.30769230769230699</v>
      </c>
      <c r="C34" s="15">
        <v>0.59999999999999898</v>
      </c>
      <c r="D34" s="16">
        <v>25</v>
      </c>
      <c r="G34" s="2">
        <v>11</v>
      </c>
      <c r="H34" s="2">
        <v>29</v>
      </c>
      <c r="I34" s="2">
        <v>3</v>
      </c>
      <c r="J34" s="2">
        <f>$M$4-(G34+H34+I34)</f>
        <v>257</v>
      </c>
      <c r="L34" s="2">
        <v>14</v>
      </c>
      <c r="O34" s="11">
        <v>0.27500000000000002</v>
      </c>
      <c r="P34" s="2">
        <v>0.78571428571428503</v>
      </c>
      <c r="S34" s="5">
        <v>0.33333333333333298</v>
      </c>
      <c r="T34" s="23">
        <v>1</v>
      </c>
      <c r="U34" s="23">
        <v>3</v>
      </c>
      <c r="V34" s="4">
        <v>1</v>
      </c>
      <c r="W34" s="4">
        <f t="shared" si="0"/>
        <v>31</v>
      </c>
      <c r="Z34" s="24">
        <v>2</v>
      </c>
    </row>
    <row r="35" spans="1:26" x14ac:dyDescent="0.2">
      <c r="A35" s="8" t="s">
        <v>32</v>
      </c>
      <c r="B35" s="14">
        <f xml:space="preserve"> 2 * (O35*P35)/(O35+P35)</f>
        <v>9.7560975609756004E-2</v>
      </c>
      <c r="C35" s="15">
        <v>0.1</v>
      </c>
      <c r="D35" s="16">
        <v>23</v>
      </c>
      <c r="G35" s="2">
        <v>2</v>
      </c>
      <c r="H35" s="2">
        <v>34</v>
      </c>
      <c r="I35" s="2">
        <v>3</v>
      </c>
      <c r="J35" s="2">
        <f>$M$4-(G35+H35+I35)</f>
        <v>261</v>
      </c>
      <c r="L35" s="2">
        <v>5</v>
      </c>
      <c r="O35" s="11">
        <v>5.5555555555555497E-2</v>
      </c>
      <c r="P35" s="2">
        <v>0.4</v>
      </c>
      <c r="S35" s="5">
        <v>0.16666666666666599</v>
      </c>
      <c r="T35" s="23">
        <v>1</v>
      </c>
      <c r="U35" s="23">
        <v>10</v>
      </c>
      <c r="V35" s="4">
        <v>0</v>
      </c>
      <c r="W35" s="4">
        <f t="shared" si="0"/>
        <v>25</v>
      </c>
      <c r="Z35" s="24">
        <v>1</v>
      </c>
    </row>
    <row r="36" spans="1:26" x14ac:dyDescent="0.2">
      <c r="A36" s="8" t="s">
        <v>33</v>
      </c>
      <c r="B36" s="14">
        <v>2.94117647058823E-2</v>
      </c>
      <c r="C36" s="15">
        <v>0.8</v>
      </c>
      <c r="D36" s="16">
        <v>12</v>
      </c>
      <c r="G36" s="2">
        <v>1</v>
      </c>
      <c r="H36" s="2">
        <v>8</v>
      </c>
      <c r="I36" s="2">
        <v>0</v>
      </c>
      <c r="J36" s="2">
        <f>$M$4-(G36+H36+I36)</f>
        <v>291</v>
      </c>
      <c r="L36" s="2">
        <v>1</v>
      </c>
      <c r="O36" s="11">
        <v>0.11111111111111099</v>
      </c>
      <c r="P36" s="2">
        <v>1</v>
      </c>
      <c r="S36" s="5">
        <v>0.33333333333333298</v>
      </c>
      <c r="T36" s="23">
        <v>1</v>
      </c>
      <c r="U36" s="23">
        <v>4</v>
      </c>
      <c r="V36" s="4">
        <v>0</v>
      </c>
      <c r="W36" s="4">
        <f t="shared" si="0"/>
        <v>31</v>
      </c>
      <c r="Z36" s="24">
        <v>1</v>
      </c>
    </row>
    <row r="37" spans="1:26" x14ac:dyDescent="0.2">
      <c r="A37" s="8" t="s">
        <v>34</v>
      </c>
      <c r="B37" s="14">
        <v>0.22727272727272699</v>
      </c>
      <c r="C37" s="15">
        <v>0.4</v>
      </c>
      <c r="D37" s="16">
        <v>21</v>
      </c>
      <c r="G37" s="2">
        <v>9</v>
      </c>
      <c r="H37" s="2">
        <v>22</v>
      </c>
      <c r="I37" s="2">
        <v>6</v>
      </c>
      <c r="J37" s="2">
        <f>$M$4-(G37+H37+I37)</f>
        <v>263</v>
      </c>
      <c r="L37" s="2">
        <v>15</v>
      </c>
      <c r="O37" s="11">
        <v>0.29032258064516098</v>
      </c>
      <c r="P37" s="2">
        <v>0.59999999999999898</v>
      </c>
      <c r="S37" s="5">
        <v>0.22222222222222199</v>
      </c>
      <c r="T37" s="23">
        <v>1</v>
      </c>
      <c r="U37" s="23">
        <v>7</v>
      </c>
      <c r="V37" s="4">
        <v>0</v>
      </c>
      <c r="W37" s="4">
        <f t="shared" si="0"/>
        <v>28</v>
      </c>
      <c r="Z37" s="24">
        <v>1</v>
      </c>
    </row>
    <row r="38" spans="1:26" x14ac:dyDescent="0.2">
      <c r="A38" s="8" t="s">
        <v>35</v>
      </c>
      <c r="B38" s="14">
        <v>7.2727272727272696E-2</v>
      </c>
      <c r="C38" s="15">
        <v>0</v>
      </c>
      <c r="D38" s="16">
        <v>16</v>
      </c>
      <c r="G38" s="2">
        <v>3</v>
      </c>
      <c r="H38" s="2">
        <v>46</v>
      </c>
      <c r="I38" s="2">
        <v>4</v>
      </c>
      <c r="J38" s="2">
        <f>$M$4-(G38+H38+I38)</f>
        <v>247</v>
      </c>
      <c r="L38" s="2">
        <v>7</v>
      </c>
      <c r="O38" s="11">
        <v>6.1224489795918297E-2</v>
      </c>
      <c r="P38" s="2">
        <v>0.42857142857142799</v>
      </c>
      <c r="S38" s="5">
        <v>0.21052631578947301</v>
      </c>
      <c r="T38" s="23">
        <v>2</v>
      </c>
      <c r="U38" s="23">
        <v>15</v>
      </c>
      <c r="V38" s="4">
        <v>0</v>
      </c>
      <c r="W38" s="4">
        <f t="shared" si="0"/>
        <v>19</v>
      </c>
      <c r="Z38" s="24">
        <v>2</v>
      </c>
    </row>
    <row r="39" spans="1:26" x14ac:dyDescent="0.2">
      <c r="A39" s="8" t="s">
        <v>36</v>
      </c>
      <c r="B39" s="14">
        <v>2.4489795918367301E-2</v>
      </c>
      <c r="C39" s="15">
        <v>0.2</v>
      </c>
      <c r="D39" s="16">
        <v>24</v>
      </c>
      <c r="G39" s="2">
        <v>2</v>
      </c>
      <c r="H39" s="2">
        <v>8</v>
      </c>
      <c r="I39" s="2">
        <v>2</v>
      </c>
      <c r="J39" s="2">
        <f>$M$4-(G39+H39+I39)</f>
        <v>288</v>
      </c>
      <c r="L39" s="2">
        <v>4</v>
      </c>
      <c r="O39" s="11">
        <v>0.2</v>
      </c>
      <c r="P39" s="2">
        <v>0.5</v>
      </c>
      <c r="S39" s="5">
        <v>0.2</v>
      </c>
      <c r="T39" s="23">
        <v>1</v>
      </c>
      <c r="U39" s="23">
        <v>7</v>
      </c>
      <c r="V39" s="4">
        <v>1</v>
      </c>
      <c r="W39" s="4">
        <f t="shared" si="0"/>
        <v>27</v>
      </c>
      <c r="Z39" s="24">
        <v>2</v>
      </c>
    </row>
    <row r="40" spans="1:26" x14ac:dyDescent="0.2">
      <c r="A40" s="8" t="s">
        <v>37</v>
      </c>
      <c r="B40" s="14">
        <f xml:space="preserve"> 2 *(O40*P40)/(O40+P40)</f>
        <v>0.19999999999999982</v>
      </c>
      <c r="C40" s="15">
        <v>1.69999999999999</v>
      </c>
      <c r="D40" s="16">
        <v>20</v>
      </c>
      <c r="G40" s="2">
        <v>1</v>
      </c>
      <c r="H40" s="2">
        <v>8</v>
      </c>
      <c r="I40" s="2">
        <v>0</v>
      </c>
      <c r="J40" s="2">
        <f>$M$4-(G40+H40+I40)</f>
        <v>291</v>
      </c>
      <c r="L40" s="2">
        <v>1</v>
      </c>
      <c r="O40" s="11">
        <v>0.11111111111111099</v>
      </c>
      <c r="P40" s="2">
        <v>1</v>
      </c>
      <c r="S40" s="9" t="s">
        <v>58</v>
      </c>
      <c r="T40" s="10">
        <v>0</v>
      </c>
      <c r="U40" s="10">
        <v>1</v>
      </c>
      <c r="V40" s="10">
        <v>0</v>
      </c>
      <c r="W40" s="10">
        <f t="shared" si="0"/>
        <v>35</v>
      </c>
      <c r="X40" s="25"/>
      <c r="Y40" s="25"/>
      <c r="Z40" s="3">
        <v>0</v>
      </c>
    </row>
    <row r="41" spans="1:26" x14ac:dyDescent="0.2">
      <c r="A41" s="8" t="s">
        <v>38</v>
      </c>
      <c r="B41" s="14">
        <v>4.1666666666666602E-2</v>
      </c>
      <c r="C41" s="15">
        <v>0.4</v>
      </c>
      <c r="D41" s="16">
        <v>14</v>
      </c>
      <c r="G41" s="2">
        <v>2</v>
      </c>
      <c r="H41" s="2">
        <v>45</v>
      </c>
      <c r="I41" s="2">
        <v>0</v>
      </c>
      <c r="J41" s="2">
        <f>$M$4-(G41+H41+I41)</f>
        <v>253</v>
      </c>
      <c r="L41" s="2">
        <v>2</v>
      </c>
      <c r="O41" s="11">
        <v>4.2553191489361701E-2</v>
      </c>
      <c r="P41" s="2">
        <v>1</v>
      </c>
      <c r="S41" s="9" t="s">
        <v>58</v>
      </c>
      <c r="T41" s="10">
        <v>0</v>
      </c>
      <c r="U41" s="10">
        <v>9</v>
      </c>
      <c r="V41" s="10">
        <v>0</v>
      </c>
      <c r="W41" s="10">
        <f t="shared" si="0"/>
        <v>27</v>
      </c>
      <c r="X41" s="25"/>
      <c r="Y41" s="25"/>
      <c r="Z41" s="3">
        <v>0</v>
      </c>
    </row>
    <row r="42" spans="1:26" x14ac:dyDescent="0.2">
      <c r="A42" s="8" t="s">
        <v>39</v>
      </c>
      <c r="B42" s="14">
        <v>0.115384615384615</v>
      </c>
      <c r="C42" s="15">
        <v>0.4</v>
      </c>
      <c r="D42" s="16">
        <v>9</v>
      </c>
      <c r="G42" s="2">
        <v>3</v>
      </c>
      <c r="H42" s="2">
        <v>24</v>
      </c>
      <c r="I42" s="2">
        <v>1</v>
      </c>
      <c r="J42" s="2">
        <f>$M$4-(G42+H42+I42)</f>
        <v>272</v>
      </c>
      <c r="L42" s="2">
        <v>4</v>
      </c>
      <c r="O42" s="11">
        <v>0.11111111111111099</v>
      </c>
      <c r="P42" s="2">
        <v>0.75</v>
      </c>
      <c r="S42" s="5">
        <v>0.33333333333333298</v>
      </c>
      <c r="T42" s="23">
        <v>2</v>
      </c>
      <c r="U42" s="23">
        <v>8</v>
      </c>
      <c r="V42" s="4">
        <v>0</v>
      </c>
      <c r="W42" s="4">
        <f t="shared" si="0"/>
        <v>26</v>
      </c>
      <c r="Z42" s="24">
        <v>2</v>
      </c>
    </row>
    <row r="43" spans="1:26" x14ac:dyDescent="0.2">
      <c r="A43" s="8" t="s">
        <v>40</v>
      </c>
      <c r="B43" s="14">
        <v>0.38297872340425498</v>
      </c>
      <c r="C43" s="15">
        <v>0.4</v>
      </c>
      <c r="D43" s="16">
        <v>16</v>
      </c>
      <c r="G43" s="2">
        <v>10</v>
      </c>
      <c r="H43" s="2">
        <v>23</v>
      </c>
      <c r="I43" s="2">
        <v>4</v>
      </c>
      <c r="J43" s="2">
        <f>$M$4-(G43+H43+I43)</f>
        <v>263</v>
      </c>
      <c r="L43" s="2">
        <v>14</v>
      </c>
      <c r="O43" s="11">
        <v>0.30303030303030298</v>
      </c>
      <c r="P43" s="2">
        <v>0.71428571428571397</v>
      </c>
      <c r="S43" s="5">
        <v>0.28571428571428498</v>
      </c>
      <c r="T43" s="23">
        <v>1</v>
      </c>
      <c r="U43" s="23">
        <v>5</v>
      </c>
      <c r="V43" s="4">
        <v>0</v>
      </c>
      <c r="W43" s="4">
        <f t="shared" si="0"/>
        <v>30</v>
      </c>
      <c r="Z43" s="24">
        <v>1</v>
      </c>
    </row>
    <row r="44" spans="1:26" x14ac:dyDescent="0.2">
      <c r="A44" s="8" t="s">
        <v>41</v>
      </c>
      <c r="B44" s="14">
        <v>9.0909090909090898E-2</v>
      </c>
      <c r="C44" s="15">
        <v>0</v>
      </c>
      <c r="D44" s="16">
        <v>29</v>
      </c>
      <c r="G44" s="2">
        <v>11</v>
      </c>
      <c r="H44" s="2">
        <v>71</v>
      </c>
      <c r="I44" s="2">
        <v>2</v>
      </c>
      <c r="J44" s="2">
        <f>$M$4-(G44+H44+I44)</f>
        <v>216</v>
      </c>
      <c r="L44" s="2">
        <v>13</v>
      </c>
      <c r="O44" s="11">
        <v>0.134146341463414</v>
      </c>
      <c r="P44" s="2">
        <v>0.84615384615384603</v>
      </c>
      <c r="S44" s="5">
        <v>0.19047619047618999</v>
      </c>
      <c r="T44" s="23">
        <v>2</v>
      </c>
      <c r="U44" s="23">
        <v>17</v>
      </c>
      <c r="V44" s="4">
        <v>0</v>
      </c>
      <c r="W44" s="4">
        <f t="shared" si="0"/>
        <v>17</v>
      </c>
      <c r="Z44" s="24">
        <v>2</v>
      </c>
    </row>
    <row r="45" spans="1:26" x14ac:dyDescent="0.2">
      <c r="A45" s="8" t="s">
        <v>42</v>
      </c>
      <c r="B45" s="14">
        <v>0.25</v>
      </c>
      <c r="C45" s="15">
        <v>2</v>
      </c>
      <c r="D45" s="16">
        <v>20</v>
      </c>
      <c r="G45" s="2">
        <v>5</v>
      </c>
      <c r="H45" s="2">
        <v>4</v>
      </c>
      <c r="I45" s="2">
        <v>6</v>
      </c>
      <c r="J45" s="2">
        <f>$M$4-(G45+H45+I45)</f>
        <v>285</v>
      </c>
      <c r="L45" s="2">
        <v>11</v>
      </c>
      <c r="O45" s="11">
        <v>0.55555555555555503</v>
      </c>
      <c r="P45" s="2">
        <v>0.45454545454545398</v>
      </c>
      <c r="S45" s="5">
        <v>0.66666666666666596</v>
      </c>
      <c r="T45" s="23">
        <v>1</v>
      </c>
      <c r="U45" s="23">
        <v>1</v>
      </c>
      <c r="V45" s="4">
        <v>0</v>
      </c>
      <c r="W45" s="4">
        <f t="shared" si="0"/>
        <v>34</v>
      </c>
      <c r="Z45" s="24">
        <v>1</v>
      </c>
    </row>
    <row r="46" spans="1:26" x14ac:dyDescent="0.2">
      <c r="A46" s="8" t="s">
        <v>43</v>
      </c>
      <c r="B46" s="14">
        <v>3.5087719298245598E-2</v>
      </c>
      <c r="C46" s="15">
        <v>0.69999999999999896</v>
      </c>
      <c r="D46" s="16">
        <v>4</v>
      </c>
      <c r="G46" s="2">
        <v>1</v>
      </c>
      <c r="H46" s="2">
        <v>10</v>
      </c>
      <c r="I46" s="2">
        <v>0</v>
      </c>
      <c r="J46" s="2">
        <f>$M$4-(G46+H46+I46)</f>
        <v>289</v>
      </c>
      <c r="L46" s="2">
        <v>1</v>
      </c>
      <c r="O46" s="11">
        <v>9.0909090909090898E-2</v>
      </c>
      <c r="P46" s="2">
        <v>1</v>
      </c>
      <c r="S46" s="9" t="s">
        <v>58</v>
      </c>
      <c r="T46" s="10">
        <v>0</v>
      </c>
      <c r="U46" s="10">
        <v>5</v>
      </c>
      <c r="V46" s="10">
        <v>0</v>
      </c>
      <c r="W46" s="10">
        <f t="shared" si="0"/>
        <v>31</v>
      </c>
      <c r="X46" s="25"/>
      <c r="Y46" s="25"/>
      <c r="Z46" s="3">
        <v>0</v>
      </c>
    </row>
    <row r="47" spans="1:26" x14ac:dyDescent="0.2">
      <c r="A47" s="8" t="s">
        <v>44</v>
      </c>
      <c r="B47" s="14">
        <v>0.219512195121951</v>
      </c>
      <c r="C47" s="15">
        <v>0</v>
      </c>
      <c r="D47" s="16">
        <v>29</v>
      </c>
      <c r="G47" s="2">
        <v>12</v>
      </c>
      <c r="H47" s="2">
        <v>58</v>
      </c>
      <c r="I47" s="2">
        <v>1</v>
      </c>
      <c r="J47" s="2">
        <f>$M$4-(G47+H47+I47)</f>
        <v>229</v>
      </c>
      <c r="L47" s="2">
        <v>13</v>
      </c>
      <c r="O47" s="11">
        <v>0.17142857142857101</v>
      </c>
      <c r="P47" s="2">
        <v>0.92307692307692302</v>
      </c>
      <c r="S47" s="5">
        <v>0.105263157894736</v>
      </c>
      <c r="T47" s="23">
        <v>1</v>
      </c>
      <c r="U47" s="23">
        <v>17</v>
      </c>
      <c r="V47" s="4">
        <v>0</v>
      </c>
      <c r="W47" s="4">
        <f t="shared" si="0"/>
        <v>18</v>
      </c>
      <c r="Z47" s="24">
        <v>1</v>
      </c>
    </row>
    <row r="48" spans="1:26" x14ac:dyDescent="0.2">
      <c r="A48" s="8" t="s">
        <v>45</v>
      </c>
      <c r="B48" s="14">
        <v>0.296296296296296</v>
      </c>
      <c r="C48" s="15">
        <v>0</v>
      </c>
      <c r="D48" s="16">
        <v>14</v>
      </c>
      <c r="G48" s="2">
        <v>8</v>
      </c>
      <c r="H48" s="2">
        <v>30</v>
      </c>
      <c r="I48" s="2">
        <v>1</v>
      </c>
      <c r="J48" s="2">
        <f>$M$4-(G48+H48+I48)</f>
        <v>261</v>
      </c>
      <c r="L48" s="2">
        <v>9</v>
      </c>
      <c r="O48" s="11">
        <v>0.21052631578947301</v>
      </c>
      <c r="P48" s="2">
        <v>0.88888888888888795</v>
      </c>
      <c r="S48" s="9" t="s">
        <v>58</v>
      </c>
      <c r="T48" s="10">
        <v>0</v>
      </c>
      <c r="U48" s="10">
        <v>15</v>
      </c>
      <c r="V48" s="10">
        <v>0</v>
      </c>
      <c r="W48" s="10">
        <f t="shared" si="0"/>
        <v>21</v>
      </c>
      <c r="X48" s="25"/>
      <c r="Y48" s="25"/>
      <c r="Z48" s="3">
        <v>0</v>
      </c>
    </row>
    <row r="49" spans="1:26" x14ac:dyDescent="0.2">
      <c r="A49" s="8" t="s">
        <v>46</v>
      </c>
      <c r="B49" s="14">
        <v>4.8780487804878002E-2</v>
      </c>
      <c r="C49" s="15">
        <v>1.3</v>
      </c>
      <c r="D49" s="16">
        <v>18</v>
      </c>
      <c r="G49" s="2">
        <v>1</v>
      </c>
      <c r="H49" s="2">
        <v>12</v>
      </c>
      <c r="I49" s="2">
        <v>0</v>
      </c>
      <c r="J49" s="2">
        <f>$M$4-(G49+H49+I49)</f>
        <v>287</v>
      </c>
      <c r="L49" s="2">
        <v>1</v>
      </c>
      <c r="O49" s="11">
        <v>7.69230769230769E-2</v>
      </c>
      <c r="P49" s="2">
        <v>1</v>
      </c>
      <c r="S49" s="5">
        <v>0.59999999999999898</v>
      </c>
      <c r="T49" s="23">
        <v>3</v>
      </c>
      <c r="U49" s="23">
        <v>2</v>
      </c>
      <c r="V49" s="4">
        <v>2</v>
      </c>
      <c r="W49" s="4">
        <f t="shared" si="0"/>
        <v>29</v>
      </c>
      <c r="Z49" s="24">
        <v>5</v>
      </c>
    </row>
    <row r="50" spans="1:26" x14ac:dyDescent="0.2">
      <c r="A50" s="8" t="s">
        <v>47</v>
      </c>
      <c r="B50" s="14">
        <v>0.24489795918367299</v>
      </c>
      <c r="C50" s="15">
        <v>0.5</v>
      </c>
      <c r="D50" s="16">
        <v>8</v>
      </c>
      <c r="G50" s="2">
        <v>7</v>
      </c>
      <c r="H50" s="2">
        <v>23</v>
      </c>
      <c r="I50" s="2">
        <v>4</v>
      </c>
      <c r="J50" s="2">
        <f>$M$4-(G50+H50+I50)</f>
        <v>266</v>
      </c>
      <c r="L50" s="2">
        <v>11</v>
      </c>
      <c r="O50" s="11">
        <v>0.233333333333333</v>
      </c>
      <c r="P50" s="2">
        <v>0.63636363636363602</v>
      </c>
      <c r="S50" s="5">
        <v>0.54545454545454497</v>
      </c>
      <c r="T50" s="23">
        <v>3</v>
      </c>
      <c r="U50" s="23">
        <v>5</v>
      </c>
      <c r="V50" s="4">
        <v>0</v>
      </c>
      <c r="W50" s="4">
        <f t="shared" si="0"/>
        <v>28</v>
      </c>
      <c r="Z50" s="24">
        <v>3</v>
      </c>
    </row>
    <row r="51" spans="1:26" x14ac:dyDescent="0.2">
      <c r="A51" s="8" t="s">
        <v>48</v>
      </c>
      <c r="B51" s="14">
        <v>1.3333333333333299</v>
      </c>
      <c r="C51" s="15">
        <v>1.8999999999999899</v>
      </c>
      <c r="D51" s="16">
        <v>6</v>
      </c>
      <c r="G51" s="2">
        <v>2</v>
      </c>
      <c r="H51" s="2">
        <v>0</v>
      </c>
      <c r="I51" s="2">
        <v>0</v>
      </c>
      <c r="J51" s="2">
        <f>$M$4-(G51+H51+I51)</f>
        <v>298</v>
      </c>
      <c r="L51" s="2">
        <v>2</v>
      </c>
      <c r="O51" s="11">
        <v>1</v>
      </c>
      <c r="P51" s="2">
        <v>1</v>
      </c>
      <c r="S51" s="26" t="s">
        <v>58</v>
      </c>
      <c r="T51" s="23">
        <v>0</v>
      </c>
      <c r="U51" s="23">
        <v>1</v>
      </c>
      <c r="V51" s="4">
        <v>3</v>
      </c>
      <c r="W51" s="4">
        <f t="shared" si="0"/>
        <v>32</v>
      </c>
      <c r="Z51" s="24">
        <v>3</v>
      </c>
    </row>
    <row r="52" spans="1:26" x14ac:dyDescent="0.2">
      <c r="A52" s="8" t="s">
        <v>49</v>
      </c>
      <c r="B52" s="14">
        <v>0.08</v>
      </c>
      <c r="C52" s="15">
        <v>2</v>
      </c>
      <c r="D52" s="16">
        <v>21</v>
      </c>
      <c r="G52" s="2">
        <v>1</v>
      </c>
      <c r="H52" s="2">
        <v>6</v>
      </c>
      <c r="I52" s="2">
        <v>1</v>
      </c>
      <c r="J52" s="2">
        <f>$M$4-(G52+H52+I52)</f>
        <v>292</v>
      </c>
      <c r="L52" s="2">
        <v>2</v>
      </c>
      <c r="O52" s="11">
        <v>0.14285714285714199</v>
      </c>
      <c r="P52" s="2">
        <v>0.5</v>
      </c>
      <c r="S52" s="9" t="s">
        <v>58</v>
      </c>
      <c r="T52" s="10">
        <v>0</v>
      </c>
      <c r="U52" s="10">
        <v>2</v>
      </c>
      <c r="V52" s="10">
        <v>0</v>
      </c>
      <c r="W52" s="10">
        <f t="shared" si="0"/>
        <v>34</v>
      </c>
      <c r="X52" s="25"/>
      <c r="Y52" s="25"/>
      <c r="Z52" s="3">
        <v>0</v>
      </c>
    </row>
    <row r="53" spans="1:26" x14ac:dyDescent="0.2">
      <c r="A53" s="8" t="s">
        <v>50</v>
      </c>
      <c r="B53" s="14">
        <v>0.162162162162162</v>
      </c>
      <c r="C53" s="15">
        <v>0.1</v>
      </c>
      <c r="D53" s="16">
        <v>12</v>
      </c>
      <c r="G53" s="2">
        <v>7</v>
      </c>
      <c r="H53" s="2">
        <v>33</v>
      </c>
      <c r="I53" s="2">
        <v>4</v>
      </c>
      <c r="J53" s="2">
        <f>$M$4-(G53+H53+I53)</f>
        <v>256</v>
      </c>
      <c r="L53" s="2">
        <v>11</v>
      </c>
      <c r="O53" s="11">
        <v>0.17499999999999899</v>
      </c>
      <c r="P53" s="2">
        <v>0.63636363636363602</v>
      </c>
      <c r="S53" s="5">
        <v>0.18181818181818099</v>
      </c>
      <c r="T53" s="23">
        <v>2</v>
      </c>
      <c r="U53" s="23">
        <v>18</v>
      </c>
      <c r="V53" s="4">
        <v>0</v>
      </c>
      <c r="W53" s="4">
        <f t="shared" si="0"/>
        <v>16</v>
      </c>
      <c r="Z53" s="24">
        <v>2</v>
      </c>
    </row>
    <row r="54" spans="1:26" x14ac:dyDescent="0.2">
      <c r="A54" s="8" t="s">
        <v>51</v>
      </c>
      <c r="B54" s="14">
        <v>0.59999999999999898</v>
      </c>
      <c r="C54" s="15">
        <v>2</v>
      </c>
      <c r="D54" s="16">
        <v>0</v>
      </c>
      <c r="G54" s="2">
        <v>3</v>
      </c>
      <c r="H54" s="2">
        <v>5</v>
      </c>
      <c r="I54" s="2">
        <v>2</v>
      </c>
      <c r="J54" s="2">
        <f>$M$4-(G54+H54+I54)</f>
        <v>290</v>
      </c>
      <c r="L54" s="2">
        <v>5</v>
      </c>
      <c r="O54" s="11">
        <v>0.375</v>
      </c>
      <c r="P54" s="2">
        <v>0.59999999999999898</v>
      </c>
      <c r="S54" s="5">
        <v>0.5</v>
      </c>
      <c r="T54" s="23">
        <v>1</v>
      </c>
      <c r="U54" s="23">
        <v>0</v>
      </c>
      <c r="V54" s="4">
        <v>2</v>
      </c>
      <c r="W54" s="4">
        <f>$Y$4-(T54+U54+V54)</f>
        <v>33</v>
      </c>
      <c r="Z54" s="24">
        <v>3</v>
      </c>
    </row>
    <row r="55" spans="1:26" s="6" customFormat="1" ht="20" x14ac:dyDescent="0.25">
      <c r="A55" s="17"/>
      <c r="B55" s="18">
        <f>AVERAGE(B4:B54)</f>
        <v>0.26336256795312607</v>
      </c>
      <c r="C55" s="19">
        <f>AVERAGE(C4:C54)</f>
        <v>0.74901960784313637</v>
      </c>
      <c r="D55" s="20">
        <f>AVERAGE(D4:D54)</f>
        <v>14.03921568627451</v>
      </c>
      <c r="T55" s="7">
        <f>AVERAGE(T4:T54)</f>
        <v>1.3529411764705883</v>
      </c>
      <c r="U55" s="7">
        <f>AVERAGE(U4:U54)</f>
        <v>6.7450980392156863</v>
      </c>
      <c r="V55" s="7">
        <f t="shared" ref="V55:W55" si="1">AVERAGE(V4:V54)</f>
        <v>0.66666666666666663</v>
      </c>
      <c r="W55" s="7">
        <f t="shared" si="1"/>
        <v>27.235294117647058</v>
      </c>
    </row>
    <row r="56" spans="1:26" x14ac:dyDescent="0.2">
      <c r="A56" s="13" t="s">
        <v>59</v>
      </c>
      <c r="C56" s="22">
        <f>AVERAGEIF(B4:B54, "&gt;" &amp; B55,C4:C54)</f>
        <v>0.84545454545454402</v>
      </c>
      <c r="D56" s="22">
        <f>AVERAGEIF(B4:B54, "&gt;" &amp; B55,D4:D54)</f>
        <v>7.5454545454545459</v>
      </c>
    </row>
  </sheetData>
  <conditionalFormatting sqref="B4:B54">
    <cfRule type="cellIs" dxfId="0" priority="2" operator="lessThan">
      <formula>$B$55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2021-03-09T16:12:13Z</dcterms:created>
  <dcterms:modified xsi:type="dcterms:W3CDTF">2021-03-09T21:32:05Z</dcterms:modified>
</cp:coreProperties>
</file>