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GeophysProj\Geophysics-Project\allpolygons\"/>
    </mc:Choice>
  </mc:AlternateContent>
  <xr:revisionPtr revIDLastSave="0" documentId="13_ncr:1_{81CC4EFC-5029-4659-877B-1CB5FB15D810}" xr6:coauthVersionLast="47" xr6:coauthVersionMax="47" xr10:uidLastSave="{00000000-0000-0000-0000-000000000000}"/>
  <bookViews>
    <workbookView xWindow="-96" yWindow="-96" windowWidth="19992" windowHeight="12792" xr2:uid="{757C2701-601D-447B-A912-D973474A4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Y4" i="1" s="1"/>
  <c r="X5" i="1"/>
  <c r="Y5" i="1" s="1"/>
  <c r="X6" i="1"/>
  <c r="X7" i="1"/>
  <c r="Y7" i="1" s="1"/>
  <c r="X8" i="1"/>
  <c r="X9" i="1"/>
  <c r="X10" i="1"/>
  <c r="X11" i="1"/>
  <c r="X12" i="1"/>
  <c r="X13" i="1"/>
  <c r="X14" i="1"/>
  <c r="Y14" i="1" s="1"/>
  <c r="X15" i="1"/>
  <c r="Y15" i="1" s="1"/>
  <c r="X16" i="1"/>
  <c r="X17" i="1"/>
  <c r="X18" i="1"/>
  <c r="Y18" i="1" s="1"/>
  <c r="X19" i="1"/>
  <c r="Y19" i="1" s="1"/>
  <c r="X20" i="1"/>
  <c r="Y20" i="1" s="1"/>
  <c r="X21" i="1"/>
  <c r="X22" i="1"/>
  <c r="X23" i="1"/>
  <c r="X3" i="1"/>
  <c r="Y3" i="1" s="1"/>
  <c r="Y8" i="1"/>
  <c r="Y9" i="1"/>
  <c r="Y10" i="1"/>
  <c r="Y16" i="1"/>
  <c r="Y17" i="1"/>
  <c r="Y6" i="1"/>
  <c r="Y11" i="1"/>
  <c r="Y12" i="1"/>
  <c r="Y13" i="1"/>
  <c r="S5" i="1"/>
  <c r="U5" i="1" s="1"/>
  <c r="W5" i="1" s="1"/>
  <c r="S6" i="1"/>
  <c r="U6" i="1" s="1"/>
  <c r="W6" i="1" s="1"/>
  <c r="S13" i="1"/>
  <c r="U13" i="1" s="1"/>
  <c r="W13" i="1" s="1"/>
  <c r="S14" i="1"/>
  <c r="U14" i="1" s="1"/>
  <c r="W14" i="1" s="1"/>
  <c r="S21" i="1"/>
  <c r="U21" i="1" s="1"/>
  <c r="W21" i="1" s="1"/>
  <c r="S22" i="1"/>
  <c r="U22" i="1" s="1"/>
  <c r="W22" i="1" s="1"/>
  <c r="R8" i="1"/>
  <c r="T8" i="1" s="1"/>
  <c r="V8" i="1" s="1"/>
  <c r="R9" i="1"/>
  <c r="T9" i="1" s="1"/>
  <c r="V9" i="1" s="1"/>
  <c r="R16" i="1"/>
  <c r="T16" i="1" s="1"/>
  <c r="V16" i="1" s="1"/>
  <c r="R17" i="1"/>
  <c r="T17" i="1" s="1"/>
  <c r="V17" i="1" s="1"/>
  <c r="R3" i="1"/>
  <c r="T3" i="1" s="1"/>
  <c r="V3" i="1" s="1"/>
  <c r="Q4" i="1"/>
  <c r="S4" i="1" s="1"/>
  <c r="U4" i="1" s="1"/>
  <c r="W4" i="1" s="1"/>
  <c r="Q5" i="1"/>
  <c r="Q6" i="1"/>
  <c r="Q7" i="1"/>
  <c r="S7" i="1" s="1"/>
  <c r="U7" i="1" s="1"/>
  <c r="W7" i="1" s="1"/>
  <c r="Q8" i="1"/>
  <c r="S8" i="1" s="1"/>
  <c r="U8" i="1" s="1"/>
  <c r="W8" i="1" s="1"/>
  <c r="Q9" i="1"/>
  <c r="S9" i="1" s="1"/>
  <c r="U9" i="1" s="1"/>
  <c r="W9" i="1" s="1"/>
  <c r="Q10" i="1"/>
  <c r="S10" i="1" s="1"/>
  <c r="U10" i="1" s="1"/>
  <c r="W10" i="1" s="1"/>
  <c r="Q11" i="1"/>
  <c r="S11" i="1" s="1"/>
  <c r="U11" i="1" s="1"/>
  <c r="W11" i="1" s="1"/>
  <c r="Q12" i="1"/>
  <c r="S12" i="1" s="1"/>
  <c r="U12" i="1" s="1"/>
  <c r="W12" i="1" s="1"/>
  <c r="Q13" i="1"/>
  <c r="Q14" i="1"/>
  <c r="Q15" i="1"/>
  <c r="S15" i="1" s="1"/>
  <c r="U15" i="1" s="1"/>
  <c r="W15" i="1" s="1"/>
  <c r="Q16" i="1"/>
  <c r="S16" i="1" s="1"/>
  <c r="U16" i="1" s="1"/>
  <c r="W16" i="1" s="1"/>
  <c r="Q17" i="1"/>
  <c r="S17" i="1" s="1"/>
  <c r="U17" i="1" s="1"/>
  <c r="W17" i="1" s="1"/>
  <c r="Q18" i="1"/>
  <c r="S18" i="1" s="1"/>
  <c r="U18" i="1" s="1"/>
  <c r="W18" i="1" s="1"/>
  <c r="Q19" i="1"/>
  <c r="S19" i="1" s="1"/>
  <c r="U19" i="1" s="1"/>
  <c r="W19" i="1" s="1"/>
  <c r="Q20" i="1"/>
  <c r="S20" i="1" s="1"/>
  <c r="U20" i="1" s="1"/>
  <c r="W20" i="1" s="1"/>
  <c r="Q21" i="1"/>
  <c r="Q22" i="1"/>
  <c r="Q23" i="1"/>
  <c r="S23" i="1" s="1"/>
  <c r="U23" i="1" s="1"/>
  <c r="W23" i="1" s="1"/>
  <c r="Q3" i="1"/>
  <c r="S3" i="1" s="1"/>
  <c r="U3" i="1" s="1"/>
  <c r="W3" i="1" s="1"/>
  <c r="P4" i="1"/>
  <c r="R4" i="1" s="1"/>
  <c r="T4" i="1" s="1"/>
  <c r="V4" i="1" s="1"/>
  <c r="P5" i="1"/>
  <c r="R5" i="1" s="1"/>
  <c r="T5" i="1" s="1"/>
  <c r="V5" i="1" s="1"/>
  <c r="P6" i="1"/>
  <c r="R6" i="1" s="1"/>
  <c r="T6" i="1" s="1"/>
  <c r="V6" i="1" s="1"/>
  <c r="P7" i="1"/>
  <c r="R7" i="1" s="1"/>
  <c r="T7" i="1" s="1"/>
  <c r="V7" i="1" s="1"/>
  <c r="P8" i="1"/>
  <c r="P9" i="1"/>
  <c r="P10" i="1"/>
  <c r="R10" i="1" s="1"/>
  <c r="T10" i="1" s="1"/>
  <c r="V10" i="1" s="1"/>
  <c r="P11" i="1"/>
  <c r="R11" i="1" s="1"/>
  <c r="T11" i="1" s="1"/>
  <c r="V11" i="1" s="1"/>
  <c r="P12" i="1"/>
  <c r="R12" i="1" s="1"/>
  <c r="T12" i="1" s="1"/>
  <c r="V12" i="1" s="1"/>
  <c r="P13" i="1"/>
  <c r="R13" i="1" s="1"/>
  <c r="T13" i="1" s="1"/>
  <c r="V13" i="1" s="1"/>
  <c r="P14" i="1"/>
  <c r="R14" i="1" s="1"/>
  <c r="T14" i="1" s="1"/>
  <c r="V14" i="1" s="1"/>
  <c r="P15" i="1"/>
  <c r="R15" i="1" s="1"/>
  <c r="T15" i="1" s="1"/>
  <c r="V15" i="1" s="1"/>
  <c r="P16" i="1"/>
  <c r="P17" i="1"/>
  <c r="P18" i="1"/>
  <c r="R18" i="1" s="1"/>
  <c r="T18" i="1" s="1"/>
  <c r="V18" i="1" s="1"/>
  <c r="P19" i="1"/>
  <c r="R19" i="1" s="1"/>
  <c r="T19" i="1" s="1"/>
  <c r="V19" i="1" s="1"/>
  <c r="P20" i="1"/>
  <c r="R20" i="1" s="1"/>
  <c r="T20" i="1" s="1"/>
  <c r="V20" i="1" s="1"/>
  <c r="P21" i="1"/>
  <c r="R21" i="1" s="1"/>
  <c r="T21" i="1" s="1"/>
  <c r="V21" i="1" s="1"/>
  <c r="P22" i="1"/>
  <c r="R22" i="1" s="1"/>
  <c r="T22" i="1" s="1"/>
  <c r="V22" i="1" s="1"/>
  <c r="P23" i="1"/>
  <c r="R23" i="1" s="1"/>
  <c r="T23" i="1" s="1"/>
  <c r="V23" i="1" s="1"/>
  <c r="P3" i="1"/>
  <c r="H22" i="1"/>
  <c r="J22" i="1" s="1"/>
  <c r="Y22" i="1" s="1"/>
  <c r="H23" i="1"/>
  <c r="J23" i="1" s="1"/>
  <c r="H21" i="1"/>
  <c r="J21" i="1" s="1"/>
  <c r="Y21" i="1" l="1"/>
  <c r="Y23" i="1"/>
</calcChain>
</file>

<file path=xl/sharedStrings.xml><?xml version="1.0" encoding="utf-8"?>
<sst xmlns="http://schemas.openxmlformats.org/spreadsheetml/2006/main" count="27" uniqueCount="27">
  <si>
    <t>polygon number</t>
  </si>
  <si>
    <t xml:space="preserve"> surface area</t>
  </si>
  <si>
    <t xml:space="preserve"> depth</t>
  </si>
  <si>
    <t xml:space="preserve"> volume</t>
  </si>
  <si>
    <t xml:space="preserve"> mu</t>
  </si>
  <si>
    <t xml:space="preserve"> length</t>
  </si>
  <si>
    <t xml:space="preserve"> w</t>
  </si>
  <si>
    <t xml:space="preserve"> catalogue length</t>
  </si>
  <si>
    <t>Fault dip (degrees)</t>
  </si>
  <si>
    <t>Fault dip (rads)</t>
  </si>
  <si>
    <t xml:space="preserve"> big eigen (T)</t>
  </si>
  <si>
    <t xml:space="preserve"> small eigen (P)</t>
  </si>
  <si>
    <t xml:space="preserve">Calculating 'w' needs these values </t>
  </si>
  <si>
    <t>dip of T (deg)</t>
  </si>
  <si>
    <t>dip of P (deg)</t>
  </si>
  <si>
    <t>horizontal eigen1</t>
  </si>
  <si>
    <t>horizontal eigen2</t>
  </si>
  <si>
    <t>strainrate 1</t>
  </si>
  <si>
    <t>strainrate 2</t>
  </si>
  <si>
    <t>strike of P</t>
  </si>
  <si>
    <t>dip of T (rad)</t>
  </si>
  <si>
    <t>dip of P (rad)</t>
  </si>
  <si>
    <t>SR1 (/year)</t>
  </si>
  <si>
    <t>SR2 (/year)</t>
  </si>
  <si>
    <t>velocity (m/s)</t>
  </si>
  <si>
    <t>m0</t>
  </si>
  <si>
    <t>velocity (mm/year)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</si>
</sst>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6AA4-BC83-401C-BEE2-90C53588EE0C}">
  <dimension ref="A1:AA31"/>
  <sheetViews>
    <sheetView tabSelected="1" topLeftCell="G1" zoomScale="55" zoomScaleNormal="55" workbookViewId="0">
      <selection activeCell="AB35" sqref="AB35"/>
    </sheetView>
  </sheetViews>
  <sheetFormatPr defaultRowHeight="14.4" x14ac:dyDescent="0.55000000000000004"/>
  <cols>
    <col min="1" max="1" width="13.68359375" bestFit="1" customWidth="1"/>
    <col min="2" max="2" width="11.68359375" bestFit="1" customWidth="1"/>
    <col min="7" max="7" width="15.20703125" bestFit="1" customWidth="1"/>
    <col min="8" max="8" width="12.3671875" bestFit="1" customWidth="1"/>
    <col min="9" max="9" width="12.3671875" customWidth="1"/>
    <col min="12" max="12" width="18.15625" customWidth="1"/>
    <col min="13" max="13" width="12.41796875" bestFit="1" customWidth="1"/>
    <col min="14" max="14" width="10.9453125" bestFit="1" customWidth="1"/>
    <col min="15" max="15" width="11" bestFit="1" customWidth="1"/>
    <col min="16" max="17" width="11" customWidth="1"/>
    <col min="18" max="19" width="14.3671875" bestFit="1" customWidth="1"/>
    <col min="20" max="21" width="9.734375" bestFit="1" customWidth="1"/>
    <col min="22" max="22" width="12.578125" bestFit="1" customWidth="1"/>
    <col min="23" max="23" width="13.1015625" customWidth="1"/>
    <col min="24" max="24" width="11.7890625" bestFit="1" customWidth="1"/>
    <col min="25" max="25" width="15.9453125" bestFit="1" customWidth="1"/>
  </cols>
  <sheetData>
    <row r="1" spans="1:27" x14ac:dyDescent="0.55000000000000004">
      <c r="G1" s="2" t="s">
        <v>12</v>
      </c>
      <c r="H1" s="2"/>
      <c r="I1" s="2"/>
      <c r="J1" s="2"/>
    </row>
    <row r="2" spans="1:27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8</v>
      </c>
      <c r="H2" t="s">
        <v>9</v>
      </c>
      <c r="I2" t="s">
        <v>25</v>
      </c>
      <c r="J2" t="s">
        <v>6</v>
      </c>
      <c r="K2" t="s">
        <v>7</v>
      </c>
      <c r="L2" t="s">
        <v>10</v>
      </c>
      <c r="M2" t="s">
        <v>11</v>
      </c>
      <c r="N2" t="s">
        <v>13</v>
      </c>
      <c r="O2" t="s">
        <v>14</v>
      </c>
      <c r="P2" t="s">
        <v>20</v>
      </c>
      <c r="Q2" t="s">
        <v>21</v>
      </c>
      <c r="R2" t="s">
        <v>15</v>
      </c>
      <c r="S2" t="s">
        <v>16</v>
      </c>
      <c r="T2" t="s">
        <v>17</v>
      </c>
      <c r="U2" t="s">
        <v>18</v>
      </c>
      <c r="V2" t="s">
        <v>22</v>
      </c>
      <c r="W2" t="s">
        <v>23</v>
      </c>
      <c r="X2" t="s">
        <v>24</v>
      </c>
      <c r="Y2" t="s">
        <v>26</v>
      </c>
      <c r="AA2" t="s">
        <v>19</v>
      </c>
    </row>
    <row r="3" spans="1:27" x14ac:dyDescent="0.55000000000000004">
      <c r="A3">
        <v>1</v>
      </c>
      <c r="B3">
        <v>20886567646</v>
      </c>
      <c r="C3">
        <v>40000</v>
      </c>
      <c r="D3" s="1">
        <v>835463000000000</v>
      </c>
      <c r="E3">
        <v>33000000000</v>
      </c>
      <c r="F3">
        <v>198054.1894</v>
      </c>
      <c r="G3">
        <v>87.3</v>
      </c>
      <c r="H3">
        <v>1.5236724370000001</v>
      </c>
      <c r="I3" s="1">
        <v>1.3185E+19</v>
      </c>
      <c r="J3">
        <v>40044.45435</v>
      </c>
      <c r="K3">
        <v>1446508800</v>
      </c>
      <c r="L3" s="1">
        <v>1.1E+19</v>
      </c>
      <c r="M3" s="1">
        <v>-1.07E+19</v>
      </c>
      <c r="N3">
        <v>2.7936999999999999</v>
      </c>
      <c r="O3">
        <v>-6.6291000000000002</v>
      </c>
      <c r="P3">
        <f>RADIANS(N3)</f>
        <v>4.8759263312965581E-2</v>
      </c>
      <c r="Q3">
        <f>RADIANS(O3)</f>
        <v>-0.11569962144395611</v>
      </c>
      <c r="R3">
        <f>COS(P3) *N3</f>
        <v>2.790379694858975</v>
      </c>
      <c r="S3" s="1">
        <f>RADIANS(Q3) *M3</f>
        <v>2.1606930911336352E+16</v>
      </c>
      <c r="T3" s="1">
        <f xml:space="preserve"> 1 / (2*E3*D3*K3) * R3</f>
        <v>3.4984129038267255E-35</v>
      </c>
      <c r="U3" s="1">
        <f xml:space="preserve"> 1 / (2*E3*D3*K3) * S3</f>
        <v>2.7089491101006573E-19</v>
      </c>
      <c r="V3" s="1">
        <f>T3* 31500000000</f>
        <v>1.1020000647054186E-24</v>
      </c>
      <c r="W3" s="1">
        <f>U3* 31500000000</f>
        <v>8.5331896968170705E-9</v>
      </c>
      <c r="X3" s="1">
        <f xml:space="preserve"> (1 / (J3*E3*F3*K3) )*I3</f>
        <v>3.4827211273864886E-11</v>
      </c>
      <c r="Y3">
        <f>X3 * 31540000000</f>
        <v>1.0984502435776986</v>
      </c>
      <c r="AA3">
        <v>40.367400000000004</v>
      </c>
    </row>
    <row r="4" spans="1:27" x14ac:dyDescent="0.55000000000000004">
      <c r="A4">
        <v>2</v>
      </c>
      <c r="B4">
        <v>59732710044</v>
      </c>
      <c r="C4">
        <v>40000</v>
      </c>
      <c r="D4" s="1">
        <v>2389310000000000</v>
      </c>
      <c r="E4">
        <v>33000000000</v>
      </c>
      <c r="F4">
        <v>327399.53289999999</v>
      </c>
      <c r="G4">
        <v>45.1</v>
      </c>
      <c r="H4">
        <v>0.78714349299999997</v>
      </c>
      <c r="I4" s="1">
        <v>3.9424499999999997E+20</v>
      </c>
      <c r="J4">
        <v>56470.069689999997</v>
      </c>
      <c r="K4">
        <v>1446508800</v>
      </c>
      <c r="L4" s="1">
        <v>3.74E+20</v>
      </c>
      <c r="M4" s="1">
        <v>-3.84E+20</v>
      </c>
      <c r="N4">
        <v>72.807000000000002</v>
      </c>
      <c r="O4">
        <v>-16.888400000000001</v>
      </c>
      <c r="P4">
        <f t="shared" ref="P4:P23" si="0">RADIANS(N4)</f>
        <v>1.2707218684995116</v>
      </c>
      <c r="Q4">
        <f t="shared" ref="Q4:Q23" si="1">RADIANS(O4)</f>
        <v>-0.29475818539381038</v>
      </c>
      <c r="R4">
        <f t="shared" ref="R4:R23" si="2">COS(P4) *N4</f>
        <v>21.521118587163013</v>
      </c>
      <c r="S4" s="1">
        <f t="shared" ref="S4:S23" si="3">RADIANS(Q4) *M4</f>
        <v>1.9754883196131261E+18</v>
      </c>
      <c r="T4" s="1">
        <f t="shared" ref="T4:T23" si="4" xml:space="preserve"> 1 / (2*E4*D4*K4) * R4</f>
        <v>9.4346832501352884E-35</v>
      </c>
      <c r="U4" s="1">
        <f t="shared" ref="U4:U23" si="5" xml:space="preserve"> 1 / (2*E4*D4*K4) * S4</f>
        <v>8.6603800282988946E-18</v>
      </c>
      <c r="V4" s="1">
        <f t="shared" ref="V4:V23" si="6">T4* 31500000000</f>
        <v>2.971925223792616E-24</v>
      </c>
      <c r="W4" s="1">
        <f t="shared" ref="W4:W23" si="7">U4* 31500000000</f>
        <v>2.728019708914152E-7</v>
      </c>
      <c r="X4" s="1">
        <f t="shared" ref="X4:X23" si="8" xml:space="preserve"> (1 / (J4*E4*F4*K4) )*I4</f>
        <v>4.4671938116869119E-10</v>
      </c>
      <c r="Y4">
        <f t="shared" ref="Y4:Y23" si="9">X4 * 31540000000</f>
        <v>14.08952928206052</v>
      </c>
      <c r="AA4">
        <v>-73.201499999999996</v>
      </c>
    </row>
    <row r="5" spans="1:27" x14ac:dyDescent="0.55000000000000004">
      <c r="A5">
        <v>3</v>
      </c>
      <c r="B5">
        <v>35164006056</v>
      </c>
      <c r="C5">
        <v>40000</v>
      </c>
      <c r="D5" s="1">
        <v>1406560000000000</v>
      </c>
      <c r="E5">
        <v>33000000000</v>
      </c>
      <c r="F5">
        <v>264286.03999999998</v>
      </c>
      <c r="G5">
        <v>45.9</v>
      </c>
      <c r="H5">
        <v>0.80110612699999995</v>
      </c>
      <c r="I5" s="1">
        <v>1.8113E+19</v>
      </c>
      <c r="J5">
        <v>55700.508569999998</v>
      </c>
      <c r="K5">
        <v>1446508800</v>
      </c>
      <c r="L5" s="1">
        <v>1.69E+19</v>
      </c>
      <c r="M5" s="1">
        <v>-1.44E+19</v>
      </c>
      <c r="N5">
        <v>-7.0785999999999998</v>
      </c>
      <c r="O5">
        <v>77.821799999999996</v>
      </c>
      <c r="P5">
        <f t="shared" si="0"/>
        <v>-0.12354487643167061</v>
      </c>
      <c r="Q5">
        <f t="shared" si="1"/>
        <v>1.3582466398285231</v>
      </c>
      <c r="R5">
        <f t="shared" si="2"/>
        <v>-7.0246471505973922</v>
      </c>
      <c r="S5" s="1">
        <f t="shared" si="3"/>
        <v>-3.4136461323586483E+17</v>
      </c>
      <c r="T5" s="1">
        <f t="shared" si="4"/>
        <v>-5.2311989369975448E-35</v>
      </c>
      <c r="U5" s="1">
        <f t="shared" si="5"/>
        <v>-2.5421151605261343E-18</v>
      </c>
      <c r="V5" s="1">
        <f t="shared" si="6"/>
        <v>-1.6478276651542266E-24</v>
      </c>
      <c r="W5" s="1">
        <f t="shared" si="7"/>
        <v>-8.0076627556573233E-8</v>
      </c>
      <c r="X5" s="1">
        <f t="shared" si="8"/>
        <v>2.5776383411759985E-11</v>
      </c>
      <c r="Y5">
        <f t="shared" si="9"/>
        <v>0.81298713280690993</v>
      </c>
      <c r="AA5">
        <v>-31.4786</v>
      </c>
    </row>
    <row r="6" spans="1:27" x14ac:dyDescent="0.55000000000000004">
      <c r="A6">
        <v>4</v>
      </c>
      <c r="B6">
        <v>22586891470</v>
      </c>
      <c r="C6">
        <v>40000</v>
      </c>
      <c r="D6" s="1">
        <v>903476000000000</v>
      </c>
      <c r="E6">
        <v>33000000000</v>
      </c>
      <c r="F6">
        <v>236405.6225</v>
      </c>
      <c r="G6">
        <v>49</v>
      </c>
      <c r="H6">
        <v>0.85521133299999996</v>
      </c>
      <c r="I6" s="1">
        <v>3.876E+18</v>
      </c>
      <c r="J6">
        <v>53000.51973</v>
      </c>
      <c r="K6">
        <v>1446508800</v>
      </c>
      <c r="L6" s="1">
        <v>3.64E+18</v>
      </c>
      <c r="M6" s="1">
        <v>-2.6E+18</v>
      </c>
      <c r="N6">
        <v>9.9197000000000006</v>
      </c>
      <c r="O6">
        <v>66.386200000000002</v>
      </c>
      <c r="P6">
        <f t="shared" si="0"/>
        <v>0.17313142581008151</v>
      </c>
      <c r="Q6">
        <f t="shared" si="1"/>
        <v>1.1586577678874597</v>
      </c>
      <c r="R6">
        <f t="shared" si="2"/>
        <v>9.7714020083455022</v>
      </c>
      <c r="S6" s="1">
        <f t="shared" si="3"/>
        <v>-5.2578221678955424E+16</v>
      </c>
      <c r="T6" s="1">
        <f t="shared" si="4"/>
        <v>1.1328573978668503E-34</v>
      </c>
      <c r="U6" s="1">
        <f t="shared" si="5"/>
        <v>-6.0957094329775908E-19</v>
      </c>
      <c r="V6" s="1">
        <f t="shared" si="6"/>
        <v>3.5685008032805786E-24</v>
      </c>
      <c r="W6" s="1">
        <f t="shared" si="7"/>
        <v>-1.9201484713879411E-8</v>
      </c>
      <c r="X6" s="1">
        <f t="shared" si="8"/>
        <v>6.4805343775803759E-12</v>
      </c>
      <c r="Y6">
        <f t="shared" si="9"/>
        <v>0.20439605426888505</v>
      </c>
      <c r="AA6">
        <v>-161.7517</v>
      </c>
    </row>
    <row r="7" spans="1:27" x14ac:dyDescent="0.55000000000000004">
      <c r="A7">
        <v>5</v>
      </c>
      <c r="B7">
        <v>58940064214</v>
      </c>
      <c r="C7">
        <v>40000</v>
      </c>
      <c r="D7" s="1">
        <v>2357600000000000</v>
      </c>
      <c r="E7">
        <v>33000000000</v>
      </c>
      <c r="F7">
        <v>345964.228</v>
      </c>
      <c r="G7">
        <v>45.5</v>
      </c>
      <c r="H7">
        <v>0.79412481000000001</v>
      </c>
      <c r="I7" s="1">
        <v>3.8748E+19</v>
      </c>
      <c r="J7">
        <v>56081.282590000003</v>
      </c>
      <c r="K7">
        <v>1446508800</v>
      </c>
      <c r="L7" s="1">
        <v>3.3E+19</v>
      </c>
      <c r="M7" s="1">
        <v>-3.54E+19</v>
      </c>
      <c r="N7">
        <v>68.802099999999996</v>
      </c>
      <c r="O7">
        <v>-20.0366</v>
      </c>
      <c r="P7">
        <f t="shared" si="0"/>
        <v>1.2008231772863904</v>
      </c>
      <c r="Q7">
        <f t="shared" si="1"/>
        <v>-0.34970464090509584</v>
      </c>
      <c r="R7">
        <f t="shared" si="2"/>
        <v>24.878178748872479</v>
      </c>
      <c r="S7" s="1">
        <f t="shared" si="3"/>
        <v>2.1606380772276214E+17</v>
      </c>
      <c r="T7" s="1">
        <f t="shared" si="4"/>
        <v>1.1053083360995937E-34</v>
      </c>
      <c r="U7" s="1">
        <f t="shared" si="5"/>
        <v>9.5994618503258568E-19</v>
      </c>
      <c r="V7" s="1">
        <f t="shared" si="6"/>
        <v>3.4817212587137199E-24</v>
      </c>
      <c r="W7" s="1">
        <f t="shared" si="7"/>
        <v>3.0238304828526449E-8</v>
      </c>
      <c r="X7" s="1">
        <f t="shared" si="8"/>
        <v>4.1837443387369681E-11</v>
      </c>
      <c r="Y7">
        <f t="shared" si="9"/>
        <v>1.3195529644376398</v>
      </c>
      <c r="AA7">
        <v>-70.897099999999995</v>
      </c>
    </row>
    <row r="8" spans="1:27" x14ac:dyDescent="0.55000000000000004">
      <c r="A8">
        <v>6</v>
      </c>
      <c r="B8">
        <v>35501085100</v>
      </c>
      <c r="C8">
        <v>40000</v>
      </c>
      <c r="D8" s="1">
        <v>1420040000000000</v>
      </c>
      <c r="E8">
        <v>33000000000</v>
      </c>
      <c r="F8">
        <v>272057.43209999998</v>
      </c>
      <c r="G8">
        <v>69.7</v>
      </c>
      <c r="H8">
        <v>1.216494489</v>
      </c>
      <c r="I8" s="1">
        <v>1.80193E+20</v>
      </c>
      <c r="J8">
        <v>42648.973160000001</v>
      </c>
      <c r="K8">
        <v>1446508800</v>
      </c>
      <c r="L8" s="1">
        <v>1.63E+20</v>
      </c>
      <c r="M8" s="1">
        <v>-1.71E+20</v>
      </c>
      <c r="N8">
        <v>-4.0744999999999996</v>
      </c>
      <c r="O8">
        <v>24.880500000000001</v>
      </c>
      <c r="P8">
        <f t="shared" si="0"/>
        <v>-7.1113440372508954E-2</v>
      </c>
      <c r="Q8">
        <f t="shared" si="1"/>
        <v>0.43424664454244921</v>
      </c>
      <c r="R8">
        <f t="shared" si="2"/>
        <v>-4.064201720492977</v>
      </c>
      <c r="S8" s="1">
        <f t="shared" si="3"/>
        <v>-1.2960147649235479E+18</v>
      </c>
      <c r="T8" s="1">
        <f t="shared" si="4"/>
        <v>-2.9978483649272516E-35</v>
      </c>
      <c r="U8" s="1">
        <f t="shared" si="5"/>
        <v>-9.5597020304306244E-18</v>
      </c>
      <c r="V8" s="1">
        <f t="shared" si="6"/>
        <v>-9.4432223495208431E-25</v>
      </c>
      <c r="W8" s="1">
        <f t="shared" si="7"/>
        <v>-3.0113061395856468E-7</v>
      </c>
      <c r="X8" s="1">
        <f t="shared" si="8"/>
        <v>3.2533719807721931E-10</v>
      </c>
      <c r="Y8">
        <f t="shared" si="9"/>
        <v>10.261135227355497</v>
      </c>
      <c r="AA8">
        <v>-18.855799999999999</v>
      </c>
    </row>
    <row r="9" spans="1:27" x14ac:dyDescent="0.55000000000000004">
      <c r="A9">
        <v>7</v>
      </c>
      <c r="B9">
        <v>21136387442</v>
      </c>
      <c r="C9">
        <v>40000</v>
      </c>
      <c r="D9" s="1">
        <v>845455000000000</v>
      </c>
      <c r="E9">
        <v>33000000000</v>
      </c>
      <c r="F9">
        <v>217083.56659999999</v>
      </c>
      <c r="G9">
        <v>69.8</v>
      </c>
      <c r="H9">
        <v>1.218239818</v>
      </c>
      <c r="I9" s="1">
        <v>7.887E+18</v>
      </c>
      <c r="J9">
        <v>42621.520920000003</v>
      </c>
      <c r="K9">
        <v>1446508800</v>
      </c>
      <c r="L9" s="1">
        <v>6.72E+18</v>
      </c>
      <c r="M9" s="1">
        <v>-4.55E+18</v>
      </c>
      <c r="N9">
        <v>22.7361</v>
      </c>
      <c r="O9">
        <v>5.8327999999999998</v>
      </c>
      <c r="P9">
        <f t="shared" si="0"/>
        <v>0.39681980406268275</v>
      </c>
      <c r="Q9">
        <f t="shared" si="1"/>
        <v>0.10180156461032525</v>
      </c>
      <c r="R9">
        <f t="shared" si="2"/>
        <v>20.969385913455962</v>
      </c>
      <c r="S9" s="1">
        <f t="shared" si="3"/>
        <v>-8084314811900207</v>
      </c>
      <c r="T9" s="1">
        <f t="shared" si="4"/>
        <v>2.5979464793940516E-34</v>
      </c>
      <c r="U9" s="1">
        <f t="shared" si="5"/>
        <v>-1.0015847526756633E-19</v>
      </c>
      <c r="V9" s="1">
        <f t="shared" si="6"/>
        <v>8.1835314100912627E-24</v>
      </c>
      <c r="W9" s="1">
        <f t="shared" si="7"/>
        <v>-3.1549919709283394E-9</v>
      </c>
      <c r="X9" s="1">
        <f t="shared" si="8"/>
        <v>1.7857511129256627E-11</v>
      </c>
      <c r="Y9">
        <f t="shared" si="9"/>
        <v>0.56322590101675396</v>
      </c>
      <c r="AA9">
        <v>40.751100000000001</v>
      </c>
    </row>
    <row r="10" spans="1:27" x14ac:dyDescent="0.55000000000000004">
      <c r="A10">
        <v>8</v>
      </c>
      <c r="B10">
        <v>52454457836</v>
      </c>
      <c r="C10">
        <v>40000</v>
      </c>
      <c r="D10" s="1">
        <v>2098180000000000</v>
      </c>
      <c r="E10">
        <v>33000000000</v>
      </c>
      <c r="F10">
        <v>225440.62539999999</v>
      </c>
      <c r="G10">
        <v>54.6</v>
      </c>
      <c r="H10">
        <v>0.95294977199999997</v>
      </c>
      <c r="I10" s="1">
        <v>2.876E+20</v>
      </c>
      <c r="J10">
        <v>49072.059880000001</v>
      </c>
      <c r="K10">
        <v>1446508800</v>
      </c>
      <c r="L10" s="1">
        <v>1.49E+20</v>
      </c>
      <c r="M10" s="1">
        <v>-1.35E+20</v>
      </c>
      <c r="N10">
        <v>22.716000000000001</v>
      </c>
      <c r="O10">
        <v>-25.648499999999999</v>
      </c>
      <c r="P10">
        <f t="shared" si="0"/>
        <v>0.39646899288303195</v>
      </c>
      <c r="Q10">
        <f t="shared" si="1"/>
        <v>-0.44765077319776558</v>
      </c>
      <c r="R10">
        <f t="shared" si="2"/>
        <v>20.953926426530099</v>
      </c>
      <c r="S10" s="1">
        <f t="shared" si="3"/>
        <v>1.0547522853389183E+18</v>
      </c>
      <c r="T10" s="1">
        <f t="shared" si="4"/>
        <v>1.0460625544527862E-34</v>
      </c>
      <c r="U10" s="1">
        <f t="shared" si="5"/>
        <v>5.2655375773372504E-18</v>
      </c>
      <c r="V10" s="1">
        <f t="shared" si="6"/>
        <v>3.2950970465262763E-24</v>
      </c>
      <c r="W10" s="1">
        <f t="shared" si="7"/>
        <v>1.6586443368612339E-7</v>
      </c>
      <c r="X10" s="1">
        <f t="shared" si="8"/>
        <v>5.4461223356520309E-10</v>
      </c>
      <c r="Y10">
        <f t="shared" si="9"/>
        <v>17.177069846646507</v>
      </c>
      <c r="AA10">
        <v>-2.16</v>
      </c>
    </row>
    <row r="11" spans="1:27" x14ac:dyDescent="0.55000000000000004">
      <c r="A11">
        <v>9</v>
      </c>
      <c r="B11">
        <v>37755651612</v>
      </c>
      <c r="C11">
        <v>40000</v>
      </c>
      <c r="D11" s="1">
        <v>1510230000000000</v>
      </c>
      <c r="E11">
        <v>33000000000</v>
      </c>
      <c r="F11">
        <v>269102.962</v>
      </c>
      <c r="G11">
        <v>51.5</v>
      </c>
      <c r="H11">
        <v>0.89884456499999998</v>
      </c>
      <c r="I11" s="1">
        <v>3.7606E+19</v>
      </c>
      <c r="J11">
        <v>51111.1463</v>
      </c>
      <c r="K11">
        <v>1446508800</v>
      </c>
      <c r="L11" s="1">
        <v>3.58E+19</v>
      </c>
      <c r="M11" s="1">
        <v>-2.45E+19</v>
      </c>
      <c r="N11">
        <v>12.0039</v>
      </c>
      <c r="O11">
        <v>-42.2742</v>
      </c>
      <c r="P11">
        <f t="shared" si="0"/>
        <v>0.20950757808014733</v>
      </c>
      <c r="Q11">
        <f t="shared" si="1"/>
        <v>-0.73782397864658689</v>
      </c>
      <c r="R11">
        <f t="shared" si="2"/>
        <v>11.741416076856209</v>
      </c>
      <c r="S11" s="1">
        <f t="shared" si="3"/>
        <v>3.1549771432490829E+17</v>
      </c>
      <c r="T11" s="1">
        <f t="shared" si="4"/>
        <v>8.1435237930323099E-35</v>
      </c>
      <c r="U11" s="1">
        <f t="shared" si="5"/>
        <v>2.1882055166382683E-18</v>
      </c>
      <c r="V11" s="1">
        <f t="shared" si="6"/>
        <v>2.5652099948051777E-24</v>
      </c>
      <c r="W11" s="1">
        <f t="shared" si="7"/>
        <v>6.8928473774105451E-8</v>
      </c>
      <c r="X11" s="1">
        <f t="shared" si="8"/>
        <v>5.7278023390383978E-11</v>
      </c>
      <c r="Y11">
        <f t="shared" si="9"/>
        <v>1.8065488577327107</v>
      </c>
      <c r="AA11">
        <v>-124.52589999999999</v>
      </c>
    </row>
    <row r="12" spans="1:27" x14ac:dyDescent="0.55000000000000004">
      <c r="A12">
        <v>10</v>
      </c>
      <c r="B12">
        <v>13154958136</v>
      </c>
      <c r="C12">
        <v>40000</v>
      </c>
      <c r="D12" s="1">
        <v>526198000000000</v>
      </c>
      <c r="E12">
        <v>33000000000</v>
      </c>
      <c r="F12">
        <v>136861.5387</v>
      </c>
      <c r="G12">
        <v>45.6</v>
      </c>
      <c r="H12">
        <v>0.79587013900000003</v>
      </c>
      <c r="I12" s="1">
        <v>3.33E+17</v>
      </c>
      <c r="J12">
        <v>55985.34575</v>
      </c>
      <c r="K12">
        <v>1446508800</v>
      </c>
      <c r="L12" s="1">
        <v>1.95E+17</v>
      </c>
      <c r="M12" s="1">
        <v>-1.75E+17</v>
      </c>
      <c r="N12">
        <v>19.473600000000001</v>
      </c>
      <c r="O12">
        <v>69.167699999999996</v>
      </c>
      <c r="P12">
        <f t="shared" si="0"/>
        <v>0.33987843721636779</v>
      </c>
      <c r="Q12">
        <f t="shared" si="1"/>
        <v>1.2072041010316819</v>
      </c>
      <c r="R12">
        <f t="shared" si="2"/>
        <v>18.359616571310941</v>
      </c>
      <c r="S12" s="1">
        <f t="shared" si="3"/>
        <v>-3687195103651696.5</v>
      </c>
      <c r="T12" s="1">
        <f t="shared" si="4"/>
        <v>3.6546803512537504E-34</v>
      </c>
      <c r="U12" s="1">
        <f t="shared" si="5"/>
        <v>-7.3397608518752917E-20</v>
      </c>
      <c r="V12" s="1">
        <f t="shared" si="6"/>
        <v>1.1512243106449314E-23</v>
      </c>
      <c r="W12" s="1">
        <f t="shared" si="7"/>
        <v>-2.312024668340717E-9</v>
      </c>
      <c r="X12" s="1">
        <f t="shared" si="8"/>
        <v>9.1044440333821138E-13</v>
      </c>
      <c r="Y12">
        <f t="shared" si="9"/>
        <v>2.8715416481287188E-2</v>
      </c>
      <c r="AA12">
        <v>119.6082</v>
      </c>
    </row>
    <row r="13" spans="1:27" x14ac:dyDescent="0.55000000000000004">
      <c r="A13">
        <v>11</v>
      </c>
      <c r="B13">
        <v>15706601327</v>
      </c>
      <c r="C13">
        <v>40000</v>
      </c>
      <c r="D13" s="1">
        <v>628264000000000</v>
      </c>
      <c r="E13">
        <v>33000000000</v>
      </c>
      <c r="F13">
        <v>181893.69200000001</v>
      </c>
      <c r="G13">
        <v>85.5</v>
      </c>
      <c r="H13">
        <v>1.49225651</v>
      </c>
      <c r="I13" s="1">
        <v>7.249E+18</v>
      </c>
      <c r="J13">
        <v>40123.687940000003</v>
      </c>
      <c r="K13">
        <v>1446508800</v>
      </c>
      <c r="L13" s="1">
        <v>6.34E+18</v>
      </c>
      <c r="M13" s="1">
        <v>-4.01E+18</v>
      </c>
      <c r="N13">
        <v>31.373699999999999</v>
      </c>
      <c r="O13">
        <v>-22.6311</v>
      </c>
      <c r="P13">
        <f t="shared" si="0"/>
        <v>0.54757436353294497</v>
      </c>
      <c r="Q13">
        <f t="shared" si="1"/>
        <v>-0.3949872083480887</v>
      </c>
      <c r="R13">
        <f t="shared" si="2"/>
        <v>26.786546993941471</v>
      </c>
      <c r="S13" s="1">
        <f t="shared" si="3"/>
        <v>2.7644247428629272E+16</v>
      </c>
      <c r="T13" s="1">
        <f t="shared" si="4"/>
        <v>4.4659056380514595E-34</v>
      </c>
      <c r="U13" s="1">
        <f t="shared" si="5"/>
        <v>4.6089031363067514E-19</v>
      </c>
      <c r="V13" s="1">
        <f t="shared" si="6"/>
        <v>1.4067602759862098E-23</v>
      </c>
      <c r="W13" s="1">
        <f t="shared" si="7"/>
        <v>1.4518044879366267E-8</v>
      </c>
      <c r="X13" s="1">
        <f t="shared" si="8"/>
        <v>2.0807724909144584E-11</v>
      </c>
      <c r="Y13">
        <f t="shared" si="9"/>
        <v>0.65627564363442015</v>
      </c>
      <c r="AA13">
        <v>31.408300000000001</v>
      </c>
    </row>
    <row r="14" spans="1:27" x14ac:dyDescent="0.55000000000000004">
      <c r="A14">
        <v>12</v>
      </c>
      <c r="B14">
        <v>23660311357</v>
      </c>
      <c r="C14">
        <v>40000</v>
      </c>
      <c r="D14" s="1">
        <v>946412000000000</v>
      </c>
      <c r="E14">
        <v>33000000000</v>
      </c>
      <c r="F14">
        <v>206736.88519999999</v>
      </c>
      <c r="G14">
        <v>45.3</v>
      </c>
      <c r="H14">
        <v>0.79063415100000001</v>
      </c>
      <c r="I14" s="1">
        <v>1.7572E+19</v>
      </c>
      <c r="J14">
        <v>56274.661800000002</v>
      </c>
      <c r="K14">
        <v>1446508800</v>
      </c>
      <c r="L14" s="1">
        <v>1.56E+19</v>
      </c>
      <c r="M14" s="1">
        <v>-1.41E+19</v>
      </c>
      <c r="N14">
        <v>2.5297999999999998</v>
      </c>
      <c r="O14">
        <v>83.537099999999995</v>
      </c>
      <c r="P14">
        <f t="shared" si="0"/>
        <v>4.4153339416952549E-2</v>
      </c>
      <c r="Q14">
        <f t="shared" si="1"/>
        <v>1.4579974425677549</v>
      </c>
      <c r="R14">
        <f t="shared" si="2"/>
        <v>2.5273344560547057</v>
      </c>
      <c r="S14" s="1">
        <f t="shared" si="3"/>
        <v>-3.5880066760434598E+17</v>
      </c>
      <c r="T14" s="1">
        <f t="shared" si="4"/>
        <v>2.7971610002442669E-35</v>
      </c>
      <c r="U14" s="1">
        <f t="shared" si="5"/>
        <v>-3.9710740771966871E-18</v>
      </c>
      <c r="V14" s="1">
        <f t="shared" si="6"/>
        <v>8.8110571507694413E-25</v>
      </c>
      <c r="W14" s="1">
        <f t="shared" si="7"/>
        <v>-1.2508883343169565E-7</v>
      </c>
      <c r="X14" s="1">
        <f t="shared" si="8"/>
        <v>3.1641372411118959E-11</v>
      </c>
      <c r="Y14">
        <f t="shared" si="9"/>
        <v>0.99796888584669197</v>
      </c>
      <c r="AA14">
        <v>68.873999999999995</v>
      </c>
    </row>
    <row r="15" spans="1:27" x14ac:dyDescent="0.55000000000000004">
      <c r="A15">
        <v>13</v>
      </c>
      <c r="B15">
        <v>8124477164</v>
      </c>
      <c r="C15">
        <v>40000</v>
      </c>
      <c r="D15" s="1">
        <v>324979000000000</v>
      </c>
      <c r="E15">
        <v>33000000000</v>
      </c>
      <c r="F15">
        <v>138239.38579999999</v>
      </c>
      <c r="G15">
        <v>48</v>
      </c>
      <c r="H15">
        <v>0.83775804099999995</v>
      </c>
      <c r="I15" s="1">
        <v>7.338E+18</v>
      </c>
      <c r="J15">
        <v>53825.309179999997</v>
      </c>
      <c r="K15">
        <v>1446508800</v>
      </c>
      <c r="L15" s="1">
        <v>6.99E+18</v>
      </c>
      <c r="M15" s="1">
        <v>-6.6E+18</v>
      </c>
      <c r="N15">
        <v>28.139500000000002</v>
      </c>
      <c r="O15">
        <v>57.764699999999998</v>
      </c>
      <c r="P15">
        <f t="shared" si="0"/>
        <v>0.49112692486494441</v>
      </c>
      <c r="Q15">
        <f t="shared" si="1"/>
        <v>1.0081842064267685</v>
      </c>
      <c r="R15">
        <f t="shared" si="2"/>
        <v>24.813465646828206</v>
      </c>
      <c r="S15" s="1">
        <f t="shared" si="3"/>
        <v>-1.161344835337717E+17</v>
      </c>
      <c r="T15" s="1">
        <f t="shared" si="4"/>
        <v>7.9977368785130844E-34</v>
      </c>
      <c r="U15" s="1">
        <f t="shared" si="5"/>
        <v>-3.7431814444825141E-18</v>
      </c>
      <c r="V15" s="1">
        <f t="shared" si="6"/>
        <v>2.5192871167316216E-23</v>
      </c>
      <c r="W15" s="1">
        <f t="shared" si="7"/>
        <v>-1.1791021550119919E-7</v>
      </c>
      <c r="X15" s="1">
        <f t="shared" si="8"/>
        <v>2.065971655130225E-11</v>
      </c>
      <c r="Y15">
        <f t="shared" si="9"/>
        <v>0.6516074600280729</v>
      </c>
      <c r="AA15">
        <v>100.0177</v>
      </c>
    </row>
    <row r="16" spans="1:27" x14ac:dyDescent="0.55000000000000004">
      <c r="A16">
        <v>14</v>
      </c>
      <c r="B16">
        <v>15018961708</v>
      </c>
      <c r="C16">
        <v>40000</v>
      </c>
      <c r="D16" s="1">
        <v>600758000000000</v>
      </c>
      <c r="E16">
        <v>33000000000</v>
      </c>
      <c r="F16">
        <v>247722.0827</v>
      </c>
      <c r="G16">
        <v>33.9</v>
      </c>
      <c r="H16">
        <v>0.59166661600000003</v>
      </c>
      <c r="I16" s="1">
        <v>6.3867100000000003E+20</v>
      </c>
      <c r="J16">
        <v>71717.347859999994</v>
      </c>
      <c r="K16">
        <v>1446508800</v>
      </c>
      <c r="L16" s="1">
        <v>6.25E+20</v>
      </c>
      <c r="M16" s="1">
        <v>-7.5E+20</v>
      </c>
      <c r="N16">
        <v>55.495699999999999</v>
      </c>
      <c r="O16">
        <v>-20.432600000000001</v>
      </c>
      <c r="P16">
        <f t="shared" si="0"/>
        <v>0.96858268569901718</v>
      </c>
      <c r="Q16">
        <f t="shared" si="1"/>
        <v>-0.35661614474299341</v>
      </c>
      <c r="R16">
        <f t="shared" si="2"/>
        <v>31.436542921720331</v>
      </c>
      <c r="S16" s="1">
        <f t="shared" si="3"/>
        <v>4.6680944186504274E+18</v>
      </c>
      <c r="T16" s="1">
        <f t="shared" si="4"/>
        <v>5.4811312559516715E-34</v>
      </c>
      <c r="U16" s="1">
        <f t="shared" si="5"/>
        <v>8.1390750527215467E-17</v>
      </c>
      <c r="V16" s="1">
        <f t="shared" si="6"/>
        <v>1.7265563456247767E-23</v>
      </c>
      <c r="W16" s="1">
        <f t="shared" si="7"/>
        <v>2.5638086416072873E-6</v>
      </c>
      <c r="X16" s="1">
        <f t="shared" si="8"/>
        <v>7.5310101567243103E-10</v>
      </c>
      <c r="Y16">
        <f t="shared" si="9"/>
        <v>23.752806034308474</v>
      </c>
      <c r="AA16">
        <v>-79.843100000000007</v>
      </c>
    </row>
    <row r="17" spans="1:27" x14ac:dyDescent="0.55000000000000004">
      <c r="A17">
        <v>15</v>
      </c>
      <c r="E17">
        <v>33000000000</v>
      </c>
      <c r="G17">
        <v>66.902799999999999</v>
      </c>
      <c r="N17">
        <v>35.110199999999999</v>
      </c>
      <c r="O17">
        <v>-1.167</v>
      </c>
      <c r="P17">
        <f t="shared" si="0"/>
        <v>0.61278859103371308</v>
      </c>
      <c r="Q17">
        <f t="shared" si="1"/>
        <v>-2.0367992370773826E-2</v>
      </c>
      <c r="R17">
        <f t="shared" si="2"/>
        <v>28.721805715652646</v>
      </c>
      <c r="S17" s="1">
        <f t="shared" si="3"/>
        <v>0</v>
      </c>
      <c r="T17" s="1" t="e">
        <f t="shared" si="4"/>
        <v>#DIV/0!</v>
      </c>
      <c r="U17" s="1" t="e">
        <f t="shared" si="5"/>
        <v>#DIV/0!</v>
      </c>
      <c r="V17" s="1" t="e">
        <f t="shared" si="6"/>
        <v>#DIV/0!</v>
      </c>
      <c r="W17" s="1" t="e">
        <f t="shared" si="7"/>
        <v>#DIV/0!</v>
      </c>
      <c r="X17" s="1" t="e">
        <f t="shared" si="8"/>
        <v>#DIV/0!</v>
      </c>
      <c r="Y17" t="e">
        <f t="shared" si="9"/>
        <v>#DIV/0!</v>
      </c>
      <c r="AA17">
        <v>-59.134500000000003</v>
      </c>
    </row>
    <row r="18" spans="1:27" x14ac:dyDescent="0.55000000000000004">
      <c r="A18">
        <v>16</v>
      </c>
      <c r="B18">
        <v>83584240421</v>
      </c>
      <c r="C18">
        <v>12000</v>
      </c>
      <c r="D18" s="1">
        <v>1003010000000000</v>
      </c>
      <c r="E18">
        <v>33000000000</v>
      </c>
      <c r="F18">
        <v>247722.0827</v>
      </c>
      <c r="G18">
        <v>85.6</v>
      </c>
      <c r="H18">
        <v>1.4940018399999999</v>
      </c>
      <c r="I18" s="1">
        <v>4.2054E+19</v>
      </c>
      <c r="J18">
        <v>12035.471519999999</v>
      </c>
      <c r="K18">
        <v>1446508800</v>
      </c>
      <c r="L18" s="1">
        <v>3.93E+19</v>
      </c>
      <c r="M18" s="1">
        <v>-4.49E+19</v>
      </c>
      <c r="N18">
        <v>9.18</v>
      </c>
      <c r="O18">
        <v>-2.8839999999999999</v>
      </c>
      <c r="P18">
        <f t="shared" si="0"/>
        <v>0.16022122533307945</v>
      </c>
      <c r="Q18">
        <f t="shared" si="1"/>
        <v>-5.0335295627516465E-2</v>
      </c>
      <c r="R18">
        <f t="shared" si="2"/>
        <v>9.0624226884724397</v>
      </c>
      <c r="S18" s="1">
        <f t="shared" si="3"/>
        <v>3.9445397076052552E+16</v>
      </c>
      <c r="T18" s="1">
        <f t="shared" si="4"/>
        <v>9.463984842632897E-35</v>
      </c>
      <c r="U18" s="1">
        <f t="shared" si="5"/>
        <v>4.119324962785669E-19</v>
      </c>
      <c r="V18" s="1">
        <f t="shared" si="6"/>
        <v>2.9811552254293626E-24</v>
      </c>
      <c r="W18" s="1">
        <f t="shared" si="7"/>
        <v>1.2975873632774857E-8</v>
      </c>
      <c r="X18" s="1">
        <f t="shared" si="8"/>
        <v>2.9549113640146339E-10</v>
      </c>
      <c r="Y18">
        <f t="shared" si="9"/>
        <v>9.3197904421021551</v>
      </c>
      <c r="AA18">
        <v>-48.776299999999999</v>
      </c>
    </row>
    <row r="19" spans="1:27" x14ac:dyDescent="0.55000000000000004">
      <c r="A19">
        <v>17</v>
      </c>
      <c r="B19">
        <v>72930830748</v>
      </c>
      <c r="C19">
        <v>12000</v>
      </c>
      <c r="D19" s="1">
        <v>875170000000000</v>
      </c>
      <c r="E19">
        <v>33000000000</v>
      </c>
      <c r="F19">
        <v>303337.96909999999</v>
      </c>
      <c r="G19">
        <v>26</v>
      </c>
      <c r="H19">
        <v>0.45378560600000001</v>
      </c>
      <c r="I19" s="1">
        <v>5.9854300000000003E+20</v>
      </c>
      <c r="J19">
        <v>27374.06439</v>
      </c>
      <c r="K19">
        <v>1446508800</v>
      </c>
      <c r="L19" s="1">
        <v>5.95E+20</v>
      </c>
      <c r="M19" s="1">
        <v>-5.76E+20</v>
      </c>
      <c r="N19">
        <v>57.593600000000002</v>
      </c>
      <c r="O19">
        <v>25.296399999999998</v>
      </c>
      <c r="P19">
        <f t="shared" si="0"/>
        <v>1.0051979480766062</v>
      </c>
      <c r="Q19">
        <f t="shared" si="1"/>
        <v>0.44150546890149356</v>
      </c>
      <c r="R19">
        <f t="shared" si="2"/>
        <v>30.865625693636321</v>
      </c>
      <c r="S19" s="1">
        <f t="shared" si="3"/>
        <v>-4.4384970803860772E+18</v>
      </c>
      <c r="T19" s="1">
        <f t="shared" si="4"/>
        <v>3.6941765533830043E-34</v>
      </c>
      <c r="U19" s="1">
        <f t="shared" si="5"/>
        <v>-5.3122499473586604E-17</v>
      </c>
      <c r="V19" s="1">
        <f t="shared" si="6"/>
        <v>1.1636656143156464E-23</v>
      </c>
      <c r="W19" s="1">
        <f t="shared" si="7"/>
        <v>-1.673358733417978E-6</v>
      </c>
      <c r="X19" s="1">
        <f t="shared" si="8"/>
        <v>1.5100602544770463E-9</v>
      </c>
      <c r="Y19">
        <f t="shared" si="9"/>
        <v>47.627300426206041</v>
      </c>
      <c r="AA19">
        <v>-100.2578</v>
      </c>
    </row>
    <row r="20" spans="1:27" x14ac:dyDescent="0.55000000000000004">
      <c r="A20">
        <v>18</v>
      </c>
      <c r="B20">
        <v>39089580849</v>
      </c>
      <c r="C20">
        <v>12000</v>
      </c>
      <c r="D20" s="1">
        <v>469075000000000</v>
      </c>
      <c r="E20">
        <v>33000000000</v>
      </c>
      <c r="F20">
        <v>338256.92369999998</v>
      </c>
      <c r="G20">
        <v>47.5</v>
      </c>
      <c r="H20">
        <v>0.829031395</v>
      </c>
      <c r="I20" s="1">
        <v>3.1374499999999997E+20</v>
      </c>
      <c r="J20">
        <v>16276.10046</v>
      </c>
      <c r="K20">
        <v>1446508800</v>
      </c>
      <c r="L20" s="1">
        <v>2.76E+20</v>
      </c>
      <c r="M20" s="1">
        <v>-2.67E+20</v>
      </c>
      <c r="N20">
        <v>63.470300000000002</v>
      </c>
      <c r="O20">
        <v>21.348199999999999</v>
      </c>
      <c r="P20">
        <f t="shared" si="0"/>
        <v>1.1077657122285569</v>
      </c>
      <c r="Q20">
        <f t="shared" si="1"/>
        <v>0.37259637937425344</v>
      </c>
      <c r="R20">
        <f t="shared" si="2"/>
        <v>28.349749166005946</v>
      </c>
      <c r="S20" s="1">
        <f t="shared" si="3"/>
        <v>-1.7363099714911936E+18</v>
      </c>
      <c r="T20" s="1">
        <f t="shared" si="4"/>
        <v>6.3305569171932564E-34</v>
      </c>
      <c r="U20" s="1">
        <f t="shared" si="5"/>
        <v>-3.8772156452076932E-17</v>
      </c>
      <c r="V20" s="1">
        <f t="shared" si="6"/>
        <v>1.9941254289158757E-23</v>
      </c>
      <c r="W20" s="1">
        <f t="shared" si="7"/>
        <v>-1.2213229282404233E-6</v>
      </c>
      <c r="X20" s="1">
        <f t="shared" si="8"/>
        <v>1.1938361814530791E-9</v>
      </c>
      <c r="Y20">
        <f t="shared" si="9"/>
        <v>37.653593163030116</v>
      </c>
      <c r="AA20">
        <v>-72.115499999999997</v>
      </c>
    </row>
    <row r="21" spans="1:27" x14ac:dyDescent="0.55000000000000004">
      <c r="A21">
        <v>19</v>
      </c>
      <c r="B21">
        <v>26790620008</v>
      </c>
      <c r="C21">
        <v>40000</v>
      </c>
      <c r="D21" s="1">
        <v>1071620000000000</v>
      </c>
      <c r="E21">
        <v>33000000000</v>
      </c>
      <c r="F21">
        <v>172611.77770000001</v>
      </c>
      <c r="G21">
        <v>70.249499999999998</v>
      </c>
      <c r="H21">
        <f>RADIANS(G21)</f>
        <v>1.2260850728797565</v>
      </c>
      <c r="I21" s="1">
        <v>3.336E+18</v>
      </c>
      <c r="J21">
        <f>C21/SIN(H21)</f>
        <v>42500.153723601114</v>
      </c>
      <c r="K21">
        <v>1446508800</v>
      </c>
      <c r="L21" s="1">
        <v>1.8282E+18</v>
      </c>
      <c r="M21" s="1">
        <v>-2.3828E+18</v>
      </c>
      <c r="N21">
        <v>-12.7172</v>
      </c>
      <c r="O21">
        <v>14.937099999999999</v>
      </c>
      <c r="P21">
        <f t="shared" si="0"/>
        <v>-0.22195701163462289</v>
      </c>
      <c r="Q21">
        <f t="shared" si="1"/>
        <v>0.26070157569964497</v>
      </c>
      <c r="R21">
        <f t="shared" si="2"/>
        <v>-12.405228045083293</v>
      </c>
      <c r="S21" s="1">
        <f t="shared" si="3"/>
        <v>-1.0841980331819656E+16</v>
      </c>
      <c r="T21" s="1">
        <f t="shared" si="4"/>
        <v>-1.2125479628076887E-34</v>
      </c>
      <c r="U21" s="1">
        <f t="shared" si="5"/>
        <v>-1.0597484477005988E-19</v>
      </c>
      <c r="V21" s="1">
        <f t="shared" si="6"/>
        <v>-3.8195260828442195E-24</v>
      </c>
      <c r="W21" s="1">
        <f t="shared" si="7"/>
        <v>-3.3382076102568864E-9</v>
      </c>
      <c r="X21" s="1">
        <f t="shared" si="8"/>
        <v>9.5264281396375203E-12</v>
      </c>
      <c r="Y21">
        <f t="shared" si="9"/>
        <v>0.30046354352416738</v>
      </c>
    </row>
    <row r="22" spans="1:27" x14ac:dyDescent="0.55000000000000004">
      <c r="A22">
        <v>20</v>
      </c>
      <c r="B22">
        <v>52464553313</v>
      </c>
      <c r="C22">
        <v>40000</v>
      </c>
      <c r="D22" s="1">
        <v>2098580000000000</v>
      </c>
      <c r="E22">
        <v>33000000000</v>
      </c>
      <c r="F22">
        <v>275958.2426</v>
      </c>
      <c r="G22">
        <v>69.846800000000002</v>
      </c>
      <c r="H22">
        <f t="shared" ref="H22:H23" si="10">RADIANS(G22)</f>
        <v>1.2190566319819753</v>
      </c>
      <c r="I22" s="1">
        <v>2.209328E+21</v>
      </c>
      <c r="J22">
        <f t="shared" ref="J22:J23" si="11">C22/SIN(H22)</f>
        <v>42608.729970436856</v>
      </c>
      <c r="K22">
        <v>1446508800</v>
      </c>
      <c r="L22" s="1">
        <v>1.86E+21</v>
      </c>
      <c r="M22" s="1">
        <v>-1.83E+21</v>
      </c>
      <c r="N22">
        <v>22.321200000000001</v>
      </c>
      <c r="O22">
        <v>6.1679000000000004</v>
      </c>
      <c r="P22">
        <f t="shared" si="0"/>
        <v>0.3895784329961583</v>
      </c>
      <c r="Q22">
        <f t="shared" si="1"/>
        <v>0.10765016293375826</v>
      </c>
      <c r="R22">
        <f t="shared" si="2"/>
        <v>20.648655800170619</v>
      </c>
      <c r="S22" s="1">
        <f t="shared" si="3"/>
        <v>-3.4382951038094648E+18</v>
      </c>
      <c r="T22" s="1">
        <f t="shared" si="4"/>
        <v>1.030626344865953E-34</v>
      </c>
      <c r="U22" s="1">
        <f t="shared" si="5"/>
        <v>-1.7161395636128383E-17</v>
      </c>
      <c r="V22" s="1">
        <f t="shared" si="6"/>
        <v>3.2464729863277518E-24</v>
      </c>
      <c r="W22" s="1">
        <f t="shared" si="7"/>
        <v>-5.4058396253804402E-7</v>
      </c>
      <c r="X22" s="1">
        <f t="shared" si="8"/>
        <v>3.9362549218267022E-9</v>
      </c>
      <c r="Y22">
        <f t="shared" si="9"/>
        <v>124.14948023441418</v>
      </c>
    </row>
    <row r="23" spans="1:27" x14ac:dyDescent="0.55000000000000004">
      <c r="A23">
        <v>21</v>
      </c>
      <c r="B23">
        <v>93568613115</v>
      </c>
      <c r="C23">
        <v>40000</v>
      </c>
      <c r="D23" s="1">
        <v>3742740000000000</v>
      </c>
      <c r="E23">
        <v>33000000000</v>
      </c>
      <c r="F23">
        <v>422985.15539999999</v>
      </c>
      <c r="G23">
        <v>69.5411</v>
      </c>
      <c r="H23">
        <f t="shared" si="10"/>
        <v>1.2137211604586287</v>
      </c>
      <c r="I23" s="1">
        <v>1.49938899999999E+21</v>
      </c>
      <c r="J23">
        <f t="shared" si="11"/>
        <v>42692.935340047763</v>
      </c>
      <c r="K23">
        <v>1446508800</v>
      </c>
      <c r="L23" s="1">
        <v>1.4476E+21</v>
      </c>
      <c r="M23" s="1">
        <v>-1.3744999999999999E+21</v>
      </c>
      <c r="N23">
        <v>20.950299999999999</v>
      </c>
      <c r="O23">
        <v>7.8604000000000003</v>
      </c>
      <c r="P23">
        <f t="shared" si="0"/>
        <v>0.36565171428056797</v>
      </c>
      <c r="Q23">
        <f t="shared" si="1"/>
        <v>0.13718986052376228</v>
      </c>
      <c r="R23">
        <f t="shared" si="2"/>
        <v>19.5652952314922</v>
      </c>
      <c r="S23" s="1">
        <f t="shared" si="3"/>
        <v>-3.2911230965424896E+18</v>
      </c>
      <c r="T23" s="1">
        <f t="shared" si="4"/>
        <v>5.4756002079111061E-35</v>
      </c>
      <c r="U23" s="1">
        <f t="shared" si="5"/>
        <v>-9.2106324481538053E-18</v>
      </c>
      <c r="V23" s="1">
        <f t="shared" si="6"/>
        <v>1.7248140654919983E-24</v>
      </c>
      <c r="W23" s="1">
        <f t="shared" si="7"/>
        <v>-2.9013492211684489E-7</v>
      </c>
      <c r="X23" s="1">
        <f t="shared" si="8"/>
        <v>1.7393947651122959E-9</v>
      </c>
      <c r="Y23">
        <f t="shared" si="9"/>
        <v>54.860510891641816</v>
      </c>
    </row>
    <row r="26" spans="1:27" x14ac:dyDescent="0.55000000000000004">
      <c r="D26" s="1"/>
      <c r="L26" s="1"/>
      <c r="M26" s="1"/>
    </row>
    <row r="27" spans="1:27" x14ac:dyDescent="0.55000000000000004">
      <c r="D27" s="1"/>
      <c r="L27" s="1"/>
      <c r="M27" s="1"/>
    </row>
    <row r="28" spans="1:27" x14ac:dyDescent="0.55000000000000004">
      <c r="D28" s="1"/>
      <c r="L28" s="1"/>
      <c r="M28" s="1"/>
    </row>
    <row r="29" spans="1:27" x14ac:dyDescent="0.55000000000000004">
      <c r="D29" s="1"/>
      <c r="L29" s="1"/>
      <c r="M29" s="1"/>
    </row>
    <row r="30" spans="1:27" x14ac:dyDescent="0.55000000000000004">
      <c r="D30" s="1"/>
      <c r="L30" s="1"/>
      <c r="M30" s="1"/>
    </row>
    <row r="31" spans="1:27" x14ac:dyDescent="0.55000000000000004">
      <c r="D31" s="1"/>
      <c r="L31" s="1"/>
      <c r="M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</dc:creator>
  <cp:lastModifiedBy>nadia</cp:lastModifiedBy>
  <dcterms:created xsi:type="dcterms:W3CDTF">2021-11-29T09:34:37Z</dcterms:created>
  <dcterms:modified xsi:type="dcterms:W3CDTF">2021-11-29T13:30:22Z</dcterms:modified>
</cp:coreProperties>
</file>