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PycharmProjects\immeubles\"/>
    </mc:Choice>
  </mc:AlternateContent>
  <bookViews>
    <workbookView xWindow="0" yWindow="0" windowWidth="20490" windowHeight="7620" activeTab="1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</sheets>
  <definedNames>
    <definedName name="_xlnm._FilterDatabase" localSheetId="3" hidden="1">Sheet4!$K$2:$K$149</definedName>
    <definedName name="_xlnm._FilterDatabase" localSheetId="4" hidden="1">Sheet5!$B$2:$D$51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" i="3" l="1"/>
  <c r="M70" i="3"/>
  <c r="M71" i="3"/>
  <c r="M72" i="3"/>
  <c r="M73" i="3"/>
  <c r="M68" i="3"/>
  <c r="J73" i="3"/>
  <c r="J72" i="3"/>
  <c r="J71" i="3"/>
  <c r="J70" i="3"/>
  <c r="J69" i="3"/>
  <c r="J68" i="3"/>
  <c r="Q60" i="3"/>
  <c r="Q61" i="3"/>
  <c r="Q62" i="3"/>
  <c r="Q63" i="3"/>
  <c r="Q64" i="3"/>
  <c r="Q59" i="3"/>
  <c r="J60" i="3"/>
  <c r="J61" i="3"/>
  <c r="J62" i="3"/>
  <c r="J63" i="3"/>
  <c r="J64" i="3"/>
  <c r="J59" i="3"/>
  <c r="J56" i="3"/>
  <c r="J55" i="3"/>
  <c r="J54" i="3"/>
  <c r="J53" i="3"/>
  <c r="J52" i="3"/>
  <c r="J51" i="3"/>
  <c r="J45" i="3"/>
  <c r="J46" i="3"/>
  <c r="J47" i="3"/>
  <c r="J48" i="3"/>
  <c r="J49" i="3"/>
  <c r="J44" i="3"/>
  <c r="V31" i="3"/>
  <c r="J34" i="3"/>
  <c r="J35" i="3"/>
  <c r="J36" i="3"/>
  <c r="J37" i="3"/>
  <c r="J38" i="3"/>
  <c r="J33" i="3"/>
  <c r="N23" i="3"/>
  <c r="N24" i="3"/>
  <c r="N25" i="3"/>
  <c r="N26" i="3"/>
  <c r="N27" i="3"/>
  <c r="N22" i="3"/>
  <c r="H29" i="3"/>
  <c r="H28" i="3"/>
  <c r="T10" i="3"/>
  <c r="T11" i="3"/>
  <c r="T12" i="3"/>
  <c r="T13" i="3"/>
  <c r="T14" i="3"/>
  <c r="T9" i="3"/>
  <c r="J19" i="3"/>
  <c r="J12" i="3"/>
  <c r="J13" i="3"/>
  <c r="J14" i="3"/>
  <c r="J15" i="3"/>
  <c r="J16" i="3"/>
  <c r="J11" i="3"/>
  <c r="S3" i="3"/>
  <c r="S4" i="3"/>
  <c r="S5" i="3"/>
  <c r="S6" i="3"/>
  <c r="S7" i="3"/>
  <c r="S2" i="3"/>
  <c r="B12" i="3"/>
  <c r="B13" i="3"/>
  <c r="B14" i="3"/>
  <c r="B15" i="3"/>
  <c r="B16" i="3"/>
  <c r="B11" i="3"/>
</calcChain>
</file>

<file path=xl/sharedStrings.xml><?xml version="1.0" encoding="utf-8"?>
<sst xmlns="http://schemas.openxmlformats.org/spreadsheetml/2006/main" count="403" uniqueCount="168">
  <si>
    <t>INFRA Infrastructure</t>
  </si>
  <si>
    <t>CP</t>
  </si>
  <si>
    <t>AI</t>
  </si>
  <si>
    <t>TI</t>
  </si>
  <si>
    <t>AP</t>
  </si>
  <si>
    <t>PGP</t>
  </si>
  <si>
    <t>AC</t>
  </si>
  <si>
    <t>PG1C</t>
  </si>
  <si>
    <t>PG2C</t>
  </si>
  <si>
    <t>RF</t>
  </si>
  <si>
    <t>Design of the new infrastructure</t>
  </si>
  <si>
    <t>0.2</t>
  </si>
  <si>
    <t>0.3</t>
  </si>
  <si>
    <t>Equipment orders</t>
  </si>
  <si>
    <t>0.5</t>
  </si>
  <si>
    <t>Installation of equipment</t>
  </si>
  <si>
    <t>Testing the new infrastructure</t>
  </si>
  <si>
    <t>0.1</t>
  </si>
  <si>
    <t>Production - PROD Inventories</t>
  </si>
  <si>
    <t>Definition of requirements</t>
  </si>
  <si>
    <t>Architecture of the solution</t>
  </si>
  <si>
    <t>Programming</t>
  </si>
  <si>
    <t>Module tests</t>
  </si>
  <si>
    <t>Orders - COMM Invoicing</t>
  </si>
  <si>
    <t>Tests - FORM Training</t>
  </si>
  <si>
    <t>User training</t>
  </si>
  <si>
    <t>Integration tests with users</t>
  </si>
  <si>
    <t>0.6</t>
  </si>
  <si>
    <t>Project Manager</t>
  </si>
  <si>
    <t>Infrastructure Architect</t>
  </si>
  <si>
    <t>Infrastructure Technician</t>
  </si>
  <si>
    <t>Production Management Architect</t>
  </si>
  <si>
    <t>Production Management Programmer</t>
  </si>
  <si>
    <t>Architect Order Management</t>
  </si>
  <si>
    <t>Programmer Order Management 1</t>
  </si>
  <si>
    <t>Programmer Order Management 2</t>
  </si>
  <si>
    <t>Training Manager</t>
  </si>
  <si>
    <t>LISTING_TITLE, LISTING_PRICE, LISTING_M2, LISTING_PIECES, LISTING_NEIGHBORHOOD, LINK_TO_LISTING</t>
  </si>
  <si>
    <t>LISTING_TITLE</t>
  </si>
  <si>
    <t>LISTING_PRICE</t>
  </si>
  <si>
    <t>LISTING_M2</t>
  </si>
  <si>
    <t>LISTING_PIECES</t>
  </si>
  <si>
    <t>LISTING_NEIGHBORHOOD</t>
  </si>
  <si>
    <t>LINK_TO_LISTING</t>
  </si>
  <si>
    <t>self.LISTING_TITLE = LISTING_TITLE</t>
  </si>
  <si>
    <t>self.LISTING_PRICE = LISTING_PRICE</t>
  </si>
  <si>
    <t>self.LISTING_M2 = LISTING_M2</t>
  </si>
  <si>
    <t>self.LISTING_PIECES = LISTING_PIECES</t>
  </si>
  <si>
    <t>self.LISTING_NEIGHBORHOOD = LISTING_NEIGHBORHOOD</t>
  </si>
  <si>
    <t>self.LINK_TO_LISTING = LINK_TO_LISTING</t>
  </si>
  <si>
    <t xml:space="preserve">immeuble.LISTING_TITLE </t>
  </si>
  <si>
    <t xml:space="preserve">immeuble.LISTING_PRICE </t>
  </si>
  <si>
    <t xml:space="preserve"> LISTING_PRICE</t>
  </si>
  <si>
    <t xml:space="preserve">immeuble.LISTING_M2 </t>
  </si>
  <si>
    <t xml:space="preserve"> LISTING_M2</t>
  </si>
  <si>
    <t xml:space="preserve">immeuble.LISTING_PIECES </t>
  </si>
  <si>
    <t xml:space="preserve"> LISTING_PIECES</t>
  </si>
  <si>
    <t xml:space="preserve">immeuble.LISTING_NEIGHBORHOOD </t>
  </si>
  <si>
    <t xml:space="preserve"> LISTING_NEIGHBORHOOD</t>
  </si>
  <si>
    <t xml:space="preserve">immeuble.LINK_TO_LISTING </t>
  </si>
  <si>
    <t xml:space="preserve"> LINK_TO_LISTING</t>
  </si>
  <si>
    <t xml:space="preserve">LISTING_TITLE </t>
  </si>
  <si>
    <t xml:space="preserve">LISTING_TITLE  =  immeuble.LISTING_TITLE </t>
  </si>
  <si>
    <t>FACTURE CARTE DU 090119 CARREFOUR VILLE CARTE 4974XXXX</t>
  </si>
  <si>
    <t>FACTURE CARTE DU 070119 AMAZON.FR/PREM PAYLI2469664/ C</t>
  </si>
  <si>
    <t>REMBOURST CB DU 080119 AMAZON.FR/PREM PA</t>
  </si>
  <si>
    <t>FACTURE CARTE DU 080119 LIDL 3390 LE KREMLIN BI CARTE</t>
  </si>
  <si>
    <t>FACTURE CARTE DU 070119 CARREFOUR VILLE CARTE 4974XXXX</t>
  </si>
  <si>
    <t>FACTURE CARTE DU 070119 AUCHAN KREMLIN LE KREMLIN BI C</t>
  </si>
  <si>
    <t>FACTURE CARTE DU 040119 RATP PARIS CARTE 4974XXXXXXXX8</t>
  </si>
  <si>
    <t>FACTURE CARTE DU 040119 AMAZON PAYMENTS PAYLI2441535/</t>
  </si>
  <si>
    <t>FACTURE CARTE DU 050119 CARREFOUR VILLE CARTE 4974XXXX</t>
  </si>
  <si>
    <t>FACTURE CARTE DU 060119 AUCHAN KREMLIN LE KREMLIN BI C</t>
  </si>
  <si>
    <t>FACTURE CARTE DU 040119 CARREFOUR VILLE CARTE 4974XXXX</t>
  </si>
  <si>
    <t>FACTURE CARTE DU 030119 CARREFOUR VILLE CARTE 4974XXXX</t>
  </si>
  <si>
    <t>RETRAIT DAB 02/01/19 67 AVENUE DE ST FR VILLE CARTE</t>
  </si>
  <si>
    <t>FACTURE CARTE DU 020119 CARREFOUR VILLE CARTE 4974XXXX</t>
  </si>
  <si>
    <t>FACTURE CARTE DU 291218 RATP PARIS CARTE 4974XXXXXXXX8</t>
  </si>
  <si>
    <t>FACTURE CARTE DU 291218 CARREFOUR VILLE CARTE 4974XXXX</t>
  </si>
  <si>
    <t>PRLV SEPA FREE MOBILE ECH/281218 ID EMETTEUR/FR07Z</t>
  </si>
  <si>
    <t>FACTURE CARTE DU 261218 LIDL 3390 LE KREMLIN BI CARTE</t>
  </si>
  <si>
    <t>FACTURE CARTE DU 261218 ACTION 4267 CARTE 4974XXXXXXXX</t>
  </si>
  <si>
    <t>FACTURE CARTE DU 261218 RATP PARIS CARTE 4974XXXXXXXX8</t>
  </si>
  <si>
    <t>RETRAIT DAB 25/12/18 67 AVENUE DE ST FR VILLE CARTE</t>
  </si>
  <si>
    <t>FACTURE CARTE DU 211218 LE TERMINUS VILLEJUIF CARTE 49</t>
  </si>
  <si>
    <t>FACTURE CARTE DU 221218 AUCHAN KREMLIN LE KREMLIN BI C</t>
  </si>
  <si>
    <t>FACTURE CARTE DU 221218 CARREFOUR VILLE CARTE 4974XXXX</t>
  </si>
  <si>
    <t>FACTURE CARTE DU 211218 CARREFOUR VILLE CARTE 4974XXXX</t>
  </si>
  <si>
    <t>FACTURE CARTE DU 201218 CARREFOUR VILLE CARTE 4974XXXX</t>
  </si>
  <si>
    <t>FACTURE CARTE DU 191218 LIDL 3390 LE KREMLIN BI CARTE</t>
  </si>
  <si>
    <t>FACTURE CARTE DU 181218 PHARMACIE OKABE LE KREMLIN BI</t>
  </si>
  <si>
    <t>FACTURE CARTE DU 181218 AUCHAN KREMLIN LE KREMLIN BI C</t>
  </si>
  <si>
    <t>FACTURE CARTE DU 181218 CROCUS CAFE LE KREMLIN BI CART</t>
  </si>
  <si>
    <t>FACTURE CARTE DU 171218 GOEURO CARTE 4974XXXXXXXX8069</t>
  </si>
  <si>
    <t>FACTURE CARTE DU 171218 RATP PARIS CARTE 4974XXXXXXXX8</t>
  </si>
  <si>
    <t>FACTURE CARTE DU 171218 CARREFOUR VILLE CARTE 4974XXXX</t>
  </si>
  <si>
    <t>FACTURE CARTE DU 171218 DIAGONALE LE KREMLIN BI CARTE</t>
  </si>
  <si>
    <t>FACTURE CARTE DU 141218 COPIES DISCOUNT PARIS CARTE 49</t>
  </si>
  <si>
    <t>PRLV SEPA CARDIF IARD ECH/171218 ID EMETTEUR/FR88Z</t>
  </si>
  <si>
    <t>FACTURE CARTE DU 151218 CARREFOUR VILLE CARTE 4974XXXX</t>
  </si>
  <si>
    <t>FACTURE CARTE DU 151218 AUCHAN KREMLIN LE KREMLIN BI C</t>
  </si>
  <si>
    <t>FACTURE CARTE DU 131218 LIDL 3390 LE KREMLIN BI CARTE</t>
  </si>
  <si>
    <t>FACTURE CARTE DU 121218 CARREFOUR VILLE CARTE 4974XXXX</t>
  </si>
  <si>
    <t>FACTURE CARTE DU 111218 ACTION 4267 CARTE 4974XXXXXXXX</t>
  </si>
  <si>
    <t>FACTURE CARTE DU 111218 CROCUS CAFE LE KREMLIN BI CART</t>
  </si>
  <si>
    <t>FACTURE CARTE DU 101218 RATP PARIS CARTE 4974XXXXXXXX8</t>
  </si>
  <si>
    <t>FACTURE CARTE DU 081218 VILLETTE SUD LE KREMLIN BI CAR</t>
  </si>
  <si>
    <t>FACTURE CARTE DU 081218 CARREFOUR VILLE CARTE 4974XXXX</t>
  </si>
  <si>
    <t>FACTURE CARTE DU 071218 GOOGLE *BESTFRE CARTE 4974XXXX</t>
  </si>
  <si>
    <t>dfvdf</t>
  </si>
  <si>
    <t>dsd</t>
  </si>
  <si>
    <t>dfdf</t>
  </si>
  <si>
    <t>gfg</t>
  </si>
  <si>
    <t xml:space="preserve">LISTING_PRICE =  immeuble.LISTING_PRICE </t>
  </si>
  <si>
    <t xml:space="preserve">LISTING_M2 =  immeuble.LISTING_M2 </t>
  </si>
  <si>
    <t xml:space="preserve">LISTING_PIECES =  immeuble.LISTING_PIECES </t>
  </si>
  <si>
    <t xml:space="preserve">LISTING_NEIGHBORHOOD =  immeuble.LISTING_NEIGHBORHOOD </t>
  </si>
  <si>
    <t xml:space="preserve">LINK_TO_LISTING =  immeuble.LINK_TO_LISTING </t>
  </si>
  <si>
    <t xml:space="preserve"> listing_title</t>
  </si>
  <si>
    <t xml:space="preserve"> listing_price</t>
  </si>
  <si>
    <t xml:space="preserve"> listing_m2</t>
  </si>
  <si>
    <t xml:space="preserve"> listing_pieces</t>
  </si>
  <si>
    <t xml:space="preserve"> listing_neighborhood</t>
  </si>
  <si>
    <t xml:space="preserve"> link_to_listing</t>
  </si>
  <si>
    <t>self</t>
  </si>
  <si>
    <t xml:space="preserve">listing_title </t>
  </si>
  <si>
    <t xml:space="preserve">listing_price </t>
  </si>
  <si>
    <t xml:space="preserve">listing_m2 </t>
  </si>
  <si>
    <t xml:space="preserve">listing_pieces </t>
  </si>
  <si>
    <t xml:space="preserve">listing_neighborhood </t>
  </si>
  <si>
    <t xml:space="preserve">link_to_listing </t>
  </si>
  <si>
    <t>request.form[' listing_title']</t>
  </si>
  <si>
    <t>request.form[' listing_price']</t>
  </si>
  <si>
    <t>request.form[' listing_m2']</t>
  </si>
  <si>
    <t>request.form[' listing_pieces']</t>
  </si>
  <si>
    <t>request.form[' listing_neighborhood']</t>
  </si>
  <si>
    <t>request.form[' link_to_listing']</t>
  </si>
  <si>
    <t>request.form['listing_title']</t>
  </si>
  <si>
    <t xml:space="preserve"> request.form['listing_price']</t>
  </si>
  <si>
    <t xml:space="preserve"> request.form['listing_m2']</t>
  </si>
  <si>
    <t xml:space="preserve"> request.form['listing_pieces']</t>
  </si>
  <si>
    <t xml:space="preserve"> request.form['listing_neighborhood']</t>
  </si>
  <si>
    <t xml:space="preserve"> request.form['link_to_listing']</t>
  </si>
  <si>
    <t xml:space="preserve"> or not </t>
  </si>
  <si>
    <t>listing_title</t>
  </si>
  <si>
    <t>listing_price</t>
  </si>
  <si>
    <t>listing_m2</t>
  </si>
  <si>
    <t>listing_pieces</t>
  </si>
  <si>
    <t>listing_neighborhood</t>
  </si>
  <si>
    <t>link_to_listing</t>
  </si>
  <si>
    <t>listing_title_up</t>
  </si>
  <si>
    <t>listing_price_up</t>
  </si>
  <si>
    <t>listing_m2_up</t>
  </si>
  <si>
    <t>listing_pieces_up</t>
  </si>
  <si>
    <t>listing_neighborhood_up</t>
  </si>
  <si>
    <t>link_to_listing_up</t>
  </si>
  <si>
    <t>request.args.get['listing_title_up'],</t>
  </si>
  <si>
    <t>request.args.get['listing_price_up'],</t>
  </si>
  <si>
    <t>request.args.get['listing_m2_up'],</t>
  </si>
  <si>
    <t>request.args.get['listing_pieces_up'],</t>
  </si>
  <si>
    <t>request.args.get['listing_neighborhood_up'],</t>
  </si>
  <si>
    <t>request.args.get['link_to_listing_up'],</t>
  </si>
  <si>
    <t>listing_title_up =  request.args.get['listing_title_up']</t>
  </si>
  <si>
    <t>listing_price_up =  request.args.get['listing_price_up']</t>
  </si>
  <si>
    <t>listing_m2_up =  request.args.get['listing_m2_up']</t>
  </si>
  <si>
    <t>listing_pieces_up =  request.args.get['listing_pieces_up']</t>
  </si>
  <si>
    <t>listing_neighborhood_up =  request.args.get['listing_neighborhood_up']</t>
  </si>
  <si>
    <t>link_to_listing_up =  request.args.get['link_to_listing_up']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</si>
</sst>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767676"/>
      <name val="Arial"/>
      <family val="2"/>
    </font>
    <font>
      <sz val="11"/>
      <color rgb="FF5DC66A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DCDFE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16" fontId="1" fillId="0" borderId="0" xfId="0" applyNumberFormat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8" fontId="0" fillId="0" borderId="0" xfId="0" applyNumberFormat="1"/>
    <xf numFmtId="8" fontId="1" fillId="0" borderId="0" xfId="0" applyNumberFormat="1" applyFont="1" applyAlignment="1">
      <alignment horizontal="right" vertical="center" wrapText="1"/>
    </xf>
    <xf numFmtId="8" fontId="1" fillId="0" borderId="1" xfId="0" applyNumberFormat="1" applyFont="1" applyBorder="1" applyAlignment="1">
      <alignment horizontal="right" vertical="center" wrapText="1"/>
    </xf>
    <xf numFmtId="8" fontId="2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9"/>
  <sheetViews>
    <sheetView workbookViewId="0">
      <pane ySplit="1" topLeftCell="A8" activePane="bottomLeft" state="frozen"/>
      <selection activeCell="C1" sqref="C1"/>
      <selection pane="bottomLeft" activeCell="D18" sqref="D18:D19"/>
    </sheetView>
  </sheetViews>
  <sheetFormatPr defaultRowHeight="15" x14ac:dyDescent="0.25"/>
  <cols>
    <col min="1" max="1" width="2.85546875" customWidth="1"/>
    <col min="2" max="2" width="30.28515625" bestFit="1" customWidth="1"/>
    <col min="4" max="4" width="16.7109375" customWidth="1"/>
    <col min="5" max="6" width="16.7109375" hidden="1" customWidth="1"/>
    <col min="7" max="12" width="16.7109375" customWidth="1"/>
  </cols>
  <sheetData>
    <row r="1" spans="2:23" ht="63.75" customHeight="1" x14ac:dyDescent="0.25"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</row>
    <row r="2" spans="2:23" x14ac:dyDescent="0.25">
      <c r="B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P2" t="s">
        <v>1</v>
      </c>
      <c r="Q2" t="s">
        <v>28</v>
      </c>
    </row>
    <row r="3" spans="2:23" x14ac:dyDescent="0.25">
      <c r="B3" t="s">
        <v>10</v>
      </c>
      <c r="C3">
        <v>10</v>
      </c>
      <c r="D3" t="s">
        <v>11</v>
      </c>
      <c r="E3">
        <v>1</v>
      </c>
      <c r="F3" t="s">
        <v>12</v>
      </c>
      <c r="P3" t="s">
        <v>2</v>
      </c>
      <c r="Q3" t="s">
        <v>29</v>
      </c>
    </row>
    <row r="4" spans="2:23" x14ac:dyDescent="0.25">
      <c r="B4" t="s">
        <v>13</v>
      </c>
      <c r="C4">
        <v>10</v>
      </c>
      <c r="D4">
        <v>1</v>
      </c>
      <c r="F4" t="s">
        <v>14</v>
      </c>
      <c r="P4" t="s">
        <v>3</v>
      </c>
      <c r="Q4" t="s">
        <v>30</v>
      </c>
    </row>
    <row r="5" spans="2:23" x14ac:dyDescent="0.25">
      <c r="B5" t="s">
        <v>15</v>
      </c>
      <c r="C5">
        <v>10</v>
      </c>
      <c r="D5" t="s">
        <v>11</v>
      </c>
      <c r="E5" t="s">
        <v>11</v>
      </c>
      <c r="F5">
        <v>1</v>
      </c>
      <c r="P5" t="s">
        <v>4</v>
      </c>
      <c r="Q5" t="s">
        <v>31</v>
      </c>
    </row>
    <row r="6" spans="2:23" x14ac:dyDescent="0.25">
      <c r="B6" t="s">
        <v>16</v>
      </c>
      <c r="C6">
        <v>5</v>
      </c>
      <c r="D6" t="s">
        <v>14</v>
      </c>
      <c r="E6" t="s">
        <v>17</v>
      </c>
      <c r="F6" t="s">
        <v>14</v>
      </c>
      <c r="P6" t="s">
        <v>5</v>
      </c>
      <c r="Q6" t="s">
        <v>32</v>
      </c>
    </row>
    <row r="7" spans="2:23" x14ac:dyDescent="0.25">
      <c r="B7" t="s">
        <v>18</v>
      </c>
      <c r="P7" t="s">
        <v>6</v>
      </c>
      <c r="Q7" t="s">
        <v>33</v>
      </c>
    </row>
    <row r="8" spans="2:23" x14ac:dyDescent="0.25">
      <c r="B8" t="s">
        <v>19</v>
      </c>
      <c r="C8">
        <v>20</v>
      </c>
      <c r="D8" t="s">
        <v>12</v>
      </c>
      <c r="G8">
        <v>1</v>
      </c>
      <c r="P8" t="s">
        <v>7</v>
      </c>
      <c r="Q8" t="s">
        <v>34</v>
      </c>
    </row>
    <row r="9" spans="2:23" x14ac:dyDescent="0.25">
      <c r="B9" t="s">
        <v>20</v>
      </c>
      <c r="C9">
        <v>25</v>
      </c>
      <c r="D9" t="s">
        <v>12</v>
      </c>
      <c r="G9">
        <v>1</v>
      </c>
      <c r="H9" t="s">
        <v>11</v>
      </c>
      <c r="P9" t="s">
        <v>8</v>
      </c>
      <c r="Q9" t="s">
        <v>35</v>
      </c>
    </row>
    <row r="10" spans="2:23" x14ac:dyDescent="0.25">
      <c r="B10" t="s">
        <v>21</v>
      </c>
      <c r="C10">
        <v>60</v>
      </c>
      <c r="D10" t="s">
        <v>12</v>
      </c>
      <c r="G10" t="s">
        <v>11</v>
      </c>
      <c r="H10">
        <v>1</v>
      </c>
      <c r="P10" t="s">
        <v>9</v>
      </c>
      <c r="Q10" t="s">
        <v>36</v>
      </c>
    </row>
    <row r="11" spans="2:23" x14ac:dyDescent="0.25">
      <c r="B11" t="s">
        <v>22</v>
      </c>
      <c r="C11">
        <v>5</v>
      </c>
      <c r="D11" t="s">
        <v>14</v>
      </c>
      <c r="G11" t="s">
        <v>11</v>
      </c>
      <c r="H11">
        <v>1</v>
      </c>
    </row>
    <row r="12" spans="2:23" x14ac:dyDescent="0.25">
      <c r="B12" t="s">
        <v>23</v>
      </c>
    </row>
    <row r="13" spans="2:23" x14ac:dyDescent="0.25">
      <c r="B13" t="s">
        <v>19</v>
      </c>
      <c r="C13">
        <v>30</v>
      </c>
      <c r="D13" t="s">
        <v>12</v>
      </c>
      <c r="I13">
        <v>1</v>
      </c>
      <c r="O13" t="s">
        <v>1</v>
      </c>
      <c r="P13" t="s">
        <v>2</v>
      </c>
      <c r="Q13" t="s">
        <v>3</v>
      </c>
      <c r="R13" t="s">
        <v>4</v>
      </c>
      <c r="S13" t="s">
        <v>5</v>
      </c>
      <c r="T13" t="s">
        <v>6</v>
      </c>
      <c r="U13" t="s">
        <v>7</v>
      </c>
      <c r="V13" t="s">
        <v>8</v>
      </c>
      <c r="W13" t="s">
        <v>9</v>
      </c>
    </row>
    <row r="14" spans="2:23" x14ac:dyDescent="0.25">
      <c r="B14" t="s">
        <v>20</v>
      </c>
      <c r="C14">
        <v>40</v>
      </c>
      <c r="D14" t="s">
        <v>12</v>
      </c>
      <c r="I14">
        <v>1</v>
      </c>
      <c r="J14" t="s">
        <v>11</v>
      </c>
      <c r="O14" t="s">
        <v>28</v>
      </c>
      <c r="P14" t="s">
        <v>29</v>
      </c>
      <c r="Q14" t="s">
        <v>30</v>
      </c>
      <c r="R14" t="s">
        <v>31</v>
      </c>
      <c r="S14" t="s">
        <v>32</v>
      </c>
      <c r="T14" t="s">
        <v>33</v>
      </c>
      <c r="U14" t="s">
        <v>34</v>
      </c>
      <c r="V14" t="s">
        <v>35</v>
      </c>
      <c r="W14" t="s">
        <v>36</v>
      </c>
    </row>
    <row r="15" spans="2:23" x14ac:dyDescent="0.25">
      <c r="B15" t="s">
        <v>21</v>
      </c>
      <c r="C15">
        <v>70</v>
      </c>
      <c r="D15" t="s">
        <v>12</v>
      </c>
      <c r="I15" t="s">
        <v>11</v>
      </c>
      <c r="J15">
        <v>1</v>
      </c>
      <c r="K15">
        <v>1</v>
      </c>
    </row>
    <row r="16" spans="2:23" x14ac:dyDescent="0.25">
      <c r="B16" t="s">
        <v>22</v>
      </c>
      <c r="C16">
        <v>5</v>
      </c>
      <c r="D16" t="s">
        <v>14</v>
      </c>
      <c r="I16" t="s">
        <v>11</v>
      </c>
      <c r="J16">
        <v>1</v>
      </c>
      <c r="K16">
        <v>1</v>
      </c>
    </row>
    <row r="17" spans="2:12" x14ac:dyDescent="0.25">
      <c r="B17" t="s">
        <v>24</v>
      </c>
    </row>
    <row r="18" spans="2:12" x14ac:dyDescent="0.25">
      <c r="B18" t="s">
        <v>25</v>
      </c>
      <c r="C18">
        <v>30</v>
      </c>
      <c r="D18" t="s">
        <v>14</v>
      </c>
      <c r="L18">
        <v>1</v>
      </c>
    </row>
    <row r="19" spans="2:12" x14ac:dyDescent="0.25">
      <c r="B19" t="s">
        <v>26</v>
      </c>
      <c r="C19">
        <v>30</v>
      </c>
      <c r="D19" t="s">
        <v>27</v>
      </c>
      <c r="H19" t="s">
        <v>14</v>
      </c>
      <c r="J19" t="s">
        <v>14</v>
      </c>
      <c r="L19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73"/>
  <sheetViews>
    <sheetView tabSelected="1" topLeftCell="F61" workbookViewId="0">
      <selection activeCell="M68" sqref="M68:M73"/>
    </sheetView>
  </sheetViews>
  <sheetFormatPr defaultRowHeight="15" x14ac:dyDescent="0.25"/>
  <cols>
    <col min="8" max="8" width="53" bestFit="1" customWidth="1"/>
    <col min="9" max="9" width="23.7109375" bestFit="1" customWidth="1"/>
  </cols>
  <sheetData>
    <row r="2" spans="2:20" x14ac:dyDescent="0.25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P2" t="s">
        <v>50</v>
      </c>
      <c r="Q2" t="s">
        <v>61</v>
      </c>
      <c r="S2" t="str">
        <f>CONCATENATE(Q2," =  ",P2)</f>
        <v xml:space="preserve">LISTING_TITLE  =  immeuble.LISTING_TITLE </v>
      </c>
    </row>
    <row r="3" spans="2:20" x14ac:dyDescent="0.25">
      <c r="P3" t="s">
        <v>51</v>
      </c>
      <c r="Q3" t="s">
        <v>52</v>
      </c>
      <c r="S3" t="str">
        <f t="shared" ref="S3:S7" si="0">CONCATENATE(Q3," =  ",P3)</f>
        <v xml:space="preserve"> LISTING_PRICE =  immeuble.LISTING_PRICE </v>
      </c>
    </row>
    <row r="4" spans="2:20" x14ac:dyDescent="0.25">
      <c r="B4" t="s">
        <v>38</v>
      </c>
      <c r="P4" t="s">
        <v>53</v>
      </c>
      <c r="Q4" t="s">
        <v>54</v>
      </c>
      <c r="S4" t="str">
        <f t="shared" si="0"/>
        <v xml:space="preserve"> LISTING_M2 =  immeuble.LISTING_M2 </v>
      </c>
    </row>
    <row r="5" spans="2:20" x14ac:dyDescent="0.25">
      <c r="B5" t="s">
        <v>39</v>
      </c>
      <c r="P5" t="s">
        <v>55</v>
      </c>
      <c r="Q5" t="s">
        <v>56</v>
      </c>
      <c r="S5" t="str">
        <f t="shared" si="0"/>
        <v xml:space="preserve"> LISTING_PIECES =  immeuble.LISTING_PIECES </v>
      </c>
    </row>
    <row r="6" spans="2:20" x14ac:dyDescent="0.25">
      <c r="B6" t="s">
        <v>40</v>
      </c>
      <c r="P6" t="s">
        <v>57</v>
      </c>
      <c r="Q6" t="s">
        <v>58</v>
      </c>
      <c r="S6" t="str">
        <f t="shared" si="0"/>
        <v xml:space="preserve"> LISTING_NEIGHBORHOOD =  immeuble.LISTING_NEIGHBORHOOD </v>
      </c>
    </row>
    <row r="7" spans="2:20" x14ac:dyDescent="0.25">
      <c r="B7" t="s">
        <v>41</v>
      </c>
      <c r="P7" t="s">
        <v>59</v>
      </c>
      <c r="Q7" t="s">
        <v>60</v>
      </c>
      <c r="S7" t="str">
        <f t="shared" si="0"/>
        <v xml:space="preserve"> LINK_TO_LISTING =  immeuble.LINK_TO_LISTING </v>
      </c>
    </row>
    <row r="8" spans="2:20" x14ac:dyDescent="0.25">
      <c r="B8" t="s">
        <v>42</v>
      </c>
    </row>
    <row r="9" spans="2:20" x14ac:dyDescent="0.25">
      <c r="B9" t="s">
        <v>43</v>
      </c>
      <c r="P9" t="s">
        <v>62</v>
      </c>
      <c r="T9" t="str">
        <f>LOWER(P9)</f>
        <v xml:space="preserve">listing_title  =  immeuble.listing_title </v>
      </c>
    </row>
    <row r="10" spans="2:20" x14ac:dyDescent="0.25">
      <c r="P10" t="s">
        <v>113</v>
      </c>
      <c r="T10" t="str">
        <f t="shared" ref="T10:T14" si="1">LOWER(P10)</f>
        <v xml:space="preserve">listing_price =  immeuble.listing_price </v>
      </c>
    </row>
    <row r="11" spans="2:20" x14ac:dyDescent="0.25">
      <c r="B11" t="str">
        <f>CONCATENATE("self.",B4," = ",B4)</f>
        <v>self.LISTING_TITLE = LISTING_TITLE</v>
      </c>
      <c r="H11" t="s">
        <v>44</v>
      </c>
      <c r="J11" t="str">
        <f>LOWER(H11)</f>
        <v>self.listing_title = listing_title</v>
      </c>
      <c r="P11" t="s">
        <v>114</v>
      </c>
      <c r="T11" t="str">
        <f t="shared" si="1"/>
        <v xml:space="preserve">listing_m2 =  immeuble.listing_m2 </v>
      </c>
    </row>
    <row r="12" spans="2:20" x14ac:dyDescent="0.25">
      <c r="B12" t="str">
        <f t="shared" ref="B12:B18" si="2">CONCATENATE("self.",B5," = ",B5)</f>
        <v>self.LISTING_PRICE = LISTING_PRICE</v>
      </c>
      <c r="H12" t="s">
        <v>45</v>
      </c>
      <c r="J12" t="str">
        <f t="shared" ref="J12:J16" si="3">LOWER(H12)</f>
        <v>self.listing_price = listing_price</v>
      </c>
      <c r="P12" t="s">
        <v>115</v>
      </c>
      <c r="T12" t="str">
        <f t="shared" si="1"/>
        <v xml:space="preserve">listing_pieces =  immeuble.listing_pieces </v>
      </c>
    </row>
    <row r="13" spans="2:20" x14ac:dyDescent="0.25">
      <c r="B13" t="str">
        <f t="shared" si="2"/>
        <v>self.LISTING_M2 = LISTING_M2</v>
      </c>
      <c r="H13" t="s">
        <v>46</v>
      </c>
      <c r="J13" t="str">
        <f t="shared" si="3"/>
        <v>self.listing_m2 = listing_m2</v>
      </c>
      <c r="P13" t="s">
        <v>116</v>
      </c>
      <c r="T13" t="str">
        <f t="shared" si="1"/>
        <v xml:space="preserve">listing_neighborhood =  immeuble.listing_neighborhood </v>
      </c>
    </row>
    <row r="14" spans="2:20" x14ac:dyDescent="0.25">
      <c r="B14" t="str">
        <f t="shared" si="2"/>
        <v>self.LISTING_PIECES = LISTING_PIECES</v>
      </c>
      <c r="H14" t="s">
        <v>47</v>
      </c>
      <c r="J14" t="str">
        <f t="shared" si="3"/>
        <v>self.listing_pieces = listing_pieces</v>
      </c>
      <c r="P14" t="s">
        <v>117</v>
      </c>
      <c r="T14" t="str">
        <f t="shared" si="1"/>
        <v xml:space="preserve">link_to_listing =  immeuble.link_to_listing </v>
      </c>
    </row>
    <row r="15" spans="2:20" x14ac:dyDescent="0.25">
      <c r="B15" t="str">
        <f t="shared" si="2"/>
        <v>self.LISTING_NEIGHBORHOOD = LISTING_NEIGHBORHOOD</v>
      </c>
      <c r="H15" t="s">
        <v>48</v>
      </c>
      <c r="J15" t="str">
        <f t="shared" si="3"/>
        <v>self.listing_neighborhood = listing_neighborhood</v>
      </c>
    </row>
    <row r="16" spans="2:20" x14ac:dyDescent="0.25">
      <c r="B16" t="str">
        <f t="shared" si="2"/>
        <v>self.LINK_TO_LISTING = LINK_TO_LISTING</v>
      </c>
      <c r="H16" t="s">
        <v>49</v>
      </c>
      <c r="J16" t="str">
        <f t="shared" si="3"/>
        <v>self.link_to_listing = link_to_listing</v>
      </c>
    </row>
    <row r="19" spans="8:27" x14ac:dyDescent="0.25">
      <c r="H19" t="s">
        <v>37</v>
      </c>
      <c r="J19" t="str">
        <f>LOWER(H19)</f>
        <v>listing_title, listing_price, listing_m2, listing_pieces, listing_neighborhood, link_to_listing</v>
      </c>
    </row>
    <row r="22" spans="8:27" x14ac:dyDescent="0.25">
      <c r="H22" t="s">
        <v>124</v>
      </c>
      <c r="I22" t="s">
        <v>125</v>
      </c>
      <c r="K22" t="s">
        <v>118</v>
      </c>
      <c r="N22" t="str">
        <f>CONCATENATE(K22," =  db.Column(db.String(200))")</f>
        <v xml:space="preserve"> listing_title =  db.Column(db.String(200))</v>
      </c>
    </row>
    <row r="23" spans="8:27" x14ac:dyDescent="0.25">
      <c r="H23" t="s">
        <v>124</v>
      </c>
      <c r="I23" t="s">
        <v>126</v>
      </c>
      <c r="K23" t="s">
        <v>119</v>
      </c>
      <c r="N23" t="str">
        <f t="shared" ref="N23:N27" si="4">CONCATENATE(K23," =  db.Column(db.String(200))")</f>
        <v xml:space="preserve"> listing_price =  db.Column(db.String(200))</v>
      </c>
    </row>
    <row r="24" spans="8:27" x14ac:dyDescent="0.25">
      <c r="H24" t="s">
        <v>124</v>
      </c>
      <c r="I24" t="s">
        <v>127</v>
      </c>
      <c r="K24" t="s">
        <v>120</v>
      </c>
      <c r="N24" t="str">
        <f t="shared" si="4"/>
        <v xml:space="preserve"> listing_m2 =  db.Column(db.String(200))</v>
      </c>
    </row>
    <row r="25" spans="8:27" x14ac:dyDescent="0.25">
      <c r="H25" t="s">
        <v>124</v>
      </c>
      <c r="I25" t="s">
        <v>128</v>
      </c>
      <c r="K25" t="s">
        <v>121</v>
      </c>
      <c r="N25" t="str">
        <f t="shared" si="4"/>
        <v xml:space="preserve"> listing_pieces =  db.Column(db.String(200))</v>
      </c>
    </row>
    <row r="26" spans="8:27" x14ac:dyDescent="0.25">
      <c r="H26" t="s">
        <v>124</v>
      </c>
      <c r="I26" t="s">
        <v>129</v>
      </c>
      <c r="K26" t="s">
        <v>122</v>
      </c>
      <c r="N26" t="str">
        <f t="shared" si="4"/>
        <v xml:space="preserve"> listing_neighborhood =  db.Column(db.String(200))</v>
      </c>
    </row>
    <row r="27" spans="8:27" x14ac:dyDescent="0.25">
      <c r="H27" t="s">
        <v>124</v>
      </c>
      <c r="I27" t="s">
        <v>130</v>
      </c>
      <c r="K27" t="s">
        <v>123</v>
      </c>
      <c r="N27" t="str">
        <f t="shared" si="4"/>
        <v xml:space="preserve"> link_to_listing =  db.Column(db.String(200))</v>
      </c>
      <c r="U27" t="s">
        <v>143</v>
      </c>
    </row>
    <row r="28" spans="8:27" x14ac:dyDescent="0.25">
      <c r="H28" t="str">
        <f t="shared" ref="H25:H29" si="5">LOWER(F28)</f>
        <v/>
      </c>
    </row>
    <row r="29" spans="8:27" x14ac:dyDescent="0.25">
      <c r="H29" t="str">
        <f t="shared" si="5"/>
        <v/>
      </c>
      <c r="V29" t="s">
        <v>137</v>
      </c>
      <c r="W29" t="s">
        <v>138</v>
      </c>
      <c r="X29" t="s">
        <v>139</v>
      </c>
      <c r="Y29" t="s">
        <v>140</v>
      </c>
      <c r="Z29" t="s">
        <v>141</v>
      </c>
      <c r="AA29" t="s">
        <v>142</v>
      </c>
    </row>
    <row r="31" spans="8:27" x14ac:dyDescent="0.25">
      <c r="V31" t="str">
        <f>CONCATENATE(V29,U27,W29,U27,X29,U27,Y29,U27,Z29,U27,AA29)</f>
        <v>request.form['listing_title'] or not  request.form['listing_price'] or not  request.form['listing_m2'] or not  request.form['listing_pieces'] or not  request.form['listing_neighborhood'] or not  request.form['link_to_listing']</v>
      </c>
    </row>
    <row r="33" spans="9:14" x14ac:dyDescent="0.25">
      <c r="I33" t="s">
        <v>118</v>
      </c>
      <c r="J33" t="str">
        <f>CONCATENATE("request.form['",I33,"']")</f>
        <v>request.form[' listing_title']</v>
      </c>
      <c r="N33" t="s">
        <v>131</v>
      </c>
    </row>
    <row r="34" spans="9:14" x14ac:dyDescent="0.25">
      <c r="I34" t="s">
        <v>119</v>
      </c>
      <c r="J34" t="str">
        <f t="shared" ref="J34:J38" si="6">CONCATENATE("request.form['",I34,"']")</f>
        <v>request.form[' listing_price']</v>
      </c>
      <c r="N34" t="s">
        <v>132</v>
      </c>
    </row>
    <row r="35" spans="9:14" x14ac:dyDescent="0.25">
      <c r="I35" t="s">
        <v>120</v>
      </c>
      <c r="J35" t="str">
        <f t="shared" si="6"/>
        <v>request.form[' listing_m2']</v>
      </c>
      <c r="N35" t="s">
        <v>133</v>
      </c>
    </row>
    <row r="36" spans="9:14" x14ac:dyDescent="0.25">
      <c r="I36" t="s">
        <v>121</v>
      </c>
      <c r="J36" t="str">
        <f t="shared" si="6"/>
        <v>request.form[' listing_pieces']</v>
      </c>
      <c r="N36" t="s">
        <v>134</v>
      </c>
    </row>
    <row r="37" spans="9:14" x14ac:dyDescent="0.25">
      <c r="I37" t="s">
        <v>122</v>
      </c>
      <c r="J37" t="str">
        <f t="shared" si="6"/>
        <v>request.form[' listing_neighborhood']</v>
      </c>
      <c r="N37" t="s">
        <v>135</v>
      </c>
    </row>
    <row r="38" spans="9:14" x14ac:dyDescent="0.25">
      <c r="I38" t="s">
        <v>123</v>
      </c>
      <c r="J38" t="str">
        <f t="shared" si="6"/>
        <v>request.form[' link_to_listing']</v>
      </c>
      <c r="N38" t="s">
        <v>136</v>
      </c>
    </row>
    <row r="44" spans="9:14" x14ac:dyDescent="0.25">
      <c r="I44" t="s">
        <v>144</v>
      </c>
      <c r="J44" t="str">
        <f>CONCATENATE("&lt;td&gt; {{immeuble.",I44,"}}&lt;/td&gt;")</f>
        <v>&lt;td&gt; {{immeuble.listing_title}}&lt;/td&gt;</v>
      </c>
    </row>
    <row r="45" spans="9:14" x14ac:dyDescent="0.25">
      <c r="I45" t="s">
        <v>145</v>
      </c>
      <c r="J45" t="str">
        <f t="shared" ref="J45:J49" si="7">CONCATENATE("&lt;td&gt; {{immeuble.",I45,"}}&lt;/td&gt;")</f>
        <v>&lt;td&gt; {{immeuble.listing_price}}&lt;/td&gt;</v>
      </c>
    </row>
    <row r="46" spans="9:14" x14ac:dyDescent="0.25">
      <c r="I46" t="s">
        <v>146</v>
      </c>
      <c r="J46" t="str">
        <f t="shared" si="7"/>
        <v>&lt;td&gt; {{immeuble.listing_m2}}&lt;/td&gt;</v>
      </c>
    </row>
    <row r="47" spans="9:14" x14ac:dyDescent="0.25">
      <c r="I47" t="s">
        <v>147</v>
      </c>
      <c r="J47" t="str">
        <f t="shared" si="7"/>
        <v>&lt;td&gt; {{immeuble.listing_pieces}}&lt;/td&gt;</v>
      </c>
    </row>
    <row r="48" spans="9:14" x14ac:dyDescent="0.25">
      <c r="I48" t="s">
        <v>148</v>
      </c>
      <c r="J48" t="str">
        <f t="shared" si="7"/>
        <v>&lt;td&gt; {{immeuble.listing_neighborhood}}&lt;/td&gt;</v>
      </c>
    </row>
    <row r="49" spans="9:17" x14ac:dyDescent="0.25">
      <c r="I49" t="s">
        <v>149</v>
      </c>
      <c r="J49" t="str">
        <f t="shared" si="7"/>
        <v>&lt;td&gt; {{immeuble.link_to_listing}}&lt;/td&gt;</v>
      </c>
    </row>
    <row r="51" spans="9:17" x14ac:dyDescent="0.25">
      <c r="I51" t="s">
        <v>144</v>
      </c>
      <c r="J51" t="str">
        <f>CONCATENATE("&lt;td&gt; {{immeuble.",I51,"}}&lt;/td&gt;")</f>
        <v>&lt;td&gt; {{immeuble.listing_title}}&lt;/td&gt;</v>
      </c>
    </row>
    <row r="52" spans="9:17" x14ac:dyDescent="0.25">
      <c r="I52" t="s">
        <v>145</v>
      </c>
      <c r="J52" t="str">
        <f t="shared" ref="J52:J56" si="8">CONCATENATE("&lt;td&gt; {{immeuble.",I52,"}}&lt;/td&gt;")</f>
        <v>&lt;td&gt; {{immeuble.listing_price}}&lt;/td&gt;</v>
      </c>
    </row>
    <row r="53" spans="9:17" x14ac:dyDescent="0.25">
      <c r="I53" t="s">
        <v>146</v>
      </c>
      <c r="J53" t="str">
        <f t="shared" si="8"/>
        <v>&lt;td&gt; {{immeuble.listing_m2}}&lt;/td&gt;</v>
      </c>
    </row>
    <row r="54" spans="9:17" x14ac:dyDescent="0.25">
      <c r="I54" t="s">
        <v>147</v>
      </c>
      <c r="J54" t="str">
        <f t="shared" si="8"/>
        <v>&lt;td&gt; {{immeuble.listing_pieces}}&lt;/td&gt;</v>
      </c>
    </row>
    <row r="55" spans="9:17" x14ac:dyDescent="0.25">
      <c r="I55" t="s">
        <v>148</v>
      </c>
      <c r="J55" t="str">
        <f t="shared" si="8"/>
        <v>&lt;td&gt; {{immeuble.listing_neighborhood}}&lt;/td&gt;</v>
      </c>
    </row>
    <row r="56" spans="9:17" x14ac:dyDescent="0.25">
      <c r="I56" t="s">
        <v>149</v>
      </c>
      <c r="J56" t="str">
        <f t="shared" si="8"/>
        <v>&lt;td&gt; {{immeuble.link_to_listing}}&lt;/td&gt;</v>
      </c>
    </row>
    <row r="59" spans="9:17" x14ac:dyDescent="0.25">
      <c r="I59" t="s">
        <v>150</v>
      </c>
      <c r="J59" t="str">
        <f>CONCATENATE("request.args.get['",I59,"'],")</f>
        <v>request.args.get['listing_title_up'],</v>
      </c>
      <c r="K59" t="s">
        <v>156</v>
      </c>
      <c r="O59" t="s">
        <v>162</v>
      </c>
      <c r="Q59" t="str">
        <f>CONCATENATE(I59,",")</f>
        <v>listing_title_up,</v>
      </c>
    </row>
    <row r="60" spans="9:17" x14ac:dyDescent="0.25">
      <c r="I60" t="s">
        <v>151</v>
      </c>
      <c r="J60" t="str">
        <f t="shared" ref="J60:K64" si="9">CONCATENATE("request.args.get['",I60,"'],")</f>
        <v>request.args.get['listing_price_up'],</v>
      </c>
      <c r="K60" t="s">
        <v>157</v>
      </c>
      <c r="O60" t="s">
        <v>163</v>
      </c>
      <c r="Q60" t="str">
        <f t="shared" ref="Q60:Q64" si="10">CONCATENATE(I60,",")</f>
        <v>listing_price_up,</v>
      </c>
    </row>
    <row r="61" spans="9:17" x14ac:dyDescent="0.25">
      <c r="I61" t="s">
        <v>152</v>
      </c>
      <c r="J61" t="str">
        <f t="shared" si="9"/>
        <v>request.args.get['listing_m2_up'],</v>
      </c>
      <c r="K61" t="s">
        <v>158</v>
      </c>
      <c r="O61" t="s">
        <v>164</v>
      </c>
      <c r="Q61" t="str">
        <f t="shared" si="10"/>
        <v>listing_m2_up,</v>
      </c>
    </row>
    <row r="62" spans="9:17" x14ac:dyDescent="0.25">
      <c r="I62" t="s">
        <v>153</v>
      </c>
      <c r="J62" t="str">
        <f t="shared" si="9"/>
        <v>request.args.get['listing_pieces_up'],</v>
      </c>
      <c r="K62" t="s">
        <v>159</v>
      </c>
      <c r="O62" t="s">
        <v>165</v>
      </c>
      <c r="Q62" t="str">
        <f t="shared" si="10"/>
        <v>listing_pieces_up,</v>
      </c>
    </row>
    <row r="63" spans="9:17" x14ac:dyDescent="0.25">
      <c r="I63" t="s">
        <v>154</v>
      </c>
      <c r="J63" t="str">
        <f t="shared" si="9"/>
        <v>request.args.get['listing_neighborhood_up'],</v>
      </c>
      <c r="K63" t="s">
        <v>160</v>
      </c>
      <c r="O63" t="s">
        <v>166</v>
      </c>
      <c r="Q63" t="str">
        <f t="shared" si="10"/>
        <v>listing_neighborhood_up,</v>
      </c>
    </row>
    <row r="64" spans="9:17" x14ac:dyDescent="0.25">
      <c r="I64" t="s">
        <v>155</v>
      </c>
      <c r="J64" t="str">
        <f t="shared" si="9"/>
        <v>request.args.get['link_to_listing_up'],</v>
      </c>
      <c r="K64" t="s">
        <v>161</v>
      </c>
      <c r="O64" t="s">
        <v>167</v>
      </c>
      <c r="Q64" t="str">
        <f t="shared" si="10"/>
        <v>link_to_listing_up,</v>
      </c>
    </row>
    <row r="68" spans="9:13" x14ac:dyDescent="0.25">
      <c r="I68" t="s">
        <v>144</v>
      </c>
      <c r="J68" t="str">
        <f>CONCATENATE("request.form['",I68,"']")</f>
        <v>request.form['listing_title']</v>
      </c>
      <c r="M68" t="str">
        <f>CONCATENATE("appart.",I68," = ",J68)</f>
        <v>appart.listing_title = request.form['listing_title']</v>
      </c>
    </row>
    <row r="69" spans="9:13" x14ac:dyDescent="0.25">
      <c r="I69" t="s">
        <v>145</v>
      </c>
      <c r="J69" t="str">
        <f t="shared" ref="J69:J73" si="11">CONCATENATE("request.form['",I69,"']")</f>
        <v>request.form['listing_price']</v>
      </c>
      <c r="M69" t="str">
        <f t="shared" ref="M69:M73" si="12">CONCATENATE("appart.",I69," = ",J69)</f>
        <v>appart.listing_price = request.form['listing_price']</v>
      </c>
    </row>
    <row r="70" spans="9:13" x14ac:dyDescent="0.25">
      <c r="I70" t="s">
        <v>146</v>
      </c>
      <c r="J70" t="str">
        <f t="shared" si="11"/>
        <v>request.form['listing_m2']</v>
      </c>
      <c r="M70" t="str">
        <f t="shared" si="12"/>
        <v>appart.listing_m2 = request.form['listing_m2']</v>
      </c>
    </row>
    <row r="71" spans="9:13" x14ac:dyDescent="0.25">
      <c r="I71" t="s">
        <v>147</v>
      </c>
      <c r="J71" t="str">
        <f t="shared" si="11"/>
        <v>request.form['listing_pieces']</v>
      </c>
      <c r="M71" t="str">
        <f t="shared" si="12"/>
        <v>appart.listing_pieces = request.form['listing_pieces']</v>
      </c>
    </row>
    <row r="72" spans="9:13" x14ac:dyDescent="0.25">
      <c r="I72" t="s">
        <v>148</v>
      </c>
      <c r="J72" t="str">
        <f t="shared" si="11"/>
        <v>request.form['listing_neighborhood']</v>
      </c>
      <c r="M72" t="str">
        <f t="shared" si="12"/>
        <v>appart.listing_neighborhood = request.form['listing_neighborhood']</v>
      </c>
    </row>
    <row r="73" spans="9:13" x14ac:dyDescent="0.25">
      <c r="I73" t="s">
        <v>149</v>
      </c>
      <c r="J73" t="str">
        <f t="shared" si="11"/>
        <v>request.form['link_to_listing']</v>
      </c>
      <c r="M73" t="str">
        <f t="shared" si="12"/>
        <v>appart.link_to_listing = request.form['link_to_listing']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6"/>
  <sheetViews>
    <sheetView workbookViewId="0">
      <selection activeCell="H4" sqref="H4:J6"/>
    </sheetView>
  </sheetViews>
  <sheetFormatPr defaultRowHeight="15" x14ac:dyDescent="0.25"/>
  <sheetData>
    <row r="2" spans="3:10" ht="60" x14ac:dyDescent="0.25">
      <c r="C2" s="1" t="s">
        <v>28</v>
      </c>
      <c r="D2" s="1" t="s">
        <v>29</v>
      </c>
      <c r="E2" s="1" t="s">
        <v>30</v>
      </c>
    </row>
    <row r="4" spans="3:10" ht="30" x14ac:dyDescent="0.25">
      <c r="C4" t="s">
        <v>14</v>
      </c>
      <c r="D4" t="s">
        <v>17</v>
      </c>
      <c r="E4" t="s">
        <v>14</v>
      </c>
      <c r="H4" s="1" t="s">
        <v>28</v>
      </c>
      <c r="J4" t="s">
        <v>14</v>
      </c>
    </row>
    <row r="5" spans="3:10" ht="45" x14ac:dyDescent="0.25">
      <c r="H5" s="1" t="s">
        <v>29</v>
      </c>
      <c r="J5" t="s">
        <v>17</v>
      </c>
    </row>
    <row r="6" spans="3:10" ht="60" x14ac:dyDescent="0.25">
      <c r="H6" s="1" t="s">
        <v>30</v>
      </c>
      <c r="J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K149"/>
  <sheetViews>
    <sheetView topLeftCell="A37" workbookViewId="0">
      <selection activeCell="K4" sqref="K4:K148"/>
    </sheetView>
  </sheetViews>
  <sheetFormatPr defaultRowHeight="15" x14ac:dyDescent="0.25"/>
  <sheetData>
    <row r="2" spans="3:11" x14ac:dyDescent="0.25">
      <c r="K2" t="s">
        <v>109</v>
      </c>
    </row>
    <row r="3" spans="3:11" hidden="1" x14ac:dyDescent="0.25">
      <c r="C3" s="3">
        <v>43475</v>
      </c>
      <c r="K3" s="2">
        <v>43475</v>
      </c>
    </row>
    <row r="4" spans="3:11" x14ac:dyDescent="0.25">
      <c r="C4" s="4" t="s">
        <v>63</v>
      </c>
      <c r="K4" t="s">
        <v>63</v>
      </c>
    </row>
    <row r="5" spans="3:11" ht="15.75" hidden="1" thickBot="1" x14ac:dyDescent="0.3">
      <c r="C5" s="7">
        <v>-16.34</v>
      </c>
      <c r="K5" s="5">
        <v>-16.34</v>
      </c>
    </row>
    <row r="6" spans="3:11" hidden="1" x14ac:dyDescent="0.25">
      <c r="C6" s="3">
        <v>43474</v>
      </c>
      <c r="K6" s="2">
        <v>43474</v>
      </c>
    </row>
    <row r="7" spans="3:11" x14ac:dyDescent="0.25">
      <c r="C7" s="4" t="s">
        <v>64</v>
      </c>
      <c r="K7" t="s">
        <v>64</v>
      </c>
    </row>
    <row r="8" spans="3:11" hidden="1" x14ac:dyDescent="0.25">
      <c r="C8" s="6">
        <v>-49</v>
      </c>
      <c r="K8" s="5">
        <v>-49</v>
      </c>
    </row>
    <row r="9" spans="3:11" hidden="1" x14ac:dyDescent="0.25">
      <c r="C9" s="3">
        <v>43474</v>
      </c>
      <c r="K9" s="2">
        <v>43474</v>
      </c>
    </row>
    <row r="10" spans="3:11" x14ac:dyDescent="0.25">
      <c r="C10" s="4" t="s">
        <v>65</v>
      </c>
      <c r="K10" t="s">
        <v>65</v>
      </c>
    </row>
    <row r="11" spans="3:11" hidden="1" x14ac:dyDescent="0.25">
      <c r="C11" s="8">
        <v>49</v>
      </c>
      <c r="K11" s="5">
        <v>49</v>
      </c>
    </row>
    <row r="12" spans="3:11" hidden="1" x14ac:dyDescent="0.25">
      <c r="C12" s="3">
        <v>43474</v>
      </c>
      <c r="K12" s="2">
        <v>43474</v>
      </c>
    </row>
    <row r="13" spans="3:11" x14ac:dyDescent="0.25">
      <c r="C13" s="4" t="s">
        <v>66</v>
      </c>
      <c r="K13" t="s">
        <v>66</v>
      </c>
    </row>
    <row r="14" spans="3:11" hidden="1" x14ac:dyDescent="0.25">
      <c r="C14" s="6">
        <v>-3.37</v>
      </c>
      <c r="K14" s="5">
        <v>-3.37</v>
      </c>
    </row>
    <row r="15" spans="3:11" hidden="1" x14ac:dyDescent="0.25">
      <c r="C15" s="3">
        <v>43474</v>
      </c>
      <c r="K15" s="2">
        <v>43474</v>
      </c>
    </row>
    <row r="16" spans="3:11" x14ac:dyDescent="0.25">
      <c r="C16" s="4" t="s">
        <v>66</v>
      </c>
      <c r="K16" t="s">
        <v>66</v>
      </c>
    </row>
    <row r="17" spans="3:11" ht="15.75" hidden="1" thickBot="1" x14ac:dyDescent="0.3">
      <c r="C17" s="7">
        <v>-2.89</v>
      </c>
      <c r="K17" s="5">
        <v>-2.89</v>
      </c>
    </row>
    <row r="18" spans="3:11" hidden="1" x14ac:dyDescent="0.25">
      <c r="C18" s="3">
        <v>43473</v>
      </c>
      <c r="K18" s="2">
        <v>43473</v>
      </c>
    </row>
    <row r="19" spans="3:11" x14ac:dyDescent="0.25">
      <c r="C19" s="4" t="s">
        <v>67</v>
      </c>
      <c r="K19" t="s">
        <v>67</v>
      </c>
    </row>
    <row r="20" spans="3:11" hidden="1" x14ac:dyDescent="0.25">
      <c r="C20" s="6">
        <v>-7</v>
      </c>
      <c r="K20" s="5">
        <v>-7</v>
      </c>
    </row>
    <row r="21" spans="3:11" hidden="1" x14ac:dyDescent="0.25">
      <c r="C21" s="3">
        <v>43473</v>
      </c>
      <c r="K21" s="2">
        <v>43473</v>
      </c>
    </row>
    <row r="22" spans="3:11" x14ac:dyDescent="0.25">
      <c r="C22" s="4" t="s">
        <v>68</v>
      </c>
      <c r="K22" t="s">
        <v>68</v>
      </c>
    </row>
    <row r="23" spans="3:11" ht="15.75" hidden="1" thickBot="1" x14ac:dyDescent="0.3">
      <c r="C23" s="7">
        <v>-1.49</v>
      </c>
      <c r="K23" s="5">
        <v>-1.49</v>
      </c>
    </row>
    <row r="24" spans="3:11" hidden="1" x14ac:dyDescent="0.25">
      <c r="C24" s="3">
        <v>43472</v>
      </c>
      <c r="K24" s="2">
        <v>43472</v>
      </c>
    </row>
    <row r="25" spans="3:11" x14ac:dyDescent="0.25">
      <c r="C25" s="4" t="s">
        <v>69</v>
      </c>
      <c r="K25" t="s">
        <v>69</v>
      </c>
    </row>
    <row r="26" spans="3:11" hidden="1" x14ac:dyDescent="0.25">
      <c r="C26" s="6">
        <v>-75.2</v>
      </c>
      <c r="K26" s="5">
        <v>-75.2</v>
      </c>
    </row>
    <row r="27" spans="3:11" hidden="1" x14ac:dyDescent="0.25">
      <c r="C27" s="3">
        <v>43472</v>
      </c>
      <c r="K27" s="2">
        <v>43472</v>
      </c>
    </row>
    <row r="28" spans="3:11" x14ac:dyDescent="0.25">
      <c r="C28" s="4" t="s">
        <v>70</v>
      </c>
      <c r="K28" t="s">
        <v>70</v>
      </c>
    </row>
    <row r="29" spans="3:11" hidden="1" x14ac:dyDescent="0.25">
      <c r="C29" s="6">
        <v>-25.99</v>
      </c>
      <c r="K29" s="5">
        <v>-25.99</v>
      </c>
    </row>
    <row r="30" spans="3:11" hidden="1" x14ac:dyDescent="0.25">
      <c r="C30" s="3">
        <v>43472</v>
      </c>
      <c r="K30" s="2">
        <v>43472</v>
      </c>
    </row>
    <row r="31" spans="3:11" x14ac:dyDescent="0.25">
      <c r="C31" s="4" t="s">
        <v>71</v>
      </c>
      <c r="K31" t="s">
        <v>71</v>
      </c>
    </row>
    <row r="32" spans="3:11" hidden="1" x14ac:dyDescent="0.25">
      <c r="C32" s="6">
        <v>-16.28</v>
      </c>
      <c r="K32" s="5">
        <v>-16.28</v>
      </c>
    </row>
    <row r="33" spans="3:11" hidden="1" x14ac:dyDescent="0.25">
      <c r="C33" s="3">
        <v>43472</v>
      </c>
      <c r="K33" s="2">
        <v>43472</v>
      </c>
    </row>
    <row r="34" spans="3:11" x14ac:dyDescent="0.25">
      <c r="C34" s="4" t="s">
        <v>72</v>
      </c>
      <c r="K34" t="s">
        <v>72</v>
      </c>
    </row>
    <row r="35" spans="3:11" hidden="1" x14ac:dyDescent="0.25">
      <c r="C35" s="6">
        <v>-13.74</v>
      </c>
      <c r="K35" s="5">
        <v>-13.74</v>
      </c>
    </row>
    <row r="36" spans="3:11" hidden="1" x14ac:dyDescent="0.25">
      <c r="C36" s="3">
        <v>43472</v>
      </c>
      <c r="K36" s="2">
        <v>43472</v>
      </c>
    </row>
    <row r="37" spans="3:11" x14ac:dyDescent="0.25">
      <c r="C37" s="4" t="s">
        <v>73</v>
      </c>
      <c r="K37" t="s">
        <v>73</v>
      </c>
    </row>
    <row r="38" spans="3:11" ht="15.75" hidden="1" thickBot="1" x14ac:dyDescent="0.3">
      <c r="C38" s="7">
        <v>-7.16</v>
      </c>
      <c r="K38" s="5">
        <v>-7.16</v>
      </c>
    </row>
    <row r="39" spans="3:11" hidden="1" x14ac:dyDescent="0.25">
      <c r="C39" s="3">
        <v>43469</v>
      </c>
      <c r="K39" s="2">
        <v>43469</v>
      </c>
    </row>
    <row r="40" spans="3:11" x14ac:dyDescent="0.25">
      <c r="C40" s="4" t="s">
        <v>74</v>
      </c>
      <c r="K40" t="s">
        <v>74</v>
      </c>
    </row>
    <row r="41" spans="3:11" ht="15.75" hidden="1" thickBot="1" x14ac:dyDescent="0.3">
      <c r="C41" s="7">
        <v>-5.86</v>
      </c>
      <c r="K41" s="5">
        <v>-5.86</v>
      </c>
    </row>
    <row r="42" spans="3:11" hidden="1" x14ac:dyDescent="0.25">
      <c r="C42" s="3">
        <v>43468</v>
      </c>
      <c r="K42" s="2">
        <v>43468</v>
      </c>
    </row>
    <row r="43" spans="3:11" x14ac:dyDescent="0.25">
      <c r="C43" s="4" t="s">
        <v>75</v>
      </c>
      <c r="K43" t="s">
        <v>75</v>
      </c>
    </row>
    <row r="44" spans="3:11" hidden="1" x14ac:dyDescent="0.25">
      <c r="C44" s="6">
        <v>-350</v>
      </c>
      <c r="K44" s="5">
        <v>-350</v>
      </c>
    </row>
    <row r="45" spans="3:11" hidden="1" x14ac:dyDescent="0.25">
      <c r="C45" s="3">
        <v>43468</v>
      </c>
      <c r="K45" s="2">
        <v>43468</v>
      </c>
    </row>
    <row r="46" spans="3:11" x14ac:dyDescent="0.25">
      <c r="C46" s="4" t="s">
        <v>76</v>
      </c>
      <c r="K46" t="s">
        <v>76</v>
      </c>
    </row>
    <row r="47" spans="3:11" ht="15.75" hidden="1" thickBot="1" x14ac:dyDescent="0.3">
      <c r="C47" s="7">
        <v>-3.15</v>
      </c>
      <c r="K47" s="5">
        <v>-3.15</v>
      </c>
    </row>
    <row r="48" spans="3:11" hidden="1" x14ac:dyDescent="0.25">
      <c r="C48" s="3">
        <v>43830</v>
      </c>
      <c r="K48" s="2">
        <v>43830</v>
      </c>
    </row>
    <row r="49" spans="3:11" x14ac:dyDescent="0.25">
      <c r="C49" s="4" t="s">
        <v>77</v>
      </c>
      <c r="K49" t="s">
        <v>77</v>
      </c>
    </row>
    <row r="50" spans="3:11" hidden="1" x14ac:dyDescent="0.25">
      <c r="C50" s="6">
        <v>-14.9</v>
      </c>
      <c r="K50" s="5">
        <v>-14.9</v>
      </c>
    </row>
    <row r="51" spans="3:11" hidden="1" x14ac:dyDescent="0.25">
      <c r="C51" s="3">
        <v>43830</v>
      </c>
      <c r="K51" s="2">
        <v>43830</v>
      </c>
    </row>
    <row r="52" spans="3:11" x14ac:dyDescent="0.25">
      <c r="C52" s="4" t="s">
        <v>78</v>
      </c>
      <c r="K52" t="s">
        <v>78</v>
      </c>
    </row>
    <row r="53" spans="3:11" ht="15.75" hidden="1" thickBot="1" x14ac:dyDescent="0.3">
      <c r="C53" s="7">
        <v>-10.78</v>
      </c>
      <c r="K53" s="5">
        <v>-10.78</v>
      </c>
    </row>
    <row r="54" spans="3:11" hidden="1" x14ac:dyDescent="0.25">
      <c r="C54" s="3">
        <v>43827</v>
      </c>
      <c r="K54" s="2">
        <v>43827</v>
      </c>
    </row>
    <row r="55" spans="3:11" x14ac:dyDescent="0.25">
      <c r="C55" s="4" t="s">
        <v>79</v>
      </c>
      <c r="K55" t="s">
        <v>79</v>
      </c>
    </row>
    <row r="56" spans="3:11" ht="15.75" hidden="1" thickBot="1" x14ac:dyDescent="0.3">
      <c r="C56" s="7">
        <v>-0.99</v>
      </c>
      <c r="K56" s="5">
        <v>-0.99</v>
      </c>
    </row>
    <row r="57" spans="3:11" hidden="1" x14ac:dyDescent="0.25">
      <c r="C57" s="3">
        <v>43826</v>
      </c>
      <c r="K57" s="2">
        <v>43826</v>
      </c>
    </row>
    <row r="58" spans="3:11" x14ac:dyDescent="0.25">
      <c r="C58" s="4" t="s">
        <v>80</v>
      </c>
      <c r="K58" t="s">
        <v>80</v>
      </c>
    </row>
    <row r="59" spans="3:11" hidden="1" x14ac:dyDescent="0.25">
      <c r="C59" s="6">
        <v>-13.46</v>
      </c>
      <c r="K59" s="5">
        <v>-13.46</v>
      </c>
    </row>
    <row r="60" spans="3:11" hidden="1" x14ac:dyDescent="0.25">
      <c r="C60" s="3">
        <v>43826</v>
      </c>
      <c r="K60" s="2">
        <v>43826</v>
      </c>
    </row>
    <row r="61" spans="3:11" x14ac:dyDescent="0.25">
      <c r="C61" s="4" t="s">
        <v>81</v>
      </c>
      <c r="K61" t="s">
        <v>81</v>
      </c>
    </row>
    <row r="62" spans="3:11" hidden="1" x14ac:dyDescent="0.25">
      <c r="C62" s="6">
        <v>-6.54</v>
      </c>
      <c r="K62" s="5">
        <v>-6.54</v>
      </c>
    </row>
    <row r="63" spans="3:11" hidden="1" x14ac:dyDescent="0.25">
      <c r="C63" s="3">
        <v>43826</v>
      </c>
      <c r="K63" s="2">
        <v>43826</v>
      </c>
    </row>
    <row r="64" spans="3:11" x14ac:dyDescent="0.25">
      <c r="C64" s="4" t="s">
        <v>82</v>
      </c>
      <c r="K64" t="s">
        <v>82</v>
      </c>
    </row>
    <row r="65" spans="3:11" ht="15.75" hidden="1" thickBot="1" x14ac:dyDescent="0.3">
      <c r="C65" s="7">
        <v>-5.7</v>
      </c>
      <c r="K65" s="5">
        <v>-5.7</v>
      </c>
    </row>
    <row r="66" spans="3:11" hidden="1" x14ac:dyDescent="0.25">
      <c r="C66" s="3">
        <v>43825</v>
      </c>
      <c r="K66" s="2">
        <v>43825</v>
      </c>
    </row>
    <row r="67" spans="3:11" x14ac:dyDescent="0.25">
      <c r="C67" s="4" t="s">
        <v>83</v>
      </c>
      <c r="K67" t="s">
        <v>83</v>
      </c>
    </row>
    <row r="68" spans="3:11" ht="15.75" hidden="1" thickBot="1" x14ac:dyDescent="0.3">
      <c r="C68" s="7">
        <v>-20</v>
      </c>
      <c r="K68" s="5">
        <v>-20</v>
      </c>
    </row>
    <row r="69" spans="3:11" hidden="1" x14ac:dyDescent="0.25">
      <c r="C69" s="3">
        <v>43823</v>
      </c>
      <c r="K69" s="2">
        <v>43823</v>
      </c>
    </row>
    <row r="70" spans="3:11" x14ac:dyDescent="0.25">
      <c r="C70" s="4" t="s">
        <v>84</v>
      </c>
      <c r="K70" t="s">
        <v>84</v>
      </c>
    </row>
    <row r="71" spans="3:11" hidden="1" x14ac:dyDescent="0.25">
      <c r="C71" s="6">
        <v>-16.600000000000001</v>
      </c>
      <c r="K71" s="5">
        <v>-16.600000000000001</v>
      </c>
    </row>
    <row r="72" spans="3:11" hidden="1" x14ac:dyDescent="0.25">
      <c r="C72" s="3">
        <v>43823</v>
      </c>
      <c r="K72" s="2">
        <v>43823</v>
      </c>
    </row>
    <row r="73" spans="3:11" x14ac:dyDescent="0.25">
      <c r="C73" s="4" t="s">
        <v>85</v>
      </c>
      <c r="K73" t="s">
        <v>85</v>
      </c>
    </row>
    <row r="74" spans="3:11" hidden="1" x14ac:dyDescent="0.25">
      <c r="C74" s="6">
        <v>-11.51</v>
      </c>
      <c r="K74" s="5">
        <v>-11.51</v>
      </c>
    </row>
    <row r="75" spans="3:11" hidden="1" x14ac:dyDescent="0.25">
      <c r="C75" s="3">
        <v>43823</v>
      </c>
      <c r="K75" s="2">
        <v>43823</v>
      </c>
    </row>
    <row r="76" spans="3:11" x14ac:dyDescent="0.25">
      <c r="C76" s="4" t="s">
        <v>86</v>
      </c>
      <c r="K76" t="s">
        <v>86</v>
      </c>
    </row>
    <row r="77" spans="3:11" hidden="1" x14ac:dyDescent="0.25">
      <c r="C77" s="6">
        <v>-10.25</v>
      </c>
      <c r="K77" s="5">
        <v>-10.25</v>
      </c>
    </row>
    <row r="78" spans="3:11" hidden="1" x14ac:dyDescent="0.25">
      <c r="C78" s="3">
        <v>43823</v>
      </c>
      <c r="K78" s="2">
        <v>43823</v>
      </c>
    </row>
    <row r="79" spans="3:11" x14ac:dyDescent="0.25">
      <c r="C79" s="4" t="s">
        <v>87</v>
      </c>
      <c r="K79" t="s">
        <v>87</v>
      </c>
    </row>
    <row r="80" spans="3:11" ht="15.75" hidden="1" thickBot="1" x14ac:dyDescent="0.3">
      <c r="C80" s="7">
        <v>-8.1</v>
      </c>
      <c r="K80" s="5">
        <v>-8.1</v>
      </c>
    </row>
    <row r="81" spans="3:11" hidden="1" x14ac:dyDescent="0.25">
      <c r="C81" s="3">
        <v>43820</v>
      </c>
      <c r="K81" s="2">
        <v>43820</v>
      </c>
    </row>
    <row r="82" spans="3:11" x14ac:dyDescent="0.25">
      <c r="C82" s="4" t="s">
        <v>88</v>
      </c>
      <c r="K82" t="s">
        <v>88</v>
      </c>
    </row>
    <row r="83" spans="3:11" hidden="1" x14ac:dyDescent="0.25">
      <c r="C83" s="6">
        <v>-25.39</v>
      </c>
      <c r="K83" s="5">
        <v>-25.39</v>
      </c>
    </row>
    <row r="84" spans="3:11" hidden="1" x14ac:dyDescent="0.25">
      <c r="C84" s="3">
        <v>43820</v>
      </c>
      <c r="K84" s="2">
        <v>43820</v>
      </c>
    </row>
    <row r="85" spans="3:11" x14ac:dyDescent="0.25">
      <c r="C85" s="4" t="s">
        <v>88</v>
      </c>
      <c r="K85" t="s">
        <v>88</v>
      </c>
    </row>
    <row r="86" spans="3:11" ht="15.75" hidden="1" thickBot="1" x14ac:dyDescent="0.3">
      <c r="C86" s="7">
        <v>-2.39</v>
      </c>
      <c r="K86" s="5">
        <v>-2.39</v>
      </c>
    </row>
    <row r="87" spans="3:11" hidden="1" x14ac:dyDescent="0.25">
      <c r="C87" s="3">
        <v>43819</v>
      </c>
      <c r="K87" s="2">
        <v>43819</v>
      </c>
    </row>
    <row r="88" spans="3:11" x14ac:dyDescent="0.25">
      <c r="C88" s="4" t="s">
        <v>89</v>
      </c>
      <c r="K88" t="s">
        <v>89</v>
      </c>
    </row>
    <row r="89" spans="3:11" hidden="1" x14ac:dyDescent="0.25">
      <c r="C89" s="6">
        <v>-5.46</v>
      </c>
      <c r="K89" s="5">
        <v>-5.46</v>
      </c>
    </row>
    <row r="90" spans="3:11" hidden="1" x14ac:dyDescent="0.25">
      <c r="C90" s="3">
        <v>43819</v>
      </c>
      <c r="K90" s="2">
        <v>43819</v>
      </c>
    </row>
    <row r="91" spans="3:11" x14ac:dyDescent="0.25">
      <c r="C91" s="4" t="s">
        <v>89</v>
      </c>
      <c r="K91" t="s">
        <v>89</v>
      </c>
    </row>
    <row r="92" spans="3:11" ht="15.75" hidden="1" thickBot="1" x14ac:dyDescent="0.3">
      <c r="C92" s="7">
        <v>-3.59</v>
      </c>
      <c r="K92" s="5">
        <v>-3.59</v>
      </c>
    </row>
    <row r="93" spans="3:11" hidden="1" x14ac:dyDescent="0.25">
      <c r="C93" s="3">
        <v>43818</v>
      </c>
      <c r="K93" s="2">
        <v>43818</v>
      </c>
    </row>
    <row r="94" spans="3:11" x14ac:dyDescent="0.25">
      <c r="C94" s="4" t="s">
        <v>90</v>
      </c>
      <c r="K94" t="s">
        <v>90</v>
      </c>
    </row>
    <row r="95" spans="3:11" hidden="1" x14ac:dyDescent="0.25">
      <c r="C95" s="6">
        <v>-5.5</v>
      </c>
      <c r="K95" s="5">
        <v>-5.5</v>
      </c>
    </row>
    <row r="96" spans="3:11" hidden="1" x14ac:dyDescent="0.25">
      <c r="C96" s="3">
        <v>43818</v>
      </c>
      <c r="K96" s="2">
        <v>43818</v>
      </c>
    </row>
    <row r="97" spans="3:11" x14ac:dyDescent="0.25">
      <c r="C97" s="4" t="s">
        <v>91</v>
      </c>
      <c r="K97" t="s">
        <v>91</v>
      </c>
    </row>
    <row r="98" spans="3:11" hidden="1" x14ac:dyDescent="0.25">
      <c r="C98" s="6">
        <v>-2.42</v>
      </c>
      <c r="K98" s="5">
        <v>-2.42</v>
      </c>
    </row>
    <row r="99" spans="3:11" hidden="1" x14ac:dyDescent="0.25">
      <c r="C99" s="3">
        <v>43818</v>
      </c>
      <c r="K99" s="2">
        <v>43818</v>
      </c>
    </row>
    <row r="100" spans="3:11" x14ac:dyDescent="0.25">
      <c r="C100" s="4" t="s">
        <v>92</v>
      </c>
      <c r="K100" t="s">
        <v>92</v>
      </c>
    </row>
    <row r="101" spans="3:11" ht="15.75" hidden="1" thickBot="1" x14ac:dyDescent="0.3">
      <c r="C101" s="7">
        <v>-1.4</v>
      </c>
      <c r="K101" s="5">
        <v>-1.4</v>
      </c>
    </row>
    <row r="102" spans="3:11" hidden="1" x14ac:dyDescent="0.25">
      <c r="C102" s="3">
        <v>43817</v>
      </c>
      <c r="K102" s="2">
        <v>43817</v>
      </c>
    </row>
    <row r="103" spans="3:11" x14ac:dyDescent="0.25">
      <c r="C103" s="4" t="s">
        <v>93</v>
      </c>
      <c r="K103" t="s">
        <v>93</v>
      </c>
    </row>
    <row r="104" spans="3:11" hidden="1" x14ac:dyDescent="0.25">
      <c r="C104" s="6">
        <v>-34</v>
      </c>
      <c r="K104" s="5">
        <v>-34</v>
      </c>
    </row>
    <row r="105" spans="3:11" hidden="1" x14ac:dyDescent="0.25">
      <c r="C105" s="3">
        <v>43817</v>
      </c>
      <c r="K105" s="2">
        <v>43817</v>
      </c>
    </row>
    <row r="106" spans="3:11" x14ac:dyDescent="0.25">
      <c r="C106" s="4" t="s">
        <v>94</v>
      </c>
      <c r="K106" t="s">
        <v>94</v>
      </c>
    </row>
    <row r="107" spans="3:11" hidden="1" x14ac:dyDescent="0.25">
      <c r="C107" s="6">
        <v>-22.8</v>
      </c>
      <c r="K107" s="5">
        <v>-22.8</v>
      </c>
    </row>
    <row r="108" spans="3:11" hidden="1" x14ac:dyDescent="0.25">
      <c r="C108" s="3">
        <v>43817</v>
      </c>
      <c r="K108" s="2">
        <v>43817</v>
      </c>
    </row>
    <row r="109" spans="3:11" x14ac:dyDescent="0.25">
      <c r="C109" s="4" t="s">
        <v>95</v>
      </c>
      <c r="K109" t="s">
        <v>95</v>
      </c>
    </row>
    <row r="110" spans="3:11" hidden="1" x14ac:dyDescent="0.25">
      <c r="C110" s="6">
        <v>-4.87</v>
      </c>
      <c r="K110" s="5">
        <v>-4.87</v>
      </c>
    </row>
    <row r="111" spans="3:11" hidden="1" x14ac:dyDescent="0.25">
      <c r="C111" s="3">
        <v>43817</v>
      </c>
      <c r="K111" s="2">
        <v>43817</v>
      </c>
    </row>
    <row r="112" spans="3:11" x14ac:dyDescent="0.25">
      <c r="C112" s="4" t="s">
        <v>96</v>
      </c>
      <c r="K112" t="s">
        <v>96</v>
      </c>
    </row>
    <row r="113" spans="3:11" ht="15.75" hidden="1" thickBot="1" x14ac:dyDescent="0.3">
      <c r="C113" s="7">
        <v>-2.5</v>
      </c>
      <c r="K113" s="5">
        <v>-2.5</v>
      </c>
    </row>
    <row r="114" spans="3:11" hidden="1" x14ac:dyDescent="0.25">
      <c r="C114" s="3">
        <v>43816</v>
      </c>
      <c r="K114" s="2">
        <v>43816</v>
      </c>
    </row>
    <row r="115" spans="3:11" x14ac:dyDescent="0.25">
      <c r="C115" s="4" t="s">
        <v>97</v>
      </c>
      <c r="K115" t="s">
        <v>97</v>
      </c>
    </row>
    <row r="116" spans="3:11" hidden="1" x14ac:dyDescent="0.25">
      <c r="C116" s="6">
        <v>-53.75</v>
      </c>
      <c r="K116" s="5">
        <v>-53.75</v>
      </c>
    </row>
    <row r="117" spans="3:11" hidden="1" x14ac:dyDescent="0.25">
      <c r="C117" s="3">
        <v>43816</v>
      </c>
      <c r="K117" s="2">
        <v>43816</v>
      </c>
    </row>
    <row r="118" spans="3:11" x14ac:dyDescent="0.25">
      <c r="C118" s="4" t="s">
        <v>98</v>
      </c>
      <c r="K118" t="s">
        <v>98</v>
      </c>
    </row>
    <row r="119" spans="3:11" hidden="1" x14ac:dyDescent="0.25">
      <c r="C119" s="6">
        <v>-45.86</v>
      </c>
      <c r="K119" s="5">
        <v>-45.86</v>
      </c>
    </row>
    <row r="120" spans="3:11" hidden="1" x14ac:dyDescent="0.25">
      <c r="C120" s="3">
        <v>43816</v>
      </c>
      <c r="K120" s="2">
        <v>43816</v>
      </c>
    </row>
    <row r="121" spans="3:11" x14ac:dyDescent="0.25">
      <c r="C121" s="4" t="s">
        <v>99</v>
      </c>
      <c r="K121" t="s">
        <v>99</v>
      </c>
    </row>
    <row r="122" spans="3:11" hidden="1" x14ac:dyDescent="0.25">
      <c r="C122" s="6">
        <v>-8.17</v>
      </c>
      <c r="K122" s="5">
        <v>-8.17</v>
      </c>
    </row>
    <row r="123" spans="3:11" hidden="1" x14ac:dyDescent="0.25">
      <c r="C123" s="3">
        <v>43816</v>
      </c>
      <c r="K123" s="2">
        <v>43816</v>
      </c>
    </row>
    <row r="124" spans="3:11" x14ac:dyDescent="0.25">
      <c r="C124" s="4" t="s">
        <v>100</v>
      </c>
      <c r="K124" t="s">
        <v>100</v>
      </c>
    </row>
    <row r="125" spans="3:11" ht="15.75" hidden="1" thickBot="1" x14ac:dyDescent="0.3">
      <c r="C125" s="7">
        <v>-6.1</v>
      </c>
      <c r="K125" s="5">
        <v>-6.1</v>
      </c>
    </row>
    <row r="126" spans="3:11" hidden="1" x14ac:dyDescent="0.25">
      <c r="C126" s="3">
        <v>43813</v>
      </c>
      <c r="K126" s="2">
        <v>43813</v>
      </c>
    </row>
    <row r="127" spans="3:11" x14ac:dyDescent="0.25">
      <c r="C127" s="4" t="s">
        <v>101</v>
      </c>
      <c r="K127" t="s">
        <v>101</v>
      </c>
    </row>
    <row r="128" spans="3:11" ht="15.75" hidden="1" thickBot="1" x14ac:dyDescent="0.3">
      <c r="C128" s="7">
        <v>-7.14</v>
      </c>
      <c r="K128" s="5">
        <v>-7.14</v>
      </c>
    </row>
    <row r="129" spans="3:11" hidden="1" x14ac:dyDescent="0.25">
      <c r="C129" s="3">
        <v>43812</v>
      </c>
      <c r="K129" s="2">
        <v>43812</v>
      </c>
    </row>
    <row r="130" spans="3:11" x14ac:dyDescent="0.25">
      <c r="C130" s="4" t="s">
        <v>102</v>
      </c>
      <c r="K130" t="s">
        <v>102</v>
      </c>
    </row>
    <row r="131" spans="3:11" ht="15.75" hidden="1" thickBot="1" x14ac:dyDescent="0.3">
      <c r="C131" s="7">
        <v>-6.02</v>
      </c>
      <c r="K131" s="5">
        <v>-6.02</v>
      </c>
    </row>
    <row r="132" spans="3:11" hidden="1" x14ac:dyDescent="0.25">
      <c r="C132" s="3">
        <v>43811</v>
      </c>
      <c r="K132" s="2">
        <v>43811</v>
      </c>
    </row>
    <row r="133" spans="3:11" x14ac:dyDescent="0.25">
      <c r="C133" s="4" t="s">
        <v>103</v>
      </c>
      <c r="K133" t="s">
        <v>103</v>
      </c>
    </row>
    <row r="134" spans="3:11" hidden="1" x14ac:dyDescent="0.25">
      <c r="C134" s="6">
        <v>-23.35</v>
      </c>
      <c r="K134" s="5">
        <v>-23.35</v>
      </c>
    </row>
    <row r="135" spans="3:11" hidden="1" x14ac:dyDescent="0.25">
      <c r="C135" s="3">
        <v>43811</v>
      </c>
      <c r="K135" s="2">
        <v>43811</v>
      </c>
    </row>
    <row r="136" spans="3:11" x14ac:dyDescent="0.25">
      <c r="C136" s="4" t="s">
        <v>104</v>
      </c>
      <c r="K136" t="s">
        <v>104</v>
      </c>
    </row>
    <row r="137" spans="3:11" ht="15.75" hidden="1" thickBot="1" x14ac:dyDescent="0.3">
      <c r="C137" s="7">
        <v>-7.3</v>
      </c>
      <c r="K137" s="5">
        <v>-7.3</v>
      </c>
    </row>
    <row r="138" spans="3:11" hidden="1" x14ac:dyDescent="0.25">
      <c r="C138" s="3">
        <v>43810</v>
      </c>
      <c r="K138" s="2">
        <v>43810</v>
      </c>
    </row>
    <row r="139" spans="3:11" x14ac:dyDescent="0.25">
      <c r="C139" s="4" t="s">
        <v>105</v>
      </c>
      <c r="K139" t="s">
        <v>105</v>
      </c>
    </row>
    <row r="140" spans="3:11" ht="15.75" hidden="1" thickBot="1" x14ac:dyDescent="0.3">
      <c r="C140" s="7">
        <v>-22.8</v>
      </c>
      <c r="K140" s="5">
        <v>-22.8</v>
      </c>
    </row>
    <row r="141" spans="3:11" hidden="1" x14ac:dyDescent="0.25">
      <c r="C141" s="3">
        <v>43809</v>
      </c>
      <c r="K141" s="2">
        <v>43809</v>
      </c>
    </row>
    <row r="142" spans="3:11" x14ac:dyDescent="0.25">
      <c r="C142" s="4" t="s">
        <v>106</v>
      </c>
      <c r="K142" t="s">
        <v>106</v>
      </c>
    </row>
    <row r="143" spans="3:11" hidden="1" x14ac:dyDescent="0.25">
      <c r="C143" s="6">
        <v>-12.3</v>
      </c>
      <c r="K143" s="5">
        <v>-12.3</v>
      </c>
    </row>
    <row r="144" spans="3:11" hidden="1" x14ac:dyDescent="0.25">
      <c r="C144" s="3">
        <v>43809</v>
      </c>
      <c r="K144" s="2">
        <v>43809</v>
      </c>
    </row>
    <row r="145" spans="3:11" x14ac:dyDescent="0.25">
      <c r="C145" s="4" t="s">
        <v>107</v>
      </c>
      <c r="K145" t="s">
        <v>107</v>
      </c>
    </row>
    <row r="146" spans="3:11" hidden="1" x14ac:dyDescent="0.25">
      <c r="C146" s="6">
        <v>-2.96</v>
      </c>
      <c r="K146" s="5">
        <v>-2.96</v>
      </c>
    </row>
    <row r="147" spans="3:11" hidden="1" x14ac:dyDescent="0.25">
      <c r="C147" s="3">
        <v>43809</v>
      </c>
      <c r="K147" s="2">
        <v>43809</v>
      </c>
    </row>
    <row r="148" spans="3:11" x14ac:dyDescent="0.25">
      <c r="C148" s="4" t="s">
        <v>108</v>
      </c>
      <c r="K148" t="s">
        <v>108</v>
      </c>
    </row>
    <row r="149" spans="3:11" ht="15.75" hidden="1" thickBot="1" x14ac:dyDescent="0.3">
      <c r="C149" s="7">
        <v>-0.87</v>
      </c>
      <c r="K149" s="5">
        <v>-0.87</v>
      </c>
    </row>
  </sheetData>
  <autoFilter ref="K2:K149">
    <filterColumn colId="0">
      <filters>
        <filter val="FACTURE CARTE DU 020119 CARREFOUR VILLE CARTE 4974XXXX"/>
        <filter val="FACTURE CARTE DU 030119 CARREFOUR VILLE CARTE 4974XXXX"/>
        <filter val="FACTURE CARTE DU 040119 AMAZON PAYMENTS PAYLI2441535/"/>
        <filter val="FACTURE CARTE DU 040119 CARREFOUR VILLE CARTE 4974XXXX"/>
        <filter val="FACTURE CARTE DU 040119 RATP PARIS CARTE 4974XXXXXXXX8"/>
        <filter val="FACTURE CARTE DU 050119 CARREFOUR VILLE CARTE 4974XXXX"/>
        <filter val="FACTURE CARTE DU 060119 AUCHAN KREMLIN LE KREMLIN BI C"/>
        <filter val="FACTURE CARTE DU 070119 AMAZON.FR/PREM PAYLI2469664/ C"/>
        <filter val="FACTURE CARTE DU 070119 AUCHAN KREMLIN LE KREMLIN BI C"/>
        <filter val="FACTURE CARTE DU 070119 CARREFOUR VILLE CARTE 4974XXXX"/>
        <filter val="FACTURE CARTE DU 071218 GOOGLE *BESTFRE CARTE 4974XXXX"/>
        <filter val="FACTURE CARTE DU 080119 LIDL 3390 LE KREMLIN BI CARTE"/>
        <filter val="FACTURE CARTE DU 081218 CARREFOUR VILLE CARTE 4974XXXX"/>
        <filter val="FACTURE CARTE DU 081218 VILLETTE SUD LE KREMLIN BI CAR"/>
        <filter val="FACTURE CARTE DU 090119 CARREFOUR VILLE CARTE 4974XXXX"/>
        <filter val="FACTURE CARTE DU 101218 RATP PARIS CARTE 4974XXXXXXXX8"/>
        <filter val="FACTURE CARTE DU 111218 ACTION 4267 CARTE 4974XXXXXXXX"/>
        <filter val="FACTURE CARTE DU 111218 CROCUS CAFE LE KREMLIN BI CART"/>
        <filter val="FACTURE CARTE DU 121218 CARREFOUR VILLE CARTE 4974XXXX"/>
        <filter val="FACTURE CARTE DU 131218 LIDL 3390 LE KREMLIN BI CARTE"/>
        <filter val="FACTURE CARTE DU 141218 COPIES DISCOUNT PARIS CARTE 49"/>
        <filter val="FACTURE CARTE DU 151218 AUCHAN KREMLIN LE KREMLIN BI C"/>
        <filter val="FACTURE CARTE DU 151218 CARREFOUR VILLE CARTE 4974XXXX"/>
        <filter val="FACTURE CARTE DU 171218 CARREFOUR VILLE CARTE 4974XXXX"/>
        <filter val="FACTURE CARTE DU 171218 DIAGONALE LE KREMLIN BI CARTE"/>
        <filter val="FACTURE CARTE DU 171218 GOEURO CARTE 4974XXXXXXXX8069"/>
        <filter val="FACTURE CARTE DU 171218 RATP PARIS CARTE 4974XXXXXXXX8"/>
        <filter val="FACTURE CARTE DU 181218 AUCHAN KREMLIN LE KREMLIN BI C"/>
        <filter val="FACTURE CARTE DU 181218 CROCUS CAFE LE KREMLIN BI CART"/>
        <filter val="FACTURE CARTE DU 181218 PHARMACIE OKABE LE KREMLIN BI"/>
        <filter val="FACTURE CARTE DU 191218 LIDL 3390 LE KREMLIN BI CARTE"/>
        <filter val="FACTURE CARTE DU 201218 CARREFOUR VILLE CARTE 4974XXXX"/>
        <filter val="FACTURE CARTE DU 211218 CARREFOUR VILLE CARTE 4974XXXX"/>
        <filter val="FACTURE CARTE DU 211218 LE TERMINUS VILLEJUIF CARTE 49"/>
        <filter val="FACTURE CARTE DU 221218 AUCHAN KREMLIN LE KREMLIN BI C"/>
        <filter val="FACTURE CARTE DU 221218 CARREFOUR VILLE CARTE 4974XXXX"/>
        <filter val="FACTURE CARTE DU 261218 ACTION 4267 CARTE 4974XXXXXXXX"/>
        <filter val="FACTURE CARTE DU 261218 LIDL 3390 LE KREMLIN BI CARTE"/>
        <filter val="FACTURE CARTE DU 261218 RATP PARIS CARTE 4974XXXXXXXX8"/>
        <filter val="FACTURE CARTE DU 291218 CARREFOUR VILLE CARTE 4974XXXX"/>
        <filter val="FACTURE CARTE DU 291218 RATP PARIS CARTE 4974XXXXXXXX8"/>
        <filter val="PRLV SEPA CARDIF IARD ECH/171218 ID EMETTEUR/FR88Z"/>
        <filter val="PRLV SEPA FREE MOBILE ECH/281218 ID EMETTEUR/FR07Z"/>
        <filter val="REMBOURST CB DU 080119 AMAZON.FR/PREM PA"/>
        <filter val="RETRAIT DAB 02/01/19 67 AVENUE DE ST FR VILLE CARTE"/>
        <filter val="RETRAIT DAB 25/12/18 67 AVENUE DE ST FR VILLE CARTE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1"/>
  <sheetViews>
    <sheetView workbookViewId="0">
      <selection activeCell="C16" sqref="C16"/>
    </sheetView>
  </sheetViews>
  <sheetFormatPr defaultRowHeight="15" x14ac:dyDescent="0.25"/>
  <cols>
    <col min="3" max="3" width="37" customWidth="1"/>
  </cols>
  <sheetData>
    <row r="2" spans="2:4" x14ac:dyDescent="0.25">
      <c r="B2" t="s">
        <v>110</v>
      </c>
      <c r="C2" t="s">
        <v>111</v>
      </c>
      <c r="D2" t="s">
        <v>112</v>
      </c>
    </row>
    <row r="3" spans="2:4" x14ac:dyDescent="0.25">
      <c r="B3" s="2">
        <v>43475</v>
      </c>
      <c r="C3" t="s">
        <v>63</v>
      </c>
      <c r="D3" s="5">
        <v>-16.34</v>
      </c>
    </row>
    <row r="4" spans="2:4" x14ac:dyDescent="0.25">
      <c r="B4" s="2">
        <v>43474</v>
      </c>
      <c r="C4" t="s">
        <v>64</v>
      </c>
      <c r="D4" s="5">
        <v>-49</v>
      </c>
    </row>
    <row r="5" spans="2:4" x14ac:dyDescent="0.25">
      <c r="B5" s="2">
        <v>43474</v>
      </c>
      <c r="C5" t="s">
        <v>65</v>
      </c>
      <c r="D5" s="5">
        <v>49</v>
      </c>
    </row>
    <row r="6" spans="2:4" x14ac:dyDescent="0.25">
      <c r="B6" s="2">
        <v>43474</v>
      </c>
      <c r="C6" t="s">
        <v>66</v>
      </c>
      <c r="D6" s="5">
        <v>-3.37</v>
      </c>
    </row>
    <row r="7" spans="2:4" x14ac:dyDescent="0.25">
      <c r="B7" s="2">
        <v>43474</v>
      </c>
      <c r="C7" t="s">
        <v>66</v>
      </c>
      <c r="D7" s="5">
        <v>-2.89</v>
      </c>
    </row>
    <row r="8" spans="2:4" x14ac:dyDescent="0.25">
      <c r="B8" s="2">
        <v>43473</v>
      </c>
      <c r="C8" t="s">
        <v>67</v>
      </c>
      <c r="D8" s="5">
        <v>-7</v>
      </c>
    </row>
    <row r="9" spans="2:4" x14ac:dyDescent="0.25">
      <c r="B9" s="2">
        <v>43473</v>
      </c>
      <c r="C9" t="s">
        <v>68</v>
      </c>
      <c r="D9" s="5">
        <v>-1.49</v>
      </c>
    </row>
    <row r="10" spans="2:4" x14ac:dyDescent="0.25">
      <c r="B10" s="2">
        <v>43472</v>
      </c>
      <c r="C10" t="s">
        <v>69</v>
      </c>
      <c r="D10" s="5">
        <v>-75.2</v>
      </c>
    </row>
    <row r="11" spans="2:4" x14ac:dyDescent="0.25">
      <c r="B11" s="2">
        <v>43472</v>
      </c>
      <c r="C11" t="s">
        <v>70</v>
      </c>
      <c r="D11" s="5">
        <v>-25.99</v>
      </c>
    </row>
    <row r="12" spans="2:4" x14ac:dyDescent="0.25">
      <c r="B12" s="2">
        <v>43472</v>
      </c>
      <c r="C12" t="s">
        <v>71</v>
      </c>
      <c r="D12" s="5">
        <v>-16.28</v>
      </c>
    </row>
    <row r="13" spans="2:4" x14ac:dyDescent="0.25">
      <c r="B13" s="2">
        <v>43472</v>
      </c>
      <c r="C13" t="s">
        <v>72</v>
      </c>
      <c r="D13" s="5">
        <v>-13.74</v>
      </c>
    </row>
    <row r="14" spans="2:4" x14ac:dyDescent="0.25">
      <c r="B14" s="2">
        <v>43472</v>
      </c>
      <c r="C14" t="s">
        <v>73</v>
      </c>
      <c r="D14" s="5">
        <v>-7.16</v>
      </c>
    </row>
    <row r="15" spans="2:4" x14ac:dyDescent="0.25">
      <c r="B15" s="2">
        <v>43469</v>
      </c>
      <c r="C15" t="s">
        <v>74</v>
      </c>
      <c r="D15" s="5">
        <v>-5.86</v>
      </c>
    </row>
    <row r="16" spans="2:4" x14ac:dyDescent="0.25">
      <c r="B16" s="2">
        <v>43468</v>
      </c>
      <c r="C16" t="s">
        <v>75</v>
      </c>
      <c r="D16" s="5">
        <v>-350</v>
      </c>
    </row>
    <row r="17" spans="2:4" x14ac:dyDescent="0.25">
      <c r="B17" s="2">
        <v>43468</v>
      </c>
      <c r="C17" t="s">
        <v>76</v>
      </c>
      <c r="D17" s="5">
        <v>-3.15</v>
      </c>
    </row>
    <row r="18" spans="2:4" x14ac:dyDescent="0.25">
      <c r="B18" s="2">
        <v>43830</v>
      </c>
      <c r="C18" t="s">
        <v>77</v>
      </c>
      <c r="D18" s="5">
        <v>-14.9</v>
      </c>
    </row>
    <row r="19" spans="2:4" x14ac:dyDescent="0.25">
      <c r="B19" s="2">
        <v>43830</v>
      </c>
      <c r="C19" t="s">
        <v>78</v>
      </c>
      <c r="D19" s="5">
        <v>-10.78</v>
      </c>
    </row>
    <row r="20" spans="2:4" x14ac:dyDescent="0.25">
      <c r="B20" s="2">
        <v>43827</v>
      </c>
      <c r="C20" t="s">
        <v>79</v>
      </c>
      <c r="D20" s="5">
        <v>-0.99</v>
      </c>
    </row>
    <row r="21" spans="2:4" x14ac:dyDescent="0.25">
      <c r="B21" s="2">
        <v>43826</v>
      </c>
      <c r="C21" t="s">
        <v>80</v>
      </c>
      <c r="D21" s="5">
        <v>-13.46</v>
      </c>
    </row>
    <row r="22" spans="2:4" x14ac:dyDescent="0.25">
      <c r="B22" s="2">
        <v>43826</v>
      </c>
      <c r="C22" t="s">
        <v>81</v>
      </c>
      <c r="D22" s="5">
        <v>-6.54</v>
      </c>
    </row>
    <row r="23" spans="2:4" x14ac:dyDescent="0.25">
      <c r="B23" s="2">
        <v>43826</v>
      </c>
      <c r="C23" t="s">
        <v>82</v>
      </c>
      <c r="D23" s="5">
        <v>-5.7</v>
      </c>
    </row>
    <row r="24" spans="2:4" x14ac:dyDescent="0.25">
      <c r="B24" s="2">
        <v>43825</v>
      </c>
      <c r="C24" t="s">
        <v>83</v>
      </c>
      <c r="D24" s="5">
        <v>-20</v>
      </c>
    </row>
    <row r="25" spans="2:4" x14ac:dyDescent="0.25">
      <c r="B25" s="2">
        <v>43823</v>
      </c>
      <c r="C25" t="s">
        <v>84</v>
      </c>
      <c r="D25" s="5">
        <v>-16.600000000000001</v>
      </c>
    </row>
    <row r="26" spans="2:4" x14ac:dyDescent="0.25">
      <c r="B26" s="2">
        <v>43823</v>
      </c>
      <c r="C26" t="s">
        <v>85</v>
      </c>
      <c r="D26" s="5">
        <v>-11.51</v>
      </c>
    </row>
    <row r="27" spans="2:4" x14ac:dyDescent="0.25">
      <c r="B27" s="2">
        <v>43823</v>
      </c>
      <c r="C27" t="s">
        <v>86</v>
      </c>
      <c r="D27" s="5">
        <v>-10.25</v>
      </c>
    </row>
    <row r="28" spans="2:4" x14ac:dyDescent="0.25">
      <c r="B28" s="2">
        <v>43823</v>
      </c>
      <c r="C28" t="s">
        <v>87</v>
      </c>
      <c r="D28" s="5">
        <v>-8.1</v>
      </c>
    </row>
    <row r="29" spans="2:4" x14ac:dyDescent="0.25">
      <c r="B29" s="2">
        <v>43820</v>
      </c>
      <c r="C29" t="s">
        <v>88</v>
      </c>
      <c r="D29" s="5">
        <v>-25.39</v>
      </c>
    </row>
    <row r="30" spans="2:4" x14ac:dyDescent="0.25">
      <c r="B30" s="2">
        <v>43820</v>
      </c>
      <c r="C30" t="s">
        <v>88</v>
      </c>
      <c r="D30" s="5">
        <v>-2.39</v>
      </c>
    </row>
    <row r="31" spans="2:4" x14ac:dyDescent="0.25">
      <c r="B31" s="2">
        <v>43819</v>
      </c>
      <c r="C31" t="s">
        <v>89</v>
      </c>
      <c r="D31" s="5">
        <v>-5.46</v>
      </c>
    </row>
    <row r="32" spans="2:4" x14ac:dyDescent="0.25">
      <c r="B32" s="2">
        <v>43819</v>
      </c>
      <c r="C32" t="s">
        <v>89</v>
      </c>
      <c r="D32" s="5">
        <v>-3.59</v>
      </c>
    </row>
    <row r="33" spans="2:4" x14ac:dyDescent="0.25">
      <c r="B33" s="2">
        <v>43818</v>
      </c>
      <c r="C33" t="s">
        <v>90</v>
      </c>
      <c r="D33" s="5">
        <v>-5.5</v>
      </c>
    </row>
    <row r="34" spans="2:4" x14ac:dyDescent="0.25">
      <c r="B34" s="2">
        <v>43818</v>
      </c>
      <c r="C34" t="s">
        <v>91</v>
      </c>
      <c r="D34" s="5">
        <v>-2.42</v>
      </c>
    </row>
    <row r="35" spans="2:4" x14ac:dyDescent="0.25">
      <c r="B35" s="2">
        <v>43818</v>
      </c>
      <c r="C35" t="s">
        <v>92</v>
      </c>
      <c r="D35" s="5">
        <v>-1.4</v>
      </c>
    </row>
    <row r="36" spans="2:4" x14ac:dyDescent="0.25">
      <c r="B36" s="2">
        <v>43817</v>
      </c>
      <c r="C36" t="s">
        <v>93</v>
      </c>
      <c r="D36" s="5">
        <v>-34</v>
      </c>
    </row>
    <row r="37" spans="2:4" x14ac:dyDescent="0.25">
      <c r="B37" s="2">
        <v>43817</v>
      </c>
      <c r="C37" t="s">
        <v>94</v>
      </c>
      <c r="D37" s="5">
        <v>-22.8</v>
      </c>
    </row>
    <row r="38" spans="2:4" x14ac:dyDescent="0.25">
      <c r="B38" s="2">
        <v>43817</v>
      </c>
      <c r="C38" t="s">
        <v>95</v>
      </c>
      <c r="D38" s="5">
        <v>-4.87</v>
      </c>
    </row>
    <row r="39" spans="2:4" x14ac:dyDescent="0.25">
      <c r="B39" s="2">
        <v>43817</v>
      </c>
      <c r="C39" t="s">
        <v>96</v>
      </c>
      <c r="D39" s="5">
        <v>-2.5</v>
      </c>
    </row>
    <row r="40" spans="2:4" x14ac:dyDescent="0.25">
      <c r="B40" s="2">
        <v>43816</v>
      </c>
      <c r="C40" t="s">
        <v>97</v>
      </c>
      <c r="D40" s="5">
        <v>-53.75</v>
      </c>
    </row>
    <row r="41" spans="2:4" x14ac:dyDescent="0.25">
      <c r="B41" s="2">
        <v>43816</v>
      </c>
      <c r="C41" t="s">
        <v>98</v>
      </c>
      <c r="D41" s="5">
        <v>-45.86</v>
      </c>
    </row>
    <row r="42" spans="2:4" x14ac:dyDescent="0.25">
      <c r="B42" s="2">
        <v>43816</v>
      </c>
      <c r="C42" t="s">
        <v>99</v>
      </c>
      <c r="D42" s="5">
        <v>-8.17</v>
      </c>
    </row>
    <row r="43" spans="2:4" x14ac:dyDescent="0.25">
      <c r="B43" s="2">
        <v>43816</v>
      </c>
      <c r="C43" t="s">
        <v>100</v>
      </c>
      <c r="D43" s="5">
        <v>-6.1</v>
      </c>
    </row>
    <row r="44" spans="2:4" x14ac:dyDescent="0.25">
      <c r="B44" s="2">
        <v>43813</v>
      </c>
      <c r="C44" t="s">
        <v>101</v>
      </c>
      <c r="D44" s="5">
        <v>-7.14</v>
      </c>
    </row>
    <row r="45" spans="2:4" x14ac:dyDescent="0.25">
      <c r="B45" s="2">
        <v>43812</v>
      </c>
      <c r="C45" t="s">
        <v>102</v>
      </c>
      <c r="D45" s="5">
        <v>-6.02</v>
      </c>
    </row>
    <row r="46" spans="2:4" x14ac:dyDescent="0.25">
      <c r="B46" s="2">
        <v>43811</v>
      </c>
      <c r="C46" t="s">
        <v>103</v>
      </c>
      <c r="D46" s="5">
        <v>-23.35</v>
      </c>
    </row>
    <row r="47" spans="2:4" x14ac:dyDescent="0.25">
      <c r="B47" s="2">
        <v>43811</v>
      </c>
      <c r="C47" t="s">
        <v>104</v>
      </c>
      <c r="D47" s="5">
        <v>-7.3</v>
      </c>
    </row>
    <row r="48" spans="2:4" x14ac:dyDescent="0.25">
      <c r="B48" s="2">
        <v>43810</v>
      </c>
      <c r="C48" t="s">
        <v>105</v>
      </c>
      <c r="D48" s="5">
        <v>-22.8</v>
      </c>
    </row>
    <row r="49" spans="2:4" x14ac:dyDescent="0.25">
      <c r="B49" s="2">
        <v>43809</v>
      </c>
      <c r="C49" t="s">
        <v>106</v>
      </c>
      <c r="D49" s="5">
        <v>-12.3</v>
      </c>
    </row>
    <row r="50" spans="2:4" x14ac:dyDescent="0.25">
      <c r="B50" s="2">
        <v>43809</v>
      </c>
      <c r="C50" t="s">
        <v>107</v>
      </c>
      <c r="D50" s="5">
        <v>-2.96</v>
      </c>
    </row>
    <row r="51" spans="2:4" x14ac:dyDescent="0.25">
      <c r="B51" s="2">
        <v>43809</v>
      </c>
      <c r="C51" t="s">
        <v>108</v>
      </c>
      <c r="D51" s="5">
        <v>-0.87</v>
      </c>
    </row>
  </sheetData>
  <autoFilter ref="B2:D5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3"/>
  <sheetViews>
    <sheetView workbookViewId="0">
      <selection activeCell="C3" sqref="C3:E33"/>
    </sheetView>
  </sheetViews>
  <sheetFormatPr defaultRowHeight="15" x14ac:dyDescent="0.25"/>
  <cols>
    <col min="3" max="3" width="22" customWidth="1"/>
    <col min="4" max="4" width="48.28515625" customWidth="1"/>
    <col min="5" max="5" width="21.42578125" customWidth="1"/>
  </cols>
  <sheetData>
    <row r="3" spans="3:5" x14ac:dyDescent="0.25">
      <c r="C3" s="2">
        <v>43475</v>
      </c>
      <c r="D3" t="s">
        <v>63</v>
      </c>
      <c r="E3" s="5">
        <v>-16.34</v>
      </c>
    </row>
    <row r="4" spans="3:5" x14ac:dyDescent="0.25">
      <c r="C4" s="2">
        <v>43474</v>
      </c>
      <c r="D4" t="s">
        <v>66</v>
      </c>
      <c r="E4" s="5">
        <v>-3.37</v>
      </c>
    </row>
    <row r="5" spans="3:5" x14ac:dyDescent="0.25">
      <c r="C5" s="2">
        <v>43474</v>
      </c>
      <c r="D5" t="s">
        <v>66</v>
      </c>
      <c r="E5" s="5">
        <v>-2.89</v>
      </c>
    </row>
    <row r="6" spans="3:5" x14ac:dyDescent="0.25">
      <c r="C6" s="2">
        <v>43473</v>
      </c>
      <c r="D6" t="s">
        <v>67</v>
      </c>
      <c r="E6" s="5">
        <v>-7</v>
      </c>
    </row>
    <row r="7" spans="3:5" x14ac:dyDescent="0.25">
      <c r="C7" s="2">
        <v>43473</v>
      </c>
      <c r="D7" t="s">
        <v>68</v>
      </c>
      <c r="E7" s="5">
        <v>-1.49</v>
      </c>
    </row>
    <row r="8" spans="3:5" x14ac:dyDescent="0.25">
      <c r="C8" s="2">
        <v>43472</v>
      </c>
      <c r="D8" t="s">
        <v>71</v>
      </c>
      <c r="E8" s="5">
        <v>-16.28</v>
      </c>
    </row>
    <row r="9" spans="3:5" x14ac:dyDescent="0.25">
      <c r="C9" s="2">
        <v>43472</v>
      </c>
      <c r="D9" t="s">
        <v>72</v>
      </c>
      <c r="E9" s="5">
        <v>-13.74</v>
      </c>
    </row>
    <row r="10" spans="3:5" x14ac:dyDescent="0.25">
      <c r="C10" s="2">
        <v>43472</v>
      </c>
      <c r="D10" t="s">
        <v>73</v>
      </c>
      <c r="E10" s="5">
        <v>-7.16</v>
      </c>
    </row>
    <row r="11" spans="3:5" x14ac:dyDescent="0.25">
      <c r="C11" s="2">
        <v>43469</v>
      </c>
      <c r="D11" t="s">
        <v>74</v>
      </c>
      <c r="E11" s="5">
        <v>-5.86</v>
      </c>
    </row>
    <row r="12" spans="3:5" x14ac:dyDescent="0.25">
      <c r="C12" s="2">
        <v>43468</v>
      </c>
      <c r="D12" t="s">
        <v>76</v>
      </c>
      <c r="E12" s="5">
        <v>-3.15</v>
      </c>
    </row>
    <row r="13" spans="3:5" x14ac:dyDescent="0.25">
      <c r="C13" s="2">
        <v>43830</v>
      </c>
      <c r="D13" t="s">
        <v>78</v>
      </c>
      <c r="E13" s="5">
        <v>-10.78</v>
      </c>
    </row>
    <row r="14" spans="3:5" x14ac:dyDescent="0.25">
      <c r="C14" s="2">
        <v>43826</v>
      </c>
      <c r="D14" t="s">
        <v>80</v>
      </c>
      <c r="E14" s="5">
        <v>-13.46</v>
      </c>
    </row>
    <row r="15" spans="3:5" x14ac:dyDescent="0.25">
      <c r="C15" s="2">
        <v>43823</v>
      </c>
      <c r="D15" t="s">
        <v>85</v>
      </c>
      <c r="E15" s="5">
        <v>-11.51</v>
      </c>
    </row>
    <row r="16" spans="3:5" x14ac:dyDescent="0.25">
      <c r="C16" s="2">
        <v>43823</v>
      </c>
      <c r="D16" t="s">
        <v>86</v>
      </c>
      <c r="E16" s="5">
        <v>-10.25</v>
      </c>
    </row>
    <row r="17" spans="3:5" x14ac:dyDescent="0.25">
      <c r="C17" s="2">
        <v>43823</v>
      </c>
      <c r="D17" t="s">
        <v>87</v>
      </c>
      <c r="E17" s="5">
        <v>-8.1</v>
      </c>
    </row>
    <row r="18" spans="3:5" x14ac:dyDescent="0.25">
      <c r="C18" s="2">
        <v>43820</v>
      </c>
      <c r="D18" t="s">
        <v>88</v>
      </c>
      <c r="E18" s="5">
        <v>-25.39</v>
      </c>
    </row>
    <row r="19" spans="3:5" x14ac:dyDescent="0.25">
      <c r="C19" s="2">
        <v>43820</v>
      </c>
      <c r="D19" t="s">
        <v>88</v>
      </c>
      <c r="E19" s="5">
        <v>-2.39</v>
      </c>
    </row>
    <row r="20" spans="3:5" x14ac:dyDescent="0.25">
      <c r="C20" s="2">
        <v>43819</v>
      </c>
      <c r="D20" t="s">
        <v>89</v>
      </c>
      <c r="E20" s="5">
        <v>-5.46</v>
      </c>
    </row>
    <row r="21" spans="3:5" x14ac:dyDescent="0.25">
      <c r="C21" s="2">
        <v>43819</v>
      </c>
      <c r="D21" t="s">
        <v>89</v>
      </c>
      <c r="E21" s="5">
        <v>-3.59</v>
      </c>
    </row>
    <row r="22" spans="3:5" x14ac:dyDescent="0.25">
      <c r="C22" s="2">
        <v>43818</v>
      </c>
      <c r="D22" t="s">
        <v>91</v>
      </c>
      <c r="E22" s="5">
        <v>-2.42</v>
      </c>
    </row>
    <row r="23" spans="3:5" x14ac:dyDescent="0.25">
      <c r="C23" s="2">
        <v>43818</v>
      </c>
      <c r="D23" t="s">
        <v>92</v>
      </c>
      <c r="E23" s="5">
        <v>-1.4</v>
      </c>
    </row>
    <row r="24" spans="3:5" x14ac:dyDescent="0.25">
      <c r="C24" s="2">
        <v>43817</v>
      </c>
      <c r="D24" t="s">
        <v>95</v>
      </c>
      <c r="E24" s="5">
        <v>-4.87</v>
      </c>
    </row>
    <row r="25" spans="3:5" x14ac:dyDescent="0.25">
      <c r="C25" s="2">
        <v>43817</v>
      </c>
      <c r="D25" t="s">
        <v>96</v>
      </c>
      <c r="E25" s="5">
        <v>-2.5</v>
      </c>
    </row>
    <row r="26" spans="3:5" x14ac:dyDescent="0.25">
      <c r="C26" s="2">
        <v>43816</v>
      </c>
      <c r="D26" t="s">
        <v>99</v>
      </c>
      <c r="E26" s="5">
        <v>-8.17</v>
      </c>
    </row>
    <row r="27" spans="3:5" x14ac:dyDescent="0.25">
      <c r="C27" s="2">
        <v>43816</v>
      </c>
      <c r="D27" t="s">
        <v>100</v>
      </c>
      <c r="E27" s="5">
        <v>-6.1</v>
      </c>
    </row>
    <row r="28" spans="3:5" x14ac:dyDescent="0.25">
      <c r="C28" s="2">
        <v>43813</v>
      </c>
      <c r="D28" t="s">
        <v>101</v>
      </c>
      <c r="E28" s="5">
        <v>-7.14</v>
      </c>
    </row>
    <row r="29" spans="3:5" x14ac:dyDescent="0.25">
      <c r="C29" s="2">
        <v>43812</v>
      </c>
      <c r="D29" t="s">
        <v>102</v>
      </c>
      <c r="E29" s="5">
        <v>-6.02</v>
      </c>
    </row>
    <row r="30" spans="3:5" x14ac:dyDescent="0.25">
      <c r="C30" s="2">
        <v>43811</v>
      </c>
      <c r="D30" t="s">
        <v>103</v>
      </c>
      <c r="E30" s="5">
        <v>-23.35</v>
      </c>
    </row>
    <row r="31" spans="3:5" x14ac:dyDescent="0.25">
      <c r="C31" s="2">
        <v>43811</v>
      </c>
      <c r="D31" t="s">
        <v>104</v>
      </c>
      <c r="E31" s="5">
        <v>-7.3</v>
      </c>
    </row>
    <row r="32" spans="3:5" x14ac:dyDescent="0.25">
      <c r="C32" s="2">
        <v>43809</v>
      </c>
      <c r="D32" t="s">
        <v>106</v>
      </c>
      <c r="E32" s="5">
        <v>-12.3</v>
      </c>
    </row>
    <row r="33" spans="3:5" x14ac:dyDescent="0.25">
      <c r="C33" s="2">
        <v>43809</v>
      </c>
      <c r="D33" t="s">
        <v>107</v>
      </c>
      <c r="E33" s="5">
        <v>-2.96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2019-01-11T10:22:43Z</dcterms:created>
  <dcterms:modified xsi:type="dcterms:W3CDTF">2019-01-12T22:08:46Z</dcterms:modified>
</cp:coreProperties>
</file>