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TUGAS KULIAH\SEMESTER 3\Sistem Keamanan Data (Prak)\NED\Modul 7\"/>
    </mc:Choice>
  </mc:AlternateContent>
  <xr:revisionPtr revIDLastSave="0" documentId="13_ncr:1_{A908C49B-E713-4F37-B097-84C7526AA5D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enkripsi kunci 3x3" sheetId="1" r:id="rId1"/>
    <sheet name="dekripsi kunci 3x3" sheetId="2" r:id="rId2"/>
    <sheet name="enkripsi 2x2" sheetId="3" r:id="rId3"/>
    <sheet name="dekripsi 2x2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5" i="1" l="1"/>
  <c r="H26" i="1"/>
  <c r="H24" i="1"/>
  <c r="F24" i="4" l="1"/>
  <c r="F30" i="4"/>
  <c r="F36" i="4"/>
  <c r="H14" i="4"/>
  <c r="K14" i="4" s="1"/>
  <c r="H15" i="4"/>
  <c r="K15" i="4" s="1"/>
  <c r="G15" i="4"/>
  <c r="J15" i="4" s="1"/>
  <c r="G14" i="4"/>
  <c r="J14" i="4" s="1"/>
  <c r="I9" i="4"/>
  <c r="F40" i="4"/>
  <c r="F39" i="4"/>
  <c r="F37" i="4"/>
  <c r="F34" i="4"/>
  <c r="F33" i="4"/>
  <c r="F31" i="4"/>
  <c r="F28" i="4"/>
  <c r="F27" i="4"/>
  <c r="F25" i="4"/>
  <c r="F35" i="3"/>
  <c r="F34" i="3"/>
  <c r="F32" i="3"/>
  <c r="F31" i="3"/>
  <c r="F29" i="3"/>
  <c r="F28" i="3"/>
  <c r="F26" i="3"/>
  <c r="F25" i="3"/>
  <c r="F23" i="3"/>
  <c r="F22" i="3"/>
  <c r="D35" i="3"/>
  <c r="C35" i="3"/>
  <c r="D34" i="3"/>
  <c r="C34" i="3"/>
  <c r="D32" i="3"/>
  <c r="C32" i="3"/>
  <c r="D31" i="3"/>
  <c r="C31" i="3"/>
  <c r="D29" i="3"/>
  <c r="C29" i="3"/>
  <c r="D28" i="3"/>
  <c r="C28" i="3"/>
  <c r="D26" i="3"/>
  <c r="C26" i="3"/>
  <c r="D25" i="3"/>
  <c r="C25" i="3"/>
  <c r="D23" i="3"/>
  <c r="C23" i="3"/>
  <c r="D22" i="3"/>
  <c r="C22" i="3"/>
  <c r="C20" i="3"/>
  <c r="D20" i="3"/>
  <c r="D19" i="3"/>
  <c r="C19" i="3"/>
  <c r="F20" i="3"/>
  <c r="F19" i="3"/>
  <c r="J61" i="2"/>
  <c r="J59" i="2"/>
  <c r="J54" i="2"/>
  <c r="J49" i="2"/>
  <c r="H37" i="1"/>
  <c r="H38" i="1"/>
  <c r="H36" i="1"/>
  <c r="H34" i="1"/>
  <c r="H33" i="1"/>
  <c r="H32" i="1"/>
  <c r="H29" i="1"/>
  <c r="H30" i="1"/>
  <c r="H28" i="1"/>
  <c r="L28" i="1" s="1"/>
  <c r="J62" i="2"/>
  <c r="J63" i="2"/>
  <c r="L24" i="1"/>
  <c r="L25" i="1"/>
  <c r="J58" i="2"/>
  <c r="J57" i="2"/>
  <c r="J55" i="2"/>
  <c r="J53" i="2"/>
  <c r="J50" i="2"/>
  <c r="J51" i="2"/>
  <c r="B42" i="2"/>
  <c r="F32" i="2"/>
  <c r="H34" i="3" l="1"/>
  <c r="J34" i="3" s="1"/>
  <c r="L34" i="3" s="1"/>
  <c r="H35" i="3"/>
  <c r="J35" i="3" s="1"/>
  <c r="L35" i="3" s="1"/>
  <c r="H32" i="3"/>
  <c r="J32" i="3" s="1"/>
  <c r="L32" i="3" s="1"/>
  <c r="H31" i="3"/>
  <c r="J31" i="3" s="1"/>
  <c r="L31" i="3" s="1"/>
  <c r="H28" i="3"/>
  <c r="J28" i="3" s="1"/>
  <c r="L28" i="3" s="1"/>
  <c r="H29" i="3"/>
  <c r="J29" i="3" s="1"/>
  <c r="L29" i="3" s="1"/>
  <c r="H26" i="3"/>
  <c r="J26" i="3" s="1"/>
  <c r="L26" i="3" s="1"/>
  <c r="H25" i="3"/>
  <c r="J25" i="3" s="1"/>
  <c r="L25" i="3" s="1"/>
  <c r="H22" i="3"/>
  <c r="J22" i="3" s="1"/>
  <c r="L22" i="3" s="1"/>
  <c r="H23" i="3"/>
  <c r="J23" i="3" s="1"/>
  <c r="L23" i="3" s="1"/>
  <c r="H20" i="3"/>
  <c r="J20" i="3" s="1"/>
  <c r="L20" i="3" s="1"/>
  <c r="H19" i="3"/>
  <c r="J19" i="3" s="1"/>
  <c r="L19" i="3" s="1"/>
  <c r="D37" i="4"/>
  <c r="D31" i="4"/>
  <c r="D25" i="4"/>
  <c r="D40" i="4"/>
  <c r="D34" i="4"/>
  <c r="D28" i="4"/>
  <c r="D36" i="4"/>
  <c r="D30" i="4"/>
  <c r="D24" i="4"/>
  <c r="D39" i="4"/>
  <c r="D33" i="4"/>
  <c r="D27" i="4"/>
  <c r="H27" i="4" s="1"/>
  <c r="J27" i="4" s="1"/>
  <c r="L27" i="4" s="1"/>
  <c r="C36" i="4"/>
  <c r="H36" i="4" s="1"/>
  <c r="J36" i="4" s="1"/>
  <c r="L36" i="4" s="1"/>
  <c r="C30" i="4"/>
  <c r="C24" i="4"/>
  <c r="C39" i="4"/>
  <c r="C33" i="4"/>
  <c r="C27" i="4"/>
  <c r="C25" i="4"/>
  <c r="H25" i="4" s="1"/>
  <c r="J25" i="4" s="1"/>
  <c r="L25" i="4" s="1"/>
  <c r="C37" i="4"/>
  <c r="H37" i="4" s="1"/>
  <c r="J37" i="4" s="1"/>
  <c r="L37" i="4" s="1"/>
  <c r="C31" i="4"/>
  <c r="C40" i="4"/>
  <c r="C34" i="4"/>
  <c r="C28" i="4"/>
  <c r="H28" i="4" s="1"/>
  <c r="J28" i="4" s="1"/>
  <c r="L28" i="4" s="1"/>
  <c r="H34" i="4"/>
  <c r="J34" i="4" s="1"/>
  <c r="L34" i="4" s="1"/>
  <c r="H39" i="4"/>
  <c r="J39" i="4" s="1"/>
  <c r="L39" i="4" s="1"/>
  <c r="H24" i="4"/>
  <c r="J24" i="4" s="1"/>
  <c r="L24" i="4" s="1"/>
  <c r="H30" i="4"/>
  <c r="J30" i="4" s="1"/>
  <c r="L30" i="4" s="1"/>
  <c r="B15" i="2"/>
  <c r="L18" i="2"/>
  <c r="H22" i="2"/>
  <c r="G22" i="2"/>
  <c r="H21" i="2"/>
  <c r="G21" i="2"/>
  <c r="H19" i="2"/>
  <c r="G19" i="2"/>
  <c r="H18" i="2"/>
  <c r="G18" i="2"/>
  <c r="H16" i="2"/>
  <c r="G16" i="2"/>
  <c r="H15" i="2"/>
  <c r="G15" i="2"/>
  <c r="B22" i="2"/>
  <c r="C22" i="2"/>
  <c r="C21" i="2"/>
  <c r="B21" i="2"/>
  <c r="B19" i="2"/>
  <c r="C19" i="2"/>
  <c r="C18" i="2"/>
  <c r="B18" i="2"/>
  <c r="B16" i="2"/>
  <c r="C16" i="2"/>
  <c r="C15" i="2"/>
  <c r="L30" i="1"/>
  <c r="M30" i="1" s="1"/>
  <c r="L38" i="1"/>
  <c r="M38" i="1" s="1"/>
  <c r="L37" i="1"/>
  <c r="M37" i="1" s="1"/>
  <c r="L36" i="1"/>
  <c r="M36" i="1" s="1"/>
  <c r="L34" i="1"/>
  <c r="M34" i="1" s="1"/>
  <c r="L33" i="1"/>
  <c r="M33" i="1" s="1"/>
  <c r="L32" i="1"/>
  <c r="M32" i="1" s="1"/>
  <c r="L29" i="1"/>
  <c r="M29" i="1" s="1"/>
  <c r="M28" i="1"/>
  <c r="M25" i="1"/>
  <c r="L26" i="1"/>
  <c r="M26" i="1" s="1"/>
  <c r="M24" i="1"/>
  <c r="H31" i="4" l="1"/>
  <c r="J31" i="4" s="1"/>
  <c r="L31" i="4" s="1"/>
  <c r="H33" i="4"/>
  <c r="J33" i="4" s="1"/>
  <c r="L33" i="4" s="1"/>
  <c r="H40" i="4"/>
  <c r="J40" i="4" s="1"/>
  <c r="L40" i="4" s="1"/>
  <c r="D21" i="2"/>
  <c r="D25" i="2" s="1"/>
  <c r="G27" i="2" s="1"/>
  <c r="C43" i="2" s="1"/>
  <c r="H43" i="2" s="1"/>
  <c r="I15" i="2"/>
  <c r="B26" i="2" s="1"/>
  <c r="H25" i="2" s="1"/>
  <c r="D41" i="2" s="1"/>
  <c r="I41" i="2" s="1"/>
  <c r="D15" i="2"/>
  <c r="B25" i="2" s="1"/>
  <c r="G25" i="2" s="1"/>
  <c r="C41" i="2" s="1"/>
  <c r="H41" i="2" s="1"/>
  <c r="N21" i="2"/>
  <c r="D27" i="2" s="1"/>
  <c r="I27" i="2" s="1"/>
  <c r="E43" i="2" s="1"/>
  <c r="J43" i="2" s="1"/>
  <c r="D18" i="2"/>
  <c r="C25" i="2" s="1"/>
  <c r="G26" i="2" s="1"/>
  <c r="C42" i="2" s="1"/>
  <c r="H42" i="2" s="1"/>
  <c r="I21" i="2"/>
  <c r="D26" i="2" s="1"/>
  <c r="H27" i="2" s="1"/>
  <c r="D43" i="2" s="1"/>
  <c r="I43" i="2" s="1"/>
  <c r="I18" i="2"/>
  <c r="C26" i="2" s="1"/>
  <c r="H26" i="2" s="1"/>
  <c r="D42" i="2" s="1"/>
  <c r="I42" i="2" s="1"/>
  <c r="N15" i="2"/>
  <c r="B27" i="2" s="1"/>
  <c r="I25" i="2" s="1"/>
  <c r="E41" i="2" s="1"/>
  <c r="J41" i="2" s="1"/>
  <c r="N18" i="2"/>
  <c r="C27" i="2" s="1"/>
  <c r="I26" i="2" s="1"/>
  <c r="E42" i="2" s="1"/>
  <c r="J42" i="2" s="1"/>
  <c r="F59" i="2" l="1"/>
  <c r="F55" i="2"/>
  <c r="F51" i="2"/>
  <c r="F63" i="2"/>
  <c r="G55" i="2"/>
  <c r="G51" i="2"/>
  <c r="G63" i="2"/>
  <c r="G59" i="2"/>
  <c r="E62" i="2"/>
  <c r="E50" i="2"/>
  <c r="E58" i="2"/>
  <c r="E54" i="2"/>
  <c r="E53" i="2"/>
  <c r="E49" i="2"/>
  <c r="L49" i="2" s="1"/>
  <c r="P49" i="2" s="1"/>
  <c r="Q49" i="2" s="1"/>
  <c r="E57" i="2"/>
  <c r="E61" i="2"/>
  <c r="G49" i="2"/>
  <c r="G61" i="2"/>
  <c r="G53" i="2"/>
  <c r="G57" i="2"/>
  <c r="F49" i="2"/>
  <c r="F57" i="2"/>
  <c r="F61" i="2"/>
  <c r="F53" i="2"/>
  <c r="F62" i="2"/>
  <c r="F58" i="2"/>
  <c r="F50" i="2"/>
  <c r="F54" i="2"/>
  <c r="G62" i="2"/>
  <c r="G58" i="2"/>
  <c r="G54" i="2"/>
  <c r="G50" i="2"/>
  <c r="E63" i="2"/>
  <c r="E55" i="2"/>
  <c r="L55" i="2" s="1"/>
  <c r="P55" i="2" s="1"/>
  <c r="Q55" i="2" s="1"/>
  <c r="E59" i="2"/>
  <c r="E51" i="2"/>
  <c r="L63" i="2" l="1"/>
  <c r="P63" i="2" s="1"/>
  <c r="Q63" i="2" s="1"/>
  <c r="L51" i="2"/>
  <c r="P51" i="2" s="1"/>
  <c r="Q51" i="2" s="1"/>
  <c r="L54" i="2"/>
  <c r="P54" i="2" s="1"/>
  <c r="Q54" i="2" s="1"/>
  <c r="L61" i="2"/>
  <c r="P61" i="2" s="1"/>
  <c r="Q61" i="2" s="1"/>
  <c r="L62" i="2"/>
  <c r="P62" i="2" s="1"/>
  <c r="Q62" i="2" s="1"/>
  <c r="L58" i="2"/>
  <c r="P58" i="2" s="1"/>
  <c r="Q58" i="2" s="1"/>
  <c r="L59" i="2"/>
  <c r="P59" i="2" s="1"/>
  <c r="Q59" i="2" s="1"/>
  <c r="L57" i="2"/>
  <c r="P57" i="2" s="1"/>
  <c r="Q57" i="2" s="1"/>
  <c r="L53" i="2"/>
  <c r="P53" i="2" s="1"/>
  <c r="Q53" i="2" s="1"/>
  <c r="L50" i="2"/>
  <c r="P50" i="2" s="1"/>
  <c r="Q50" i="2" s="1"/>
</calcChain>
</file>

<file path=xl/sharedStrings.xml><?xml version="1.0" encoding="utf-8"?>
<sst xmlns="http://schemas.openxmlformats.org/spreadsheetml/2006/main" count="281" uniqueCount="101">
  <si>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</si>
  <si>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</si>
  <si>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</si>
  <si>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</si>
  <si>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</si>
  <si>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</si>
  <si>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</si>
  <si>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</si>
  <si>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</si>
  <si>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</si>
  <si>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</si>
  <si>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</si>
  <si>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</si>
  <si>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</si>
  <si>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</si>
  <si>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</si>
  <si>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</si>
  <si>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</si>
  <si>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</si>
  <si>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</si>
  <si>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</si>
  <si>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</si>
  <si>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</si>
  <si>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</si>
  <si>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</si>
  <si>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</si>
  <si>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diketahui matrix 3x3 sebagai berikut:</t>
  </si>
  <si>
    <t>Plaintext dijadikan matrix 3x1 dengan merubah alphabet menjadi angka</t>
  </si>
  <si>
    <t>=</t>
  </si>
  <si>
    <t>Mod 26</t>
  </si>
  <si>
    <t>*</t>
  </si>
  <si>
    <t>Hill Cipher</t>
  </si>
  <si>
    <t>MATRIK 3X3</t>
  </si>
  <si>
    <t>MATRIK 3X1</t>
  </si>
  <si>
    <t>HASIL PERKALIAN</t>
  </si>
  <si>
    <t>HASIL</t>
  </si>
  <si>
    <t>CHIPERTEXT</t>
  </si>
  <si>
    <t>NO</t>
  </si>
  <si>
    <t>hasil dari plaintext itulah  yang nanti kita kombinasikan dengan algoritma lain</t>
  </si>
  <si>
    <t xml:space="preserve"> nah bagaimana caranya kita memodifikasi ini?</t>
  </si>
  <si>
    <t>KUNCI</t>
  </si>
  <si>
    <t>Mencari invers matriks 3x3</t>
  </si>
  <si>
    <t xml:space="preserve">Matriks kunci </t>
  </si>
  <si>
    <t xml:space="preserve">langkah pertama mencari adjoint matriks kunci </t>
  </si>
  <si>
    <t>K11</t>
  </si>
  <si>
    <t>K12</t>
  </si>
  <si>
    <t>K13</t>
  </si>
  <si>
    <t>K21</t>
  </si>
  <si>
    <t>K22</t>
  </si>
  <si>
    <t>K23</t>
  </si>
  <si>
    <t>K31</t>
  </si>
  <si>
    <t>K33</t>
  </si>
  <si>
    <t>K32</t>
  </si>
  <si>
    <t>K = KOFAKTOR</t>
  </si>
  <si>
    <t>Hasil Kofaktor</t>
  </si>
  <si>
    <t xml:space="preserve">Transpose </t>
  </si>
  <si>
    <t xml:space="preserve">determinan matriks kunci </t>
  </si>
  <si>
    <t>Determinan</t>
  </si>
  <si>
    <t xml:space="preserve">Memakai MMI </t>
  </si>
  <si>
    <t xml:space="preserve">3*X mod 26 = 1 </t>
  </si>
  <si>
    <t xml:space="preserve">3 * 9 mod 26 = 1 mod 26 </t>
  </si>
  <si>
    <t>27 mod 26 = 1</t>
  </si>
  <si>
    <t>Cari K-1</t>
  </si>
  <si>
    <t>(Determinan K-1 * adj matriks K) mod 26</t>
  </si>
  <si>
    <t xml:space="preserve">mod 26 </t>
  </si>
  <si>
    <t>Inverse determinan</t>
  </si>
  <si>
    <t xml:space="preserve">inverse </t>
  </si>
  <si>
    <t>Matriks Inverse K-1</t>
  </si>
  <si>
    <t>Ciphertext</t>
  </si>
  <si>
    <t>Plaintext</t>
  </si>
  <si>
    <t>diketahui matrix 2x2 sebagai berikut:</t>
  </si>
  <si>
    <t xml:space="preserve">Enkripsi </t>
  </si>
  <si>
    <t>Plainteks</t>
  </si>
  <si>
    <t xml:space="preserve">Matriks 2x2 </t>
  </si>
  <si>
    <t>matriks 2 x 1</t>
  </si>
  <si>
    <t xml:space="preserve">Perkalian matriks </t>
  </si>
  <si>
    <t>mod 26</t>
  </si>
  <si>
    <t>ciphertext</t>
  </si>
  <si>
    <t xml:space="preserve">Mencari Inverse Matriks </t>
  </si>
  <si>
    <t>Mencari determinan</t>
  </si>
  <si>
    <t>mencari inverse modulus</t>
  </si>
  <si>
    <t xml:space="preserve"> </t>
  </si>
  <si>
    <t xml:space="preserve">3*X mod26 = 1 </t>
  </si>
  <si>
    <t xml:space="preserve">X = 9 </t>
  </si>
  <si>
    <t>aturan inverse</t>
  </si>
  <si>
    <t>a</t>
  </si>
  <si>
    <t>b</t>
  </si>
  <si>
    <t>c</t>
  </si>
  <si>
    <t>d</t>
  </si>
  <si>
    <t>=&gt;</t>
  </si>
  <si>
    <t>-c</t>
  </si>
  <si>
    <t>-b</t>
  </si>
  <si>
    <t>ubah matriks asli sesuai dengan aturan inverse</t>
  </si>
  <si>
    <t>x</t>
  </si>
  <si>
    <t xml:space="preserve">=&gt; inverse matriks kunci </t>
  </si>
  <si>
    <r>
      <rPr>
        <b/>
        <sz val="11"/>
        <color theme="1"/>
        <rFont val="Calibri"/>
        <family val="2"/>
        <scheme val="minor"/>
      </rPr>
      <t>PLAINTEXT</t>
    </r>
    <r>
      <rPr>
        <sz val="11"/>
        <color theme="1"/>
        <rFont val="Calibri"/>
        <family val="2"/>
        <scheme val="minor"/>
      </rPr>
      <t xml:space="preserve"> : NADIFA NISAUL</t>
    </r>
  </si>
  <si>
    <r>
      <rPr>
        <b/>
        <sz val="11"/>
        <color theme="1"/>
        <rFont val="Calibri"/>
        <family val="2"/>
        <scheme val="minor"/>
      </rPr>
      <t xml:space="preserve">CIPHERTEXT : </t>
    </r>
    <r>
      <rPr>
        <sz val="11"/>
        <color theme="1"/>
        <rFont val="Calibri"/>
        <family val="2"/>
        <scheme val="minor"/>
      </rPr>
      <t>JJQQLISAVVPZ</t>
    </r>
  </si>
  <si>
    <r>
      <t xml:space="preserve">PLAINTEXT </t>
    </r>
    <r>
      <rPr>
        <sz val="11"/>
        <color theme="1"/>
        <rFont val="Calibri"/>
        <family val="2"/>
        <scheme val="minor"/>
      </rPr>
      <t>: JJQQLISAVVPZ</t>
    </r>
  </si>
  <si>
    <r>
      <rPr>
        <b/>
        <sz val="11"/>
        <color theme="1"/>
        <rFont val="Calibri"/>
        <family val="2"/>
        <scheme val="minor"/>
      </rPr>
      <t xml:space="preserve">CIPHERTEXT </t>
    </r>
    <r>
      <rPr>
        <sz val="11"/>
        <color theme="1"/>
        <rFont val="Calibri"/>
        <family val="2"/>
        <scheme val="minor"/>
      </rPr>
      <t>: NADIFANISAUL</t>
    </r>
  </si>
  <si>
    <r>
      <rPr>
        <b/>
        <sz val="11"/>
        <color theme="1"/>
        <rFont val="Calibri"/>
        <family val="2"/>
        <scheme val="minor"/>
      </rPr>
      <t xml:space="preserve">CIPHERTEXT </t>
    </r>
    <r>
      <rPr>
        <sz val="11"/>
        <color theme="1"/>
        <rFont val="Calibri"/>
        <family val="2"/>
        <scheme val="minor"/>
      </rPr>
      <t>: NALEZKJYMKKV</t>
    </r>
  </si>
  <si>
    <r>
      <rPr>
        <b/>
        <sz val="11"/>
        <color theme="1"/>
        <rFont val="Calibri"/>
        <family val="2"/>
        <scheme val="minor"/>
      </rPr>
      <t>PLAINTEXT</t>
    </r>
    <r>
      <rPr>
        <sz val="11"/>
        <color theme="1"/>
        <rFont val="Calibri"/>
        <family val="2"/>
        <scheme val="minor"/>
      </rPr>
      <t xml:space="preserve"> : NALEZKJYMKKV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</si>
</sst>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tabSelected="1" topLeftCell="A19" workbookViewId="0">
      <selection activeCell="A42" sqref="A42"/>
    </sheetView>
  </sheetViews>
  <sheetFormatPr defaultRowHeight="14.4" x14ac:dyDescent="0.3"/>
  <cols>
    <col min="1" max="12" width="9.109375" customWidth="1"/>
    <col min="13" max="13" width="10.88671875" customWidth="1"/>
    <col min="14" max="14" width="10.6640625" customWidth="1"/>
    <col min="15" max="32" width="9.109375" customWidth="1"/>
  </cols>
  <sheetData>
    <row r="1" spans="1:26" ht="25.8" x14ac:dyDescent="0.5">
      <c r="J1" s="23" t="s">
        <v>31</v>
      </c>
      <c r="K1" s="23"/>
      <c r="L1" s="23"/>
      <c r="M1" s="23"/>
    </row>
    <row r="4" spans="1:26" x14ac:dyDescent="0.3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3">
      <c r="A5" s="3" t="s">
        <v>0</v>
      </c>
      <c r="B5" s="3" t="s">
        <v>1</v>
      </c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4" t="s">
        <v>25</v>
      </c>
    </row>
    <row r="8" spans="1:26" x14ac:dyDescent="0.3">
      <c r="A8" t="s">
        <v>26</v>
      </c>
    </row>
    <row r="10" spans="1:26" x14ac:dyDescent="0.3">
      <c r="B10">
        <v>4</v>
      </c>
      <c r="C10">
        <v>2</v>
      </c>
      <c r="D10">
        <v>3</v>
      </c>
    </row>
    <row r="11" spans="1:26" x14ac:dyDescent="0.3">
      <c r="B11">
        <v>6</v>
      </c>
      <c r="C11">
        <v>3</v>
      </c>
      <c r="D11">
        <v>3</v>
      </c>
      <c r="F11" t="s">
        <v>40</v>
      </c>
    </row>
    <row r="12" spans="1:26" x14ac:dyDescent="0.3">
      <c r="B12">
        <v>3</v>
      </c>
      <c r="C12">
        <v>2</v>
      </c>
      <c r="D12">
        <v>1</v>
      </c>
    </row>
    <row r="14" spans="1:26" x14ac:dyDescent="0.3">
      <c r="A14" t="s">
        <v>95</v>
      </c>
    </row>
    <row r="16" spans="1:26" x14ac:dyDescent="0.3">
      <c r="A16" t="s">
        <v>27</v>
      </c>
    </row>
    <row r="18" spans="1:13" x14ac:dyDescent="0.3">
      <c r="A18" s="5" t="s">
        <v>13</v>
      </c>
      <c r="B18" s="2">
        <v>13</v>
      </c>
      <c r="C18" s="5" t="s">
        <v>8</v>
      </c>
      <c r="D18" s="2">
        <v>8</v>
      </c>
      <c r="E18" s="5" t="s">
        <v>13</v>
      </c>
      <c r="F18" s="2">
        <v>13</v>
      </c>
      <c r="G18" s="5" t="s">
        <v>0</v>
      </c>
      <c r="H18" s="2">
        <v>0</v>
      </c>
      <c r="I18" s="22"/>
      <c r="J18" s="22"/>
      <c r="K18" s="22"/>
    </row>
    <row r="19" spans="1:13" x14ac:dyDescent="0.3">
      <c r="A19" s="5" t="s">
        <v>0</v>
      </c>
      <c r="B19" s="19">
        <v>0</v>
      </c>
      <c r="C19" s="5" t="s">
        <v>5</v>
      </c>
      <c r="D19" s="2">
        <v>5</v>
      </c>
      <c r="E19" s="5" t="s">
        <v>8</v>
      </c>
      <c r="F19" s="2">
        <v>8</v>
      </c>
      <c r="G19" s="5" t="s">
        <v>20</v>
      </c>
      <c r="H19" s="2">
        <v>20</v>
      </c>
      <c r="I19" s="22"/>
      <c r="J19" s="22"/>
      <c r="K19" s="22"/>
    </row>
    <row r="20" spans="1:13" x14ac:dyDescent="0.3">
      <c r="A20" s="5" t="s">
        <v>3</v>
      </c>
      <c r="B20" s="2">
        <v>3</v>
      </c>
      <c r="C20" s="5" t="s">
        <v>0</v>
      </c>
      <c r="D20" s="2">
        <v>0</v>
      </c>
      <c r="E20" s="5" t="s">
        <v>18</v>
      </c>
      <c r="F20" s="2">
        <v>18</v>
      </c>
      <c r="G20" s="5" t="s">
        <v>11</v>
      </c>
      <c r="H20" s="2">
        <v>11</v>
      </c>
      <c r="I20" s="22"/>
      <c r="J20" s="22"/>
      <c r="K20" s="22"/>
    </row>
    <row r="23" spans="1:13" x14ac:dyDescent="0.3">
      <c r="A23" s="10" t="s">
        <v>37</v>
      </c>
      <c r="B23" s="24" t="s">
        <v>32</v>
      </c>
      <c r="C23" s="24"/>
      <c r="D23" s="24"/>
      <c r="E23" s="10"/>
      <c r="F23" s="10" t="s">
        <v>33</v>
      </c>
      <c r="G23" s="10"/>
      <c r="H23" s="24" t="s">
        <v>34</v>
      </c>
      <c r="I23" s="24"/>
      <c r="J23" s="10"/>
      <c r="K23" s="10" t="s">
        <v>29</v>
      </c>
      <c r="L23" s="10" t="s">
        <v>35</v>
      </c>
      <c r="M23" s="10" t="s">
        <v>36</v>
      </c>
    </row>
    <row r="24" spans="1:13" x14ac:dyDescent="0.3">
      <c r="B24">
        <v>4</v>
      </c>
      <c r="C24">
        <v>2</v>
      </c>
      <c r="D24">
        <v>3</v>
      </c>
      <c r="E24" s="1"/>
      <c r="F24" s="2">
        <v>13</v>
      </c>
      <c r="G24" s="1"/>
      <c r="H24" s="26">
        <f>B24*$F$24+C24*$F$25+D24*$F$26</f>
        <v>61</v>
      </c>
      <c r="I24" s="26"/>
      <c r="J24" s="1"/>
      <c r="K24" s="1"/>
      <c r="L24" s="1">
        <f>MOD(H24,26)</f>
        <v>9</v>
      </c>
      <c r="M24" s="1" t="str">
        <f>CHAR(L24+65)</f>
        <v>J</v>
      </c>
    </row>
    <row r="25" spans="1:13" x14ac:dyDescent="0.3">
      <c r="A25" s="1">
        <v>1</v>
      </c>
      <c r="B25">
        <v>6</v>
      </c>
      <c r="C25">
        <v>3</v>
      </c>
      <c r="D25">
        <v>3</v>
      </c>
      <c r="E25" s="1" t="s">
        <v>30</v>
      </c>
      <c r="F25" s="19">
        <v>0</v>
      </c>
      <c r="G25" s="1" t="s">
        <v>28</v>
      </c>
      <c r="H25" s="26">
        <f>B25*$F$24+C25*$F$25+D25*$F$26</f>
        <v>87</v>
      </c>
      <c r="I25" s="26"/>
      <c r="J25" s="1" t="s">
        <v>28</v>
      </c>
      <c r="K25" s="1" t="s">
        <v>29</v>
      </c>
      <c r="L25" s="11">
        <f>MOD(H25,26)</f>
        <v>9</v>
      </c>
      <c r="M25" s="11" t="str">
        <f t="shared" ref="M25:M38" si="0">CHAR(L25+65)</f>
        <v>J</v>
      </c>
    </row>
    <row r="26" spans="1:13" x14ac:dyDescent="0.3">
      <c r="A26" s="1"/>
      <c r="B26">
        <v>3</v>
      </c>
      <c r="C26">
        <v>2</v>
      </c>
      <c r="D26">
        <v>1</v>
      </c>
      <c r="E26" s="1"/>
      <c r="F26" s="2">
        <v>3</v>
      </c>
      <c r="G26" s="1"/>
      <c r="H26" s="26">
        <f>B26*$F24+C26*$F25+D26*$F26</f>
        <v>42</v>
      </c>
      <c r="I26" s="26"/>
      <c r="J26" s="1"/>
      <c r="K26" s="1"/>
      <c r="L26" s="11">
        <f t="shared" ref="L26:L38" si="1">MOD(H26,26)</f>
        <v>16</v>
      </c>
      <c r="M26" s="11" t="str">
        <f t="shared" si="0"/>
        <v>Q</v>
      </c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1"/>
      <c r="M27" s="11"/>
    </row>
    <row r="28" spans="1:13" ht="15" customHeight="1" x14ac:dyDescent="0.3">
      <c r="A28" s="1"/>
      <c r="B28">
        <v>4</v>
      </c>
      <c r="C28">
        <v>2</v>
      </c>
      <c r="D28">
        <v>3</v>
      </c>
      <c r="E28" s="1"/>
      <c r="F28" s="2">
        <v>8</v>
      </c>
      <c r="G28" s="1"/>
      <c r="H28" s="26">
        <f>B28*$F$28+C28*$F$29+D28*$F$30</f>
        <v>42</v>
      </c>
      <c r="I28" s="26"/>
      <c r="K28" s="1"/>
      <c r="L28" s="11">
        <f>MOD(H28,26)</f>
        <v>16</v>
      </c>
      <c r="M28" s="11" t="str">
        <f t="shared" si="0"/>
        <v>Q</v>
      </c>
    </row>
    <row r="29" spans="1:13" x14ac:dyDescent="0.3">
      <c r="A29" s="1">
        <v>2</v>
      </c>
      <c r="B29">
        <v>6</v>
      </c>
      <c r="C29">
        <v>3</v>
      </c>
      <c r="D29">
        <v>3</v>
      </c>
      <c r="E29" s="1" t="s">
        <v>30</v>
      </c>
      <c r="F29" s="2">
        <v>5</v>
      </c>
      <c r="G29" s="1" t="s">
        <v>28</v>
      </c>
      <c r="H29" s="26">
        <f t="shared" ref="H29:H30" si="2">B29*$F$28+C29*$F$29+D29*$F$30</f>
        <v>63</v>
      </c>
      <c r="I29" s="26"/>
      <c r="K29" s="1" t="s">
        <v>29</v>
      </c>
      <c r="L29" s="11">
        <f t="shared" si="1"/>
        <v>11</v>
      </c>
      <c r="M29" s="11" t="str">
        <f t="shared" si="0"/>
        <v>L</v>
      </c>
    </row>
    <row r="30" spans="1:13" x14ac:dyDescent="0.3">
      <c r="A30" s="1"/>
      <c r="B30">
        <v>3</v>
      </c>
      <c r="C30">
        <v>2</v>
      </c>
      <c r="D30">
        <v>1</v>
      </c>
      <c r="E30" s="1"/>
      <c r="F30" s="2">
        <v>0</v>
      </c>
      <c r="G30" s="1"/>
      <c r="H30" s="26">
        <f t="shared" si="2"/>
        <v>34</v>
      </c>
      <c r="I30" s="26"/>
      <c r="K30" s="1"/>
      <c r="L30" s="11">
        <f t="shared" si="1"/>
        <v>8</v>
      </c>
      <c r="M30" s="11" t="str">
        <f t="shared" si="0"/>
        <v>I</v>
      </c>
    </row>
    <row r="31" spans="1:13" x14ac:dyDescent="0.3">
      <c r="A31" s="1"/>
      <c r="B31" s="1"/>
      <c r="C31" s="1"/>
      <c r="D31" s="1"/>
      <c r="E31" s="1"/>
      <c r="F31" s="1"/>
      <c r="G31" s="1"/>
      <c r="H31" s="14"/>
      <c r="I31" s="14"/>
      <c r="K31" s="1"/>
      <c r="L31" s="11"/>
      <c r="M31" s="11"/>
    </row>
    <row r="32" spans="1:13" ht="15" customHeight="1" x14ac:dyDescent="0.3">
      <c r="A32" s="1"/>
      <c r="B32">
        <v>4</v>
      </c>
      <c r="C32">
        <v>2</v>
      </c>
      <c r="D32">
        <v>3</v>
      </c>
      <c r="E32" s="1"/>
      <c r="F32" s="2">
        <v>13</v>
      </c>
      <c r="G32" s="1"/>
      <c r="H32" s="26">
        <f>B32*$F$32+C32*$F$33+D32*$F$34</f>
        <v>122</v>
      </c>
      <c r="I32" s="26"/>
      <c r="K32" s="1"/>
      <c r="L32" s="11">
        <f t="shared" si="1"/>
        <v>18</v>
      </c>
      <c r="M32" s="11" t="str">
        <f t="shared" si="0"/>
        <v>S</v>
      </c>
    </row>
    <row r="33" spans="1:25" x14ac:dyDescent="0.3">
      <c r="A33" s="1">
        <v>3</v>
      </c>
      <c r="B33">
        <v>6</v>
      </c>
      <c r="C33">
        <v>3</v>
      </c>
      <c r="D33">
        <v>3</v>
      </c>
      <c r="E33" s="1"/>
      <c r="F33" s="2">
        <v>8</v>
      </c>
      <c r="G33" s="1" t="s">
        <v>28</v>
      </c>
      <c r="H33" s="26">
        <f>B33*$F$32+C33*$F$33+D33*$F$34</f>
        <v>156</v>
      </c>
      <c r="I33" s="26"/>
      <c r="K33" s="1" t="s">
        <v>29</v>
      </c>
      <c r="L33" s="11">
        <f t="shared" si="1"/>
        <v>0</v>
      </c>
      <c r="M33" s="11" t="str">
        <f t="shared" si="0"/>
        <v>A</v>
      </c>
    </row>
    <row r="34" spans="1:25" x14ac:dyDescent="0.3">
      <c r="A34" s="1"/>
      <c r="B34">
        <v>3</v>
      </c>
      <c r="C34">
        <v>2</v>
      </c>
      <c r="D34">
        <v>1</v>
      </c>
      <c r="E34" s="1"/>
      <c r="F34" s="2">
        <v>18</v>
      </c>
      <c r="G34" s="1"/>
      <c r="H34" s="26">
        <f>B34*$F$32+C34*$F$33+D34*$F$34</f>
        <v>73</v>
      </c>
      <c r="I34" s="26"/>
      <c r="K34" s="1"/>
      <c r="L34" s="11">
        <f t="shared" si="1"/>
        <v>21</v>
      </c>
      <c r="M34" s="11" t="str">
        <f t="shared" si="0"/>
        <v>V</v>
      </c>
      <c r="X34" s="25"/>
      <c r="Y34" s="25"/>
    </row>
    <row r="35" spans="1:25" x14ac:dyDescent="0.3">
      <c r="A35" s="1"/>
      <c r="B35" s="1"/>
      <c r="C35" s="1"/>
      <c r="D35" s="1"/>
      <c r="E35" s="1"/>
      <c r="F35" s="1"/>
      <c r="G35" s="1"/>
      <c r="H35" s="14"/>
      <c r="I35" s="14"/>
      <c r="K35" s="1"/>
      <c r="L35" s="11"/>
      <c r="M35" s="11"/>
      <c r="X35" s="25"/>
      <c r="Y35" s="25"/>
    </row>
    <row r="36" spans="1:25" ht="15" customHeight="1" x14ac:dyDescent="0.3">
      <c r="A36" s="1"/>
      <c r="B36">
        <v>4</v>
      </c>
      <c r="C36">
        <v>2</v>
      </c>
      <c r="D36">
        <v>3</v>
      </c>
      <c r="E36" s="1"/>
      <c r="F36" s="2">
        <v>0</v>
      </c>
      <c r="G36" s="1"/>
      <c r="H36" s="26">
        <f>B36*$F$36+C36*$F$37+D36*$F$38</f>
        <v>73</v>
      </c>
      <c r="I36" s="26"/>
      <c r="K36" s="1"/>
      <c r="L36" s="11">
        <f t="shared" si="1"/>
        <v>21</v>
      </c>
      <c r="M36" s="11" t="str">
        <f t="shared" si="0"/>
        <v>V</v>
      </c>
      <c r="X36" s="25"/>
      <c r="Y36" s="25"/>
    </row>
    <row r="37" spans="1:25" x14ac:dyDescent="0.3">
      <c r="A37" s="1">
        <v>4</v>
      </c>
      <c r="B37">
        <v>6</v>
      </c>
      <c r="C37">
        <v>3</v>
      </c>
      <c r="D37">
        <v>3</v>
      </c>
      <c r="E37" s="1"/>
      <c r="F37" s="2">
        <v>20</v>
      </c>
      <c r="G37" s="1" t="s">
        <v>28</v>
      </c>
      <c r="H37" s="26">
        <f t="shared" ref="H37:H38" si="3">B37*$F$36+C37*$F$37+D37*$F$38</f>
        <v>93</v>
      </c>
      <c r="I37" s="26"/>
      <c r="K37" s="1" t="s">
        <v>29</v>
      </c>
      <c r="L37" s="11">
        <f t="shared" si="1"/>
        <v>15</v>
      </c>
      <c r="M37" s="11" t="str">
        <f t="shared" si="0"/>
        <v>P</v>
      </c>
    </row>
    <row r="38" spans="1:25" x14ac:dyDescent="0.3">
      <c r="A38" s="1"/>
      <c r="B38">
        <v>3</v>
      </c>
      <c r="C38">
        <v>2</v>
      </c>
      <c r="D38">
        <v>1</v>
      </c>
      <c r="E38" s="1"/>
      <c r="F38" s="2">
        <v>11</v>
      </c>
      <c r="G38" s="1"/>
      <c r="H38" s="26">
        <f t="shared" si="3"/>
        <v>51</v>
      </c>
      <c r="I38" s="26"/>
      <c r="K38" s="1"/>
      <c r="L38" s="11">
        <f t="shared" si="1"/>
        <v>25</v>
      </c>
      <c r="M38" s="11" t="str">
        <f t="shared" si="0"/>
        <v>Z</v>
      </c>
    </row>
    <row r="39" spans="1:25" x14ac:dyDescent="0.3">
      <c r="A39" s="1"/>
      <c r="B39" s="1"/>
      <c r="C39" s="1"/>
      <c r="D39" s="1"/>
      <c r="E39" s="1"/>
      <c r="F39" s="1"/>
      <c r="G39" s="1"/>
      <c r="H39" s="14"/>
      <c r="I39" s="14"/>
      <c r="K39" s="1"/>
      <c r="L39" s="11"/>
      <c r="M39" s="11"/>
    </row>
    <row r="40" spans="1:25" ht="15" customHeight="1" x14ac:dyDescent="0.3">
      <c r="A40" s="1"/>
      <c r="B40" s="1"/>
      <c r="C40" s="1"/>
      <c r="D40" s="1"/>
      <c r="E40" s="1"/>
      <c r="F40" s="1"/>
      <c r="G40" s="1"/>
      <c r="H40" s="14"/>
      <c r="I40" s="14"/>
      <c r="K40" s="1"/>
      <c r="L40" s="11"/>
      <c r="M40" s="11"/>
    </row>
    <row r="41" spans="1:25" x14ac:dyDescent="0.3">
      <c r="H41" s="25"/>
      <c r="I41" s="25"/>
    </row>
    <row r="42" spans="1:25" x14ac:dyDescent="0.3">
      <c r="A42" t="s">
        <v>96</v>
      </c>
      <c r="H42" s="25"/>
      <c r="I42" s="25"/>
    </row>
    <row r="43" spans="1:25" x14ac:dyDescent="0.3">
      <c r="H43" s="25"/>
      <c r="I43" s="25"/>
    </row>
    <row r="44" spans="1:25" ht="15" customHeight="1" x14ac:dyDescent="0.3"/>
    <row r="45" spans="1:25" x14ac:dyDescent="0.3">
      <c r="H45" s="25"/>
      <c r="I45" s="25"/>
    </row>
    <row r="46" spans="1:25" x14ac:dyDescent="0.3">
      <c r="H46" s="25"/>
      <c r="I46" s="25"/>
    </row>
    <row r="47" spans="1:25" x14ac:dyDescent="0.3">
      <c r="H47" s="25"/>
      <c r="I47" s="25"/>
    </row>
    <row r="48" spans="1:25" ht="15" customHeight="1" x14ac:dyDescent="0.3"/>
    <row r="49" spans="8:32" x14ac:dyDescent="0.3">
      <c r="H49" s="25"/>
      <c r="I49" s="25"/>
    </row>
    <row r="50" spans="8:32" x14ac:dyDescent="0.3">
      <c r="H50" s="25"/>
      <c r="I50" s="25"/>
    </row>
    <row r="51" spans="8:32" x14ac:dyDescent="0.3">
      <c r="H51" s="25"/>
      <c r="I51" s="25"/>
    </row>
    <row r="52" spans="8:32" ht="15" customHeight="1" x14ac:dyDescent="0.3"/>
    <row r="53" spans="8:32" x14ac:dyDescent="0.3">
      <c r="H53" s="25"/>
      <c r="I53" s="25"/>
    </row>
    <row r="54" spans="8:32" x14ac:dyDescent="0.3">
      <c r="H54" s="25"/>
      <c r="I54" s="25"/>
    </row>
    <row r="55" spans="8:32" x14ac:dyDescent="0.3">
      <c r="H55" s="25"/>
      <c r="I55" s="25"/>
    </row>
    <row r="56" spans="8:32" ht="15" customHeight="1" x14ac:dyDescent="0.3"/>
    <row r="57" spans="8:32" x14ac:dyDescent="0.3">
      <c r="H57" s="25"/>
      <c r="I57" s="25"/>
      <c r="R57" s="7"/>
      <c r="S57" s="7"/>
      <c r="T57" s="7"/>
      <c r="U57" s="7"/>
      <c r="V57" s="7"/>
      <c r="W57" s="7"/>
    </row>
    <row r="58" spans="8:32" x14ac:dyDescent="0.3">
      <c r="H58" s="25"/>
      <c r="I58" s="25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8:32" x14ac:dyDescent="0.3">
      <c r="H59" s="25"/>
      <c r="I59" s="25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8:32" ht="15" customHeight="1" x14ac:dyDescent="0.3"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8:32" x14ac:dyDescent="0.3">
      <c r="H61" s="25"/>
      <c r="I61" s="25"/>
      <c r="P61" s="7"/>
      <c r="Q61" s="7"/>
      <c r="R61" s="6"/>
      <c r="S61" s="6"/>
      <c r="T61" s="6"/>
      <c r="U61" s="6"/>
      <c r="V61" s="6"/>
      <c r="W61" s="6"/>
      <c r="X61" s="7"/>
      <c r="Y61" s="7"/>
      <c r="Z61" s="7"/>
      <c r="AA61" s="7"/>
      <c r="AB61" s="7"/>
      <c r="AC61" s="7"/>
      <c r="AD61" s="7"/>
      <c r="AE61" s="7"/>
      <c r="AF61" s="7"/>
    </row>
    <row r="62" spans="8:32" x14ac:dyDescent="0.3">
      <c r="H62" s="25"/>
      <c r="I62" s="25"/>
      <c r="P62" s="6"/>
      <c r="Q62" s="6"/>
      <c r="R62" s="8"/>
      <c r="S62" s="9"/>
      <c r="T62" s="9"/>
      <c r="U62" s="9"/>
      <c r="V62" s="9"/>
      <c r="W62" s="9"/>
      <c r="X62" s="6"/>
      <c r="Y62" s="6"/>
      <c r="Z62" s="6"/>
      <c r="AA62" s="6"/>
      <c r="AB62" s="6"/>
      <c r="AC62" s="6"/>
      <c r="AD62" s="7"/>
      <c r="AE62" s="7"/>
      <c r="AF62" s="7"/>
    </row>
    <row r="63" spans="8:32" x14ac:dyDescent="0.3">
      <c r="H63" s="25"/>
      <c r="I63" s="25"/>
      <c r="P63" s="8"/>
      <c r="Q63" s="8"/>
      <c r="R63" s="6"/>
      <c r="S63" s="6"/>
      <c r="T63" s="6"/>
      <c r="U63" s="6"/>
      <c r="V63" s="6"/>
      <c r="W63" s="6"/>
      <c r="X63" s="8"/>
      <c r="Y63" s="8"/>
      <c r="Z63" s="8"/>
      <c r="AA63" s="8"/>
      <c r="AB63" s="8"/>
      <c r="AC63" s="8"/>
      <c r="AD63" s="7"/>
      <c r="AE63" s="7"/>
      <c r="AF63" s="7"/>
    </row>
    <row r="64" spans="8:32" ht="15" customHeight="1" x14ac:dyDescent="0.3">
      <c r="P64" s="6"/>
      <c r="Q64" s="6"/>
      <c r="R64" s="8"/>
      <c r="S64" s="8"/>
      <c r="T64" s="8"/>
      <c r="U64" s="8"/>
      <c r="V64" s="8"/>
      <c r="W64" s="8"/>
      <c r="X64" s="6"/>
      <c r="Y64" s="6"/>
      <c r="Z64" s="6"/>
      <c r="AA64" s="6"/>
      <c r="AB64" s="7"/>
      <c r="AC64" s="7"/>
      <c r="AD64" s="7"/>
      <c r="AE64" s="7"/>
      <c r="AF64" s="7"/>
    </row>
    <row r="65" spans="8:32" x14ac:dyDescent="0.3">
      <c r="H65" s="25"/>
      <c r="I65" s="25"/>
      <c r="P65" s="8"/>
      <c r="Q65" s="8"/>
      <c r="R65" s="7"/>
      <c r="S65" s="7"/>
      <c r="T65" s="7"/>
      <c r="U65" s="7"/>
      <c r="V65" s="7"/>
      <c r="W65" s="7"/>
      <c r="X65" s="8"/>
      <c r="Y65" s="8"/>
      <c r="Z65" s="8"/>
      <c r="AA65" s="9"/>
      <c r="AB65" s="7"/>
      <c r="AC65" s="7"/>
      <c r="AD65" s="7"/>
      <c r="AE65" s="7"/>
      <c r="AF65" s="7"/>
    </row>
    <row r="66" spans="8:32" x14ac:dyDescent="0.3">
      <c r="H66" s="25"/>
      <c r="I66" s="25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8:32" x14ac:dyDescent="0.3">
      <c r="H67" s="25"/>
      <c r="I67" s="25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8:32" ht="15" customHeight="1" x14ac:dyDescent="0.3"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8:32" x14ac:dyDescent="0.3">
      <c r="H69" s="25"/>
      <c r="I69" s="25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8:32" x14ac:dyDescent="0.3">
      <c r="H70" s="25"/>
      <c r="I70" s="25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8:32" x14ac:dyDescent="0.3">
      <c r="H71" s="25"/>
      <c r="I71" s="25"/>
      <c r="P71" s="7"/>
      <c r="Q71" s="7"/>
      <c r="X71" s="7"/>
      <c r="Y71" s="7"/>
      <c r="Z71" s="7"/>
      <c r="AA71" s="7"/>
      <c r="AB71" s="7"/>
      <c r="AC71" s="7"/>
      <c r="AD71" s="7"/>
      <c r="AE71" s="7"/>
      <c r="AF71" s="7"/>
    </row>
    <row r="72" spans="8:32" ht="15" customHeight="1" x14ac:dyDescent="0.3"/>
    <row r="73" spans="8:32" x14ac:dyDescent="0.3">
      <c r="H73" s="25"/>
      <c r="I73" s="25"/>
    </row>
    <row r="74" spans="8:32" x14ac:dyDescent="0.3">
      <c r="H74" s="25"/>
      <c r="I74" s="25"/>
    </row>
    <row r="75" spans="8:32" x14ac:dyDescent="0.3">
      <c r="H75" s="25"/>
      <c r="I75" s="25"/>
    </row>
    <row r="76" spans="8:32" ht="15" customHeight="1" x14ac:dyDescent="0.3"/>
    <row r="77" spans="8:32" x14ac:dyDescent="0.3">
      <c r="H77" s="25"/>
      <c r="I77" s="25"/>
    </row>
    <row r="78" spans="8:32" x14ac:dyDescent="0.3">
      <c r="H78" s="25"/>
      <c r="I78" s="25"/>
    </row>
    <row r="79" spans="8:32" x14ac:dyDescent="0.3">
      <c r="H79" s="25"/>
      <c r="I79" s="25"/>
    </row>
    <row r="80" spans="8:32" ht="15" customHeight="1" x14ac:dyDescent="0.3"/>
    <row r="81" spans="1:14" x14ac:dyDescent="0.3">
      <c r="H81" s="25"/>
      <c r="I81" s="25"/>
    </row>
    <row r="82" spans="1:14" x14ac:dyDescent="0.3">
      <c r="H82" s="25"/>
      <c r="I82" s="25"/>
    </row>
    <row r="83" spans="1:14" x14ac:dyDescent="0.3">
      <c r="H83" s="25"/>
      <c r="I83" s="25"/>
    </row>
    <row r="84" spans="1:14" ht="15" customHeight="1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4" x14ac:dyDescent="0.3">
      <c r="A86" t="s">
        <v>38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4" x14ac:dyDescent="0.3">
      <c r="A87" t="s">
        <v>39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3">
      <c r="N90" s="1"/>
    </row>
    <row r="91" spans="1:14" x14ac:dyDescent="0.3">
      <c r="N91" s="1"/>
    </row>
    <row r="92" spans="1:14" x14ac:dyDescent="0.3">
      <c r="N92" s="1"/>
    </row>
  </sheetData>
  <mergeCells count="51">
    <mergeCell ref="H79:I79"/>
    <mergeCell ref="H81:I81"/>
    <mergeCell ref="H82:I82"/>
    <mergeCell ref="H83:I83"/>
    <mergeCell ref="H74:I74"/>
    <mergeCell ref="H75:I75"/>
    <mergeCell ref="H73:I73"/>
    <mergeCell ref="H77:I77"/>
    <mergeCell ref="H78:I78"/>
    <mergeCell ref="H65:I65"/>
    <mergeCell ref="H66:I66"/>
    <mergeCell ref="H67:I67"/>
    <mergeCell ref="H69:I69"/>
    <mergeCell ref="H70:I70"/>
    <mergeCell ref="H71:I71"/>
    <mergeCell ref="H63:I63"/>
    <mergeCell ref="H49:I49"/>
    <mergeCell ref="H50:I50"/>
    <mergeCell ref="H51:I51"/>
    <mergeCell ref="H53:I53"/>
    <mergeCell ref="H54:I54"/>
    <mergeCell ref="H55:I55"/>
    <mergeCell ref="H57:I57"/>
    <mergeCell ref="H58:I58"/>
    <mergeCell ref="H59:I59"/>
    <mergeCell ref="H61:I61"/>
    <mergeCell ref="H62:I62"/>
    <mergeCell ref="H47:I47"/>
    <mergeCell ref="H36:I36"/>
    <mergeCell ref="H37:I37"/>
    <mergeCell ref="H38:I38"/>
    <mergeCell ref="H41:I41"/>
    <mergeCell ref="H42:I42"/>
    <mergeCell ref="H43:I43"/>
    <mergeCell ref="H45:I45"/>
    <mergeCell ref="H46:I46"/>
    <mergeCell ref="J1:M1"/>
    <mergeCell ref="B23:D23"/>
    <mergeCell ref="H23:I23"/>
    <mergeCell ref="X35:Y35"/>
    <mergeCell ref="X36:Y36"/>
    <mergeCell ref="H33:I33"/>
    <mergeCell ref="H34:I34"/>
    <mergeCell ref="H24:I24"/>
    <mergeCell ref="H25:I25"/>
    <mergeCell ref="H26:I26"/>
    <mergeCell ref="H28:I28"/>
    <mergeCell ref="H29:I29"/>
    <mergeCell ref="H30:I30"/>
    <mergeCell ref="H32:I32"/>
    <mergeCell ref="X34:Y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8"/>
  <sheetViews>
    <sheetView zoomScaleNormal="100" workbookViewId="0">
      <selection activeCell="A67" sqref="A67"/>
    </sheetView>
  </sheetViews>
  <sheetFormatPr defaultRowHeight="14.4" x14ac:dyDescent="0.3"/>
  <cols>
    <col min="17" max="17" width="11.5546875" customWidth="1"/>
  </cols>
  <sheetData>
    <row r="1" spans="1:26" ht="25.8" x14ac:dyDescent="0.5">
      <c r="J1" s="23" t="s">
        <v>31</v>
      </c>
      <c r="K1" s="23"/>
      <c r="L1" s="23"/>
      <c r="M1" s="23"/>
    </row>
    <row r="4" spans="1:26" x14ac:dyDescent="0.3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3">
      <c r="A5" s="3" t="s">
        <v>0</v>
      </c>
      <c r="B5" s="3" t="s">
        <v>1</v>
      </c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4" t="s">
        <v>25</v>
      </c>
    </row>
    <row r="8" spans="1:26" x14ac:dyDescent="0.3">
      <c r="A8" t="s">
        <v>41</v>
      </c>
      <c r="G8" t="s">
        <v>43</v>
      </c>
    </row>
    <row r="10" spans="1:26" x14ac:dyDescent="0.3">
      <c r="A10" t="s">
        <v>42</v>
      </c>
      <c r="H10" t="s">
        <v>44</v>
      </c>
      <c r="I10" t="s">
        <v>47</v>
      </c>
      <c r="J10" t="s">
        <v>50</v>
      </c>
      <c r="L10" t="s">
        <v>53</v>
      </c>
    </row>
    <row r="11" spans="1:26" x14ac:dyDescent="0.3">
      <c r="B11">
        <v>4</v>
      </c>
      <c r="C11">
        <v>2</v>
      </c>
      <c r="D11">
        <v>3</v>
      </c>
      <c r="E11" s="7"/>
      <c r="F11" s="7"/>
      <c r="H11" t="s">
        <v>45</v>
      </c>
      <c r="I11" t="s">
        <v>48</v>
      </c>
      <c r="J11" t="s">
        <v>52</v>
      </c>
    </row>
    <row r="12" spans="1:26" x14ac:dyDescent="0.3">
      <c r="B12">
        <v>6</v>
      </c>
      <c r="C12">
        <v>3</v>
      </c>
      <c r="D12">
        <v>3</v>
      </c>
      <c r="E12" s="7"/>
      <c r="F12" s="7"/>
      <c r="H12" t="s">
        <v>46</v>
      </c>
      <c r="I12" t="s">
        <v>49</v>
      </c>
      <c r="J12" t="s">
        <v>51</v>
      </c>
    </row>
    <row r="13" spans="1:26" x14ac:dyDescent="0.3">
      <c r="B13">
        <v>3</v>
      </c>
      <c r="C13">
        <v>2</v>
      </c>
      <c r="D13">
        <v>1</v>
      </c>
      <c r="E13" s="7"/>
      <c r="F13" s="7"/>
      <c r="G13" s="7"/>
    </row>
    <row r="15" spans="1:26" x14ac:dyDescent="0.3">
      <c r="A15" t="s">
        <v>44</v>
      </c>
      <c r="B15" s="7">
        <f>C12</f>
        <v>3</v>
      </c>
      <c r="C15" s="7">
        <f>D12</f>
        <v>3</v>
      </c>
      <c r="D15">
        <f>(C16*B15)-(B16*C15)</f>
        <v>-3</v>
      </c>
      <c r="F15" t="s">
        <v>47</v>
      </c>
      <c r="G15">
        <f>C11</f>
        <v>2</v>
      </c>
      <c r="H15">
        <f>D11</f>
        <v>3</v>
      </c>
      <c r="I15">
        <f>(H16*G15)-(G16*H15)</f>
        <v>-4</v>
      </c>
      <c r="K15" t="s">
        <v>50</v>
      </c>
      <c r="L15">
        <v>2</v>
      </c>
      <c r="M15">
        <v>3</v>
      </c>
      <c r="N15">
        <f>(M16*L15)-(L16*M15)</f>
        <v>-3</v>
      </c>
    </row>
    <row r="16" spans="1:26" x14ac:dyDescent="0.3">
      <c r="B16" s="7">
        <f>C13</f>
        <v>2</v>
      </c>
      <c r="C16" s="7">
        <f>D13</f>
        <v>1</v>
      </c>
      <c r="G16">
        <f>C13</f>
        <v>2</v>
      </c>
      <c r="H16">
        <f>D13</f>
        <v>1</v>
      </c>
      <c r="L16">
        <v>3</v>
      </c>
      <c r="M16">
        <v>3</v>
      </c>
    </row>
    <row r="18" spans="1:14" x14ac:dyDescent="0.3">
      <c r="A18" t="s">
        <v>45</v>
      </c>
      <c r="B18">
        <f>B12</f>
        <v>6</v>
      </c>
      <c r="C18">
        <f>D12</f>
        <v>3</v>
      </c>
      <c r="D18">
        <f>(C19*B18)-(B19*C18)</f>
        <v>-3</v>
      </c>
      <c r="F18" t="s">
        <v>48</v>
      </c>
      <c r="G18">
        <f>B11</f>
        <v>4</v>
      </c>
      <c r="H18">
        <f>D11</f>
        <v>3</v>
      </c>
      <c r="I18">
        <f>(H19*G18)-(G19*H18)</f>
        <v>-5</v>
      </c>
      <c r="K18" t="s">
        <v>52</v>
      </c>
      <c r="L18">
        <f>B11</f>
        <v>4</v>
      </c>
      <c r="M18">
        <v>3</v>
      </c>
      <c r="N18">
        <f>(M19*L18)-(L19*M18)</f>
        <v>-6</v>
      </c>
    </row>
    <row r="19" spans="1:14" x14ac:dyDescent="0.3">
      <c r="B19">
        <f>B13</f>
        <v>3</v>
      </c>
      <c r="C19">
        <f>D13</f>
        <v>1</v>
      </c>
      <c r="G19">
        <f>B13</f>
        <v>3</v>
      </c>
      <c r="H19">
        <f>D13</f>
        <v>1</v>
      </c>
      <c r="L19">
        <v>6</v>
      </c>
      <c r="M19">
        <v>3</v>
      </c>
    </row>
    <row r="21" spans="1:14" x14ac:dyDescent="0.3">
      <c r="A21" t="s">
        <v>46</v>
      </c>
      <c r="B21">
        <f>B12</f>
        <v>6</v>
      </c>
      <c r="C21">
        <f>C12</f>
        <v>3</v>
      </c>
      <c r="D21">
        <f>(C22*B21)-(B22*C21)</f>
        <v>3</v>
      </c>
      <c r="F21" t="s">
        <v>49</v>
      </c>
      <c r="G21">
        <f>B11</f>
        <v>4</v>
      </c>
      <c r="H21">
        <f>C11</f>
        <v>2</v>
      </c>
      <c r="I21">
        <f>(H22*G21)-(G22*H21)</f>
        <v>2</v>
      </c>
      <c r="K21" t="s">
        <v>51</v>
      </c>
      <c r="L21">
        <v>4</v>
      </c>
      <c r="M21">
        <v>2</v>
      </c>
      <c r="N21">
        <f>(M22*L21)-(L22*M21)</f>
        <v>0</v>
      </c>
    </row>
    <row r="22" spans="1:14" x14ac:dyDescent="0.3">
      <c r="B22">
        <f>B13</f>
        <v>3</v>
      </c>
      <c r="C22">
        <f>C13</f>
        <v>2</v>
      </c>
      <c r="G22">
        <f>B13</f>
        <v>3</v>
      </c>
      <c r="H22">
        <f>C13</f>
        <v>2</v>
      </c>
      <c r="L22">
        <v>6</v>
      </c>
      <c r="M22">
        <v>3</v>
      </c>
    </row>
    <row r="24" spans="1:14" x14ac:dyDescent="0.3">
      <c r="A24" t="s">
        <v>54</v>
      </c>
      <c r="F24" t="s">
        <v>55</v>
      </c>
    </row>
    <row r="25" spans="1:14" x14ac:dyDescent="0.3">
      <c r="B25">
        <f>D15</f>
        <v>-3</v>
      </c>
      <c r="C25">
        <f>-(D18)</f>
        <v>3</v>
      </c>
      <c r="D25">
        <f>D21</f>
        <v>3</v>
      </c>
      <c r="G25">
        <f>B25</f>
        <v>-3</v>
      </c>
      <c r="H25">
        <f>B26</f>
        <v>4</v>
      </c>
      <c r="I25">
        <f>B27</f>
        <v>-3</v>
      </c>
    </row>
    <row r="26" spans="1:14" x14ac:dyDescent="0.3">
      <c r="B26">
        <f>-(I15)</f>
        <v>4</v>
      </c>
      <c r="C26">
        <f>I18</f>
        <v>-5</v>
      </c>
      <c r="D26">
        <f>-(I21)</f>
        <v>-2</v>
      </c>
      <c r="G26">
        <f>C25</f>
        <v>3</v>
      </c>
      <c r="H26">
        <f>C26</f>
        <v>-5</v>
      </c>
      <c r="I26">
        <f>C27</f>
        <v>6</v>
      </c>
    </row>
    <row r="27" spans="1:14" x14ac:dyDescent="0.3">
      <c r="B27">
        <f>N15</f>
        <v>-3</v>
      </c>
      <c r="C27">
        <f>-(N18)</f>
        <v>6</v>
      </c>
      <c r="D27">
        <f>N21</f>
        <v>0</v>
      </c>
      <c r="G27">
        <f>D25</f>
        <v>3</v>
      </c>
      <c r="H27">
        <f>D26</f>
        <v>-2</v>
      </c>
      <c r="I27">
        <f>D27</f>
        <v>0</v>
      </c>
    </row>
    <row r="30" spans="1:14" x14ac:dyDescent="0.3">
      <c r="A30" t="s">
        <v>56</v>
      </c>
    </row>
    <row r="31" spans="1:14" x14ac:dyDescent="0.3">
      <c r="F31" t="s">
        <v>57</v>
      </c>
      <c r="H31" t="s">
        <v>58</v>
      </c>
      <c r="N31" s="15"/>
    </row>
    <row r="32" spans="1:14" x14ac:dyDescent="0.3">
      <c r="B32">
        <v>4</v>
      </c>
      <c r="C32">
        <v>2</v>
      </c>
      <c r="D32">
        <v>3</v>
      </c>
      <c r="F32">
        <f>MDETERM(B32:D34)</f>
        <v>3</v>
      </c>
      <c r="H32" t="s">
        <v>59</v>
      </c>
    </row>
    <row r="33" spans="1:17" x14ac:dyDescent="0.3">
      <c r="B33">
        <v>6</v>
      </c>
      <c r="C33">
        <v>3</v>
      </c>
      <c r="D33">
        <v>3</v>
      </c>
      <c r="H33" t="s">
        <v>60</v>
      </c>
    </row>
    <row r="34" spans="1:17" x14ac:dyDescent="0.3">
      <c r="B34">
        <v>3</v>
      </c>
      <c r="C34">
        <v>2</v>
      </c>
      <c r="D34">
        <v>1</v>
      </c>
      <c r="H34" t="s">
        <v>61</v>
      </c>
    </row>
    <row r="36" spans="1:17" x14ac:dyDescent="0.3">
      <c r="H36" t="s">
        <v>66</v>
      </c>
      <c r="I36">
        <v>9</v>
      </c>
    </row>
    <row r="38" spans="1:17" x14ac:dyDescent="0.3">
      <c r="A38" t="s">
        <v>62</v>
      </c>
    </row>
    <row r="39" spans="1:17" x14ac:dyDescent="0.3">
      <c r="A39" t="s">
        <v>63</v>
      </c>
      <c r="H39" t="s">
        <v>67</v>
      </c>
    </row>
    <row r="41" spans="1:17" x14ac:dyDescent="0.3">
      <c r="A41" t="s">
        <v>65</v>
      </c>
      <c r="C41">
        <f>G25</f>
        <v>-3</v>
      </c>
      <c r="D41">
        <f t="shared" ref="D41:E41" si="0">H25</f>
        <v>4</v>
      </c>
      <c r="E41">
        <f t="shared" si="0"/>
        <v>-3</v>
      </c>
      <c r="H41" s="18">
        <f>MOD(($B$42*C41),26)</f>
        <v>25</v>
      </c>
      <c r="I41" s="18">
        <f t="shared" ref="I41:J43" si="1">MOD(($B$42*D41),26)</f>
        <v>10</v>
      </c>
      <c r="J41" s="18">
        <f t="shared" si="1"/>
        <v>25</v>
      </c>
    </row>
    <row r="42" spans="1:17" x14ac:dyDescent="0.3">
      <c r="B42">
        <f>I36</f>
        <v>9</v>
      </c>
      <c r="C42">
        <f t="shared" ref="C42:C43" si="2">G26</f>
        <v>3</v>
      </c>
      <c r="D42">
        <f t="shared" ref="D42:D43" si="3">H26</f>
        <v>-5</v>
      </c>
      <c r="E42">
        <f t="shared" ref="E42:E43" si="4">I26</f>
        <v>6</v>
      </c>
      <c r="F42" t="s">
        <v>64</v>
      </c>
      <c r="G42" s="16" t="s">
        <v>28</v>
      </c>
      <c r="H42" s="18">
        <f t="shared" ref="H42:H43" si="5">MOD(($B$42*C42),26)</f>
        <v>1</v>
      </c>
      <c r="I42" s="18">
        <f t="shared" si="1"/>
        <v>7</v>
      </c>
      <c r="J42" s="18">
        <f t="shared" si="1"/>
        <v>2</v>
      </c>
    </row>
    <row r="43" spans="1:17" x14ac:dyDescent="0.3">
      <c r="C43">
        <f t="shared" si="2"/>
        <v>3</v>
      </c>
      <c r="D43">
        <f t="shared" si="3"/>
        <v>-2</v>
      </c>
      <c r="E43">
        <f t="shared" si="4"/>
        <v>0</v>
      </c>
      <c r="H43" s="18">
        <f t="shared" si="5"/>
        <v>1</v>
      </c>
      <c r="I43" s="18">
        <f t="shared" si="1"/>
        <v>8</v>
      </c>
      <c r="J43" s="18">
        <f t="shared" si="1"/>
        <v>0</v>
      </c>
    </row>
    <row r="45" spans="1:17" x14ac:dyDescent="0.3">
      <c r="A45" s="20" t="s">
        <v>97</v>
      </c>
    </row>
    <row r="48" spans="1:17" x14ac:dyDescent="0.3">
      <c r="A48" s="13" t="s">
        <v>37</v>
      </c>
      <c r="B48" t="s">
        <v>68</v>
      </c>
      <c r="E48" s="24" t="s">
        <v>32</v>
      </c>
      <c r="F48" s="24"/>
      <c r="G48" s="24"/>
      <c r="H48" s="13"/>
      <c r="J48" s="13" t="s">
        <v>33</v>
      </c>
      <c r="K48" s="13"/>
      <c r="L48" s="24" t="s">
        <v>34</v>
      </c>
      <c r="M48" s="24"/>
      <c r="N48" s="13"/>
      <c r="O48" s="13" t="s">
        <v>29</v>
      </c>
      <c r="P48" s="13" t="s">
        <v>35</v>
      </c>
      <c r="Q48" s="13" t="s">
        <v>69</v>
      </c>
    </row>
    <row r="49" spans="1:17" x14ac:dyDescent="0.3">
      <c r="B49" s="17" t="s">
        <v>9</v>
      </c>
      <c r="E49">
        <f>$H$41</f>
        <v>25</v>
      </c>
      <c r="F49">
        <f>$I$41</f>
        <v>10</v>
      </c>
      <c r="G49">
        <f>$J$41</f>
        <v>25</v>
      </c>
      <c r="H49" s="12"/>
      <c r="J49" s="6">
        <f>CODE(B49)-65</f>
        <v>9</v>
      </c>
      <c r="K49" s="12"/>
      <c r="L49" s="26">
        <f>E49*$J$49+F49*$J$50+G49*$J$51</f>
        <v>715</v>
      </c>
      <c r="M49" s="26"/>
      <c r="N49" s="12"/>
      <c r="O49" s="12"/>
      <c r="P49" s="12">
        <f>MOD(L49,26)</f>
        <v>13</v>
      </c>
      <c r="Q49" s="12" t="str">
        <f>CHAR(P49+65)</f>
        <v>N</v>
      </c>
    </row>
    <row r="50" spans="1:17" x14ac:dyDescent="0.3">
      <c r="A50" s="12">
        <v>1</v>
      </c>
      <c r="B50" s="17" t="s">
        <v>9</v>
      </c>
      <c r="E50">
        <f>$H$42</f>
        <v>1</v>
      </c>
      <c r="F50">
        <f>$I$42</f>
        <v>7</v>
      </c>
      <c r="G50">
        <f>$J$42</f>
        <v>2</v>
      </c>
      <c r="H50" s="12" t="s">
        <v>30</v>
      </c>
      <c r="J50" s="6">
        <f t="shared" ref="J50:J51" si="6">CODE(B50)-65</f>
        <v>9</v>
      </c>
      <c r="K50" s="12" t="s">
        <v>28</v>
      </c>
      <c r="L50" s="26">
        <f t="shared" ref="L50:L51" si="7">E50*$J$49+F50*$J$50+G50*$J$51</f>
        <v>104</v>
      </c>
      <c r="M50" s="26"/>
      <c r="N50" s="12" t="s">
        <v>28</v>
      </c>
      <c r="O50" s="12" t="s">
        <v>29</v>
      </c>
      <c r="P50" s="12">
        <f t="shared" ref="P50:P63" si="8">MOD(L50,26)</f>
        <v>0</v>
      </c>
      <c r="Q50" s="12" t="str">
        <f t="shared" ref="Q50:Q63" si="9">CHAR(P50+65)</f>
        <v>A</v>
      </c>
    </row>
    <row r="51" spans="1:17" x14ac:dyDescent="0.3">
      <c r="A51" s="12"/>
      <c r="B51" s="17" t="s">
        <v>16</v>
      </c>
      <c r="E51">
        <f>$H$43</f>
        <v>1</v>
      </c>
      <c r="F51">
        <f>$I$43</f>
        <v>8</v>
      </c>
      <c r="G51">
        <f>$J$43</f>
        <v>0</v>
      </c>
      <c r="H51" s="12"/>
      <c r="J51" s="6">
        <f t="shared" si="6"/>
        <v>16</v>
      </c>
      <c r="K51" s="12"/>
      <c r="L51" s="26">
        <f t="shared" si="7"/>
        <v>81</v>
      </c>
      <c r="M51" s="26"/>
      <c r="N51" s="12"/>
      <c r="O51" s="12"/>
      <c r="P51" s="12">
        <f>MOD(L51,26)</f>
        <v>3</v>
      </c>
      <c r="Q51" s="12" t="str">
        <f t="shared" si="9"/>
        <v>D</v>
      </c>
    </row>
    <row r="52" spans="1:17" x14ac:dyDescent="0.3">
      <c r="A52" s="12"/>
      <c r="B52" s="17"/>
      <c r="E52" s="12"/>
      <c r="F52" s="12"/>
      <c r="G52" s="12"/>
      <c r="H52" s="12"/>
      <c r="J52" s="12"/>
      <c r="K52" s="12"/>
      <c r="L52" s="12"/>
      <c r="M52" s="12"/>
      <c r="N52" s="12"/>
      <c r="O52" s="12"/>
      <c r="P52" s="12"/>
      <c r="Q52" s="12"/>
    </row>
    <row r="53" spans="1:17" x14ac:dyDescent="0.3">
      <c r="A53" s="12"/>
      <c r="B53" s="17" t="s">
        <v>16</v>
      </c>
      <c r="E53">
        <f>$H$41</f>
        <v>25</v>
      </c>
      <c r="F53">
        <f>$I$41</f>
        <v>10</v>
      </c>
      <c r="G53">
        <f>$J$41</f>
        <v>25</v>
      </c>
      <c r="H53" s="12"/>
      <c r="J53" s="6">
        <f>CODE(B53)-65</f>
        <v>16</v>
      </c>
      <c r="K53" s="12"/>
      <c r="L53" s="26">
        <f>E53*J53+F53*J54+G53*J55</f>
        <v>710</v>
      </c>
      <c r="M53" s="26"/>
      <c r="O53" s="12"/>
      <c r="P53" s="12">
        <f t="shared" si="8"/>
        <v>8</v>
      </c>
      <c r="Q53" s="12" t="str">
        <f t="shared" si="9"/>
        <v>I</v>
      </c>
    </row>
    <row r="54" spans="1:17" x14ac:dyDescent="0.3">
      <c r="A54" s="12">
        <v>2</v>
      </c>
      <c r="B54" s="17" t="s">
        <v>11</v>
      </c>
      <c r="E54">
        <f>$H$42</f>
        <v>1</v>
      </c>
      <c r="F54">
        <f>$I$42</f>
        <v>7</v>
      </c>
      <c r="G54">
        <f>$J$42</f>
        <v>2</v>
      </c>
      <c r="H54" s="12" t="s">
        <v>30</v>
      </c>
      <c r="J54" s="6">
        <f t="shared" ref="J54:J55" si="10">CODE(B54)-65</f>
        <v>11</v>
      </c>
      <c r="K54" s="12" t="s">
        <v>28</v>
      </c>
      <c r="L54" s="26">
        <f>E54*J53+F54*J54+G54*J55</f>
        <v>109</v>
      </c>
      <c r="M54" s="26"/>
      <c r="O54" s="12" t="s">
        <v>29</v>
      </c>
      <c r="P54" s="12">
        <f>MOD(L54,26)</f>
        <v>5</v>
      </c>
      <c r="Q54" s="12" t="str">
        <f t="shared" si="9"/>
        <v>F</v>
      </c>
    </row>
    <row r="55" spans="1:17" x14ac:dyDescent="0.3">
      <c r="A55" s="12"/>
      <c r="B55" s="17" t="s">
        <v>8</v>
      </c>
      <c r="E55">
        <f>$H$43</f>
        <v>1</v>
      </c>
      <c r="F55">
        <f>$I$43</f>
        <v>8</v>
      </c>
      <c r="G55">
        <f>$J$43</f>
        <v>0</v>
      </c>
      <c r="H55" s="12"/>
      <c r="J55" s="6">
        <f t="shared" si="10"/>
        <v>8</v>
      </c>
      <c r="K55" s="12"/>
      <c r="L55" s="26">
        <f>E55*J53+F55*J54+G55*J55</f>
        <v>104</v>
      </c>
      <c r="M55" s="26"/>
      <c r="O55" s="12"/>
      <c r="P55" s="12">
        <f t="shared" si="8"/>
        <v>0</v>
      </c>
      <c r="Q55" s="12" t="str">
        <f t="shared" si="9"/>
        <v>A</v>
      </c>
    </row>
    <row r="56" spans="1:17" x14ac:dyDescent="0.3">
      <c r="A56" s="12"/>
      <c r="B56" s="17"/>
      <c r="E56" s="12"/>
      <c r="F56" s="12"/>
      <c r="G56" s="12"/>
      <c r="H56" s="12"/>
      <c r="J56" s="12"/>
      <c r="K56" s="12"/>
      <c r="L56" s="14"/>
      <c r="M56" s="14"/>
      <c r="O56" s="12"/>
      <c r="P56" s="12"/>
      <c r="Q56" s="12"/>
    </row>
    <row r="57" spans="1:17" x14ac:dyDescent="0.3">
      <c r="A57" s="12"/>
      <c r="B57" s="17" t="s">
        <v>18</v>
      </c>
      <c r="E57">
        <f>$H$41</f>
        <v>25</v>
      </c>
      <c r="F57">
        <f>$I$41</f>
        <v>10</v>
      </c>
      <c r="G57">
        <f>$J$41</f>
        <v>25</v>
      </c>
      <c r="H57" s="12"/>
      <c r="J57" s="6">
        <f>CODE(B57)-65</f>
        <v>18</v>
      </c>
      <c r="K57" s="12"/>
      <c r="L57" s="26">
        <f>E57*J$57+F57*J$58+G57*J$59</f>
        <v>975</v>
      </c>
      <c r="M57" s="26"/>
      <c r="O57" s="12"/>
      <c r="P57" s="12">
        <f t="shared" si="8"/>
        <v>13</v>
      </c>
      <c r="Q57" s="12" t="str">
        <f t="shared" si="9"/>
        <v>N</v>
      </c>
    </row>
    <row r="58" spans="1:17" x14ac:dyDescent="0.3">
      <c r="A58" s="12">
        <v>3</v>
      </c>
      <c r="B58" s="17" t="s">
        <v>0</v>
      </c>
      <c r="E58">
        <f>$H$42</f>
        <v>1</v>
      </c>
      <c r="F58">
        <f>$I$42</f>
        <v>7</v>
      </c>
      <c r="G58">
        <f>$J$42</f>
        <v>2</v>
      </c>
      <c r="H58" s="12"/>
      <c r="J58" s="6">
        <f t="shared" ref="J58:J63" si="11">CODE(B58)-65</f>
        <v>0</v>
      </c>
      <c r="K58" s="12" t="s">
        <v>28</v>
      </c>
      <c r="L58" s="26">
        <f>E58*J$57+F58*J$58+G58*J$59</f>
        <v>60</v>
      </c>
      <c r="M58" s="26"/>
      <c r="O58" s="12" t="s">
        <v>29</v>
      </c>
      <c r="P58" s="12">
        <f t="shared" si="8"/>
        <v>8</v>
      </c>
      <c r="Q58" s="12" t="str">
        <f t="shared" si="9"/>
        <v>I</v>
      </c>
    </row>
    <row r="59" spans="1:17" x14ac:dyDescent="0.3">
      <c r="A59" s="12"/>
      <c r="B59" s="17" t="s">
        <v>21</v>
      </c>
      <c r="E59">
        <f>$H$43</f>
        <v>1</v>
      </c>
      <c r="F59">
        <f>$I$43</f>
        <v>8</v>
      </c>
      <c r="G59">
        <f>$J$43</f>
        <v>0</v>
      </c>
      <c r="H59" s="12"/>
      <c r="J59" s="6">
        <f t="shared" si="11"/>
        <v>21</v>
      </c>
      <c r="K59" s="12"/>
      <c r="L59" s="26">
        <f>E59*J$57+F59*J$58+G59*J$59</f>
        <v>18</v>
      </c>
      <c r="M59" s="26"/>
      <c r="O59" s="12"/>
      <c r="P59" s="12">
        <f t="shared" si="8"/>
        <v>18</v>
      </c>
      <c r="Q59" s="12" t="str">
        <f t="shared" si="9"/>
        <v>S</v>
      </c>
    </row>
    <row r="60" spans="1:17" x14ac:dyDescent="0.3">
      <c r="A60" s="12"/>
      <c r="B60" s="17"/>
      <c r="E60" s="12"/>
      <c r="F60" s="12"/>
      <c r="G60" s="12"/>
      <c r="H60" s="12"/>
      <c r="J60" s="6"/>
      <c r="K60" s="12"/>
      <c r="L60" s="14"/>
      <c r="M60" s="14"/>
      <c r="O60" s="12"/>
      <c r="P60" s="12"/>
      <c r="Q60" s="12"/>
    </row>
    <row r="61" spans="1:17" x14ac:dyDescent="0.3">
      <c r="A61" s="12"/>
      <c r="B61" s="17" t="s">
        <v>21</v>
      </c>
      <c r="E61">
        <f>$H$41</f>
        <v>25</v>
      </c>
      <c r="F61">
        <f>$I$41</f>
        <v>10</v>
      </c>
      <c r="G61">
        <f>$J$41</f>
        <v>25</v>
      </c>
      <c r="H61" s="12"/>
      <c r="J61" s="6">
        <f t="shared" si="11"/>
        <v>21</v>
      </c>
      <c r="K61" s="12"/>
      <c r="L61" s="26">
        <f>E61*J$61+F61*J$62+G61*J$63</f>
        <v>1300</v>
      </c>
      <c r="M61" s="26"/>
      <c r="O61" s="12"/>
      <c r="P61" s="12">
        <f t="shared" si="8"/>
        <v>0</v>
      </c>
      <c r="Q61" s="12" t="str">
        <f t="shared" si="9"/>
        <v>A</v>
      </c>
    </row>
    <row r="62" spans="1:17" x14ac:dyDescent="0.3">
      <c r="A62" s="12">
        <v>4</v>
      </c>
      <c r="B62" s="17" t="s">
        <v>15</v>
      </c>
      <c r="E62">
        <f>$H$42</f>
        <v>1</v>
      </c>
      <c r="F62">
        <f>$I$42</f>
        <v>7</v>
      </c>
      <c r="G62">
        <f>$J$42</f>
        <v>2</v>
      </c>
      <c r="H62" s="12"/>
      <c r="J62" s="6">
        <f t="shared" si="11"/>
        <v>15</v>
      </c>
      <c r="K62" s="12" t="s">
        <v>28</v>
      </c>
      <c r="L62" s="26">
        <f t="shared" ref="L62:L63" si="12">E62*J$61+F62*J$62+G62*J$63</f>
        <v>176</v>
      </c>
      <c r="M62" s="26"/>
      <c r="O62" s="12" t="s">
        <v>29</v>
      </c>
      <c r="P62" s="12">
        <f t="shared" si="8"/>
        <v>20</v>
      </c>
      <c r="Q62" s="12" t="str">
        <f t="shared" si="9"/>
        <v>U</v>
      </c>
    </row>
    <row r="63" spans="1:17" x14ac:dyDescent="0.3">
      <c r="A63" s="12"/>
      <c r="B63" s="17" t="s">
        <v>25</v>
      </c>
      <c r="E63">
        <f>$H$43</f>
        <v>1</v>
      </c>
      <c r="F63">
        <f>$I$43</f>
        <v>8</v>
      </c>
      <c r="G63">
        <f>$J$43</f>
        <v>0</v>
      </c>
      <c r="H63" s="12"/>
      <c r="J63" s="6">
        <f t="shared" si="11"/>
        <v>25</v>
      </c>
      <c r="K63" s="12"/>
      <c r="L63" s="26">
        <f t="shared" si="12"/>
        <v>141</v>
      </c>
      <c r="M63" s="26"/>
      <c r="O63" s="12"/>
      <c r="P63" s="12">
        <f t="shared" si="8"/>
        <v>11</v>
      </c>
      <c r="Q63" s="12" t="str">
        <f t="shared" si="9"/>
        <v>L</v>
      </c>
    </row>
    <row r="64" spans="1:17" x14ac:dyDescent="0.3">
      <c r="A64" s="12"/>
      <c r="B64" s="17"/>
      <c r="E64" s="12"/>
      <c r="F64" s="12"/>
      <c r="G64" s="12"/>
      <c r="H64" s="12"/>
      <c r="J64" s="6"/>
      <c r="K64" s="12"/>
      <c r="L64" s="14"/>
      <c r="M64" s="14"/>
      <c r="O64" s="12"/>
      <c r="P64" s="12"/>
      <c r="Q64" s="12"/>
    </row>
    <row r="65" spans="1:17" x14ac:dyDescent="0.3">
      <c r="A65" s="12"/>
      <c r="B65" s="17"/>
      <c r="E65" s="12"/>
      <c r="F65" s="12"/>
      <c r="G65" s="12"/>
      <c r="H65" s="12"/>
      <c r="J65" s="6"/>
      <c r="K65" s="12"/>
      <c r="L65" s="14"/>
      <c r="M65" s="14"/>
      <c r="O65" s="12"/>
      <c r="P65" s="12"/>
      <c r="Q65" s="12"/>
    </row>
    <row r="66" spans="1:17" x14ac:dyDescent="0.3">
      <c r="A66" s="12"/>
      <c r="B66" s="17"/>
      <c r="H66" s="12"/>
      <c r="J66" s="6"/>
      <c r="K66" s="12"/>
      <c r="L66" s="26"/>
      <c r="M66" s="26"/>
      <c r="O66" s="12"/>
      <c r="P66" s="12"/>
      <c r="Q66" s="12"/>
    </row>
    <row r="67" spans="1:17" x14ac:dyDescent="0.3">
      <c r="A67" s="21" t="s">
        <v>98</v>
      </c>
      <c r="B67" s="17"/>
      <c r="H67" s="12"/>
      <c r="J67" s="6"/>
      <c r="K67" s="12"/>
      <c r="L67" s="26"/>
      <c r="M67" s="26"/>
      <c r="O67" s="12"/>
      <c r="P67" s="12"/>
      <c r="Q67" s="12"/>
    </row>
    <row r="68" spans="1:17" x14ac:dyDescent="0.3">
      <c r="A68" s="12"/>
      <c r="B68" s="17"/>
      <c r="H68" s="12"/>
      <c r="J68" s="6"/>
      <c r="K68" s="12"/>
      <c r="L68" s="26"/>
      <c r="M68" s="26"/>
      <c r="O68" s="12"/>
      <c r="P68" s="12"/>
      <c r="Q68" s="12"/>
    </row>
    <row r="69" spans="1:17" x14ac:dyDescent="0.3">
      <c r="A69" s="12"/>
      <c r="B69" s="17"/>
      <c r="E69" s="12"/>
      <c r="F69" s="12"/>
      <c r="G69" s="12"/>
      <c r="H69" s="12"/>
      <c r="J69" s="6"/>
      <c r="K69" s="12"/>
      <c r="L69" s="14"/>
      <c r="M69" s="14"/>
      <c r="O69" s="12"/>
      <c r="P69" s="12"/>
      <c r="Q69" s="12"/>
    </row>
    <row r="70" spans="1:17" x14ac:dyDescent="0.3">
      <c r="A70" s="12"/>
      <c r="B70" s="17"/>
      <c r="H70" s="12"/>
      <c r="J70" s="6"/>
      <c r="K70" s="12"/>
      <c r="L70" s="26"/>
      <c r="M70" s="26"/>
      <c r="O70" s="12"/>
      <c r="P70" s="12"/>
      <c r="Q70" s="12"/>
    </row>
    <row r="71" spans="1:17" x14ac:dyDescent="0.3">
      <c r="A71" s="12"/>
      <c r="B71" s="17"/>
      <c r="H71" s="12"/>
      <c r="J71" s="6"/>
      <c r="K71" s="12"/>
      <c r="L71" s="26"/>
      <c r="M71" s="26"/>
      <c r="O71" s="12"/>
      <c r="P71" s="12"/>
      <c r="Q71" s="12"/>
    </row>
    <row r="72" spans="1:17" x14ac:dyDescent="0.3">
      <c r="A72" s="12"/>
      <c r="B72" s="17"/>
      <c r="H72" s="12"/>
      <c r="J72" s="6"/>
      <c r="K72" s="12"/>
      <c r="L72" s="26"/>
      <c r="M72" s="26"/>
      <c r="O72" s="12"/>
      <c r="P72" s="12"/>
      <c r="Q72" s="12"/>
    </row>
    <row r="73" spans="1:17" x14ac:dyDescent="0.3">
      <c r="A73" s="12"/>
      <c r="B73" s="17"/>
      <c r="E73" s="12"/>
      <c r="F73" s="12"/>
      <c r="G73" s="12"/>
      <c r="H73" s="12"/>
      <c r="J73" s="6"/>
      <c r="K73" s="12"/>
      <c r="L73" s="14"/>
      <c r="M73" s="14"/>
      <c r="O73" s="12"/>
      <c r="P73" s="12"/>
      <c r="Q73" s="12"/>
    </row>
    <row r="74" spans="1:17" x14ac:dyDescent="0.3">
      <c r="A74" s="12"/>
      <c r="B74" s="17"/>
      <c r="H74" s="12"/>
      <c r="J74" s="6"/>
      <c r="K74" s="12"/>
      <c r="L74" s="26"/>
      <c r="M74" s="26"/>
      <c r="O74" s="12"/>
      <c r="P74" s="12"/>
      <c r="Q74" s="12"/>
    </row>
    <row r="75" spans="1:17" x14ac:dyDescent="0.3">
      <c r="A75" s="12"/>
      <c r="B75" s="17"/>
      <c r="H75" s="12"/>
      <c r="J75" s="6"/>
      <c r="K75" s="12"/>
      <c r="L75" s="26"/>
      <c r="M75" s="26"/>
      <c r="O75" s="12"/>
      <c r="P75" s="12"/>
      <c r="Q75" s="12"/>
    </row>
    <row r="76" spans="1:17" x14ac:dyDescent="0.3">
      <c r="A76" s="12"/>
      <c r="B76" s="17"/>
      <c r="H76" s="12"/>
      <c r="J76" s="6"/>
      <c r="K76" s="12"/>
      <c r="L76" s="26"/>
      <c r="M76" s="26"/>
      <c r="O76" s="12"/>
      <c r="P76" s="12"/>
      <c r="Q76" s="12"/>
    </row>
    <row r="77" spans="1:17" x14ac:dyDescent="0.3">
      <c r="A77" s="12"/>
      <c r="B77" s="17"/>
      <c r="E77" s="12"/>
      <c r="F77" s="12"/>
      <c r="G77" s="12"/>
      <c r="H77" s="12"/>
      <c r="J77" s="6"/>
      <c r="K77" s="12"/>
      <c r="L77" s="14"/>
      <c r="M77" s="14"/>
      <c r="O77" s="12"/>
      <c r="P77" s="12"/>
      <c r="Q77" s="12"/>
    </row>
    <row r="78" spans="1:17" x14ac:dyDescent="0.3">
      <c r="A78" s="12"/>
      <c r="B78" s="17"/>
      <c r="H78" s="12"/>
      <c r="J78" s="6"/>
      <c r="K78" s="12"/>
      <c r="L78" s="26"/>
      <c r="M78" s="26"/>
      <c r="O78" s="12"/>
      <c r="P78" s="12"/>
      <c r="Q78" s="12"/>
    </row>
    <row r="79" spans="1:17" x14ac:dyDescent="0.3">
      <c r="A79" s="12"/>
      <c r="B79" s="17"/>
      <c r="H79" s="12"/>
      <c r="J79" s="6"/>
      <c r="K79" s="12"/>
      <c r="L79" s="26"/>
      <c r="M79" s="26"/>
      <c r="O79" s="12"/>
      <c r="P79" s="12"/>
      <c r="Q79" s="12"/>
    </row>
    <row r="80" spans="1:17" x14ac:dyDescent="0.3">
      <c r="A80" s="12"/>
      <c r="B80" s="17"/>
      <c r="H80" s="12"/>
      <c r="J80" s="6"/>
      <c r="K80" s="12"/>
      <c r="L80" s="26"/>
      <c r="M80" s="26"/>
      <c r="O80" s="12"/>
      <c r="P80" s="12"/>
      <c r="Q80" s="12"/>
    </row>
    <row r="81" spans="1:17" x14ac:dyDescent="0.3">
      <c r="A81" s="12"/>
      <c r="B81" s="17"/>
      <c r="E81" s="12"/>
      <c r="F81" s="12"/>
      <c r="G81" s="12"/>
      <c r="H81" s="12"/>
      <c r="J81" s="6"/>
      <c r="K81" s="12"/>
      <c r="L81" s="14"/>
      <c r="M81" s="14"/>
      <c r="O81" s="12"/>
      <c r="P81" s="12"/>
      <c r="Q81" s="12"/>
    </row>
    <row r="82" spans="1:17" x14ac:dyDescent="0.3">
      <c r="A82" s="12"/>
      <c r="B82" s="17"/>
      <c r="H82" s="12"/>
      <c r="J82" s="6"/>
      <c r="K82" s="12"/>
      <c r="L82" s="26"/>
      <c r="M82" s="26"/>
      <c r="O82" s="12"/>
      <c r="P82" s="12"/>
      <c r="Q82" s="12"/>
    </row>
    <row r="83" spans="1:17" x14ac:dyDescent="0.3">
      <c r="A83" s="12"/>
      <c r="B83" s="17"/>
      <c r="H83" s="12"/>
      <c r="J83" s="6"/>
      <c r="K83" s="12"/>
      <c r="L83" s="26"/>
      <c r="M83" s="26"/>
      <c r="O83" s="12"/>
      <c r="P83" s="12"/>
      <c r="Q83" s="12"/>
    </row>
    <row r="84" spans="1:17" x14ac:dyDescent="0.3">
      <c r="A84" s="12"/>
      <c r="B84" s="17"/>
      <c r="H84" s="12"/>
      <c r="J84" s="6"/>
      <c r="K84" s="12"/>
      <c r="L84" s="26"/>
      <c r="M84" s="26"/>
      <c r="O84" s="12"/>
      <c r="P84" s="12"/>
      <c r="Q84" s="12"/>
    </row>
    <row r="85" spans="1:17" x14ac:dyDescent="0.3">
      <c r="A85" s="12"/>
      <c r="B85" s="17"/>
      <c r="E85" s="12"/>
      <c r="F85" s="12"/>
      <c r="G85" s="12"/>
      <c r="H85" s="12"/>
      <c r="J85" s="6"/>
      <c r="K85" s="12"/>
      <c r="L85" s="14"/>
      <c r="M85" s="14"/>
      <c r="O85" s="12"/>
      <c r="P85" s="12"/>
      <c r="Q85" s="12"/>
    </row>
    <row r="86" spans="1:17" x14ac:dyDescent="0.3">
      <c r="A86" s="12"/>
      <c r="B86" s="17"/>
      <c r="H86" s="12"/>
      <c r="J86" s="6"/>
      <c r="K86" s="12"/>
      <c r="L86" s="26"/>
      <c r="M86" s="26"/>
      <c r="O86" s="12"/>
      <c r="P86" s="12"/>
      <c r="Q86" s="12"/>
    </row>
    <row r="87" spans="1:17" x14ac:dyDescent="0.3">
      <c r="A87" s="12"/>
      <c r="B87" s="17"/>
      <c r="H87" s="12"/>
      <c r="J87" s="6"/>
      <c r="K87" s="12"/>
      <c r="L87" s="26"/>
      <c r="M87" s="26"/>
      <c r="O87" s="12"/>
      <c r="P87" s="12"/>
      <c r="Q87" s="12"/>
    </row>
    <row r="88" spans="1:17" x14ac:dyDescent="0.3">
      <c r="A88" s="12"/>
      <c r="B88" s="17"/>
      <c r="H88" s="12"/>
      <c r="J88" s="6"/>
      <c r="K88" s="12"/>
      <c r="L88" s="26"/>
      <c r="M88" s="26"/>
      <c r="O88" s="12"/>
      <c r="P88" s="12"/>
      <c r="Q88" s="12"/>
    </row>
    <row r="89" spans="1:17" x14ac:dyDescent="0.3">
      <c r="A89" s="12"/>
      <c r="B89" s="17"/>
      <c r="E89" s="12"/>
      <c r="F89" s="12"/>
      <c r="G89" s="12"/>
      <c r="H89" s="12"/>
      <c r="J89" s="6"/>
      <c r="K89" s="12"/>
      <c r="L89" s="14"/>
      <c r="M89" s="14"/>
      <c r="O89" s="12"/>
      <c r="P89" s="12"/>
      <c r="Q89" s="12"/>
    </row>
    <row r="90" spans="1:17" x14ac:dyDescent="0.3">
      <c r="A90" s="12"/>
      <c r="B90" s="17"/>
      <c r="H90" s="12"/>
      <c r="J90" s="6"/>
      <c r="K90" s="12"/>
      <c r="L90" s="26"/>
      <c r="M90" s="26"/>
      <c r="O90" s="12"/>
      <c r="P90" s="12"/>
      <c r="Q90" s="12"/>
    </row>
    <row r="91" spans="1:17" x14ac:dyDescent="0.3">
      <c r="A91" s="12"/>
      <c r="B91" s="17"/>
      <c r="H91" s="12"/>
      <c r="J91" s="6"/>
      <c r="K91" s="12"/>
      <c r="L91" s="26"/>
      <c r="M91" s="26"/>
      <c r="O91" s="12"/>
      <c r="P91" s="12"/>
      <c r="Q91" s="12"/>
    </row>
    <row r="92" spans="1:17" x14ac:dyDescent="0.3">
      <c r="A92" s="12"/>
      <c r="B92" s="17"/>
      <c r="H92" s="12"/>
      <c r="J92" s="6"/>
      <c r="K92" s="12"/>
      <c r="L92" s="26"/>
      <c r="M92" s="26"/>
      <c r="O92" s="12"/>
      <c r="P92" s="12"/>
      <c r="Q92" s="12"/>
    </row>
    <row r="93" spans="1:17" x14ac:dyDescent="0.3">
      <c r="A93" s="12"/>
      <c r="B93" s="17"/>
      <c r="E93" s="12"/>
      <c r="F93" s="12"/>
      <c r="G93" s="12"/>
      <c r="H93" s="12"/>
      <c r="J93" s="6"/>
      <c r="K93" s="12"/>
      <c r="L93" s="14"/>
      <c r="M93" s="14"/>
      <c r="O93" s="12"/>
      <c r="P93" s="12"/>
      <c r="Q93" s="12"/>
    </row>
    <row r="94" spans="1:17" x14ac:dyDescent="0.3">
      <c r="A94" s="12"/>
      <c r="B94" s="17"/>
      <c r="H94" s="12"/>
      <c r="J94" s="6"/>
      <c r="K94" s="12"/>
      <c r="L94" s="26"/>
      <c r="M94" s="26"/>
      <c r="O94" s="12"/>
      <c r="P94" s="12"/>
      <c r="Q94" s="12"/>
    </row>
    <row r="95" spans="1:17" x14ac:dyDescent="0.3">
      <c r="A95" s="12"/>
      <c r="B95" s="17"/>
      <c r="H95" s="12"/>
      <c r="J95" s="6"/>
      <c r="K95" s="12"/>
      <c r="L95" s="26"/>
      <c r="M95" s="26"/>
      <c r="O95" s="12"/>
      <c r="P95" s="12"/>
      <c r="Q95" s="12"/>
    </row>
    <row r="96" spans="1:17" x14ac:dyDescent="0.3">
      <c r="A96" s="12"/>
      <c r="B96" s="17"/>
      <c r="H96" s="12"/>
      <c r="J96" s="6"/>
      <c r="K96" s="12"/>
      <c r="L96" s="26"/>
      <c r="M96" s="26"/>
      <c r="O96" s="12"/>
      <c r="P96" s="12"/>
      <c r="Q96" s="12"/>
    </row>
    <row r="97" spans="1:17" x14ac:dyDescent="0.3">
      <c r="A97" s="12"/>
      <c r="B97" s="17"/>
      <c r="E97" s="12"/>
      <c r="F97" s="12"/>
      <c r="G97" s="12"/>
      <c r="H97" s="12"/>
      <c r="J97" s="6"/>
      <c r="K97" s="12"/>
      <c r="L97" s="14"/>
      <c r="M97" s="14"/>
      <c r="O97" s="12"/>
      <c r="P97" s="12"/>
      <c r="Q97" s="12"/>
    </row>
    <row r="98" spans="1:17" x14ac:dyDescent="0.3">
      <c r="A98" s="12"/>
      <c r="B98" s="17"/>
      <c r="H98" s="12"/>
      <c r="J98" s="6"/>
      <c r="K98" s="12"/>
      <c r="L98" s="26"/>
      <c r="M98" s="26"/>
      <c r="O98" s="12"/>
      <c r="P98" s="12"/>
      <c r="Q98" s="12"/>
    </row>
    <row r="99" spans="1:17" x14ac:dyDescent="0.3">
      <c r="A99" s="12"/>
      <c r="B99" s="17"/>
      <c r="H99" s="12"/>
      <c r="J99" s="6"/>
      <c r="K99" s="12"/>
      <c r="L99" s="26"/>
      <c r="M99" s="26"/>
      <c r="O99" s="12"/>
      <c r="P99" s="12"/>
      <c r="Q99" s="12"/>
    </row>
    <row r="100" spans="1:17" x14ac:dyDescent="0.3">
      <c r="A100" s="12"/>
      <c r="B100" s="17"/>
      <c r="H100" s="12"/>
      <c r="J100" s="6"/>
      <c r="K100" s="12"/>
      <c r="L100" s="26"/>
      <c r="M100" s="26"/>
      <c r="O100" s="12"/>
      <c r="P100" s="12"/>
      <c r="Q100" s="12"/>
    </row>
    <row r="101" spans="1:17" x14ac:dyDescent="0.3">
      <c r="A101" s="12"/>
      <c r="B101" s="17"/>
      <c r="E101" s="12"/>
      <c r="F101" s="12"/>
      <c r="G101" s="12"/>
      <c r="H101" s="12"/>
      <c r="J101" s="6"/>
      <c r="K101" s="12"/>
      <c r="L101" s="14"/>
      <c r="M101" s="14"/>
      <c r="O101" s="12"/>
      <c r="P101" s="12"/>
      <c r="Q101" s="12"/>
    </row>
    <row r="102" spans="1:17" x14ac:dyDescent="0.3">
      <c r="A102" s="12"/>
      <c r="B102" s="17"/>
      <c r="H102" s="12"/>
      <c r="J102" s="6"/>
      <c r="K102" s="12"/>
      <c r="L102" s="26"/>
      <c r="M102" s="26"/>
      <c r="O102" s="12"/>
      <c r="P102" s="12"/>
      <c r="Q102" s="12"/>
    </row>
    <row r="103" spans="1:17" x14ac:dyDescent="0.3">
      <c r="A103" s="12"/>
      <c r="B103" s="17"/>
      <c r="H103" s="12"/>
      <c r="J103" s="6"/>
      <c r="K103" s="12"/>
      <c r="L103" s="26"/>
      <c r="M103" s="26"/>
      <c r="O103" s="12"/>
      <c r="P103" s="12"/>
      <c r="Q103" s="12"/>
    </row>
    <row r="104" spans="1:17" x14ac:dyDescent="0.3">
      <c r="A104" s="12"/>
      <c r="B104" s="17"/>
      <c r="H104" s="12"/>
      <c r="J104" s="6"/>
      <c r="K104" s="12"/>
      <c r="L104" s="26"/>
      <c r="M104" s="26"/>
      <c r="O104" s="12"/>
      <c r="P104" s="12"/>
      <c r="Q104" s="12"/>
    </row>
    <row r="105" spans="1:17" x14ac:dyDescent="0.3">
      <c r="A105" s="12"/>
      <c r="B105" s="17"/>
      <c r="E105" s="12"/>
      <c r="F105" s="12"/>
      <c r="G105" s="12"/>
      <c r="H105" s="12"/>
      <c r="J105" s="6"/>
      <c r="K105" s="12"/>
      <c r="L105" s="14"/>
      <c r="M105" s="14"/>
      <c r="O105" s="12"/>
      <c r="P105" s="12"/>
      <c r="Q105" s="12"/>
    </row>
    <row r="106" spans="1:17" x14ac:dyDescent="0.3">
      <c r="A106" s="12"/>
      <c r="B106" s="17"/>
      <c r="H106" s="12"/>
      <c r="J106" s="6"/>
      <c r="K106" s="12"/>
      <c r="L106" s="26"/>
      <c r="M106" s="26"/>
      <c r="O106" s="12"/>
      <c r="P106" s="12"/>
      <c r="Q106" s="12"/>
    </row>
    <row r="107" spans="1:17" x14ac:dyDescent="0.3">
      <c r="A107" s="12"/>
      <c r="B107" s="17"/>
      <c r="H107" s="12"/>
      <c r="J107" s="6"/>
      <c r="K107" s="12"/>
      <c r="L107" s="26"/>
      <c r="M107" s="26"/>
      <c r="O107" s="12"/>
      <c r="P107" s="12"/>
      <c r="Q107" s="12"/>
    </row>
    <row r="108" spans="1:17" x14ac:dyDescent="0.3">
      <c r="A108" s="12"/>
      <c r="B108" s="17"/>
      <c r="H108" s="12"/>
      <c r="J108" s="6"/>
      <c r="K108" s="12"/>
      <c r="L108" s="26"/>
      <c r="M108" s="26"/>
      <c r="O108" s="12"/>
      <c r="P108" s="12"/>
      <c r="Q108" s="12"/>
    </row>
  </sheetData>
  <mergeCells count="48">
    <mergeCell ref="J1:M1"/>
    <mergeCell ref="E48:G48"/>
    <mergeCell ref="L48:M48"/>
    <mergeCell ref="L49:M49"/>
    <mergeCell ref="L50:M50"/>
    <mergeCell ref="L51:M51"/>
    <mergeCell ref="L53:M53"/>
    <mergeCell ref="L54:M54"/>
    <mergeCell ref="L55:M55"/>
    <mergeCell ref="L57:M57"/>
    <mergeCell ref="L58:M58"/>
    <mergeCell ref="L59:M59"/>
    <mergeCell ref="L61:M61"/>
    <mergeCell ref="L62:M62"/>
    <mergeCell ref="L63:M63"/>
    <mergeCell ref="L66:M66"/>
    <mergeCell ref="L67:M67"/>
    <mergeCell ref="L68:M68"/>
    <mergeCell ref="L70:M70"/>
    <mergeCell ref="L71:M71"/>
    <mergeCell ref="L72:M72"/>
    <mergeCell ref="L74:M74"/>
    <mergeCell ref="L75:M75"/>
    <mergeCell ref="L76:M76"/>
    <mergeCell ref="L78:M78"/>
    <mergeCell ref="L79:M79"/>
    <mergeCell ref="L80:M80"/>
    <mergeCell ref="L82:M82"/>
    <mergeCell ref="L83:M83"/>
    <mergeCell ref="L84:M84"/>
    <mergeCell ref="L86:M86"/>
    <mergeCell ref="L87:M87"/>
    <mergeCell ref="L88:M88"/>
    <mergeCell ref="L90:M90"/>
    <mergeCell ref="L91:M91"/>
    <mergeCell ref="L92:M92"/>
    <mergeCell ref="L94:M94"/>
    <mergeCell ref="L95:M95"/>
    <mergeCell ref="L96:M96"/>
    <mergeCell ref="L98:M98"/>
    <mergeCell ref="L99:M99"/>
    <mergeCell ref="L100:M100"/>
    <mergeCell ref="L108:M108"/>
    <mergeCell ref="L102:M102"/>
    <mergeCell ref="L103:M103"/>
    <mergeCell ref="L104:M104"/>
    <mergeCell ref="L106:M106"/>
    <mergeCell ref="L107:M1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9"/>
  <sheetViews>
    <sheetView topLeftCell="A16" workbookViewId="0">
      <selection activeCell="A39" sqref="A39"/>
    </sheetView>
  </sheetViews>
  <sheetFormatPr defaultRowHeight="14.4" x14ac:dyDescent="0.3"/>
  <sheetData>
    <row r="1" spans="1:26" ht="25.8" x14ac:dyDescent="0.5">
      <c r="J1" s="23" t="s">
        <v>31</v>
      </c>
      <c r="K1" s="23"/>
      <c r="L1" s="23"/>
      <c r="M1" s="23"/>
    </row>
    <row r="4" spans="1:26" x14ac:dyDescent="0.3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3">
      <c r="A5" s="3" t="s">
        <v>0</v>
      </c>
      <c r="B5" s="3" t="s">
        <v>1</v>
      </c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4" t="s">
        <v>25</v>
      </c>
    </row>
    <row r="8" spans="1:26" x14ac:dyDescent="0.3">
      <c r="A8" t="s">
        <v>70</v>
      </c>
    </row>
    <row r="10" spans="1:26" x14ac:dyDescent="0.3">
      <c r="B10">
        <v>5</v>
      </c>
      <c r="C10">
        <v>6</v>
      </c>
    </row>
    <row r="11" spans="1:26" x14ac:dyDescent="0.3">
      <c r="B11">
        <v>2</v>
      </c>
      <c r="C11">
        <v>3</v>
      </c>
      <c r="F11" t="s">
        <v>40</v>
      </c>
    </row>
    <row r="14" spans="1:26" x14ac:dyDescent="0.3">
      <c r="A14" t="s">
        <v>95</v>
      </c>
    </row>
    <row r="16" spans="1:26" x14ac:dyDescent="0.3">
      <c r="A16" t="s">
        <v>71</v>
      </c>
    </row>
    <row r="17" spans="1:12" x14ac:dyDescent="0.3">
      <c r="B17" t="s">
        <v>72</v>
      </c>
      <c r="C17" t="s">
        <v>73</v>
      </c>
      <c r="F17" t="s">
        <v>74</v>
      </c>
      <c r="H17" t="s">
        <v>75</v>
      </c>
      <c r="J17" t="s">
        <v>76</v>
      </c>
      <c r="L17" t="s">
        <v>77</v>
      </c>
    </row>
    <row r="19" spans="1:12" x14ac:dyDescent="0.3">
      <c r="A19" s="12">
        <v>1</v>
      </c>
      <c r="B19" s="12" t="s">
        <v>13</v>
      </c>
      <c r="C19" s="12">
        <f>$B$10</f>
        <v>5</v>
      </c>
      <c r="D19" s="12">
        <f>$C$10</f>
        <v>6</v>
      </c>
      <c r="E19" s="12"/>
      <c r="F19" s="12">
        <f>CODE(B19)-65</f>
        <v>13</v>
      </c>
      <c r="G19" s="12"/>
      <c r="H19" s="12">
        <f>C19*F$19+D19*F$20</f>
        <v>65</v>
      </c>
      <c r="I19" s="12"/>
      <c r="J19" s="12">
        <f>MOD(H19,26)</f>
        <v>13</v>
      </c>
      <c r="K19" s="12"/>
      <c r="L19" s="12" t="str">
        <f>CHAR(J19+65)</f>
        <v>N</v>
      </c>
    </row>
    <row r="20" spans="1:12" x14ac:dyDescent="0.3">
      <c r="A20" s="12"/>
      <c r="B20" s="12" t="s">
        <v>0</v>
      </c>
      <c r="C20" s="12">
        <f>$B$11</f>
        <v>2</v>
      </c>
      <c r="D20" s="12">
        <f>$C$11</f>
        <v>3</v>
      </c>
      <c r="E20" s="12"/>
      <c r="F20" s="12">
        <f>CODE(B20)-65</f>
        <v>0</v>
      </c>
      <c r="G20" s="12"/>
      <c r="H20" s="12">
        <f>C20*F$19+D20*F$20</f>
        <v>26</v>
      </c>
      <c r="I20" s="12"/>
      <c r="J20" s="12">
        <f t="shared" ref="J20:J35" si="0">MOD(H20,26)</f>
        <v>0</v>
      </c>
      <c r="K20" s="12"/>
      <c r="L20" s="12" t="str">
        <f t="shared" ref="L20:L35" si="1">CHAR(J20+65)</f>
        <v>A</v>
      </c>
    </row>
    <row r="21" spans="1:12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">
      <c r="A22" s="12">
        <v>2</v>
      </c>
      <c r="B22" s="12" t="s">
        <v>3</v>
      </c>
      <c r="C22" s="12">
        <f>$B$10</f>
        <v>5</v>
      </c>
      <c r="D22" s="12">
        <f>$C$10</f>
        <v>6</v>
      </c>
      <c r="E22" s="12"/>
      <c r="F22" s="12">
        <f>CODE(B22)-65</f>
        <v>3</v>
      </c>
      <c r="G22" s="12"/>
      <c r="H22" s="12">
        <f>C22*F$22+D22*F$23</f>
        <v>63</v>
      </c>
      <c r="I22" s="12"/>
      <c r="J22" s="12">
        <f t="shared" si="0"/>
        <v>11</v>
      </c>
      <c r="K22" s="12"/>
      <c r="L22" s="12" t="str">
        <f t="shared" si="1"/>
        <v>L</v>
      </c>
    </row>
    <row r="23" spans="1:12" x14ac:dyDescent="0.3">
      <c r="A23" s="12"/>
      <c r="B23" s="12" t="s">
        <v>8</v>
      </c>
      <c r="C23" s="12">
        <f>$B$11</f>
        <v>2</v>
      </c>
      <c r="D23" s="12">
        <f>$C$11</f>
        <v>3</v>
      </c>
      <c r="E23" s="12"/>
      <c r="F23" s="12">
        <f>CODE(B23)-65</f>
        <v>8</v>
      </c>
      <c r="G23" s="12"/>
      <c r="H23" s="12">
        <f>C23*F$22+D23*F$23</f>
        <v>30</v>
      </c>
      <c r="I23" s="12"/>
      <c r="J23" s="12">
        <f t="shared" si="0"/>
        <v>4</v>
      </c>
      <c r="K23" s="12"/>
      <c r="L23" s="12" t="str">
        <f t="shared" si="1"/>
        <v>E</v>
      </c>
    </row>
    <row r="24" spans="1:12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">
      <c r="A25" s="12">
        <v>3</v>
      </c>
      <c r="B25" s="12" t="s">
        <v>5</v>
      </c>
      <c r="C25" s="12">
        <f>$B$10</f>
        <v>5</v>
      </c>
      <c r="D25" s="12">
        <f>$C$10</f>
        <v>6</v>
      </c>
      <c r="E25" s="12"/>
      <c r="F25" s="12">
        <f>CODE(B25)-65</f>
        <v>5</v>
      </c>
      <c r="G25" s="12"/>
      <c r="H25" s="12">
        <f>C25*F$25+D25*F$26</f>
        <v>25</v>
      </c>
      <c r="I25" s="12"/>
      <c r="J25" s="12">
        <f t="shared" si="0"/>
        <v>25</v>
      </c>
      <c r="K25" s="12"/>
      <c r="L25" s="12" t="str">
        <f t="shared" si="1"/>
        <v>Z</v>
      </c>
    </row>
    <row r="26" spans="1:12" x14ac:dyDescent="0.3">
      <c r="A26" s="12"/>
      <c r="B26" s="12" t="s">
        <v>0</v>
      </c>
      <c r="C26" s="12">
        <f>$B$11</f>
        <v>2</v>
      </c>
      <c r="D26" s="12">
        <f>$C$11</f>
        <v>3</v>
      </c>
      <c r="E26" s="12"/>
      <c r="F26" s="12">
        <f>CODE(B26)-65</f>
        <v>0</v>
      </c>
      <c r="G26" s="12"/>
      <c r="H26" s="12">
        <f>C26*F$25+D26*F$26</f>
        <v>10</v>
      </c>
      <c r="I26" s="12"/>
      <c r="J26" s="12">
        <f t="shared" si="0"/>
        <v>10</v>
      </c>
      <c r="K26" s="12"/>
      <c r="L26" s="12" t="str">
        <f t="shared" si="1"/>
        <v>K</v>
      </c>
    </row>
    <row r="27" spans="1:12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3">
      <c r="A28" s="12">
        <v>4</v>
      </c>
      <c r="B28" s="12" t="s">
        <v>13</v>
      </c>
      <c r="C28" s="12">
        <f>$B$10</f>
        <v>5</v>
      </c>
      <c r="D28" s="12">
        <f>$C$10</f>
        <v>6</v>
      </c>
      <c r="E28" s="12"/>
      <c r="F28" s="12">
        <f>CODE(B28)-65</f>
        <v>13</v>
      </c>
      <c r="G28" s="12"/>
      <c r="H28" s="12">
        <f>C28*F$28+D28*F$29</f>
        <v>113</v>
      </c>
      <c r="I28" s="12"/>
      <c r="J28" s="12">
        <f t="shared" si="0"/>
        <v>9</v>
      </c>
      <c r="K28" s="12"/>
      <c r="L28" s="12" t="str">
        <f t="shared" si="1"/>
        <v>J</v>
      </c>
    </row>
    <row r="29" spans="1:12" x14ac:dyDescent="0.3">
      <c r="A29" s="12"/>
      <c r="B29" s="12" t="s">
        <v>8</v>
      </c>
      <c r="C29" s="12">
        <f>$B$11</f>
        <v>2</v>
      </c>
      <c r="D29" s="12">
        <f>$C$11</f>
        <v>3</v>
      </c>
      <c r="E29" s="12"/>
      <c r="F29" s="12">
        <f>CODE(B29)-65</f>
        <v>8</v>
      </c>
      <c r="G29" s="12"/>
      <c r="H29" s="12">
        <f>C29*F$28+D29*F$29</f>
        <v>50</v>
      </c>
      <c r="I29" s="12"/>
      <c r="J29" s="12">
        <f t="shared" si="0"/>
        <v>24</v>
      </c>
      <c r="K29" s="12"/>
      <c r="L29" s="12" t="str">
        <f t="shared" si="1"/>
        <v>Y</v>
      </c>
    </row>
    <row r="30" spans="1:12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">
      <c r="A31" s="12">
        <v>5</v>
      </c>
      <c r="B31" s="12" t="s">
        <v>18</v>
      </c>
      <c r="C31" s="12">
        <f>$B$10</f>
        <v>5</v>
      </c>
      <c r="D31" s="12">
        <f>$C$10</f>
        <v>6</v>
      </c>
      <c r="E31" s="12"/>
      <c r="F31" s="12">
        <f>CODE(B31)-65</f>
        <v>18</v>
      </c>
      <c r="G31" s="12"/>
      <c r="H31" s="12">
        <f>C31*F$31+D31*F$32</f>
        <v>90</v>
      </c>
      <c r="I31" s="12"/>
      <c r="J31" s="12">
        <f t="shared" si="0"/>
        <v>12</v>
      </c>
      <c r="K31" s="12"/>
      <c r="L31" s="12" t="str">
        <f t="shared" si="1"/>
        <v>M</v>
      </c>
    </row>
    <row r="32" spans="1:12" x14ac:dyDescent="0.3">
      <c r="A32" s="12"/>
      <c r="B32" s="12" t="s">
        <v>0</v>
      </c>
      <c r="C32" s="12">
        <f>$B$11</f>
        <v>2</v>
      </c>
      <c r="D32" s="12">
        <f>$C$11</f>
        <v>3</v>
      </c>
      <c r="E32" s="12"/>
      <c r="F32" s="12">
        <f>CODE(B32)-65</f>
        <v>0</v>
      </c>
      <c r="G32" s="12"/>
      <c r="H32" s="12">
        <f t="shared" ref="H32" si="2">C32*F$31+D32*F$32</f>
        <v>36</v>
      </c>
      <c r="I32" s="12"/>
      <c r="J32" s="12">
        <f t="shared" si="0"/>
        <v>10</v>
      </c>
      <c r="K32" s="12"/>
      <c r="L32" s="12" t="str">
        <f t="shared" si="1"/>
        <v>K</v>
      </c>
    </row>
    <row r="33" spans="1:12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3">
      <c r="A34" s="12">
        <v>6</v>
      </c>
      <c r="B34" s="12" t="s">
        <v>20</v>
      </c>
      <c r="C34" s="12">
        <f>$B$10</f>
        <v>5</v>
      </c>
      <c r="D34" s="12">
        <f>$C$10</f>
        <v>6</v>
      </c>
      <c r="E34" s="12"/>
      <c r="F34" s="12">
        <f>CODE(B34)-65</f>
        <v>20</v>
      </c>
      <c r="G34" s="12"/>
      <c r="H34" s="12">
        <f>C34*F$34+D34*F$35</f>
        <v>166</v>
      </c>
      <c r="I34" s="12"/>
      <c r="J34" s="12">
        <f t="shared" si="0"/>
        <v>10</v>
      </c>
      <c r="K34" s="12"/>
      <c r="L34" s="12" t="str">
        <f t="shared" si="1"/>
        <v>K</v>
      </c>
    </row>
    <row r="35" spans="1:12" x14ac:dyDescent="0.3">
      <c r="A35" s="12"/>
      <c r="B35" s="12" t="s">
        <v>11</v>
      </c>
      <c r="C35" s="12">
        <f>$B$11</f>
        <v>2</v>
      </c>
      <c r="D35" s="12">
        <f>$C$11</f>
        <v>3</v>
      </c>
      <c r="E35" s="12"/>
      <c r="F35" s="12">
        <f>CODE(B35)-65</f>
        <v>11</v>
      </c>
      <c r="G35" s="12"/>
      <c r="H35" s="12">
        <f>C35*F$34+D35*F$35</f>
        <v>73</v>
      </c>
      <c r="I35" s="12"/>
      <c r="J35" s="12">
        <f t="shared" si="0"/>
        <v>21</v>
      </c>
      <c r="K35" s="12"/>
      <c r="L35" s="12" t="str">
        <f t="shared" si="1"/>
        <v>V</v>
      </c>
    </row>
    <row r="36" spans="1:12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3">
      <c r="A39" s="21" t="s">
        <v>99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</sheetData>
  <mergeCells count="1"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4"/>
  <sheetViews>
    <sheetView topLeftCell="A16" workbookViewId="0">
      <selection activeCell="J46" sqref="J46"/>
    </sheetView>
  </sheetViews>
  <sheetFormatPr defaultRowHeight="14.4" x14ac:dyDescent="0.3"/>
  <sheetData>
    <row r="1" spans="1:26" ht="25.8" x14ac:dyDescent="0.5">
      <c r="J1" s="23" t="s">
        <v>31</v>
      </c>
      <c r="K1" s="23"/>
      <c r="L1" s="23"/>
      <c r="M1" s="23"/>
    </row>
    <row r="4" spans="1:26" x14ac:dyDescent="0.3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3">
      <c r="A5" s="3" t="s">
        <v>0</v>
      </c>
      <c r="B5" s="3" t="s">
        <v>1</v>
      </c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4" t="s">
        <v>25</v>
      </c>
    </row>
    <row r="8" spans="1:26" x14ac:dyDescent="0.3">
      <c r="A8" t="s">
        <v>70</v>
      </c>
      <c r="I8" t="s">
        <v>79</v>
      </c>
      <c r="L8" t="s">
        <v>80</v>
      </c>
      <c r="P8" t="s">
        <v>84</v>
      </c>
    </row>
    <row r="9" spans="1:26" x14ac:dyDescent="0.3">
      <c r="I9">
        <f>((B10*C11)-(B11*C10))</f>
        <v>3</v>
      </c>
      <c r="K9" t="s">
        <v>81</v>
      </c>
      <c r="L9" t="s">
        <v>82</v>
      </c>
    </row>
    <row r="10" spans="1:26" x14ac:dyDescent="0.3">
      <c r="B10">
        <v>5</v>
      </c>
      <c r="C10">
        <v>6</v>
      </c>
      <c r="F10" t="s">
        <v>78</v>
      </c>
      <c r="L10" t="s">
        <v>83</v>
      </c>
      <c r="P10" t="s">
        <v>85</v>
      </c>
      <c r="Q10" t="s">
        <v>86</v>
      </c>
      <c r="R10" s="16" t="s">
        <v>89</v>
      </c>
      <c r="S10" t="s">
        <v>88</v>
      </c>
      <c r="T10" s="16" t="s">
        <v>91</v>
      </c>
    </row>
    <row r="11" spans="1:26" x14ac:dyDescent="0.3">
      <c r="B11">
        <v>2</v>
      </c>
      <c r="C11">
        <v>3</v>
      </c>
      <c r="P11" t="s">
        <v>87</v>
      </c>
      <c r="Q11" t="s">
        <v>88</v>
      </c>
      <c r="S11" s="16" t="s">
        <v>90</v>
      </c>
      <c r="T11" t="s">
        <v>85</v>
      </c>
    </row>
    <row r="13" spans="1:26" x14ac:dyDescent="0.3">
      <c r="A13" t="s">
        <v>92</v>
      </c>
    </row>
    <row r="14" spans="1:26" x14ac:dyDescent="0.3">
      <c r="B14">
        <v>3</v>
      </c>
      <c r="C14">
        <v>-6</v>
      </c>
      <c r="G14">
        <f>B14*$E$15</f>
        <v>27</v>
      </c>
      <c r="H14">
        <f>C14*$E$15</f>
        <v>-54</v>
      </c>
      <c r="J14" s="18">
        <f>MOD(G14,26)</f>
        <v>1</v>
      </c>
      <c r="K14" s="18">
        <f>MOD(H14,26)</f>
        <v>24</v>
      </c>
      <c r="L14" s="16" t="s">
        <v>94</v>
      </c>
    </row>
    <row r="15" spans="1:26" x14ac:dyDescent="0.3">
      <c r="B15">
        <v>-2</v>
      </c>
      <c r="C15">
        <v>5</v>
      </c>
      <c r="D15" t="s">
        <v>93</v>
      </c>
      <c r="E15">
        <v>9</v>
      </c>
      <c r="F15" s="16" t="s">
        <v>28</v>
      </c>
      <c r="G15">
        <f>B15*$E$15</f>
        <v>-18</v>
      </c>
      <c r="H15">
        <f>C15*$E$15</f>
        <v>45</v>
      </c>
      <c r="I15" t="s">
        <v>64</v>
      </c>
      <c r="J15" s="18">
        <f>MOD(G15,26)</f>
        <v>8</v>
      </c>
      <c r="K15" s="18">
        <f>MOD(H15,26)</f>
        <v>19</v>
      </c>
    </row>
    <row r="19" spans="1:12" x14ac:dyDescent="0.3">
      <c r="A19" t="s">
        <v>100</v>
      </c>
    </row>
    <row r="21" spans="1:12" x14ac:dyDescent="0.3">
      <c r="A21" t="s">
        <v>71</v>
      </c>
    </row>
    <row r="22" spans="1:12" x14ac:dyDescent="0.3">
      <c r="B22" t="s">
        <v>72</v>
      </c>
      <c r="C22" t="s">
        <v>73</v>
      </c>
      <c r="F22" t="s">
        <v>74</v>
      </c>
      <c r="H22" t="s">
        <v>75</v>
      </c>
      <c r="J22" t="s">
        <v>76</v>
      </c>
      <c r="L22" t="s">
        <v>77</v>
      </c>
    </row>
    <row r="24" spans="1:12" x14ac:dyDescent="0.3">
      <c r="A24" s="12">
        <v>1</v>
      </c>
      <c r="B24" s="12" t="s">
        <v>13</v>
      </c>
      <c r="C24" s="12">
        <f>$J$14</f>
        <v>1</v>
      </c>
      <c r="D24" s="12">
        <f>$K$14</f>
        <v>24</v>
      </c>
      <c r="E24" s="12"/>
      <c r="F24" s="12">
        <f>CODE(B24)-65</f>
        <v>13</v>
      </c>
      <c r="G24" s="12"/>
      <c r="H24" s="12">
        <f>C24*F$24+D24*F$25</f>
        <v>13</v>
      </c>
      <c r="I24" s="12"/>
      <c r="J24" s="12">
        <f>MOD(H24,26)</f>
        <v>13</v>
      </c>
      <c r="K24" s="12"/>
      <c r="L24" s="12" t="str">
        <f>CHAR(J24+65)</f>
        <v>N</v>
      </c>
    </row>
    <row r="25" spans="1:12" x14ac:dyDescent="0.3">
      <c r="A25" s="12"/>
      <c r="B25" s="12" t="s">
        <v>0</v>
      </c>
      <c r="C25" s="12">
        <f>$J$15</f>
        <v>8</v>
      </c>
      <c r="D25" s="12">
        <f>$K$15</f>
        <v>19</v>
      </c>
      <c r="E25" s="12"/>
      <c r="F25" s="12">
        <f>CODE(B25)-65</f>
        <v>0</v>
      </c>
      <c r="G25" s="12"/>
      <c r="H25" s="12">
        <f>C25*F$24+D25*F$25</f>
        <v>104</v>
      </c>
      <c r="I25" s="12"/>
      <c r="J25" s="12">
        <f t="shared" ref="J25:J40" si="0">MOD(H25,26)</f>
        <v>0</v>
      </c>
      <c r="K25" s="12"/>
      <c r="L25" s="12" t="str">
        <f t="shared" ref="L25:L40" si="1">CHAR(J25+65)</f>
        <v>A</v>
      </c>
    </row>
    <row r="26" spans="1:12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3">
      <c r="A27" s="12">
        <v>2</v>
      </c>
      <c r="B27" s="12" t="s">
        <v>11</v>
      </c>
      <c r="C27" s="12">
        <f>$J$14</f>
        <v>1</v>
      </c>
      <c r="D27" s="12">
        <f>$K$14</f>
        <v>24</v>
      </c>
      <c r="E27" s="12"/>
      <c r="F27" s="12">
        <f>CODE(B27)-65</f>
        <v>11</v>
      </c>
      <c r="G27" s="12"/>
      <c r="H27" s="12">
        <f>C27*F$27+D27*F$28</f>
        <v>107</v>
      </c>
      <c r="I27" s="12"/>
      <c r="J27" s="12">
        <f t="shared" si="0"/>
        <v>3</v>
      </c>
      <c r="K27" s="12"/>
      <c r="L27" s="12" t="str">
        <f t="shared" si="1"/>
        <v>D</v>
      </c>
    </row>
    <row r="28" spans="1:12" x14ac:dyDescent="0.3">
      <c r="A28" s="12"/>
      <c r="B28" s="12" t="s">
        <v>4</v>
      </c>
      <c r="C28" s="12">
        <f>$J$15</f>
        <v>8</v>
      </c>
      <c r="D28" s="12">
        <f>$K$15</f>
        <v>19</v>
      </c>
      <c r="E28" s="12"/>
      <c r="F28" s="12">
        <f>CODE(B28)-65</f>
        <v>4</v>
      </c>
      <c r="G28" s="12"/>
      <c r="H28" s="12">
        <f>C28*F$27+D28*F$28</f>
        <v>164</v>
      </c>
      <c r="I28" s="12"/>
      <c r="J28" s="12">
        <f t="shared" si="0"/>
        <v>8</v>
      </c>
      <c r="K28" s="12"/>
      <c r="L28" s="12" t="str">
        <f t="shared" si="1"/>
        <v>I</v>
      </c>
    </row>
    <row r="29" spans="1:12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">
      <c r="A30" s="12">
        <v>3</v>
      </c>
      <c r="B30" s="12" t="s">
        <v>25</v>
      </c>
      <c r="C30" s="12">
        <f>$J$14</f>
        <v>1</v>
      </c>
      <c r="D30" s="12">
        <f>$K$14</f>
        <v>24</v>
      </c>
      <c r="E30" s="12"/>
      <c r="F30" s="12">
        <f>CODE(B30)-65</f>
        <v>25</v>
      </c>
      <c r="G30" s="12"/>
      <c r="H30" s="12">
        <f>C30*F$30+D30*F$31</f>
        <v>265</v>
      </c>
      <c r="I30" s="12"/>
      <c r="J30" s="12">
        <f t="shared" si="0"/>
        <v>5</v>
      </c>
      <c r="K30" s="12"/>
      <c r="L30" s="12" t="str">
        <f t="shared" si="1"/>
        <v>F</v>
      </c>
    </row>
    <row r="31" spans="1:12" x14ac:dyDescent="0.3">
      <c r="A31" s="12"/>
      <c r="B31" s="12" t="s">
        <v>10</v>
      </c>
      <c r="C31" s="12">
        <f>$J$15</f>
        <v>8</v>
      </c>
      <c r="D31" s="12">
        <f>$K$15</f>
        <v>19</v>
      </c>
      <c r="E31" s="12"/>
      <c r="F31" s="12">
        <f>CODE(B31)-65</f>
        <v>10</v>
      </c>
      <c r="G31" s="12"/>
      <c r="H31" s="12">
        <f>C31*F$30+D31*F$31</f>
        <v>390</v>
      </c>
      <c r="I31" s="12"/>
      <c r="J31" s="12">
        <f t="shared" si="0"/>
        <v>0</v>
      </c>
      <c r="K31" s="12"/>
      <c r="L31" s="12" t="str">
        <f t="shared" si="1"/>
        <v>A</v>
      </c>
    </row>
    <row r="32" spans="1:12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">
      <c r="A33" s="12">
        <v>4</v>
      </c>
      <c r="B33" s="12" t="s">
        <v>9</v>
      </c>
      <c r="C33" s="12">
        <f>$J$14</f>
        <v>1</v>
      </c>
      <c r="D33" s="12">
        <f>$K$14</f>
        <v>24</v>
      </c>
      <c r="E33" s="12"/>
      <c r="F33" s="12">
        <f>CODE(B33)-65</f>
        <v>9</v>
      </c>
      <c r="G33" s="12"/>
      <c r="H33" s="12">
        <f>C33*F$33+D33*F$34</f>
        <v>585</v>
      </c>
      <c r="I33" s="12"/>
      <c r="J33" s="12">
        <f t="shared" si="0"/>
        <v>13</v>
      </c>
      <c r="K33" s="12"/>
      <c r="L33" s="12" t="str">
        <f t="shared" si="1"/>
        <v>N</v>
      </c>
    </row>
    <row r="34" spans="1:12" x14ac:dyDescent="0.3">
      <c r="A34" s="12"/>
      <c r="B34" s="12" t="s">
        <v>24</v>
      </c>
      <c r="C34" s="12">
        <f>$J$15</f>
        <v>8</v>
      </c>
      <c r="D34" s="12">
        <f>$K$15</f>
        <v>19</v>
      </c>
      <c r="E34" s="12"/>
      <c r="F34" s="12">
        <f>CODE(B34)-65</f>
        <v>24</v>
      </c>
      <c r="G34" s="12"/>
      <c r="H34" s="12">
        <f>C34*F$33+D34*F$34</f>
        <v>528</v>
      </c>
      <c r="I34" s="12"/>
      <c r="J34" s="12">
        <f t="shared" si="0"/>
        <v>8</v>
      </c>
      <c r="K34" s="12"/>
      <c r="L34" s="12" t="str">
        <f t="shared" si="1"/>
        <v>I</v>
      </c>
    </row>
    <row r="35" spans="1:12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3">
      <c r="A36" s="12">
        <v>5</v>
      </c>
      <c r="B36" s="12" t="s">
        <v>12</v>
      </c>
      <c r="C36" s="12">
        <f>$J$14</f>
        <v>1</v>
      </c>
      <c r="D36" s="12">
        <f>$K$14</f>
        <v>24</v>
      </c>
      <c r="E36" s="12"/>
      <c r="F36" s="12">
        <f>CODE(B36)-65</f>
        <v>12</v>
      </c>
      <c r="G36" s="12"/>
      <c r="H36" s="12">
        <f>C36*F$36+D36*F$37</f>
        <v>252</v>
      </c>
      <c r="I36" s="12"/>
      <c r="J36" s="12">
        <f t="shared" si="0"/>
        <v>18</v>
      </c>
      <c r="K36" s="12"/>
      <c r="L36" s="12" t="str">
        <f t="shared" si="1"/>
        <v>S</v>
      </c>
    </row>
    <row r="37" spans="1:12" x14ac:dyDescent="0.3">
      <c r="A37" s="12"/>
      <c r="B37" s="12" t="s">
        <v>10</v>
      </c>
      <c r="C37" s="12">
        <f>$J$15</f>
        <v>8</v>
      </c>
      <c r="D37" s="12">
        <f>$K$15</f>
        <v>19</v>
      </c>
      <c r="E37" s="12"/>
      <c r="F37" s="12">
        <f>CODE(B37)-65</f>
        <v>10</v>
      </c>
      <c r="G37" s="12"/>
      <c r="H37" s="12">
        <f t="shared" ref="H37" si="2">C37*F$36+D37*F$37</f>
        <v>286</v>
      </c>
      <c r="I37" s="12"/>
      <c r="J37" s="12">
        <f t="shared" si="0"/>
        <v>0</v>
      </c>
      <c r="K37" s="12"/>
      <c r="L37" s="12" t="str">
        <f t="shared" si="1"/>
        <v>A</v>
      </c>
    </row>
    <row r="38" spans="1:12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3">
      <c r="A39" s="12">
        <v>6</v>
      </c>
      <c r="B39" s="12" t="s">
        <v>10</v>
      </c>
      <c r="C39" s="12">
        <f>$J$14</f>
        <v>1</v>
      </c>
      <c r="D39" s="12">
        <f>$K$14</f>
        <v>24</v>
      </c>
      <c r="E39" s="12"/>
      <c r="F39" s="12">
        <f>CODE(B39)-65</f>
        <v>10</v>
      </c>
      <c r="G39" s="12"/>
      <c r="H39" s="12">
        <f>C39*F$39+D39*F$40</f>
        <v>514</v>
      </c>
      <c r="I39" s="12"/>
      <c r="J39" s="12">
        <f t="shared" si="0"/>
        <v>20</v>
      </c>
      <c r="K39" s="12"/>
      <c r="L39" s="12" t="str">
        <f t="shared" si="1"/>
        <v>U</v>
      </c>
    </row>
    <row r="40" spans="1:12" x14ac:dyDescent="0.3">
      <c r="A40" s="12"/>
      <c r="B40" s="12" t="s">
        <v>21</v>
      </c>
      <c r="C40" s="12">
        <f>$J$15</f>
        <v>8</v>
      </c>
      <c r="D40" s="12">
        <f>$K$15</f>
        <v>19</v>
      </c>
      <c r="E40" s="12"/>
      <c r="F40" s="12">
        <f>CODE(B40)-65</f>
        <v>21</v>
      </c>
      <c r="G40" s="12"/>
      <c r="H40" s="12">
        <f>C40*F$39+D40*F$40</f>
        <v>479</v>
      </c>
      <c r="I40" s="12"/>
      <c r="J40" s="12">
        <f t="shared" si="0"/>
        <v>11</v>
      </c>
      <c r="K40" s="12"/>
      <c r="L40" s="12" t="str">
        <f t="shared" si="1"/>
        <v>L</v>
      </c>
    </row>
    <row r="41" spans="1:12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3">
      <c r="A44" s="21" t="s">
        <v>98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</sheetData>
  <mergeCells count="1"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enkripsi kunci 3x3</vt:lpstr>
      <vt:lpstr>dekripsi kunci 3x3</vt:lpstr>
      <vt:lpstr>enkripsi 2x2</vt:lpstr>
      <vt:lpstr>dekripsi 2x2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ASUS</cp:lastModifiedBy>
  <dcterms:created xsi:type="dcterms:W3CDTF">2020-04-02T11:06:54Z</dcterms:created>
  <dcterms:modified xsi:type="dcterms:W3CDTF">2022-10-24T14:46:01Z</dcterms:modified>
</cp:coreProperties>
</file>