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674223\Desktop\KANSL1_revision\RCode\Revision_code\0.Data\MCS_MEA_data\"/>
    </mc:Choice>
  </mc:AlternateContent>
  <xr:revisionPtr revIDLastSave="0" documentId="13_ncr:1_{E55E1A1E-E1C2-4B92-A0EC-2AFF973063D7}" xr6:coauthVersionLast="47" xr6:coauthVersionMax="47" xr10:uidLastSave="{00000000-0000-0000-0000-000000000000}"/>
  <bookViews>
    <workbookView xWindow="57480" yWindow="-120" windowWidth="29040" windowHeight="15840" xr2:uid="{45026D12-37F6-4C53-8BFF-25CE6DCC809E}"/>
  </bookViews>
  <sheets>
    <sheet name="C1" sheetId="1" r:id="rId1"/>
    <sheet name="C2" sheetId="2" r:id="rId2"/>
    <sheet name="C4" sheetId="3" r:id="rId3"/>
    <sheet name="KANSL1_CR4" sheetId="4" r:id="rId4"/>
    <sheet name="KdVS1" sheetId="5" r:id="rId5"/>
    <sheet name="KdVS2" sheetId="6" r:id="rId6"/>
    <sheet name="KdVS3" sheetId="7" r:id="rId7"/>
    <sheet name="KdVS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" i="8" l="1"/>
  <c r="Q99" i="8"/>
  <c r="P99" i="8"/>
  <c r="I99" i="8"/>
  <c r="S98" i="8"/>
  <c r="R98" i="8"/>
  <c r="Q98" i="8"/>
  <c r="P98" i="8"/>
  <c r="O98" i="8"/>
  <c r="N98" i="8"/>
  <c r="M98" i="8"/>
  <c r="L98" i="8"/>
  <c r="L100" i="8" s="1"/>
  <c r="K98" i="8"/>
  <c r="J98" i="8"/>
  <c r="I98" i="8"/>
  <c r="S97" i="8"/>
  <c r="S100" i="8" s="1"/>
  <c r="R97" i="8"/>
  <c r="R100" i="8" s="1"/>
  <c r="Q97" i="8"/>
  <c r="Q100" i="8" s="1"/>
  <c r="P97" i="8"/>
  <c r="P100" i="8" s="1"/>
  <c r="O97" i="8"/>
  <c r="O100" i="8" s="1"/>
  <c r="N97" i="8"/>
  <c r="N99" i="8" s="1"/>
  <c r="M97" i="8"/>
  <c r="M99" i="8" s="1"/>
  <c r="L97" i="8"/>
  <c r="L99" i="8" s="1"/>
  <c r="K97" i="8"/>
  <c r="K100" i="8" s="1"/>
  <c r="J97" i="8"/>
  <c r="J100" i="8" s="1"/>
  <c r="I97" i="8"/>
  <c r="I100" i="8" s="1"/>
  <c r="S96" i="8"/>
  <c r="R96" i="8"/>
  <c r="Q96" i="8"/>
  <c r="P96" i="8"/>
  <c r="O96" i="8"/>
  <c r="N96" i="8"/>
  <c r="M96" i="8"/>
  <c r="L96" i="8"/>
  <c r="K96" i="8"/>
  <c r="J96" i="8"/>
  <c r="I96" i="8"/>
  <c r="M67" i="8"/>
  <c r="P66" i="8"/>
  <c r="O66" i="8"/>
  <c r="S65" i="8"/>
  <c r="S67" i="8" s="1"/>
  <c r="R65" i="8"/>
  <c r="Q65" i="8"/>
  <c r="P65" i="8"/>
  <c r="O65" i="8"/>
  <c r="N65" i="8"/>
  <c r="M65" i="8"/>
  <c r="L65" i="8"/>
  <c r="K65" i="8"/>
  <c r="K67" i="8" s="1"/>
  <c r="J65" i="8"/>
  <c r="I65" i="8"/>
  <c r="S64" i="8"/>
  <c r="S66" i="8" s="1"/>
  <c r="R64" i="8"/>
  <c r="R67" i="8" s="1"/>
  <c r="Q64" i="8"/>
  <c r="Q67" i="8" s="1"/>
  <c r="P64" i="8"/>
  <c r="P67" i="8" s="1"/>
  <c r="O64" i="8"/>
  <c r="O67" i="8" s="1"/>
  <c r="N64" i="8"/>
  <c r="N67" i="8" s="1"/>
  <c r="M64" i="8"/>
  <c r="M66" i="8" s="1"/>
  <c r="L64" i="8"/>
  <c r="L66" i="8" s="1"/>
  <c r="K64" i="8"/>
  <c r="K66" i="8" s="1"/>
  <c r="J64" i="8"/>
  <c r="J67" i="8" s="1"/>
  <c r="I64" i="8"/>
  <c r="I67" i="8" s="1"/>
  <c r="S63" i="8"/>
  <c r="R63" i="8"/>
  <c r="Q63" i="8"/>
  <c r="P63" i="8"/>
  <c r="O63" i="8"/>
  <c r="N63" i="8"/>
  <c r="M63" i="8"/>
  <c r="L63" i="8"/>
  <c r="K63" i="8"/>
  <c r="J63" i="8"/>
  <c r="I63" i="8"/>
  <c r="L33" i="8"/>
  <c r="O32" i="8"/>
  <c r="N32" i="8"/>
  <c r="S31" i="8"/>
  <c r="R31" i="8"/>
  <c r="R33" i="8" s="1"/>
  <c r="Q31" i="8"/>
  <c r="P31" i="8"/>
  <c r="O31" i="8"/>
  <c r="N31" i="8"/>
  <c r="M31" i="8"/>
  <c r="L31" i="8"/>
  <c r="K31" i="8"/>
  <c r="J31" i="8"/>
  <c r="J33" i="8" s="1"/>
  <c r="I31" i="8"/>
  <c r="S30" i="8"/>
  <c r="S32" i="8" s="1"/>
  <c r="R30" i="8"/>
  <c r="R32" i="8" s="1"/>
  <c r="Q30" i="8"/>
  <c r="Q33" i="8" s="1"/>
  <c r="P30" i="8"/>
  <c r="P33" i="8" s="1"/>
  <c r="O30" i="8"/>
  <c r="O33" i="8" s="1"/>
  <c r="N30" i="8"/>
  <c r="N33" i="8" s="1"/>
  <c r="M30" i="8"/>
  <c r="M33" i="8" s="1"/>
  <c r="L30" i="8"/>
  <c r="L32" i="8" s="1"/>
  <c r="K30" i="8"/>
  <c r="K32" i="8" s="1"/>
  <c r="J30" i="8"/>
  <c r="J32" i="8" s="1"/>
  <c r="I30" i="8"/>
  <c r="I33" i="8" s="1"/>
  <c r="S29" i="8"/>
  <c r="R29" i="8"/>
  <c r="Q29" i="8"/>
  <c r="P29" i="8"/>
  <c r="O29" i="8"/>
  <c r="N29" i="8"/>
  <c r="M29" i="8"/>
  <c r="L29" i="8"/>
  <c r="K29" i="8"/>
  <c r="J29" i="8"/>
  <c r="I29" i="8"/>
  <c r="S65" i="7"/>
  <c r="P65" i="7"/>
  <c r="K65" i="7"/>
  <c r="P64" i="7"/>
  <c r="O64" i="7"/>
  <c r="N64" i="7"/>
  <c r="S63" i="7"/>
  <c r="S64" i="7" s="1"/>
  <c r="R63" i="7"/>
  <c r="Q63" i="7"/>
  <c r="Q65" i="7" s="1"/>
  <c r="P63" i="7"/>
  <c r="O63" i="7"/>
  <c r="N63" i="7"/>
  <c r="M63" i="7"/>
  <c r="L63" i="7"/>
  <c r="K63" i="7"/>
  <c r="K64" i="7" s="1"/>
  <c r="J63" i="7"/>
  <c r="I63" i="7"/>
  <c r="I65" i="7" s="1"/>
  <c r="S62" i="7"/>
  <c r="R62" i="7"/>
  <c r="R65" i="7" s="1"/>
  <c r="Q62" i="7"/>
  <c r="Q64" i="7" s="1"/>
  <c r="P62" i="7"/>
  <c r="O62" i="7"/>
  <c r="O65" i="7" s="1"/>
  <c r="N62" i="7"/>
  <c r="N65" i="7" s="1"/>
  <c r="M62" i="7"/>
  <c r="M64" i="7" s="1"/>
  <c r="L62" i="7"/>
  <c r="L64" i="7" s="1"/>
  <c r="K62" i="7"/>
  <c r="J62" i="7"/>
  <c r="J65" i="7" s="1"/>
  <c r="I62" i="7"/>
  <c r="I64" i="7" s="1"/>
  <c r="S61" i="7"/>
  <c r="R61" i="7"/>
  <c r="Q61" i="7"/>
  <c r="P61" i="7"/>
  <c r="O61" i="7"/>
  <c r="N61" i="7"/>
  <c r="M61" i="7"/>
  <c r="L61" i="7"/>
  <c r="K61" i="7"/>
  <c r="J61" i="7"/>
  <c r="I61" i="7"/>
  <c r="R43" i="7"/>
  <c r="O43" i="7"/>
  <c r="J43" i="7"/>
  <c r="O42" i="7"/>
  <c r="N42" i="7"/>
  <c r="M42" i="7"/>
  <c r="S41" i="7"/>
  <c r="R41" i="7"/>
  <c r="R42" i="7" s="1"/>
  <c r="Q41" i="7"/>
  <c r="P41" i="7"/>
  <c r="P43" i="7" s="1"/>
  <c r="O41" i="7"/>
  <c r="N41" i="7"/>
  <c r="M41" i="7"/>
  <c r="L41" i="7"/>
  <c r="K41" i="7"/>
  <c r="J41" i="7"/>
  <c r="J42" i="7" s="1"/>
  <c r="I41" i="7"/>
  <c r="S40" i="7"/>
  <c r="S42" i="7" s="1"/>
  <c r="R40" i="7"/>
  <c r="Q40" i="7"/>
  <c r="Q43" i="7" s="1"/>
  <c r="P40" i="7"/>
  <c r="P42" i="7" s="1"/>
  <c r="O40" i="7"/>
  <c r="N40" i="7"/>
  <c r="N43" i="7" s="1"/>
  <c r="M40" i="7"/>
  <c r="M43" i="7" s="1"/>
  <c r="L40" i="7"/>
  <c r="L42" i="7" s="1"/>
  <c r="K40" i="7"/>
  <c r="K42" i="7" s="1"/>
  <c r="J40" i="7"/>
  <c r="I40" i="7"/>
  <c r="I43" i="7" s="1"/>
  <c r="S39" i="7"/>
  <c r="R39" i="7"/>
  <c r="Q39" i="7"/>
  <c r="P39" i="7"/>
  <c r="O39" i="7"/>
  <c r="N39" i="7"/>
  <c r="M39" i="7"/>
  <c r="L39" i="7"/>
  <c r="K39" i="7"/>
  <c r="J39" i="7"/>
  <c r="I39" i="7"/>
  <c r="Q21" i="7"/>
  <c r="N21" i="7"/>
  <c r="I21" i="7"/>
  <c r="N20" i="7"/>
  <c r="M20" i="7"/>
  <c r="L20" i="7"/>
  <c r="S19" i="7"/>
  <c r="R19" i="7"/>
  <c r="Q19" i="7"/>
  <c r="Q20" i="7" s="1"/>
  <c r="P19" i="7"/>
  <c r="O19" i="7"/>
  <c r="O21" i="7" s="1"/>
  <c r="N19" i="7"/>
  <c r="M19" i="7"/>
  <c r="L19" i="7"/>
  <c r="K19" i="7"/>
  <c r="J19" i="7"/>
  <c r="I19" i="7"/>
  <c r="I20" i="7" s="1"/>
  <c r="S18" i="7"/>
  <c r="S20" i="7" s="1"/>
  <c r="R18" i="7"/>
  <c r="R20" i="7" s="1"/>
  <c r="Q18" i="7"/>
  <c r="P18" i="7"/>
  <c r="P21" i="7" s="1"/>
  <c r="O18" i="7"/>
  <c r="O20" i="7" s="1"/>
  <c r="N18" i="7"/>
  <c r="M18" i="7"/>
  <c r="M21" i="7" s="1"/>
  <c r="L18" i="7"/>
  <c r="L21" i="7" s="1"/>
  <c r="K18" i="7"/>
  <c r="K20" i="7" s="1"/>
  <c r="J18" i="7"/>
  <c r="J20" i="7" s="1"/>
  <c r="I18" i="7"/>
  <c r="S17" i="7"/>
  <c r="R17" i="7"/>
  <c r="Q17" i="7"/>
  <c r="P17" i="7"/>
  <c r="O17" i="7"/>
  <c r="N17" i="7"/>
  <c r="M17" i="7"/>
  <c r="L17" i="7"/>
  <c r="K17" i="7"/>
  <c r="J17" i="7"/>
  <c r="I17" i="7"/>
  <c r="L78" i="6"/>
  <c r="Q77" i="6"/>
  <c r="P77" i="6"/>
  <c r="O77" i="6"/>
  <c r="I77" i="6"/>
  <c r="S76" i="6"/>
  <c r="R76" i="6"/>
  <c r="R78" i="6" s="1"/>
  <c r="Q76" i="6"/>
  <c r="P76" i="6"/>
  <c r="O76" i="6"/>
  <c r="N76" i="6"/>
  <c r="M76" i="6"/>
  <c r="L76" i="6"/>
  <c r="K76" i="6"/>
  <c r="J76" i="6"/>
  <c r="J78" i="6" s="1"/>
  <c r="I76" i="6"/>
  <c r="S75" i="6"/>
  <c r="S78" i="6" s="1"/>
  <c r="R75" i="6"/>
  <c r="Q75" i="6"/>
  <c r="Q78" i="6" s="1"/>
  <c r="P75" i="6"/>
  <c r="P78" i="6" s="1"/>
  <c r="O75" i="6"/>
  <c r="O78" i="6" s="1"/>
  <c r="N75" i="6"/>
  <c r="N77" i="6" s="1"/>
  <c r="M75" i="6"/>
  <c r="M77" i="6" s="1"/>
  <c r="L75" i="6"/>
  <c r="L77" i="6" s="1"/>
  <c r="K75" i="6"/>
  <c r="K78" i="6" s="1"/>
  <c r="J75" i="6"/>
  <c r="I75" i="6"/>
  <c r="I78" i="6" s="1"/>
  <c r="S74" i="6"/>
  <c r="R74" i="6"/>
  <c r="Q74" i="6"/>
  <c r="P74" i="6"/>
  <c r="O74" i="6"/>
  <c r="N74" i="6"/>
  <c r="M74" i="6"/>
  <c r="L74" i="6"/>
  <c r="K74" i="6"/>
  <c r="J74" i="6"/>
  <c r="I74" i="6"/>
  <c r="S56" i="6"/>
  <c r="K56" i="6"/>
  <c r="P55" i="6"/>
  <c r="O55" i="6"/>
  <c r="N55" i="6"/>
  <c r="S54" i="6"/>
  <c r="R54" i="6"/>
  <c r="Q54" i="6"/>
  <c r="Q56" i="6" s="1"/>
  <c r="P54" i="6"/>
  <c r="O54" i="6"/>
  <c r="N54" i="6"/>
  <c r="M54" i="6"/>
  <c r="L54" i="6"/>
  <c r="K54" i="6"/>
  <c r="J54" i="6"/>
  <c r="I54" i="6"/>
  <c r="I56" i="6" s="1"/>
  <c r="S53" i="6"/>
  <c r="S55" i="6" s="1"/>
  <c r="R53" i="6"/>
  <c r="R56" i="6" s="1"/>
  <c r="Q53" i="6"/>
  <c r="P53" i="6"/>
  <c r="P56" i="6" s="1"/>
  <c r="O53" i="6"/>
  <c r="O56" i="6" s="1"/>
  <c r="N53" i="6"/>
  <c r="N56" i="6" s="1"/>
  <c r="M53" i="6"/>
  <c r="M55" i="6" s="1"/>
  <c r="L53" i="6"/>
  <c r="L55" i="6" s="1"/>
  <c r="K53" i="6"/>
  <c r="K55" i="6" s="1"/>
  <c r="J53" i="6"/>
  <c r="J56" i="6" s="1"/>
  <c r="I53" i="6"/>
  <c r="S52" i="6"/>
  <c r="R52" i="6"/>
  <c r="Q52" i="6"/>
  <c r="P52" i="6"/>
  <c r="O52" i="6"/>
  <c r="N52" i="6"/>
  <c r="M52" i="6"/>
  <c r="L52" i="6"/>
  <c r="K52" i="6"/>
  <c r="J52" i="6"/>
  <c r="I52" i="6"/>
  <c r="R29" i="6"/>
  <c r="J29" i="6"/>
  <c r="O28" i="6"/>
  <c r="N28" i="6"/>
  <c r="M28" i="6"/>
  <c r="S27" i="6"/>
  <c r="R27" i="6"/>
  <c r="Q27" i="6"/>
  <c r="P27" i="6"/>
  <c r="P29" i="6" s="1"/>
  <c r="O27" i="6"/>
  <c r="N27" i="6"/>
  <c r="M27" i="6"/>
  <c r="L27" i="6"/>
  <c r="K27" i="6"/>
  <c r="J27" i="6"/>
  <c r="I27" i="6"/>
  <c r="S26" i="6"/>
  <c r="S28" i="6" s="1"/>
  <c r="R26" i="6"/>
  <c r="R28" i="6" s="1"/>
  <c r="Q26" i="6"/>
  <c r="Q29" i="6" s="1"/>
  <c r="P26" i="6"/>
  <c r="O26" i="6"/>
  <c r="O29" i="6" s="1"/>
  <c r="N26" i="6"/>
  <c r="N29" i="6" s="1"/>
  <c r="M26" i="6"/>
  <c r="M29" i="6" s="1"/>
  <c r="L26" i="6"/>
  <c r="L28" i="6" s="1"/>
  <c r="K26" i="6"/>
  <c r="K29" i="6" s="1"/>
  <c r="J26" i="6"/>
  <c r="J28" i="6" s="1"/>
  <c r="I26" i="6"/>
  <c r="I29" i="6" s="1"/>
  <c r="S25" i="6"/>
  <c r="R25" i="6"/>
  <c r="Q25" i="6"/>
  <c r="P25" i="6"/>
  <c r="O25" i="6"/>
  <c r="N25" i="6"/>
  <c r="M25" i="6"/>
  <c r="L25" i="6"/>
  <c r="K25" i="6"/>
  <c r="J25" i="6"/>
  <c r="I25" i="6"/>
  <c r="P65" i="5"/>
  <c r="L65" i="5"/>
  <c r="P64" i="5"/>
  <c r="O64" i="5"/>
  <c r="S63" i="5"/>
  <c r="S65" i="5" s="1"/>
  <c r="R63" i="5"/>
  <c r="Q63" i="5"/>
  <c r="P63" i="5"/>
  <c r="O63" i="5"/>
  <c r="N63" i="5"/>
  <c r="M63" i="5"/>
  <c r="L63" i="5"/>
  <c r="K63" i="5"/>
  <c r="K65" i="5" s="1"/>
  <c r="J63" i="5"/>
  <c r="I63" i="5"/>
  <c r="S62" i="5"/>
  <c r="R62" i="5"/>
  <c r="R65" i="5" s="1"/>
  <c r="Q62" i="5"/>
  <c r="Q65" i="5" s="1"/>
  <c r="P62" i="5"/>
  <c r="O62" i="5"/>
  <c r="O65" i="5" s="1"/>
  <c r="N62" i="5"/>
  <c r="N64" i="5" s="1"/>
  <c r="M62" i="5"/>
  <c r="M64" i="5" s="1"/>
  <c r="L62" i="5"/>
  <c r="L64" i="5" s="1"/>
  <c r="K62" i="5"/>
  <c r="J62" i="5"/>
  <c r="J65" i="5" s="1"/>
  <c r="I62" i="5"/>
  <c r="I65" i="5" s="1"/>
  <c r="S61" i="5"/>
  <c r="R61" i="5"/>
  <c r="Q61" i="5"/>
  <c r="P61" i="5"/>
  <c r="O61" i="5"/>
  <c r="N61" i="5"/>
  <c r="M61" i="5"/>
  <c r="L61" i="5"/>
  <c r="K61" i="5"/>
  <c r="J61" i="5"/>
  <c r="I61" i="5"/>
  <c r="S46" i="5"/>
  <c r="O46" i="5"/>
  <c r="K46" i="5"/>
  <c r="O45" i="5"/>
  <c r="N45" i="5"/>
  <c r="S44" i="5"/>
  <c r="R44" i="5"/>
  <c r="R46" i="5" s="1"/>
  <c r="Q44" i="5"/>
  <c r="P44" i="5"/>
  <c r="O44" i="5"/>
  <c r="N44" i="5"/>
  <c r="M44" i="5"/>
  <c r="L44" i="5"/>
  <c r="K44" i="5"/>
  <c r="J44" i="5"/>
  <c r="J46" i="5" s="1"/>
  <c r="I44" i="5"/>
  <c r="S43" i="5"/>
  <c r="S45" i="5" s="1"/>
  <c r="R43" i="5"/>
  <c r="Q43" i="5"/>
  <c r="Q46" i="5" s="1"/>
  <c r="P43" i="5"/>
  <c r="P46" i="5" s="1"/>
  <c r="O43" i="5"/>
  <c r="N43" i="5"/>
  <c r="N46" i="5" s="1"/>
  <c r="M43" i="5"/>
  <c r="M45" i="5" s="1"/>
  <c r="L43" i="5"/>
  <c r="L45" i="5" s="1"/>
  <c r="K43" i="5"/>
  <c r="K45" i="5" s="1"/>
  <c r="J43" i="5"/>
  <c r="I43" i="5"/>
  <c r="I46" i="5" s="1"/>
  <c r="S42" i="5"/>
  <c r="R42" i="5"/>
  <c r="Q42" i="5"/>
  <c r="P42" i="5"/>
  <c r="O42" i="5"/>
  <c r="N42" i="5"/>
  <c r="M42" i="5"/>
  <c r="L42" i="5"/>
  <c r="K42" i="5"/>
  <c r="J42" i="5"/>
  <c r="I42" i="5"/>
  <c r="R25" i="5"/>
  <c r="N25" i="5"/>
  <c r="J25" i="5"/>
  <c r="N24" i="5"/>
  <c r="M24" i="5"/>
  <c r="S23" i="5"/>
  <c r="R23" i="5"/>
  <c r="Q23" i="5"/>
  <c r="Q25" i="5" s="1"/>
  <c r="P23" i="5"/>
  <c r="O23" i="5"/>
  <c r="O24" i="5" s="1"/>
  <c r="N23" i="5"/>
  <c r="M23" i="5"/>
  <c r="L23" i="5"/>
  <c r="K23" i="5"/>
  <c r="J23" i="5"/>
  <c r="I23" i="5"/>
  <c r="I25" i="5" s="1"/>
  <c r="S22" i="5"/>
  <c r="S24" i="5" s="1"/>
  <c r="R22" i="5"/>
  <c r="R24" i="5" s="1"/>
  <c r="Q22" i="5"/>
  <c r="P22" i="5"/>
  <c r="P25" i="5" s="1"/>
  <c r="O22" i="5"/>
  <c r="O25" i="5" s="1"/>
  <c r="N22" i="5"/>
  <c r="M22" i="5"/>
  <c r="M25" i="5" s="1"/>
  <c r="L22" i="5"/>
  <c r="L24" i="5" s="1"/>
  <c r="K22" i="5"/>
  <c r="K24" i="5" s="1"/>
  <c r="J22" i="5"/>
  <c r="J24" i="5" s="1"/>
  <c r="I22" i="5"/>
  <c r="S21" i="5"/>
  <c r="R21" i="5"/>
  <c r="Q21" i="5"/>
  <c r="P21" i="5"/>
  <c r="O21" i="5"/>
  <c r="N21" i="5"/>
  <c r="M21" i="5"/>
  <c r="L21" i="5"/>
  <c r="K21" i="5"/>
  <c r="J21" i="5"/>
  <c r="I21" i="5"/>
  <c r="R65" i="4"/>
  <c r="N65" i="4"/>
  <c r="J65" i="4"/>
  <c r="Q64" i="4"/>
  <c r="N64" i="4"/>
  <c r="M64" i="4"/>
  <c r="I64" i="4"/>
  <c r="S63" i="4"/>
  <c r="R63" i="4"/>
  <c r="Q63" i="4"/>
  <c r="Q65" i="4" s="1"/>
  <c r="P63" i="4"/>
  <c r="O63" i="4"/>
  <c r="N63" i="4"/>
  <c r="M63" i="4"/>
  <c r="L63" i="4"/>
  <c r="K63" i="4"/>
  <c r="J63" i="4"/>
  <c r="I63" i="4"/>
  <c r="I65" i="4" s="1"/>
  <c r="S62" i="4"/>
  <c r="S65" i="4" s="1"/>
  <c r="R62" i="4"/>
  <c r="R64" i="4" s="1"/>
  <c r="Q62" i="4"/>
  <c r="P62" i="4"/>
  <c r="P65" i="4" s="1"/>
  <c r="O62" i="4"/>
  <c r="O65" i="4" s="1"/>
  <c r="N62" i="4"/>
  <c r="M62" i="4"/>
  <c r="M65" i="4" s="1"/>
  <c r="L62" i="4"/>
  <c r="L64" i="4" s="1"/>
  <c r="K62" i="4"/>
  <c r="K65" i="4" s="1"/>
  <c r="J62" i="4"/>
  <c r="J64" i="4" s="1"/>
  <c r="I62" i="4"/>
  <c r="S61" i="4"/>
  <c r="R61" i="4"/>
  <c r="Q61" i="4"/>
  <c r="P61" i="4"/>
  <c r="O61" i="4"/>
  <c r="N61" i="4"/>
  <c r="M61" i="4"/>
  <c r="L61" i="4"/>
  <c r="K61" i="4"/>
  <c r="J61" i="4"/>
  <c r="I61" i="4"/>
  <c r="Q45" i="4"/>
  <c r="M45" i="4"/>
  <c r="I45" i="4"/>
  <c r="P44" i="4"/>
  <c r="M44" i="4"/>
  <c r="L44" i="4"/>
  <c r="S43" i="4"/>
  <c r="R43" i="4"/>
  <c r="Q43" i="4"/>
  <c r="P43" i="4"/>
  <c r="P45" i="4" s="1"/>
  <c r="O43" i="4"/>
  <c r="N43" i="4"/>
  <c r="M43" i="4"/>
  <c r="L43" i="4"/>
  <c r="K43" i="4"/>
  <c r="J43" i="4"/>
  <c r="I43" i="4"/>
  <c r="S42" i="4"/>
  <c r="S44" i="4" s="1"/>
  <c r="R42" i="4"/>
  <c r="R44" i="4" s="1"/>
  <c r="Q42" i="4"/>
  <c r="Q44" i="4" s="1"/>
  <c r="P42" i="4"/>
  <c r="O42" i="4"/>
  <c r="O45" i="4" s="1"/>
  <c r="N42" i="4"/>
  <c r="N45" i="4" s="1"/>
  <c r="M42" i="4"/>
  <c r="L42" i="4"/>
  <c r="L45" i="4" s="1"/>
  <c r="K42" i="4"/>
  <c r="K44" i="4" s="1"/>
  <c r="J42" i="4"/>
  <c r="J44" i="4" s="1"/>
  <c r="I42" i="4"/>
  <c r="I44" i="4" s="1"/>
  <c r="S41" i="4"/>
  <c r="R41" i="4"/>
  <c r="Q41" i="4"/>
  <c r="P41" i="4"/>
  <c r="O41" i="4"/>
  <c r="N41" i="4"/>
  <c r="M41" i="4"/>
  <c r="L41" i="4"/>
  <c r="K41" i="4"/>
  <c r="J41" i="4"/>
  <c r="I41" i="4"/>
  <c r="P23" i="4"/>
  <c r="L23" i="4"/>
  <c r="S22" i="4"/>
  <c r="O22" i="4"/>
  <c r="L22" i="4"/>
  <c r="K22" i="4"/>
  <c r="S21" i="4"/>
  <c r="R21" i="4"/>
  <c r="Q21" i="4"/>
  <c r="P21" i="4"/>
  <c r="O21" i="4"/>
  <c r="O23" i="4" s="1"/>
  <c r="N21" i="4"/>
  <c r="M21" i="4"/>
  <c r="L21" i="4"/>
  <c r="K21" i="4"/>
  <c r="J21" i="4"/>
  <c r="I21" i="4"/>
  <c r="S20" i="4"/>
  <c r="S23" i="4" s="1"/>
  <c r="R20" i="4"/>
  <c r="R22" i="4" s="1"/>
  <c r="Q20" i="4"/>
  <c r="Q22" i="4" s="1"/>
  <c r="P20" i="4"/>
  <c r="P22" i="4" s="1"/>
  <c r="O20" i="4"/>
  <c r="N20" i="4"/>
  <c r="N23" i="4" s="1"/>
  <c r="M20" i="4"/>
  <c r="M23" i="4" s="1"/>
  <c r="L20" i="4"/>
  <c r="K20" i="4"/>
  <c r="K23" i="4" s="1"/>
  <c r="J20" i="4"/>
  <c r="J22" i="4" s="1"/>
  <c r="I20" i="4"/>
  <c r="I23" i="4" s="1"/>
  <c r="S19" i="4"/>
  <c r="R19" i="4"/>
  <c r="Q19" i="4"/>
  <c r="P19" i="4"/>
  <c r="O19" i="4"/>
  <c r="N19" i="4"/>
  <c r="M19" i="4"/>
  <c r="L19" i="4"/>
  <c r="K19" i="4"/>
  <c r="J19" i="4"/>
  <c r="I19" i="4"/>
  <c r="S58" i="3"/>
  <c r="O58" i="3"/>
  <c r="L58" i="3"/>
  <c r="K58" i="3"/>
  <c r="O57" i="3"/>
  <c r="N57" i="3"/>
  <c r="S56" i="3"/>
  <c r="R56" i="3"/>
  <c r="R57" i="3" s="1"/>
  <c r="Q56" i="3"/>
  <c r="P56" i="3"/>
  <c r="O56" i="3"/>
  <c r="N56" i="3"/>
  <c r="M56" i="3"/>
  <c r="L56" i="3"/>
  <c r="K56" i="3"/>
  <c r="J56" i="3"/>
  <c r="J57" i="3" s="1"/>
  <c r="I56" i="3"/>
  <c r="S55" i="3"/>
  <c r="S57" i="3" s="1"/>
  <c r="R55" i="3"/>
  <c r="R58" i="3" s="1"/>
  <c r="Q55" i="3"/>
  <c r="Q58" i="3" s="1"/>
  <c r="P55" i="3"/>
  <c r="P58" i="3" s="1"/>
  <c r="O55" i="3"/>
  <c r="N55" i="3"/>
  <c r="N58" i="3" s="1"/>
  <c r="M55" i="3"/>
  <c r="M57" i="3" s="1"/>
  <c r="L55" i="3"/>
  <c r="L57" i="3" s="1"/>
  <c r="K55" i="3"/>
  <c r="K57" i="3" s="1"/>
  <c r="J55" i="3"/>
  <c r="J58" i="3" s="1"/>
  <c r="I55" i="3"/>
  <c r="I58" i="3" s="1"/>
  <c r="S54" i="3"/>
  <c r="R54" i="3"/>
  <c r="Q54" i="3"/>
  <c r="P54" i="3"/>
  <c r="O54" i="3"/>
  <c r="N54" i="3"/>
  <c r="M54" i="3"/>
  <c r="L54" i="3"/>
  <c r="K54" i="3"/>
  <c r="J54" i="3"/>
  <c r="I54" i="3"/>
  <c r="S41" i="3"/>
  <c r="R41" i="3"/>
  <c r="N41" i="3"/>
  <c r="J41" i="3"/>
  <c r="N40" i="3"/>
  <c r="M40" i="3"/>
  <c r="S39" i="3"/>
  <c r="R39" i="3"/>
  <c r="Q39" i="3"/>
  <c r="Q40" i="3" s="1"/>
  <c r="P39" i="3"/>
  <c r="O39" i="3"/>
  <c r="N39" i="3"/>
  <c r="M39" i="3"/>
  <c r="L39" i="3"/>
  <c r="K39" i="3"/>
  <c r="J39" i="3"/>
  <c r="I39" i="3"/>
  <c r="I40" i="3" s="1"/>
  <c r="S38" i="3"/>
  <c r="S40" i="3" s="1"/>
  <c r="R38" i="3"/>
  <c r="R40" i="3" s="1"/>
  <c r="Q38" i="3"/>
  <c r="Q41" i="3" s="1"/>
  <c r="P38" i="3"/>
  <c r="P41" i="3" s="1"/>
  <c r="O38" i="3"/>
  <c r="O41" i="3" s="1"/>
  <c r="N38" i="3"/>
  <c r="M38" i="3"/>
  <c r="M41" i="3" s="1"/>
  <c r="L38" i="3"/>
  <c r="L40" i="3" s="1"/>
  <c r="K38" i="3"/>
  <c r="K40" i="3" s="1"/>
  <c r="J38" i="3"/>
  <c r="J40" i="3" s="1"/>
  <c r="I38" i="3"/>
  <c r="I41" i="3" s="1"/>
  <c r="S37" i="3"/>
  <c r="R37" i="3"/>
  <c r="Q37" i="3"/>
  <c r="P37" i="3"/>
  <c r="O37" i="3"/>
  <c r="N37" i="3"/>
  <c r="M37" i="3"/>
  <c r="L37" i="3"/>
  <c r="K37" i="3"/>
  <c r="J37" i="3"/>
  <c r="I37" i="3"/>
  <c r="Q21" i="3"/>
  <c r="M21" i="3"/>
  <c r="I21" i="3"/>
  <c r="N20" i="3"/>
  <c r="M20" i="3"/>
  <c r="L20" i="3"/>
  <c r="S19" i="3"/>
  <c r="R19" i="3"/>
  <c r="Q19" i="3"/>
  <c r="P19" i="3"/>
  <c r="P20" i="3" s="1"/>
  <c r="O19" i="3"/>
  <c r="N19" i="3"/>
  <c r="M19" i="3"/>
  <c r="L19" i="3"/>
  <c r="K19" i="3"/>
  <c r="J19" i="3"/>
  <c r="I19" i="3"/>
  <c r="S18" i="3"/>
  <c r="S20" i="3" s="1"/>
  <c r="R18" i="3"/>
  <c r="R21" i="3" s="1"/>
  <c r="Q18" i="3"/>
  <c r="Q20" i="3" s="1"/>
  <c r="P18" i="3"/>
  <c r="P21" i="3" s="1"/>
  <c r="O18" i="3"/>
  <c r="O21" i="3" s="1"/>
  <c r="N18" i="3"/>
  <c r="N21" i="3" s="1"/>
  <c r="M18" i="3"/>
  <c r="L18" i="3"/>
  <c r="L21" i="3" s="1"/>
  <c r="K18" i="3"/>
  <c r="K20" i="3" s="1"/>
  <c r="J18" i="3"/>
  <c r="J20" i="3" s="1"/>
  <c r="I18" i="3"/>
  <c r="I20" i="3" s="1"/>
  <c r="S17" i="3"/>
  <c r="R17" i="3"/>
  <c r="Q17" i="3"/>
  <c r="P17" i="3"/>
  <c r="O17" i="3"/>
  <c r="N17" i="3"/>
  <c r="M17" i="3"/>
  <c r="L17" i="3"/>
  <c r="K17" i="3"/>
  <c r="J17" i="3"/>
  <c r="I17" i="3"/>
  <c r="L57" i="2"/>
  <c r="Q56" i="2"/>
  <c r="P56" i="2"/>
  <c r="O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S57" i="2" s="1"/>
  <c r="R54" i="2"/>
  <c r="R57" i="2" s="1"/>
  <c r="Q54" i="2"/>
  <c r="Q57" i="2" s="1"/>
  <c r="P54" i="2"/>
  <c r="P57" i="2" s="1"/>
  <c r="O54" i="2"/>
  <c r="O57" i="2" s="1"/>
  <c r="N54" i="2"/>
  <c r="N56" i="2" s="1"/>
  <c r="M54" i="2"/>
  <c r="M56" i="2" s="1"/>
  <c r="L54" i="2"/>
  <c r="L56" i="2" s="1"/>
  <c r="K54" i="2"/>
  <c r="K57" i="2" s="1"/>
  <c r="J54" i="2"/>
  <c r="J57" i="2" s="1"/>
  <c r="I54" i="2"/>
  <c r="I57" i="2" s="1"/>
  <c r="S53" i="2"/>
  <c r="R53" i="2"/>
  <c r="Q53" i="2"/>
  <c r="P53" i="2"/>
  <c r="O53" i="2"/>
  <c r="N53" i="2"/>
  <c r="M53" i="2"/>
  <c r="L53" i="2"/>
  <c r="K53" i="2"/>
  <c r="J53" i="2"/>
  <c r="I53" i="2"/>
  <c r="S41" i="2"/>
  <c r="K41" i="2"/>
  <c r="P40" i="2"/>
  <c r="O40" i="2"/>
  <c r="N40" i="2"/>
  <c r="S39" i="2"/>
  <c r="R39" i="2"/>
  <c r="Q39" i="2"/>
  <c r="P39" i="2"/>
  <c r="O39" i="2"/>
  <c r="N39" i="2"/>
  <c r="M39" i="2"/>
  <c r="L39" i="2"/>
  <c r="K39" i="2"/>
  <c r="J39" i="2"/>
  <c r="I39" i="2"/>
  <c r="S38" i="2"/>
  <c r="S40" i="2" s="1"/>
  <c r="R38" i="2"/>
  <c r="R41" i="2" s="1"/>
  <c r="Q38" i="2"/>
  <c r="Q41" i="2" s="1"/>
  <c r="P38" i="2"/>
  <c r="P41" i="2" s="1"/>
  <c r="O38" i="2"/>
  <c r="O41" i="2" s="1"/>
  <c r="N38" i="2"/>
  <c r="N41" i="2" s="1"/>
  <c r="M38" i="2"/>
  <c r="M40" i="2" s="1"/>
  <c r="L38" i="2"/>
  <c r="L40" i="2" s="1"/>
  <c r="K38" i="2"/>
  <c r="K40" i="2" s="1"/>
  <c r="J38" i="2"/>
  <c r="J41" i="2" s="1"/>
  <c r="I38" i="2"/>
  <c r="I41" i="2" s="1"/>
  <c r="S37" i="2"/>
  <c r="R37" i="2"/>
  <c r="Q37" i="2"/>
  <c r="P37" i="2"/>
  <c r="O37" i="2"/>
  <c r="N37" i="2"/>
  <c r="M37" i="2"/>
  <c r="L37" i="2"/>
  <c r="K37" i="2"/>
  <c r="J37" i="2"/>
  <c r="I37" i="2"/>
  <c r="R21" i="2"/>
  <c r="J21" i="2"/>
  <c r="O20" i="2"/>
  <c r="N20" i="2"/>
  <c r="M20" i="2"/>
  <c r="S19" i="2"/>
  <c r="R19" i="2"/>
  <c r="Q19" i="2"/>
  <c r="P19" i="2"/>
  <c r="O19" i="2"/>
  <c r="N19" i="2"/>
  <c r="M19" i="2"/>
  <c r="L19" i="2"/>
  <c r="K19" i="2"/>
  <c r="J19" i="2"/>
  <c r="I19" i="2"/>
  <c r="S18" i="2"/>
  <c r="S20" i="2" s="1"/>
  <c r="R18" i="2"/>
  <c r="R20" i="2" s="1"/>
  <c r="Q18" i="2"/>
  <c r="Q21" i="2" s="1"/>
  <c r="P18" i="2"/>
  <c r="P21" i="2" s="1"/>
  <c r="O18" i="2"/>
  <c r="O21" i="2" s="1"/>
  <c r="N18" i="2"/>
  <c r="N21" i="2" s="1"/>
  <c r="M18" i="2"/>
  <c r="M21" i="2" s="1"/>
  <c r="L18" i="2"/>
  <c r="L20" i="2" s="1"/>
  <c r="K18" i="2"/>
  <c r="K20" i="2" s="1"/>
  <c r="J18" i="2"/>
  <c r="J20" i="2" s="1"/>
  <c r="I18" i="2"/>
  <c r="I21" i="2" s="1"/>
  <c r="S17" i="2"/>
  <c r="R17" i="2"/>
  <c r="Q17" i="2"/>
  <c r="P17" i="2"/>
  <c r="O17" i="2"/>
  <c r="N17" i="2"/>
  <c r="M17" i="2"/>
  <c r="L17" i="2"/>
  <c r="K17" i="2"/>
  <c r="J17" i="2"/>
  <c r="I17" i="2"/>
  <c r="P86" i="1"/>
  <c r="S85" i="1"/>
  <c r="M85" i="1"/>
  <c r="L85" i="1"/>
  <c r="K85" i="1"/>
  <c r="S84" i="1"/>
  <c r="R84" i="1"/>
  <c r="Q84" i="1"/>
  <c r="P84" i="1"/>
  <c r="O84" i="1"/>
  <c r="O86" i="1" s="1"/>
  <c r="N84" i="1"/>
  <c r="N86" i="1" s="1"/>
  <c r="M84" i="1"/>
  <c r="M86" i="1" s="1"/>
  <c r="L84" i="1"/>
  <c r="K84" i="1"/>
  <c r="J84" i="1"/>
  <c r="I84" i="1"/>
  <c r="S83" i="1"/>
  <c r="S86" i="1" s="1"/>
  <c r="R83" i="1"/>
  <c r="R85" i="1" s="1"/>
  <c r="Q83" i="1"/>
  <c r="Q85" i="1" s="1"/>
  <c r="P83" i="1"/>
  <c r="P85" i="1" s="1"/>
  <c r="O83" i="1"/>
  <c r="O85" i="1" s="1"/>
  <c r="N83" i="1"/>
  <c r="M83" i="1"/>
  <c r="L83" i="1"/>
  <c r="L86" i="1" s="1"/>
  <c r="K83" i="1"/>
  <c r="K86" i="1" s="1"/>
  <c r="J83" i="1"/>
  <c r="J85" i="1" s="1"/>
  <c r="I83" i="1"/>
  <c r="I85" i="1" s="1"/>
  <c r="S82" i="1"/>
  <c r="R82" i="1"/>
  <c r="Q82" i="1"/>
  <c r="P82" i="1"/>
  <c r="O82" i="1"/>
  <c r="N82" i="1"/>
  <c r="M82" i="1"/>
  <c r="L82" i="1"/>
  <c r="K82" i="1"/>
  <c r="J82" i="1"/>
  <c r="I82" i="1"/>
  <c r="O58" i="1"/>
  <c r="S57" i="1"/>
  <c r="R57" i="1"/>
  <c r="L57" i="1"/>
  <c r="K57" i="1"/>
  <c r="J57" i="1"/>
  <c r="S56" i="1"/>
  <c r="R56" i="1"/>
  <c r="Q56" i="1"/>
  <c r="P56" i="1"/>
  <c r="O56" i="1"/>
  <c r="N56" i="1"/>
  <c r="N58" i="1" s="1"/>
  <c r="M56" i="1"/>
  <c r="M58" i="1" s="1"/>
  <c r="L56" i="1"/>
  <c r="L58" i="1" s="1"/>
  <c r="K56" i="1"/>
  <c r="J56" i="1"/>
  <c r="I56" i="1"/>
  <c r="S55" i="1"/>
  <c r="S58" i="1" s="1"/>
  <c r="R55" i="1"/>
  <c r="R58" i="1" s="1"/>
  <c r="Q55" i="1"/>
  <c r="Q57" i="1" s="1"/>
  <c r="P55" i="1"/>
  <c r="P57" i="1" s="1"/>
  <c r="O55" i="1"/>
  <c r="O57" i="1" s="1"/>
  <c r="N55" i="1"/>
  <c r="N57" i="1" s="1"/>
  <c r="M55" i="1"/>
  <c r="L55" i="1"/>
  <c r="K55" i="1"/>
  <c r="K58" i="1" s="1"/>
  <c r="J55" i="1"/>
  <c r="J58" i="1" s="1"/>
  <c r="I55" i="1"/>
  <c r="I57" i="1" s="1"/>
  <c r="S54" i="1"/>
  <c r="R54" i="1"/>
  <c r="Q54" i="1"/>
  <c r="P54" i="1"/>
  <c r="O54" i="1"/>
  <c r="N54" i="1"/>
  <c r="M54" i="1"/>
  <c r="L54" i="1"/>
  <c r="K54" i="1"/>
  <c r="J54" i="1"/>
  <c r="I54" i="1"/>
  <c r="N28" i="1"/>
  <c r="S27" i="1"/>
  <c r="R27" i="1"/>
  <c r="Q27" i="1"/>
  <c r="K27" i="1"/>
  <c r="J27" i="1"/>
  <c r="I27" i="1"/>
  <c r="S26" i="1"/>
  <c r="S28" i="1" s="1"/>
  <c r="R26" i="1"/>
  <c r="Q26" i="1"/>
  <c r="P26" i="1"/>
  <c r="O26" i="1"/>
  <c r="N26" i="1"/>
  <c r="M26" i="1"/>
  <c r="M28" i="1" s="1"/>
  <c r="L26" i="1"/>
  <c r="L28" i="1" s="1"/>
  <c r="K26" i="1"/>
  <c r="K28" i="1" s="1"/>
  <c r="J26" i="1"/>
  <c r="I26" i="1"/>
  <c r="S25" i="1"/>
  <c r="R25" i="1"/>
  <c r="R28" i="1" s="1"/>
  <c r="Q25" i="1"/>
  <c r="Q28" i="1" s="1"/>
  <c r="P25" i="1"/>
  <c r="P27" i="1" s="1"/>
  <c r="O25" i="1"/>
  <c r="O27" i="1" s="1"/>
  <c r="N25" i="1"/>
  <c r="N27" i="1" s="1"/>
  <c r="M25" i="1"/>
  <c r="M27" i="1" s="1"/>
  <c r="L25" i="1"/>
  <c r="K25" i="1"/>
  <c r="J25" i="1"/>
  <c r="J28" i="1" s="1"/>
  <c r="I25" i="1"/>
  <c r="I28" i="1" s="1"/>
  <c r="S24" i="1"/>
  <c r="R24" i="1"/>
  <c r="Q24" i="1"/>
  <c r="P24" i="1"/>
  <c r="O24" i="1"/>
  <c r="N24" i="1"/>
  <c r="M24" i="1"/>
  <c r="L24" i="1"/>
  <c r="K24" i="1"/>
  <c r="J24" i="1"/>
  <c r="I24" i="1"/>
  <c r="M32" i="8" l="1"/>
  <c r="N66" i="8"/>
  <c r="O99" i="8"/>
  <c r="K33" i="8"/>
  <c r="S33" i="8"/>
  <c r="L67" i="8"/>
  <c r="M100" i="8"/>
  <c r="P32" i="8"/>
  <c r="I66" i="8"/>
  <c r="Q66" i="8"/>
  <c r="J99" i="8"/>
  <c r="R99" i="8"/>
  <c r="I32" i="8"/>
  <c r="Q32" i="8"/>
  <c r="J66" i="8"/>
  <c r="R66" i="8"/>
  <c r="K99" i="8"/>
  <c r="S99" i="8"/>
  <c r="S43" i="7"/>
  <c r="K21" i="7"/>
  <c r="M65" i="7"/>
  <c r="J21" i="7"/>
  <c r="R21" i="7"/>
  <c r="K43" i="7"/>
  <c r="L65" i="7"/>
  <c r="S21" i="7"/>
  <c r="L43" i="7"/>
  <c r="P20" i="7"/>
  <c r="I42" i="7"/>
  <c r="Q42" i="7"/>
  <c r="J64" i="7"/>
  <c r="R64" i="7"/>
  <c r="R77" i="6"/>
  <c r="I28" i="6"/>
  <c r="Q28" i="6"/>
  <c r="J55" i="6"/>
  <c r="R55" i="6"/>
  <c r="K77" i="6"/>
  <c r="S77" i="6"/>
  <c r="M78" i="6"/>
  <c r="L29" i="6"/>
  <c r="M56" i="6"/>
  <c r="N78" i="6"/>
  <c r="P28" i="6"/>
  <c r="I55" i="6"/>
  <c r="Q55" i="6"/>
  <c r="J77" i="6"/>
  <c r="S29" i="6"/>
  <c r="L56" i="6"/>
  <c r="K28" i="6"/>
  <c r="K25" i="5"/>
  <c r="L25" i="5"/>
  <c r="P45" i="5"/>
  <c r="M46" i="5"/>
  <c r="I64" i="5"/>
  <c r="Q64" i="5"/>
  <c r="N65" i="5"/>
  <c r="P24" i="5"/>
  <c r="I45" i="5"/>
  <c r="Q45" i="5"/>
  <c r="J64" i="5"/>
  <c r="R64" i="5"/>
  <c r="M65" i="5"/>
  <c r="L46" i="5"/>
  <c r="I24" i="5"/>
  <c r="Q24" i="5"/>
  <c r="R45" i="5"/>
  <c r="S25" i="5"/>
  <c r="J45" i="5"/>
  <c r="K64" i="5"/>
  <c r="S64" i="5"/>
  <c r="Q23" i="4"/>
  <c r="J45" i="4"/>
  <c r="R45" i="4"/>
  <c r="M22" i="4"/>
  <c r="J23" i="4"/>
  <c r="R23" i="4"/>
  <c r="N44" i="4"/>
  <c r="K45" i="4"/>
  <c r="S45" i="4"/>
  <c r="O64" i="4"/>
  <c r="L65" i="4"/>
  <c r="N22" i="4"/>
  <c r="O44" i="4"/>
  <c r="P64" i="4"/>
  <c r="I22" i="4"/>
  <c r="K64" i="4"/>
  <c r="S64" i="4"/>
  <c r="J21" i="3"/>
  <c r="K41" i="3"/>
  <c r="K21" i="3"/>
  <c r="S21" i="3"/>
  <c r="O40" i="3"/>
  <c r="L41" i="3"/>
  <c r="P57" i="3"/>
  <c r="M58" i="3"/>
  <c r="O20" i="3"/>
  <c r="P40" i="3"/>
  <c r="I57" i="3"/>
  <c r="Q57" i="3"/>
  <c r="R20" i="3"/>
  <c r="M57" i="2"/>
  <c r="M41" i="2"/>
  <c r="N57" i="2"/>
  <c r="P20" i="2"/>
  <c r="I40" i="2"/>
  <c r="Q40" i="2"/>
  <c r="J56" i="2"/>
  <c r="R56" i="2"/>
  <c r="K21" i="2"/>
  <c r="S21" i="2"/>
  <c r="L41" i="2"/>
  <c r="I20" i="2"/>
  <c r="Q20" i="2"/>
  <c r="J40" i="2"/>
  <c r="R40" i="2"/>
  <c r="K56" i="2"/>
  <c r="S56" i="2"/>
  <c r="L21" i="2"/>
  <c r="P58" i="1"/>
  <c r="I86" i="1"/>
  <c r="R86" i="1"/>
  <c r="L27" i="1"/>
  <c r="M57" i="1"/>
  <c r="N85" i="1"/>
  <c r="O28" i="1"/>
  <c r="Q86" i="1"/>
  <c r="P28" i="1"/>
  <c r="I58" i="1"/>
  <c r="Q58" i="1"/>
  <c r="J86" i="1"/>
</calcChain>
</file>

<file path=xl/sharedStrings.xml><?xml version="1.0" encoding="utf-8"?>
<sst xmlns="http://schemas.openxmlformats.org/spreadsheetml/2006/main" count="1765" uniqueCount="59">
  <si>
    <t>settings</t>
  </si>
  <si>
    <t>line</t>
  </si>
  <si>
    <t>name</t>
  </si>
  <si>
    <t>DIV</t>
  </si>
  <si>
    <t>passage_number</t>
  </si>
  <si>
    <t>cell_density</t>
  </si>
  <si>
    <t>MEA</t>
  </si>
  <si>
    <t>well_ID</t>
  </si>
  <si>
    <t>mean_firing_rate_(hz)</t>
  </si>
  <si>
    <t>mean_percentage_of_random_spikes</t>
  </si>
  <si>
    <t>mean_burst_rate_(burst/min)</t>
  </si>
  <si>
    <t>mean_burst_duration_(ms)</t>
  </si>
  <si>
    <t>mean_burst_spike_rate_(hz)</t>
  </si>
  <si>
    <t>mean_inter_burst_interval_(ms)</t>
  </si>
  <si>
    <t>mean_NB_number</t>
  </si>
  <si>
    <t>mean_NB_rate_(nb/min)</t>
  </si>
  <si>
    <t>mean_NB_duration_(ms)</t>
  </si>
  <si>
    <t>mean_NB_inter_burst_interval_(ms)</t>
  </si>
  <si>
    <t>Coefficient_of_variation</t>
  </si>
  <si>
    <t>50_700</t>
  </si>
  <si>
    <t>C3</t>
  </si>
  <si>
    <t>WTC</t>
  </si>
  <si>
    <t>C2</t>
  </si>
  <si>
    <t>D1</t>
  </si>
  <si>
    <t>D2</t>
  </si>
  <si>
    <t>2309_1</t>
  </si>
  <si>
    <t>A1</t>
  </si>
  <si>
    <t>A2</t>
  </si>
  <si>
    <t>B1</t>
  </si>
  <si>
    <t>B2</t>
  </si>
  <si>
    <t>2309_2</t>
  </si>
  <si>
    <t>C5</t>
  </si>
  <si>
    <t>C6</t>
  </si>
  <si>
    <t>D5</t>
  </si>
  <si>
    <t>D6</t>
  </si>
  <si>
    <t>n (per parameter)</t>
  </si>
  <si>
    <t>Mean</t>
  </si>
  <si>
    <t>SD</t>
  </si>
  <si>
    <t>mean-3xSD</t>
  </si>
  <si>
    <t>mean+3xSD</t>
  </si>
  <si>
    <t>C1</t>
  </si>
  <si>
    <t>409B2</t>
  </si>
  <si>
    <t>A5</t>
  </si>
  <si>
    <t>B5</t>
  </si>
  <si>
    <t>B6</t>
  </si>
  <si>
    <t>A6</t>
  </si>
  <si>
    <t>A4</t>
  </si>
  <si>
    <t>B3</t>
  </si>
  <si>
    <t>B4</t>
  </si>
  <si>
    <t>C4</t>
  </si>
  <si>
    <t>A3</t>
  </si>
  <si>
    <t>77_CRISPR</t>
  </si>
  <si>
    <t>D3</t>
  </si>
  <si>
    <t>D4</t>
  </si>
  <si>
    <t>P1</t>
  </si>
  <si>
    <t>P2</t>
  </si>
  <si>
    <t>P3</t>
  </si>
  <si>
    <t>P4</t>
  </si>
  <si>
    <t>C4_CRISPR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</si>
</sst>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2" fontId="0" fillId="0" borderId="1" xfId="0" applyNumberFormat="1" applyBorder="1"/>
    <xf numFmtId="0" fontId="1" fillId="0" borderId="3" xfId="0" applyFont="1" applyBorder="1"/>
    <xf numFmtId="0" fontId="0" fillId="2" borderId="0" xfId="0" applyFill="1"/>
    <xf numFmtId="0" fontId="2" fillId="0" borderId="3" xfId="0" applyFont="1" applyBorder="1"/>
    <xf numFmtId="2" fontId="3" fillId="0" borderId="0" xfId="0" applyNumberFormat="1" applyFont="1"/>
    <xf numFmtId="0" fontId="4" fillId="0" borderId="0" xfId="0" applyFont="1"/>
    <xf numFmtId="0" fontId="4" fillId="0" borderId="3" xfId="0" applyFont="1" applyBorder="1"/>
    <xf numFmtId="0" fontId="4" fillId="0" borderId="1" xfId="0" applyFont="1" applyBorder="1"/>
    <xf numFmtId="0" fontId="4" fillId="0" borderId="2" xfId="0" applyFont="1" applyBorder="1"/>
    <xf numFmtId="1" fontId="0" fillId="0" borderId="0" xfId="0" applyNumberFormat="1"/>
    <xf numFmtId="1" fontId="0" fillId="2" borderId="0" xfId="0" applyNumberFormat="1" applyFill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91AB-AA34-48FE-9C5B-1E85D68E0805}">
  <dimension ref="A1:S86"/>
  <sheetViews>
    <sheetView tabSelected="1" workbookViewId="0">
      <selection activeCell="P28" sqref="P28"/>
    </sheetView>
  </sheetViews>
  <sheetFormatPr defaultRowHeight="14.5" x14ac:dyDescent="0.35"/>
  <cols>
    <col min="8" max="8" width="8.7265625" style="3"/>
    <col min="9" max="9" width="8.81640625" bestFit="1" customWidth="1"/>
    <col min="10" max="13" width="8.90625" bestFit="1" customWidth="1"/>
    <col min="14" max="14" width="9.453125" bestFit="1" customWidth="1"/>
    <col min="15" max="17" width="8.90625" bestFit="1" customWidth="1"/>
    <col min="18" max="18" width="9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19</v>
      </c>
      <c r="B2" t="s">
        <v>40</v>
      </c>
      <c r="C2" t="s">
        <v>21</v>
      </c>
      <c r="D2">
        <v>14</v>
      </c>
      <c r="E2">
        <v>2</v>
      </c>
      <c r="F2">
        <v>20000</v>
      </c>
      <c r="G2">
        <v>2307</v>
      </c>
      <c r="H2" s="3" t="s">
        <v>22</v>
      </c>
      <c r="I2" s="4">
        <v>0.46216666666666661</v>
      </c>
      <c r="J2" s="4">
        <v>97.117999999999995</v>
      </c>
      <c r="K2" s="4">
        <v>2.4000000000000004</v>
      </c>
      <c r="L2" s="4">
        <v>412.51590899999997</v>
      </c>
      <c r="M2" s="4">
        <v>22.692</v>
      </c>
      <c r="N2" s="4">
        <v>102741.11499999999</v>
      </c>
      <c r="O2" s="4">
        <v>0</v>
      </c>
      <c r="P2" s="4">
        <v>0</v>
      </c>
      <c r="Q2" s="4"/>
      <c r="R2" s="4"/>
      <c r="S2" s="4"/>
    </row>
    <row r="3" spans="1:19" x14ac:dyDescent="0.35">
      <c r="A3" t="s">
        <v>19</v>
      </c>
      <c r="B3" t="s">
        <v>40</v>
      </c>
      <c r="C3" t="s">
        <v>21</v>
      </c>
      <c r="D3">
        <v>14</v>
      </c>
      <c r="E3">
        <v>2</v>
      </c>
      <c r="F3">
        <v>20000</v>
      </c>
      <c r="G3">
        <v>2307</v>
      </c>
      <c r="H3" s="3" t="s">
        <v>23</v>
      </c>
      <c r="I3" s="4">
        <v>1.2494166666666666</v>
      </c>
      <c r="J3" s="4">
        <v>87.511333333333326</v>
      </c>
      <c r="K3" s="4">
        <v>4.2285714285714286</v>
      </c>
      <c r="L3" s="4">
        <v>504.12591971428577</v>
      </c>
      <c r="M3" s="4">
        <v>15.313571428571427</v>
      </c>
      <c r="N3" s="4">
        <v>37341.074411714282</v>
      </c>
      <c r="O3" s="4">
        <v>1</v>
      </c>
      <c r="P3" s="4">
        <v>9.9999999999999992E-2</v>
      </c>
      <c r="Q3" s="4">
        <v>2280.7000000000003</v>
      </c>
      <c r="R3" s="4"/>
      <c r="S3" s="4"/>
    </row>
    <row r="4" spans="1:19" x14ac:dyDescent="0.35">
      <c r="A4" t="s">
        <v>19</v>
      </c>
      <c r="B4" t="s">
        <v>40</v>
      </c>
      <c r="C4" t="s">
        <v>21</v>
      </c>
      <c r="D4">
        <v>14</v>
      </c>
      <c r="E4">
        <v>2</v>
      </c>
      <c r="F4">
        <v>20000</v>
      </c>
      <c r="G4">
        <v>2307</v>
      </c>
      <c r="H4" s="3" t="s">
        <v>24</v>
      </c>
      <c r="I4" s="4">
        <v>1.212</v>
      </c>
      <c r="J4" s="4">
        <v>94.097583333333318</v>
      </c>
      <c r="K4" s="4">
        <v>3.2599999999999993</v>
      </c>
      <c r="L4" s="4">
        <v>616.76162279999994</v>
      </c>
      <c r="M4" s="4">
        <v>11.385</v>
      </c>
      <c r="N4" s="4">
        <v>64529.862623600013</v>
      </c>
      <c r="O4" s="4">
        <v>0</v>
      </c>
      <c r="P4" s="4">
        <v>0</v>
      </c>
      <c r="Q4" s="4"/>
      <c r="R4" s="4"/>
      <c r="S4" s="4"/>
    </row>
    <row r="5" spans="1:19" x14ac:dyDescent="0.35">
      <c r="A5" t="s">
        <v>19</v>
      </c>
      <c r="B5" t="s">
        <v>40</v>
      </c>
      <c r="C5" t="s">
        <v>21</v>
      </c>
      <c r="D5">
        <v>16</v>
      </c>
      <c r="E5">
        <v>6</v>
      </c>
      <c r="F5">
        <v>20000</v>
      </c>
      <c r="G5" t="s">
        <v>25</v>
      </c>
      <c r="H5" s="3" t="s">
        <v>22</v>
      </c>
      <c r="I5" s="4">
        <v>1.0634999999999999</v>
      </c>
      <c r="J5" s="4">
        <v>87.682333333333318</v>
      </c>
      <c r="K5" s="4">
        <v>2.7714285714285709</v>
      </c>
      <c r="L5" s="4">
        <v>510.23141214285715</v>
      </c>
      <c r="M5" s="4">
        <v>15.289142857142858</v>
      </c>
      <c r="N5" s="4">
        <v>54969.00984871429</v>
      </c>
      <c r="O5" s="4">
        <v>0</v>
      </c>
      <c r="P5" s="4">
        <v>0</v>
      </c>
      <c r="Q5" s="4"/>
      <c r="R5" s="4"/>
      <c r="S5" s="4"/>
    </row>
    <row r="6" spans="1:19" x14ac:dyDescent="0.35">
      <c r="A6" t="s">
        <v>19</v>
      </c>
      <c r="B6" t="s">
        <v>40</v>
      </c>
      <c r="C6" t="s">
        <v>21</v>
      </c>
      <c r="D6">
        <v>16</v>
      </c>
      <c r="E6">
        <v>6</v>
      </c>
      <c r="F6">
        <v>20000</v>
      </c>
      <c r="G6" t="s">
        <v>25</v>
      </c>
      <c r="H6" s="3" t="s">
        <v>23</v>
      </c>
      <c r="I6" s="4">
        <v>0.75525000000000009</v>
      </c>
      <c r="J6" s="4">
        <v>87.493083333333331</v>
      </c>
      <c r="K6" s="4">
        <v>3.6749999999999998</v>
      </c>
      <c r="L6" s="4">
        <v>760.02886749999993</v>
      </c>
      <c r="M6" s="4">
        <v>14.855</v>
      </c>
      <c r="N6" s="4">
        <v>25473.749110500001</v>
      </c>
      <c r="O6" s="4">
        <v>0</v>
      </c>
      <c r="P6" s="4">
        <v>0</v>
      </c>
      <c r="Q6" s="4"/>
      <c r="R6" s="4"/>
      <c r="S6" s="4"/>
    </row>
    <row r="7" spans="1:19" x14ac:dyDescent="0.35">
      <c r="A7" t="s">
        <v>19</v>
      </c>
      <c r="B7" t="s">
        <v>40</v>
      </c>
      <c r="C7" t="s">
        <v>21</v>
      </c>
      <c r="D7">
        <v>16</v>
      </c>
      <c r="E7">
        <v>6</v>
      </c>
      <c r="F7">
        <v>20000</v>
      </c>
      <c r="G7" t="s">
        <v>25</v>
      </c>
      <c r="H7" s="3" t="s">
        <v>24</v>
      </c>
      <c r="I7" s="4">
        <v>1.5739999999999998</v>
      </c>
      <c r="J7" s="4">
        <v>76.098166666666671</v>
      </c>
      <c r="K7" s="4">
        <v>5.8833333333333329</v>
      </c>
      <c r="L7" s="4">
        <v>866.72318716666666</v>
      </c>
      <c r="M7" s="4">
        <v>19.680833333333332</v>
      </c>
      <c r="N7" s="4">
        <v>11127.041841166667</v>
      </c>
      <c r="O7" s="4">
        <v>18</v>
      </c>
      <c r="P7" s="4">
        <v>1.8000000000000005</v>
      </c>
      <c r="Q7" s="4">
        <v>3157.9611110000001</v>
      </c>
      <c r="R7" s="4">
        <v>30780.182352999997</v>
      </c>
      <c r="S7">
        <v>0.51795652486829413</v>
      </c>
    </row>
    <row r="8" spans="1:19" x14ac:dyDescent="0.35">
      <c r="A8" t="s">
        <v>19</v>
      </c>
      <c r="B8" t="s">
        <v>40</v>
      </c>
      <c r="C8" t="s">
        <v>21</v>
      </c>
      <c r="D8">
        <v>16</v>
      </c>
      <c r="E8">
        <v>8</v>
      </c>
      <c r="F8">
        <v>20000</v>
      </c>
      <c r="G8">
        <v>2311</v>
      </c>
      <c r="H8" s="3" t="s">
        <v>26</v>
      </c>
      <c r="I8" s="4">
        <v>0.67916666666666659</v>
      </c>
      <c r="J8" s="4">
        <v>98.092833333333331</v>
      </c>
      <c r="K8" s="4">
        <v>2.95</v>
      </c>
      <c r="L8" s="4">
        <v>440.13571449999995</v>
      </c>
      <c r="M8" s="4">
        <v>12.704999999999998</v>
      </c>
      <c r="N8" s="4">
        <v>40486.782105500002</v>
      </c>
      <c r="O8" s="4">
        <v>0</v>
      </c>
      <c r="P8" s="4">
        <v>0</v>
      </c>
      <c r="Q8" s="4"/>
      <c r="R8" s="4"/>
      <c r="S8" s="4"/>
    </row>
    <row r="9" spans="1:19" x14ac:dyDescent="0.35">
      <c r="A9" t="s">
        <v>19</v>
      </c>
      <c r="B9" t="s">
        <v>40</v>
      </c>
      <c r="C9" t="s">
        <v>21</v>
      </c>
      <c r="D9">
        <v>16</v>
      </c>
      <c r="E9">
        <v>8</v>
      </c>
      <c r="F9">
        <v>20000</v>
      </c>
      <c r="G9">
        <v>2311</v>
      </c>
      <c r="H9" s="3" t="s">
        <v>27</v>
      </c>
      <c r="I9" s="4">
        <v>0.35291666666666671</v>
      </c>
      <c r="J9" s="4">
        <v>100</v>
      </c>
      <c r="K9" s="4"/>
      <c r="L9" s="4"/>
      <c r="M9" s="4"/>
      <c r="N9" s="4"/>
      <c r="O9" s="4">
        <v>0</v>
      </c>
      <c r="P9" s="4">
        <v>0</v>
      </c>
      <c r="Q9" s="4"/>
      <c r="R9" s="4"/>
      <c r="S9" s="4"/>
    </row>
    <row r="10" spans="1:19" x14ac:dyDescent="0.35">
      <c r="A10" t="s">
        <v>19</v>
      </c>
      <c r="B10" t="s">
        <v>40</v>
      </c>
      <c r="C10" t="s">
        <v>21</v>
      </c>
      <c r="D10">
        <v>16</v>
      </c>
      <c r="E10">
        <v>8</v>
      </c>
      <c r="F10">
        <v>20000</v>
      </c>
      <c r="G10">
        <v>2311</v>
      </c>
      <c r="H10" s="3" t="s">
        <v>28</v>
      </c>
      <c r="I10" s="4">
        <v>0.44616666666666666</v>
      </c>
      <c r="J10" s="4">
        <v>97.563083333333338</v>
      </c>
      <c r="K10" s="4">
        <v>2</v>
      </c>
      <c r="L10" s="4">
        <v>375.38693699999999</v>
      </c>
      <c r="M10" s="4">
        <v>12.89</v>
      </c>
      <c r="N10" s="4">
        <v>50445.255434999999</v>
      </c>
      <c r="O10" s="4">
        <v>0</v>
      </c>
      <c r="P10" s="4">
        <v>0</v>
      </c>
      <c r="Q10" s="4"/>
      <c r="R10" s="4"/>
      <c r="S10" s="4"/>
    </row>
    <row r="11" spans="1:19" x14ac:dyDescent="0.35">
      <c r="A11" t="s">
        <v>19</v>
      </c>
      <c r="B11" t="s">
        <v>40</v>
      </c>
      <c r="C11" t="s">
        <v>21</v>
      </c>
      <c r="D11">
        <v>16</v>
      </c>
      <c r="E11">
        <v>8</v>
      </c>
      <c r="F11">
        <v>20000</v>
      </c>
      <c r="G11">
        <v>2311</v>
      </c>
      <c r="H11" s="3" t="s">
        <v>29</v>
      </c>
      <c r="I11" s="4">
        <v>0.67041666666666666</v>
      </c>
      <c r="J11" s="4">
        <v>99.540916666666661</v>
      </c>
      <c r="K11" s="4">
        <v>0.25</v>
      </c>
      <c r="L11" s="4">
        <v>332.21666649999997</v>
      </c>
      <c r="M11" s="4">
        <v>13.9435</v>
      </c>
      <c r="N11" s="4">
        <v>58251.724999999999</v>
      </c>
      <c r="O11" s="4">
        <v>0</v>
      </c>
      <c r="P11" s="4">
        <v>0</v>
      </c>
      <c r="Q11" s="4"/>
      <c r="R11" s="4"/>
      <c r="S11" s="4"/>
    </row>
    <row r="12" spans="1:19" x14ac:dyDescent="0.35">
      <c r="A12" t="s">
        <v>19</v>
      </c>
      <c r="B12" t="s">
        <v>40</v>
      </c>
      <c r="C12" t="s">
        <v>21</v>
      </c>
      <c r="D12">
        <v>16</v>
      </c>
      <c r="E12">
        <v>10</v>
      </c>
      <c r="F12">
        <v>20000</v>
      </c>
      <c r="G12">
        <v>2312</v>
      </c>
      <c r="H12" s="3" t="s">
        <v>26</v>
      </c>
      <c r="I12" s="4">
        <v>0.59033333333333327</v>
      </c>
      <c r="J12" s="4">
        <v>95.186333333333323</v>
      </c>
      <c r="K12" s="4">
        <v>3.2000000000000006</v>
      </c>
      <c r="L12" s="4">
        <v>480.69681033333336</v>
      </c>
      <c r="M12" s="4">
        <v>17.888666666666666</v>
      </c>
      <c r="N12" s="4">
        <v>26632.406994666671</v>
      </c>
      <c r="O12" s="4">
        <v>0</v>
      </c>
      <c r="P12" s="4">
        <v>0</v>
      </c>
      <c r="Q12" s="4"/>
      <c r="R12" s="4"/>
      <c r="S12" s="4"/>
    </row>
    <row r="13" spans="1:19" x14ac:dyDescent="0.35">
      <c r="A13" t="s">
        <v>19</v>
      </c>
      <c r="B13" t="s">
        <v>40</v>
      </c>
      <c r="C13" t="s">
        <v>21</v>
      </c>
      <c r="D13">
        <v>16</v>
      </c>
      <c r="E13">
        <v>10</v>
      </c>
      <c r="F13">
        <v>20000</v>
      </c>
      <c r="G13">
        <v>2312</v>
      </c>
      <c r="H13" s="3" t="s">
        <v>27</v>
      </c>
      <c r="I13" s="4">
        <v>0.61133333333333317</v>
      </c>
      <c r="J13" s="4">
        <v>93.387916666666683</v>
      </c>
      <c r="K13" s="4">
        <v>1.4000000000000001</v>
      </c>
      <c r="L13" s="4">
        <v>375.39249799999999</v>
      </c>
      <c r="M13" s="4">
        <v>17.177000000000003</v>
      </c>
      <c r="N13" s="4">
        <v>150243.10391049998</v>
      </c>
      <c r="O13" s="4">
        <v>0</v>
      </c>
      <c r="P13" s="4">
        <v>0</v>
      </c>
      <c r="Q13" s="4"/>
      <c r="R13" s="4"/>
      <c r="S13" s="4"/>
    </row>
    <row r="14" spans="1:19" x14ac:dyDescent="0.35">
      <c r="A14" t="s">
        <v>19</v>
      </c>
      <c r="B14" t="s">
        <v>40</v>
      </c>
      <c r="C14" t="s">
        <v>21</v>
      </c>
      <c r="D14">
        <v>16</v>
      </c>
      <c r="E14">
        <v>10</v>
      </c>
      <c r="F14">
        <v>20000</v>
      </c>
      <c r="G14">
        <v>2312</v>
      </c>
      <c r="H14" s="3" t="s">
        <v>28</v>
      </c>
      <c r="I14" s="4">
        <v>0.68633333333333335</v>
      </c>
      <c r="J14" s="4">
        <v>89.30149999999999</v>
      </c>
      <c r="K14" s="4">
        <v>1.8142857142857143</v>
      </c>
      <c r="L14" s="4">
        <v>367.12160914285715</v>
      </c>
      <c r="M14" s="4">
        <v>16.895857142857146</v>
      </c>
      <c r="N14" s="4">
        <v>55650.871168142869</v>
      </c>
      <c r="O14" s="4">
        <v>0</v>
      </c>
      <c r="P14" s="4">
        <v>0</v>
      </c>
      <c r="Q14" s="4"/>
      <c r="R14" s="4"/>
      <c r="S14" s="4"/>
    </row>
    <row r="15" spans="1:19" x14ac:dyDescent="0.35">
      <c r="A15" t="s">
        <v>19</v>
      </c>
      <c r="B15" t="s">
        <v>40</v>
      </c>
      <c r="C15" t="s">
        <v>21</v>
      </c>
      <c r="D15">
        <v>16</v>
      </c>
      <c r="E15">
        <v>10</v>
      </c>
      <c r="F15">
        <v>20000</v>
      </c>
      <c r="G15">
        <v>2312</v>
      </c>
      <c r="H15" s="3" t="s">
        <v>29</v>
      </c>
      <c r="I15" s="4">
        <v>0.41016666666666673</v>
      </c>
      <c r="J15" s="4">
        <v>97.940249999999992</v>
      </c>
      <c r="K15" s="4">
        <v>3.9</v>
      </c>
      <c r="L15" s="4">
        <v>481.64615399999997</v>
      </c>
      <c r="M15" s="4">
        <v>15.824</v>
      </c>
      <c r="N15" s="4">
        <v>17918.911236</v>
      </c>
      <c r="O15" s="4">
        <v>0</v>
      </c>
      <c r="P15" s="4">
        <v>0</v>
      </c>
      <c r="Q15" s="4"/>
      <c r="R15" s="4"/>
      <c r="S15" s="4"/>
    </row>
    <row r="16" spans="1:19" x14ac:dyDescent="0.35">
      <c r="A16" t="s">
        <v>19</v>
      </c>
      <c r="B16" t="s">
        <v>40</v>
      </c>
      <c r="C16" t="s">
        <v>21</v>
      </c>
      <c r="D16">
        <v>16</v>
      </c>
      <c r="E16">
        <v>5</v>
      </c>
      <c r="F16">
        <v>20000</v>
      </c>
      <c r="G16" t="s">
        <v>30</v>
      </c>
      <c r="H16" s="3" t="s">
        <v>31</v>
      </c>
      <c r="I16" s="4">
        <v>1.711333</v>
      </c>
      <c r="J16" s="4">
        <v>72.135499999999993</v>
      </c>
      <c r="K16" s="4">
        <v>4.9375</v>
      </c>
      <c r="L16" s="4">
        <v>744.16660000000002</v>
      </c>
      <c r="M16" s="4">
        <v>17.706880000000002</v>
      </c>
      <c r="N16" s="4">
        <v>15605.11</v>
      </c>
      <c r="O16" s="4">
        <v>30</v>
      </c>
      <c r="P16" s="4">
        <v>3</v>
      </c>
      <c r="Q16" s="4">
        <v>2387.8670000000002</v>
      </c>
      <c r="R16" s="4">
        <v>17585.02</v>
      </c>
      <c r="S16">
        <v>0.29917674779543124</v>
      </c>
    </row>
    <row r="17" spans="1:19" x14ac:dyDescent="0.35">
      <c r="A17" t="s">
        <v>19</v>
      </c>
      <c r="B17" t="s">
        <v>40</v>
      </c>
      <c r="C17" t="s">
        <v>21</v>
      </c>
      <c r="D17">
        <v>16</v>
      </c>
      <c r="E17">
        <v>5</v>
      </c>
      <c r="F17">
        <v>20000</v>
      </c>
      <c r="G17" t="s">
        <v>30</v>
      </c>
      <c r="H17" s="3" t="s">
        <v>32</v>
      </c>
      <c r="I17" s="4">
        <v>1.62575</v>
      </c>
      <c r="J17" s="4">
        <v>82.391499999999994</v>
      </c>
      <c r="K17" s="4">
        <v>3.1333329999999999</v>
      </c>
      <c r="L17" s="4">
        <v>630.70460000000003</v>
      </c>
      <c r="M17" s="4">
        <v>16.312000000000001</v>
      </c>
      <c r="N17" s="4">
        <v>38056.769999999997</v>
      </c>
      <c r="O17" s="4">
        <v>21</v>
      </c>
      <c r="P17" s="4">
        <v>2.1</v>
      </c>
      <c r="Q17" s="4">
        <v>2110.9189999999999</v>
      </c>
      <c r="R17" s="4">
        <v>27757.81</v>
      </c>
      <c r="S17">
        <v>0.43745341440726931</v>
      </c>
    </row>
    <row r="18" spans="1:19" x14ac:dyDescent="0.35">
      <c r="A18" t="s">
        <v>19</v>
      </c>
      <c r="B18" t="s">
        <v>40</v>
      </c>
      <c r="C18" t="s">
        <v>21</v>
      </c>
      <c r="D18">
        <v>16</v>
      </c>
      <c r="E18">
        <v>5</v>
      </c>
      <c r="F18">
        <v>20000</v>
      </c>
      <c r="G18" t="s">
        <v>30</v>
      </c>
      <c r="H18" s="3" t="s">
        <v>33</v>
      </c>
      <c r="I18" s="4">
        <v>0.68916699999999997</v>
      </c>
      <c r="J18" s="4">
        <v>89.360830000000007</v>
      </c>
      <c r="K18" s="4">
        <v>1.6166670000000001</v>
      </c>
      <c r="L18" s="4">
        <v>428.85809999999998</v>
      </c>
      <c r="M18" s="4">
        <v>15.980829999999999</v>
      </c>
      <c r="N18" s="4">
        <v>111255.1</v>
      </c>
      <c r="O18" s="4">
        <v>0</v>
      </c>
      <c r="P18" s="4">
        <v>0</v>
      </c>
      <c r="Q18" s="4"/>
      <c r="R18" s="4"/>
      <c r="S18" s="4"/>
    </row>
    <row r="19" spans="1:19" x14ac:dyDescent="0.35">
      <c r="A19" t="s">
        <v>19</v>
      </c>
      <c r="B19" t="s">
        <v>40</v>
      </c>
      <c r="C19" t="s">
        <v>21</v>
      </c>
      <c r="D19">
        <v>16</v>
      </c>
      <c r="E19">
        <v>5</v>
      </c>
      <c r="F19">
        <v>20000</v>
      </c>
      <c r="G19" t="s">
        <v>30</v>
      </c>
      <c r="H19" s="3" t="s">
        <v>34</v>
      </c>
      <c r="I19" s="4">
        <v>1.352417</v>
      </c>
      <c r="J19" s="4">
        <v>76.328670000000002</v>
      </c>
      <c r="K19" s="4">
        <v>3.7222219999999999</v>
      </c>
      <c r="L19" s="4">
        <v>607.28390000000002</v>
      </c>
      <c r="M19" s="4">
        <v>16.489560000000001</v>
      </c>
      <c r="N19" s="4">
        <v>29562.93</v>
      </c>
      <c r="O19" s="4">
        <v>17</v>
      </c>
      <c r="P19" s="4">
        <v>1.7</v>
      </c>
      <c r="Q19" s="4">
        <v>2365.788</v>
      </c>
      <c r="R19" s="4">
        <v>32844.29</v>
      </c>
      <c r="S19">
        <v>0.50858770181403889</v>
      </c>
    </row>
    <row r="20" spans="1:19" x14ac:dyDescent="0.35">
      <c r="A20" t="s">
        <v>19</v>
      </c>
      <c r="B20" t="s">
        <v>40</v>
      </c>
      <c r="C20" t="s">
        <v>21</v>
      </c>
      <c r="D20">
        <v>16</v>
      </c>
      <c r="E20">
        <v>7</v>
      </c>
      <c r="F20">
        <v>22500</v>
      </c>
      <c r="G20">
        <v>4245</v>
      </c>
      <c r="H20" s="3" t="s">
        <v>26</v>
      </c>
      <c r="I20" s="4">
        <v>0.35108299999999998</v>
      </c>
      <c r="J20" s="4">
        <v>98.526750000000007</v>
      </c>
      <c r="K20" s="4">
        <v>0.63333300000000003</v>
      </c>
      <c r="L20" s="4">
        <v>459.89210000000003</v>
      </c>
      <c r="M20" s="4">
        <v>12.10033</v>
      </c>
      <c r="N20" s="4">
        <v>123099.8</v>
      </c>
      <c r="O20" s="4">
        <v>0</v>
      </c>
      <c r="P20" s="4">
        <v>0</v>
      </c>
      <c r="Q20" s="4"/>
      <c r="R20" s="4"/>
    </row>
    <row r="21" spans="1:19" x14ac:dyDescent="0.35">
      <c r="A21" t="s">
        <v>19</v>
      </c>
      <c r="B21" t="s">
        <v>40</v>
      </c>
      <c r="C21" t="s">
        <v>21</v>
      </c>
      <c r="D21">
        <v>16</v>
      </c>
      <c r="E21">
        <v>7</v>
      </c>
      <c r="F21">
        <v>22500</v>
      </c>
      <c r="G21">
        <v>4245</v>
      </c>
      <c r="H21" s="3" t="s">
        <v>27</v>
      </c>
      <c r="I21" s="4">
        <v>0.56641699999999995</v>
      </c>
      <c r="J21" s="4">
        <v>98.051829999999995</v>
      </c>
      <c r="K21" s="4">
        <v>0.9</v>
      </c>
      <c r="L21" s="4">
        <v>324.0102</v>
      </c>
      <c r="M21" s="4">
        <v>17.562750000000001</v>
      </c>
      <c r="N21" s="4">
        <v>109417.4</v>
      </c>
      <c r="O21" s="4">
        <v>0</v>
      </c>
      <c r="P21" s="4">
        <v>0</v>
      </c>
      <c r="Q21" s="4"/>
      <c r="R21" s="4"/>
    </row>
    <row r="22" spans="1:19" x14ac:dyDescent="0.35">
      <c r="A22" t="s">
        <v>19</v>
      </c>
      <c r="B22" t="s">
        <v>40</v>
      </c>
      <c r="C22" t="s">
        <v>21</v>
      </c>
      <c r="D22">
        <v>16</v>
      </c>
      <c r="E22">
        <v>7</v>
      </c>
      <c r="F22">
        <v>22500</v>
      </c>
      <c r="G22">
        <v>4245</v>
      </c>
      <c r="H22" s="3" t="s">
        <v>28</v>
      </c>
      <c r="I22" s="4">
        <v>0.565083</v>
      </c>
      <c r="J22" s="4">
        <v>96.291079999999994</v>
      </c>
      <c r="K22" s="4">
        <v>0.8</v>
      </c>
      <c r="L22" s="4">
        <v>383.9375</v>
      </c>
      <c r="M22" s="4">
        <v>17.871200000000002</v>
      </c>
      <c r="N22" s="4">
        <v>159715</v>
      </c>
      <c r="O22" s="4">
        <v>0</v>
      </c>
      <c r="P22" s="4">
        <v>0</v>
      </c>
      <c r="Q22" s="4"/>
      <c r="R22" s="4"/>
    </row>
    <row r="23" spans="1:19" x14ac:dyDescent="0.35">
      <c r="A23" s="1" t="s">
        <v>19</v>
      </c>
      <c r="B23" s="1" t="s">
        <v>40</v>
      </c>
      <c r="C23" s="1" t="s">
        <v>21</v>
      </c>
      <c r="D23" s="1">
        <v>16</v>
      </c>
      <c r="E23" s="1">
        <v>7</v>
      </c>
      <c r="F23" s="1">
        <v>22500</v>
      </c>
      <c r="G23" s="1">
        <v>4245</v>
      </c>
      <c r="H23" s="2" t="s">
        <v>29</v>
      </c>
      <c r="I23" s="5">
        <v>0.84558299999999997</v>
      </c>
      <c r="J23" s="5">
        <v>94.283249999999995</v>
      </c>
      <c r="K23" s="5">
        <v>2.76</v>
      </c>
      <c r="L23" s="5">
        <v>422.03890000000001</v>
      </c>
      <c r="M23" s="5">
        <v>16.3416</v>
      </c>
      <c r="N23" s="5">
        <v>69972.06</v>
      </c>
      <c r="O23" s="5">
        <v>0</v>
      </c>
      <c r="P23" s="5">
        <v>0</v>
      </c>
      <c r="Q23" s="5"/>
      <c r="R23" s="5"/>
      <c r="S23" s="1"/>
    </row>
    <row r="24" spans="1:19" x14ac:dyDescent="0.35">
      <c r="H24" s="6" t="s">
        <v>35</v>
      </c>
      <c r="I24">
        <f t="shared" ref="I24:S24" si="0">COUNT(I2:I23)</f>
        <v>22</v>
      </c>
      <c r="J24">
        <f t="shared" si="0"/>
        <v>22</v>
      </c>
      <c r="K24">
        <f t="shared" si="0"/>
        <v>21</v>
      </c>
      <c r="L24">
        <f t="shared" si="0"/>
        <v>21</v>
      </c>
      <c r="M24">
        <f t="shared" si="0"/>
        <v>21</v>
      </c>
      <c r="N24">
        <f t="shared" si="0"/>
        <v>21</v>
      </c>
      <c r="O24">
        <f t="shared" si="0"/>
        <v>22</v>
      </c>
      <c r="P24">
        <f t="shared" si="0"/>
        <v>22</v>
      </c>
      <c r="Q24" s="7">
        <f t="shared" si="0"/>
        <v>5</v>
      </c>
      <c r="R24" s="7">
        <f t="shared" si="0"/>
        <v>4</v>
      </c>
      <c r="S24" s="7">
        <f t="shared" si="0"/>
        <v>4</v>
      </c>
    </row>
    <row r="25" spans="1:19" x14ac:dyDescent="0.35">
      <c r="H25" s="6" t="s">
        <v>36</v>
      </c>
      <c r="I25" s="4">
        <f t="shared" ref="I25:S25" si="1">AVERAGE(I2:I23)</f>
        <v>0.83954543939393933</v>
      </c>
      <c r="J25" s="4">
        <f t="shared" si="1"/>
        <v>91.290124696969713</v>
      </c>
      <c r="K25" s="4">
        <f t="shared" si="1"/>
        <v>2.6778892403628114</v>
      </c>
      <c r="L25" s="4">
        <f t="shared" si="1"/>
        <v>501.13691465714282</v>
      </c>
      <c r="M25" s="4">
        <f t="shared" si="1"/>
        <v>16.043081972789114</v>
      </c>
      <c r="N25" s="4">
        <f t="shared" si="1"/>
        <v>64404.527556452609</v>
      </c>
      <c r="O25" s="4">
        <f t="shared" si="1"/>
        <v>3.9545454545454546</v>
      </c>
      <c r="P25" s="4">
        <f t="shared" si="1"/>
        <v>0.39545454545454545</v>
      </c>
      <c r="Q25" s="4">
        <f t="shared" si="1"/>
        <v>2460.6470222000003</v>
      </c>
      <c r="R25" s="4">
        <f t="shared" si="1"/>
        <v>27241.825588250002</v>
      </c>
      <c r="S25" s="4">
        <f t="shared" si="1"/>
        <v>0.44079359722125844</v>
      </c>
    </row>
    <row r="26" spans="1:19" x14ac:dyDescent="0.35">
      <c r="H26" s="8" t="s">
        <v>37</v>
      </c>
      <c r="I26" s="9">
        <f t="shared" ref="I26:S26" si="2">STDEVA(I2:I23)</f>
        <v>0.42906693439849308</v>
      </c>
      <c r="J26" s="9">
        <f t="shared" si="2"/>
        <v>8.2155167892172649</v>
      </c>
      <c r="K26" s="9">
        <f t="shared" si="2"/>
        <v>1.4675853705068629</v>
      </c>
      <c r="L26" s="9">
        <f t="shared" si="2"/>
        <v>150.00671591340236</v>
      </c>
      <c r="M26" s="9">
        <f t="shared" si="2"/>
        <v>2.6166861718739041</v>
      </c>
      <c r="N26" s="9">
        <f t="shared" si="2"/>
        <v>44471.031611158563</v>
      </c>
      <c r="O26" s="9">
        <f t="shared" si="2"/>
        <v>8.7585456105520869</v>
      </c>
      <c r="P26" s="9">
        <f t="shared" si="2"/>
        <v>0.87585456105520876</v>
      </c>
      <c r="Q26" s="9">
        <f t="shared" si="2"/>
        <v>404.73223385150305</v>
      </c>
      <c r="R26" s="9">
        <f t="shared" si="2"/>
        <v>6768.2521171028611</v>
      </c>
      <c r="S26" s="9">
        <f t="shared" si="2"/>
        <v>0.1010225170991212</v>
      </c>
    </row>
    <row r="27" spans="1:19" x14ac:dyDescent="0.35">
      <c r="H27" s="6" t="s">
        <v>38</v>
      </c>
      <c r="I27" s="4">
        <f>I25-3*I26</f>
        <v>-0.44765536380154003</v>
      </c>
      <c r="J27" s="4">
        <f t="shared" ref="J27:S27" si="3">J25-3*J26</f>
        <v>66.643574329317914</v>
      </c>
      <c r="K27" s="4">
        <f t="shared" si="3"/>
        <v>-1.724866871157777</v>
      </c>
      <c r="L27" s="4">
        <f t="shared" si="3"/>
        <v>51.116766916935717</v>
      </c>
      <c r="M27" s="4">
        <f t="shared" si="3"/>
        <v>8.1930234571674028</v>
      </c>
      <c r="N27" s="4">
        <f t="shared" si="3"/>
        <v>-69008.567277023074</v>
      </c>
      <c r="O27" s="4">
        <f t="shared" si="3"/>
        <v>-22.321091377110807</v>
      </c>
      <c r="P27" s="4">
        <f t="shared" si="3"/>
        <v>-2.2321091377110807</v>
      </c>
      <c r="Q27" s="4">
        <f t="shared" si="3"/>
        <v>1246.450320645491</v>
      </c>
      <c r="R27" s="4">
        <f t="shared" si="3"/>
        <v>6937.0692369414173</v>
      </c>
      <c r="S27" s="4">
        <f t="shared" si="3"/>
        <v>0.13772604592389481</v>
      </c>
    </row>
    <row r="28" spans="1:19" x14ac:dyDescent="0.35">
      <c r="H28" s="6" t="s">
        <v>39</v>
      </c>
      <c r="I28" s="4">
        <f>I25+3*I26</f>
        <v>2.1267462425894186</v>
      </c>
      <c r="J28" s="4">
        <f t="shared" ref="J28:S28" si="4">J25+3*J26</f>
        <v>115.93667506462151</v>
      </c>
      <c r="K28" s="4">
        <f t="shared" si="4"/>
        <v>7.0806453518833994</v>
      </c>
      <c r="L28" s="4">
        <f t="shared" si="4"/>
        <v>951.15706239734993</v>
      </c>
      <c r="M28" s="4">
        <f t="shared" si="4"/>
        <v>23.893140488410825</v>
      </c>
      <c r="N28" s="4">
        <f t="shared" si="4"/>
        <v>197817.62238992829</v>
      </c>
      <c r="O28" s="4">
        <f t="shared" si="4"/>
        <v>30.230182286201714</v>
      </c>
      <c r="P28" s="4">
        <f t="shared" si="4"/>
        <v>3.0230182286201717</v>
      </c>
      <c r="Q28" s="4">
        <f t="shared" si="4"/>
        <v>3674.8437237545095</v>
      </c>
      <c r="R28" s="4">
        <f t="shared" si="4"/>
        <v>47546.581939558586</v>
      </c>
      <c r="S28" s="4">
        <f t="shared" si="4"/>
        <v>0.74386114851862206</v>
      </c>
    </row>
    <row r="30" spans="1:19" x14ac:dyDescent="0.35">
      <c r="A30" t="s">
        <v>19</v>
      </c>
      <c r="B30" t="s">
        <v>40</v>
      </c>
      <c r="C30" t="s">
        <v>21</v>
      </c>
      <c r="D30">
        <v>23</v>
      </c>
      <c r="E30">
        <v>2</v>
      </c>
      <c r="F30">
        <v>20000</v>
      </c>
      <c r="G30">
        <v>2307</v>
      </c>
      <c r="H30" s="3" t="s">
        <v>40</v>
      </c>
      <c r="I30" s="4">
        <v>2.9977499999999999</v>
      </c>
      <c r="J30" s="4">
        <v>45.135333333333335</v>
      </c>
      <c r="K30" s="4">
        <v>4.8499999999999996</v>
      </c>
      <c r="L30" s="4">
        <v>898.38562624999997</v>
      </c>
      <c r="M30" s="4">
        <v>42.95825</v>
      </c>
      <c r="N30" s="4">
        <v>13226.413675749998</v>
      </c>
      <c r="O30" s="4">
        <v>33</v>
      </c>
      <c r="P30" s="4">
        <v>3.2999999999999994</v>
      </c>
      <c r="Q30" s="4">
        <v>1784.3878789999999</v>
      </c>
      <c r="R30" s="4">
        <v>16636.012500000004</v>
      </c>
      <c r="S30">
        <v>0.11399519336634598</v>
      </c>
    </row>
    <row r="31" spans="1:19" x14ac:dyDescent="0.35">
      <c r="A31" t="s">
        <v>19</v>
      </c>
      <c r="B31" t="s">
        <v>40</v>
      </c>
      <c r="C31" t="s">
        <v>21</v>
      </c>
      <c r="D31">
        <v>23</v>
      </c>
      <c r="E31">
        <v>2</v>
      </c>
      <c r="F31">
        <v>20000</v>
      </c>
      <c r="G31">
        <v>2307</v>
      </c>
      <c r="H31" s="3" t="s">
        <v>22</v>
      </c>
      <c r="I31" s="4">
        <v>1.4182500000000002</v>
      </c>
      <c r="J31" s="4">
        <v>54.637</v>
      </c>
      <c r="K31" s="4">
        <v>2.14</v>
      </c>
      <c r="L31" s="4">
        <v>754.10710589999997</v>
      </c>
      <c r="M31" s="4">
        <v>30.238</v>
      </c>
      <c r="N31" s="4">
        <v>39569.976634600003</v>
      </c>
      <c r="O31" s="4">
        <v>23</v>
      </c>
      <c r="P31" s="4">
        <v>2.3000000000000003</v>
      </c>
      <c r="Q31" s="4">
        <v>1484.8608700000002</v>
      </c>
      <c r="R31" s="4">
        <v>25256.545455000003</v>
      </c>
      <c r="S31">
        <v>0.19145436509220495</v>
      </c>
    </row>
    <row r="32" spans="1:19" x14ac:dyDescent="0.35">
      <c r="A32" s="10" t="s">
        <v>19</v>
      </c>
      <c r="B32" t="s">
        <v>40</v>
      </c>
      <c r="C32" s="10" t="s">
        <v>21</v>
      </c>
      <c r="D32" s="10">
        <v>23</v>
      </c>
      <c r="E32" s="10">
        <v>2</v>
      </c>
      <c r="F32" s="10">
        <v>20000</v>
      </c>
      <c r="G32" s="10">
        <v>2307</v>
      </c>
      <c r="H32" s="11" t="s">
        <v>23</v>
      </c>
      <c r="I32" s="4">
        <v>4.3102500000000008</v>
      </c>
      <c r="J32" s="4">
        <v>34.872583333333331</v>
      </c>
      <c r="K32" s="4">
        <v>5.3800000000000008</v>
      </c>
      <c r="L32" s="4">
        <v>917.34645710000007</v>
      </c>
      <c r="M32" s="4">
        <v>51.295100000000005</v>
      </c>
      <c r="N32" s="4">
        <v>12476.531145899999</v>
      </c>
      <c r="O32" s="4">
        <v>32</v>
      </c>
      <c r="P32" s="4">
        <v>3.1999999999999997</v>
      </c>
      <c r="Q32" s="4">
        <v>1816.7999999999995</v>
      </c>
      <c r="R32" s="4">
        <v>16909.506451999998</v>
      </c>
      <c r="S32">
        <v>7.4597832373723555E-2</v>
      </c>
    </row>
    <row r="33" spans="1:19" x14ac:dyDescent="0.35">
      <c r="A33" s="10" t="s">
        <v>19</v>
      </c>
      <c r="B33" t="s">
        <v>40</v>
      </c>
      <c r="C33" s="10" t="s">
        <v>21</v>
      </c>
      <c r="D33" s="10">
        <v>23</v>
      </c>
      <c r="E33" s="10">
        <v>2</v>
      </c>
      <c r="F33" s="10">
        <v>20000</v>
      </c>
      <c r="G33" s="10">
        <v>2307</v>
      </c>
      <c r="H33" s="11" t="s">
        <v>24</v>
      </c>
      <c r="I33" s="4">
        <v>3.1044166666666668</v>
      </c>
      <c r="J33" s="4">
        <v>37.814750000000004</v>
      </c>
      <c r="K33" s="4">
        <v>3.87</v>
      </c>
      <c r="L33" s="4">
        <v>921.01674949999995</v>
      </c>
      <c r="M33" s="4">
        <v>41.322999999999993</v>
      </c>
      <c r="N33" s="4">
        <v>14657.952939900002</v>
      </c>
      <c r="O33" s="4">
        <v>27</v>
      </c>
      <c r="P33" s="4">
        <v>2.6999999999999997</v>
      </c>
      <c r="Q33" s="4">
        <v>1626.133333</v>
      </c>
      <c r="R33" s="4">
        <v>20646.365385000005</v>
      </c>
      <c r="S33">
        <v>0.11991529726398865</v>
      </c>
    </row>
    <row r="34" spans="1:19" x14ac:dyDescent="0.35">
      <c r="A34" s="10" t="s">
        <v>19</v>
      </c>
      <c r="B34" t="s">
        <v>40</v>
      </c>
      <c r="C34" s="10" t="s">
        <v>21</v>
      </c>
      <c r="D34" s="10">
        <v>23</v>
      </c>
      <c r="E34" s="10">
        <v>6</v>
      </c>
      <c r="F34" s="10">
        <v>20000</v>
      </c>
      <c r="G34" s="10" t="s">
        <v>25</v>
      </c>
      <c r="H34" s="11" t="s">
        <v>40</v>
      </c>
      <c r="I34" s="4">
        <v>3.370833333333334</v>
      </c>
      <c r="J34" s="4">
        <v>25.636749999999996</v>
      </c>
      <c r="K34" s="4">
        <v>3.2999999999999989</v>
      </c>
      <c r="L34" s="4">
        <v>977.06831909090897</v>
      </c>
      <c r="M34" s="4">
        <v>49.616090909090914</v>
      </c>
      <c r="N34" s="4">
        <v>28613.674465636359</v>
      </c>
      <c r="O34" s="4">
        <v>32</v>
      </c>
      <c r="P34" s="4">
        <v>3.1999999999999997</v>
      </c>
      <c r="Q34" s="4">
        <v>1759.0250000000003</v>
      </c>
      <c r="R34" s="4">
        <v>17283.393547999996</v>
      </c>
      <c r="S34">
        <v>8.8460298060353673E-2</v>
      </c>
    </row>
    <row r="35" spans="1:19" x14ac:dyDescent="0.35">
      <c r="A35" s="10" t="s">
        <v>19</v>
      </c>
      <c r="B35" t="s">
        <v>40</v>
      </c>
      <c r="C35" s="10" t="s">
        <v>21</v>
      </c>
      <c r="D35" s="10">
        <v>23</v>
      </c>
      <c r="E35" s="10">
        <v>6</v>
      </c>
      <c r="F35" s="10">
        <v>20000</v>
      </c>
      <c r="G35" t="s">
        <v>25</v>
      </c>
      <c r="H35" s="11" t="s">
        <v>22</v>
      </c>
      <c r="I35" s="4">
        <v>1.5739166666666664</v>
      </c>
      <c r="J35" s="4">
        <v>68.130083333333332</v>
      </c>
      <c r="K35" s="4">
        <v>2.7833333333333332</v>
      </c>
      <c r="L35" s="4">
        <v>1046.038063</v>
      </c>
      <c r="M35" s="4">
        <v>34.241500000000002</v>
      </c>
      <c r="N35" s="4">
        <v>24808.685053833335</v>
      </c>
      <c r="O35" s="4">
        <v>6</v>
      </c>
      <c r="P35" s="4">
        <v>0.59999999999999987</v>
      </c>
      <c r="Q35" s="4">
        <v>2073.8833330000007</v>
      </c>
      <c r="R35" s="4">
        <v>55832.920000000006</v>
      </c>
      <c r="S35">
        <v>0.70683934606272447</v>
      </c>
    </row>
    <row r="36" spans="1:19" x14ac:dyDescent="0.35">
      <c r="A36" s="10" t="s">
        <v>19</v>
      </c>
      <c r="B36" t="s">
        <v>40</v>
      </c>
      <c r="C36" s="10" t="s">
        <v>21</v>
      </c>
      <c r="D36" s="10">
        <v>23</v>
      </c>
      <c r="E36" s="10">
        <v>6</v>
      </c>
      <c r="F36" s="10">
        <v>20000</v>
      </c>
      <c r="G36" t="s">
        <v>25</v>
      </c>
      <c r="H36" s="11" t="s">
        <v>23</v>
      </c>
      <c r="I36" s="4">
        <v>1.1495833333333334</v>
      </c>
      <c r="J36" s="4">
        <v>60.641500000000008</v>
      </c>
      <c r="K36" s="4">
        <v>3.1142857142857143</v>
      </c>
      <c r="L36" s="4">
        <v>630.16675114285715</v>
      </c>
      <c r="M36" s="4">
        <v>32.806142857142859</v>
      </c>
      <c r="N36" s="4">
        <v>21978.60049914286</v>
      </c>
      <c r="O36" s="4">
        <v>24</v>
      </c>
      <c r="P36" s="4">
        <v>2.3999999999999995</v>
      </c>
      <c r="Q36" s="4">
        <v>1169.5625</v>
      </c>
      <c r="R36" s="4">
        <v>22932.956521999997</v>
      </c>
      <c r="S36">
        <v>0.37872639257898477</v>
      </c>
    </row>
    <row r="37" spans="1:19" x14ac:dyDescent="0.35">
      <c r="A37" s="10" t="s">
        <v>19</v>
      </c>
      <c r="B37" t="s">
        <v>40</v>
      </c>
      <c r="C37" s="10" t="s">
        <v>21</v>
      </c>
      <c r="D37" s="10">
        <v>23</v>
      </c>
      <c r="E37" s="10">
        <v>6</v>
      </c>
      <c r="F37" s="10">
        <v>20000</v>
      </c>
      <c r="G37" t="s">
        <v>25</v>
      </c>
      <c r="H37" s="11" t="s">
        <v>24</v>
      </c>
      <c r="I37" s="4">
        <v>1.3559166666666667</v>
      </c>
      <c r="J37" s="4">
        <v>61.258916666666664</v>
      </c>
      <c r="K37" s="4">
        <v>4.2666666666666666</v>
      </c>
      <c r="L37" s="4">
        <v>810.0660345</v>
      </c>
      <c r="M37" s="4">
        <v>32.150166666666671</v>
      </c>
      <c r="N37" s="4">
        <v>15702.292668166667</v>
      </c>
      <c r="O37" s="4">
        <v>22</v>
      </c>
      <c r="P37" s="4">
        <v>2.1999999999999997</v>
      </c>
      <c r="Q37" s="4">
        <v>1395.0363639999998</v>
      </c>
      <c r="R37" s="4">
        <v>24972.747618999998</v>
      </c>
      <c r="S37">
        <v>0.41672838029904963</v>
      </c>
    </row>
    <row r="38" spans="1:19" x14ac:dyDescent="0.35">
      <c r="A38" s="10" t="s">
        <v>19</v>
      </c>
      <c r="B38" t="s">
        <v>40</v>
      </c>
      <c r="C38" s="10" t="s">
        <v>21</v>
      </c>
      <c r="D38" s="10">
        <v>23</v>
      </c>
      <c r="E38" s="10">
        <v>8</v>
      </c>
      <c r="F38" s="10">
        <v>20000</v>
      </c>
      <c r="G38" s="10">
        <v>2311</v>
      </c>
      <c r="H38" s="11" t="s">
        <v>26</v>
      </c>
      <c r="I38" s="4">
        <v>1.4851666666666665</v>
      </c>
      <c r="J38" s="4">
        <v>51.255416666666669</v>
      </c>
      <c r="K38" s="4">
        <v>1.9</v>
      </c>
      <c r="L38" s="4">
        <v>945.05473329999984</v>
      </c>
      <c r="M38" s="4">
        <v>31.840399999999999</v>
      </c>
      <c r="N38" s="4">
        <v>29258.708085900005</v>
      </c>
      <c r="O38" s="4">
        <v>20</v>
      </c>
      <c r="P38" s="4">
        <v>2</v>
      </c>
      <c r="Q38" s="4">
        <v>1679.8149999999998</v>
      </c>
      <c r="R38" s="4">
        <v>27841.010526000002</v>
      </c>
      <c r="S38">
        <v>0.14798962884713454</v>
      </c>
    </row>
    <row r="39" spans="1:19" x14ac:dyDescent="0.35">
      <c r="A39" s="10" t="s">
        <v>19</v>
      </c>
      <c r="B39" t="s">
        <v>40</v>
      </c>
      <c r="C39" s="10" t="s">
        <v>21</v>
      </c>
      <c r="D39" s="10">
        <v>23</v>
      </c>
      <c r="E39" s="10">
        <v>8</v>
      </c>
      <c r="F39" s="10">
        <v>20000</v>
      </c>
      <c r="G39" s="10">
        <v>2311</v>
      </c>
      <c r="H39" s="11" t="s">
        <v>27</v>
      </c>
      <c r="I39" s="4">
        <v>0.53283333333333338</v>
      </c>
      <c r="J39" s="4">
        <v>76.244333333333344</v>
      </c>
      <c r="K39" s="4">
        <v>1.4999999999999998</v>
      </c>
      <c r="L39" s="4">
        <v>590.54833424999993</v>
      </c>
      <c r="M39" s="4">
        <v>16.945</v>
      </c>
      <c r="N39" s="4">
        <v>59042.387483250001</v>
      </c>
      <c r="O39" s="4">
        <v>15</v>
      </c>
      <c r="P39" s="4">
        <v>1.5</v>
      </c>
      <c r="Q39" s="4">
        <v>1344.0466670000001</v>
      </c>
      <c r="R39" s="4">
        <v>33908.049999999996</v>
      </c>
      <c r="S39">
        <v>0.37752348892154552</v>
      </c>
    </row>
    <row r="40" spans="1:19" x14ac:dyDescent="0.35">
      <c r="A40" s="10" t="s">
        <v>19</v>
      </c>
      <c r="B40" t="s">
        <v>40</v>
      </c>
      <c r="C40" s="10" t="s">
        <v>21</v>
      </c>
      <c r="D40" s="10">
        <v>23</v>
      </c>
      <c r="E40" s="10">
        <v>8</v>
      </c>
      <c r="F40" s="10">
        <v>20000</v>
      </c>
      <c r="G40" s="10">
        <v>2311</v>
      </c>
      <c r="H40" s="11" t="s">
        <v>28</v>
      </c>
      <c r="I40" s="4">
        <v>1.2329166666666667</v>
      </c>
      <c r="J40" s="4">
        <v>48.934583333333329</v>
      </c>
      <c r="K40" s="4">
        <v>2.2000000000000002</v>
      </c>
      <c r="L40" s="4">
        <v>1036.421726</v>
      </c>
      <c r="M40" s="4">
        <v>22.084499999999998</v>
      </c>
      <c r="N40" s="4">
        <v>23251.674517299998</v>
      </c>
      <c r="O40" s="4">
        <v>20</v>
      </c>
      <c r="P40" s="4">
        <v>2</v>
      </c>
      <c r="Q40" s="4">
        <v>1934.4350000000002</v>
      </c>
      <c r="R40" s="4">
        <v>28737.321052999996</v>
      </c>
      <c r="S40">
        <v>0.22627139744717098</v>
      </c>
    </row>
    <row r="41" spans="1:19" x14ac:dyDescent="0.35">
      <c r="A41" s="10" t="s">
        <v>19</v>
      </c>
      <c r="B41" t="s">
        <v>40</v>
      </c>
      <c r="C41" s="10" t="s">
        <v>21</v>
      </c>
      <c r="D41" s="10">
        <v>23</v>
      </c>
      <c r="E41" s="10">
        <v>8</v>
      </c>
      <c r="F41" s="10">
        <v>20000</v>
      </c>
      <c r="G41" s="10">
        <v>2311</v>
      </c>
      <c r="H41" s="11" t="s">
        <v>29</v>
      </c>
      <c r="I41" s="4">
        <v>0.48966666666666664</v>
      </c>
      <c r="J41" s="4">
        <v>73.019750000000002</v>
      </c>
      <c r="K41" s="4">
        <v>1.4428571428571431</v>
      </c>
      <c r="L41" s="4">
        <v>906.41857014285711</v>
      </c>
      <c r="M41" s="4">
        <v>15.024428571428571</v>
      </c>
      <c r="N41" s="4">
        <v>50323.416442428577</v>
      </c>
      <c r="O41" s="4">
        <v>10</v>
      </c>
      <c r="P41" s="4">
        <v>1</v>
      </c>
      <c r="Q41" s="4">
        <v>1543.47</v>
      </c>
      <c r="R41" s="4">
        <v>54404.211111000004</v>
      </c>
      <c r="S41">
        <v>0.81882014182815144</v>
      </c>
    </row>
    <row r="42" spans="1:19" x14ac:dyDescent="0.35">
      <c r="A42" s="10" t="s">
        <v>19</v>
      </c>
      <c r="B42" t="s">
        <v>40</v>
      </c>
      <c r="C42" s="10" t="s">
        <v>21</v>
      </c>
      <c r="D42" s="10">
        <v>23</v>
      </c>
      <c r="E42" s="10">
        <v>10</v>
      </c>
      <c r="F42" s="10">
        <v>20000</v>
      </c>
      <c r="G42" s="10">
        <v>2312</v>
      </c>
      <c r="H42" s="11" t="s">
        <v>26</v>
      </c>
      <c r="I42" s="4">
        <v>1.5788333333333335</v>
      </c>
      <c r="J42" s="4">
        <v>43.410583333333328</v>
      </c>
      <c r="K42" s="4">
        <v>2.0181818181818181</v>
      </c>
      <c r="L42" s="4">
        <v>1168.7864000909092</v>
      </c>
      <c r="M42" s="4">
        <v>24.024909090909091</v>
      </c>
      <c r="N42" s="4">
        <v>28083.786521363632</v>
      </c>
      <c r="O42" s="4">
        <v>18</v>
      </c>
      <c r="P42" s="4">
        <v>1.8000000000000005</v>
      </c>
      <c r="Q42" s="4">
        <v>2093.2999999999997</v>
      </c>
      <c r="R42" s="4">
        <v>31217.052940999991</v>
      </c>
      <c r="S42">
        <v>0.25421030443253173</v>
      </c>
    </row>
    <row r="43" spans="1:19" x14ac:dyDescent="0.35">
      <c r="A43" s="10" t="s">
        <v>19</v>
      </c>
      <c r="B43" t="s">
        <v>40</v>
      </c>
      <c r="C43" s="10" t="s">
        <v>21</v>
      </c>
      <c r="D43" s="10">
        <v>23</v>
      </c>
      <c r="E43" s="10">
        <v>10</v>
      </c>
      <c r="F43" s="10">
        <v>20000</v>
      </c>
      <c r="G43" s="10">
        <v>2312</v>
      </c>
      <c r="H43" s="11" t="s">
        <v>27</v>
      </c>
      <c r="I43" s="4">
        <v>0.55441666666666667</v>
      </c>
      <c r="J43" s="4">
        <v>71.573250000000002</v>
      </c>
      <c r="K43" s="4">
        <v>1.009090909090909</v>
      </c>
      <c r="L43" s="4">
        <v>607.37992427272729</v>
      </c>
      <c r="M43" s="4">
        <v>16.550272727272727</v>
      </c>
      <c r="N43" s="4">
        <v>95282.38689718183</v>
      </c>
      <c r="O43" s="4">
        <v>8</v>
      </c>
      <c r="P43" s="4">
        <v>0.79999999999999993</v>
      </c>
      <c r="Q43" s="4">
        <v>1381.7625000000005</v>
      </c>
      <c r="R43" s="4">
        <v>46718.799999999996</v>
      </c>
      <c r="S43">
        <v>0.43854563998684698</v>
      </c>
    </row>
    <row r="44" spans="1:19" x14ac:dyDescent="0.35">
      <c r="A44" s="10" t="s">
        <v>19</v>
      </c>
      <c r="B44" t="s">
        <v>40</v>
      </c>
      <c r="C44" s="10" t="s">
        <v>21</v>
      </c>
      <c r="D44" s="10">
        <v>23</v>
      </c>
      <c r="E44" s="10">
        <v>10</v>
      </c>
      <c r="F44" s="10">
        <v>20000</v>
      </c>
      <c r="G44" s="10">
        <v>2312</v>
      </c>
      <c r="H44" s="11" t="s">
        <v>28</v>
      </c>
      <c r="I44" s="4">
        <v>2.3921666666666668</v>
      </c>
      <c r="J44" s="4">
        <v>50.737333333333332</v>
      </c>
      <c r="K44" s="4">
        <v>4.1888888888888891</v>
      </c>
      <c r="L44" s="4">
        <v>1127.2879782222224</v>
      </c>
      <c r="M44" s="4">
        <v>25.506777777777774</v>
      </c>
      <c r="N44" s="4">
        <v>19573.145370666665</v>
      </c>
      <c r="O44" s="4">
        <v>15</v>
      </c>
      <c r="P44" s="4">
        <v>1.5</v>
      </c>
      <c r="Q44" s="4">
        <v>3299.14</v>
      </c>
      <c r="R44" s="4">
        <v>37300.085713999993</v>
      </c>
      <c r="S44">
        <v>0.32810236054228209</v>
      </c>
    </row>
    <row r="45" spans="1:19" x14ac:dyDescent="0.35">
      <c r="A45" s="10" t="s">
        <v>19</v>
      </c>
      <c r="B45" t="s">
        <v>40</v>
      </c>
      <c r="C45" s="10" t="s">
        <v>21</v>
      </c>
      <c r="D45" s="10">
        <v>23</v>
      </c>
      <c r="E45" s="10">
        <v>10</v>
      </c>
      <c r="F45" s="10">
        <v>20000</v>
      </c>
      <c r="G45" s="10">
        <v>2312</v>
      </c>
      <c r="H45" s="11" t="s">
        <v>29</v>
      </c>
      <c r="I45" s="4">
        <v>1.1242500000000002</v>
      </c>
      <c r="J45" s="4">
        <v>73.908833333333334</v>
      </c>
      <c r="K45" s="4">
        <v>3.0111111111111111</v>
      </c>
      <c r="L45" s="4">
        <v>595.5117856666667</v>
      </c>
      <c r="M45" s="4">
        <v>22.381888888888888</v>
      </c>
      <c r="N45" s="4">
        <v>52842.927697555555</v>
      </c>
      <c r="O45" s="4">
        <v>11</v>
      </c>
      <c r="P45" s="4">
        <v>1.0999999999999999</v>
      </c>
      <c r="Q45" s="4">
        <v>2568.5727269999993</v>
      </c>
      <c r="R45" s="4">
        <v>53147.87</v>
      </c>
      <c r="S45">
        <v>0.4621974110707559</v>
      </c>
    </row>
    <row r="46" spans="1:19" x14ac:dyDescent="0.35">
      <c r="A46" t="s">
        <v>19</v>
      </c>
      <c r="B46" t="s">
        <v>40</v>
      </c>
      <c r="C46" t="s">
        <v>21</v>
      </c>
      <c r="D46">
        <v>23</v>
      </c>
      <c r="E46">
        <v>5</v>
      </c>
      <c r="F46">
        <v>20000</v>
      </c>
      <c r="G46" t="s">
        <v>30</v>
      </c>
      <c r="H46" s="11" t="s">
        <v>31</v>
      </c>
      <c r="I46" s="4">
        <v>4.1282500000000004</v>
      </c>
      <c r="J46" s="4">
        <v>27.63833</v>
      </c>
      <c r="K46" s="4">
        <v>3.4181819999999998</v>
      </c>
      <c r="L46" s="4">
        <v>1131.298</v>
      </c>
      <c r="M46" s="4">
        <v>45.517270000000003</v>
      </c>
      <c r="N46" s="4">
        <v>15650.58</v>
      </c>
      <c r="O46" s="4">
        <v>28</v>
      </c>
      <c r="P46" s="4">
        <v>2.8</v>
      </c>
      <c r="Q46" s="4">
        <v>2237.6210000000001</v>
      </c>
      <c r="R46" s="4">
        <v>19420.96</v>
      </c>
      <c r="S46">
        <v>8.5740999999999998E-2</v>
      </c>
    </row>
    <row r="47" spans="1:19" x14ac:dyDescent="0.35">
      <c r="A47" t="s">
        <v>19</v>
      </c>
      <c r="B47" t="s">
        <v>40</v>
      </c>
      <c r="C47" t="s">
        <v>21</v>
      </c>
      <c r="D47">
        <v>23</v>
      </c>
      <c r="E47">
        <v>5</v>
      </c>
      <c r="F47">
        <v>20000</v>
      </c>
      <c r="G47" t="s">
        <v>30</v>
      </c>
      <c r="H47" s="11" t="s">
        <v>32</v>
      </c>
      <c r="I47" s="4">
        <v>1.3720829999999999</v>
      </c>
      <c r="J47" s="4">
        <v>42.13008</v>
      </c>
      <c r="K47" s="4">
        <v>1.9555560000000001</v>
      </c>
      <c r="L47" s="4">
        <v>1123.616</v>
      </c>
      <c r="M47" s="4">
        <v>35.881999999999998</v>
      </c>
      <c r="N47" s="4">
        <v>21769.67</v>
      </c>
      <c r="O47" s="4">
        <v>19</v>
      </c>
      <c r="P47" s="4">
        <v>1.9</v>
      </c>
      <c r="Q47" s="4">
        <v>1437.9839999999999</v>
      </c>
      <c r="R47" s="4">
        <v>30624.240000000002</v>
      </c>
      <c r="S47">
        <v>0.21134500000000001</v>
      </c>
    </row>
    <row r="48" spans="1:19" x14ac:dyDescent="0.35">
      <c r="A48" t="s">
        <v>19</v>
      </c>
      <c r="B48" t="s">
        <v>40</v>
      </c>
      <c r="C48" t="s">
        <v>21</v>
      </c>
      <c r="D48">
        <v>23</v>
      </c>
      <c r="E48">
        <v>5</v>
      </c>
      <c r="F48">
        <v>20000</v>
      </c>
      <c r="G48" t="s">
        <v>30</v>
      </c>
      <c r="H48" s="11" t="s">
        <v>33</v>
      </c>
      <c r="I48" s="4">
        <v>2.5865</v>
      </c>
      <c r="J48" s="4">
        <v>25.23808</v>
      </c>
      <c r="K48" s="4">
        <v>2.6166670000000001</v>
      </c>
      <c r="L48" s="4">
        <v>1106.606</v>
      </c>
      <c r="M48" s="4">
        <v>37.506920000000001</v>
      </c>
      <c r="N48" s="4">
        <v>19204.73</v>
      </c>
      <c r="O48" s="4">
        <v>23</v>
      </c>
      <c r="P48" s="4">
        <v>2.2999999999999998</v>
      </c>
      <c r="Q48" s="4">
        <v>2087.0300000000002</v>
      </c>
      <c r="R48" s="4">
        <v>23968.47</v>
      </c>
      <c r="S48">
        <v>0.13863500000000001</v>
      </c>
    </row>
    <row r="49" spans="1:19" x14ac:dyDescent="0.35">
      <c r="A49" t="s">
        <v>19</v>
      </c>
      <c r="B49" t="s">
        <v>40</v>
      </c>
      <c r="C49" t="s">
        <v>21</v>
      </c>
      <c r="D49">
        <v>23</v>
      </c>
      <c r="E49">
        <v>5</v>
      </c>
      <c r="F49">
        <v>20000</v>
      </c>
      <c r="G49" t="s">
        <v>30</v>
      </c>
      <c r="H49" s="11" t="s">
        <v>34</v>
      </c>
      <c r="I49" s="4">
        <v>2.1797499999999999</v>
      </c>
      <c r="J49" s="4">
        <v>33.86533</v>
      </c>
      <c r="K49" s="4">
        <v>3.35</v>
      </c>
      <c r="L49" s="4">
        <v>990.32719999999995</v>
      </c>
      <c r="M49" s="4">
        <v>32.834699999999998</v>
      </c>
      <c r="N49" s="4">
        <v>15879.84</v>
      </c>
      <c r="O49" s="4">
        <v>30</v>
      </c>
      <c r="P49" s="4">
        <v>3</v>
      </c>
      <c r="Q49" s="4">
        <v>1721.7070000000001</v>
      </c>
      <c r="R49" s="4">
        <v>18562.28</v>
      </c>
      <c r="S49">
        <v>5.7081E-2</v>
      </c>
    </row>
    <row r="50" spans="1:19" x14ac:dyDescent="0.35">
      <c r="A50" t="s">
        <v>19</v>
      </c>
      <c r="B50" t="s">
        <v>40</v>
      </c>
      <c r="C50" t="s">
        <v>21</v>
      </c>
      <c r="D50">
        <v>23</v>
      </c>
      <c r="E50">
        <v>7</v>
      </c>
      <c r="F50">
        <v>22500</v>
      </c>
      <c r="G50">
        <v>4245</v>
      </c>
      <c r="H50" s="11" t="s">
        <v>26</v>
      </c>
      <c r="I50" s="4">
        <v>0.94199999999999995</v>
      </c>
      <c r="J50" s="4">
        <v>79.456000000000003</v>
      </c>
      <c r="K50" s="4">
        <v>3.3</v>
      </c>
      <c r="L50" s="4">
        <v>586.74829999999997</v>
      </c>
      <c r="M50" s="4">
        <v>19.348140000000001</v>
      </c>
      <c r="N50" s="4">
        <v>24990.89</v>
      </c>
      <c r="O50" s="4">
        <v>13</v>
      </c>
      <c r="P50" s="4">
        <v>1.3</v>
      </c>
      <c r="Q50" s="4">
        <v>2014.069</v>
      </c>
      <c r="R50" s="4">
        <v>41402.53</v>
      </c>
      <c r="S50">
        <v>0.57834568265293185</v>
      </c>
    </row>
    <row r="51" spans="1:19" x14ac:dyDescent="0.35">
      <c r="A51" t="s">
        <v>19</v>
      </c>
      <c r="B51" t="s">
        <v>40</v>
      </c>
      <c r="C51" t="s">
        <v>21</v>
      </c>
      <c r="D51">
        <v>23</v>
      </c>
      <c r="E51">
        <v>7</v>
      </c>
      <c r="F51">
        <v>22500</v>
      </c>
      <c r="G51">
        <v>4245</v>
      </c>
      <c r="H51" s="11" t="s">
        <v>27</v>
      </c>
      <c r="I51" s="4">
        <v>0.84899999999999998</v>
      </c>
      <c r="J51" s="4">
        <v>74.754170000000002</v>
      </c>
      <c r="K51" s="4">
        <v>1.609091</v>
      </c>
      <c r="L51" s="4">
        <v>515.68370000000004</v>
      </c>
      <c r="M51" s="4">
        <v>17.966270000000002</v>
      </c>
      <c r="N51" s="4">
        <v>76003.740000000005</v>
      </c>
      <c r="O51" s="4">
        <v>14</v>
      </c>
      <c r="P51" s="4">
        <v>1.4</v>
      </c>
      <c r="Q51" s="4">
        <v>1812.979</v>
      </c>
      <c r="R51" s="4">
        <v>42464.59</v>
      </c>
      <c r="S51">
        <v>0.58118904850571218</v>
      </c>
    </row>
    <row r="52" spans="1:19" x14ac:dyDescent="0.35">
      <c r="A52" t="s">
        <v>19</v>
      </c>
      <c r="B52" t="s">
        <v>40</v>
      </c>
      <c r="C52" t="s">
        <v>21</v>
      </c>
      <c r="D52">
        <v>23</v>
      </c>
      <c r="E52">
        <v>7</v>
      </c>
      <c r="F52">
        <v>22500</v>
      </c>
      <c r="G52">
        <v>4245</v>
      </c>
      <c r="H52" s="11" t="s">
        <v>28</v>
      </c>
      <c r="I52" s="4">
        <v>2.0256669999999999</v>
      </c>
      <c r="J52" s="4">
        <v>51.394419999999997</v>
      </c>
      <c r="K52" s="4">
        <v>5.9454549999999999</v>
      </c>
      <c r="L52" s="4">
        <v>663.31449999999995</v>
      </c>
      <c r="M52" s="4">
        <v>19.056730000000002</v>
      </c>
      <c r="N52" s="4">
        <v>60537.03</v>
      </c>
      <c r="O52" s="4">
        <v>25</v>
      </c>
      <c r="P52" s="4">
        <v>2.5</v>
      </c>
      <c r="Q52" s="4">
        <v>2696.5520000000001</v>
      </c>
      <c r="R52" s="4">
        <v>20713.650000000001</v>
      </c>
      <c r="S52">
        <v>0.28920978252816421</v>
      </c>
    </row>
    <row r="53" spans="1:19" x14ac:dyDescent="0.35">
      <c r="A53" s="1" t="s">
        <v>19</v>
      </c>
      <c r="B53" s="1" t="s">
        <v>40</v>
      </c>
      <c r="C53" s="1" t="s">
        <v>21</v>
      </c>
      <c r="D53" s="1">
        <v>23</v>
      </c>
      <c r="E53" s="1">
        <v>7</v>
      </c>
      <c r="F53" s="1">
        <v>22500</v>
      </c>
      <c r="G53" s="1">
        <v>4245</v>
      </c>
      <c r="H53" s="2" t="s">
        <v>29</v>
      </c>
      <c r="I53" s="5">
        <v>1.511083</v>
      </c>
      <c r="J53" s="5">
        <v>66.569500000000005</v>
      </c>
      <c r="K53" s="5">
        <v>2.5666669999999998</v>
      </c>
      <c r="L53" s="5">
        <v>972.46280000000002</v>
      </c>
      <c r="M53" s="5">
        <v>19.17033</v>
      </c>
      <c r="N53" s="5">
        <v>36730.080000000002</v>
      </c>
      <c r="O53" s="5">
        <v>22</v>
      </c>
      <c r="P53" s="5">
        <v>2.2000000000000002</v>
      </c>
      <c r="Q53" s="5">
        <v>2239.373</v>
      </c>
      <c r="R53" s="5">
        <v>25706.89</v>
      </c>
      <c r="S53" s="1">
        <v>0.44351433235782395</v>
      </c>
    </row>
    <row r="54" spans="1:19" x14ac:dyDescent="0.35">
      <c r="H54" s="6" t="s">
        <v>35</v>
      </c>
      <c r="I54">
        <f>COUNT(I30:I53)</f>
        <v>24</v>
      </c>
      <c r="J54">
        <f t="shared" ref="J54:S54" si="5">COUNT(J30:J53)</f>
        <v>24</v>
      </c>
      <c r="K54">
        <f t="shared" si="5"/>
        <v>24</v>
      </c>
      <c r="L54">
        <f t="shared" si="5"/>
        <v>24</v>
      </c>
      <c r="M54">
        <f t="shared" si="5"/>
        <v>24</v>
      </c>
      <c r="N54">
        <f t="shared" si="5"/>
        <v>24</v>
      </c>
      <c r="O54">
        <f t="shared" si="5"/>
        <v>24</v>
      </c>
      <c r="P54">
        <f t="shared" si="5"/>
        <v>24</v>
      </c>
      <c r="Q54">
        <f t="shared" si="5"/>
        <v>24</v>
      </c>
      <c r="R54">
        <f t="shared" si="5"/>
        <v>24</v>
      </c>
      <c r="S54">
        <f t="shared" si="5"/>
        <v>24</v>
      </c>
    </row>
    <row r="55" spans="1:19" x14ac:dyDescent="0.35">
      <c r="H55" s="6" t="s">
        <v>36</v>
      </c>
      <c r="I55" s="4">
        <f>AVERAGE(I30:I53)</f>
        <v>1.8443958194444445</v>
      </c>
      <c r="J55" s="4">
        <f t="shared" ref="J55:S55" si="6">AVERAGE(J30:J53)</f>
        <v>53.260704583333336</v>
      </c>
      <c r="K55" s="4">
        <f t="shared" si="6"/>
        <v>2.989001399350649</v>
      </c>
      <c r="L55" s="4">
        <f t="shared" si="6"/>
        <v>875.90254410121463</v>
      </c>
      <c r="M55" s="4">
        <f t="shared" si="6"/>
        <v>29.844532812049067</v>
      </c>
      <c r="N55" s="4">
        <f t="shared" si="6"/>
        <v>33310.796670773976</v>
      </c>
      <c r="O55" s="4">
        <f t="shared" si="6"/>
        <v>20.416666666666668</v>
      </c>
      <c r="P55" s="4">
        <f t="shared" si="6"/>
        <v>2.0416666666666665</v>
      </c>
      <c r="Q55" s="4">
        <f t="shared" si="6"/>
        <v>1883.3977572083338</v>
      </c>
      <c r="R55" s="4">
        <f t="shared" si="6"/>
        <v>30692.019117749998</v>
      </c>
      <c r="S55" s="4">
        <f t="shared" si="6"/>
        <v>0.31372659684243448</v>
      </c>
    </row>
    <row r="56" spans="1:19" x14ac:dyDescent="0.35">
      <c r="H56" s="8" t="s">
        <v>37</v>
      </c>
      <c r="I56" s="9">
        <f>STDEVA(I30:I53)</f>
        <v>1.0828198380633396</v>
      </c>
      <c r="J56" s="9">
        <f t="shared" ref="J56:S56" si="7">STDEVA(J30:J53)</f>
        <v>17.225297539325616</v>
      </c>
      <c r="K56" s="9">
        <f t="shared" si="7"/>
        <v>1.2789975874881327</v>
      </c>
      <c r="L56" s="9">
        <f t="shared" si="7"/>
        <v>208.13776017929496</v>
      </c>
      <c r="M56" s="9">
        <f t="shared" si="7"/>
        <v>10.944545171268699</v>
      </c>
      <c r="N56" s="9">
        <f t="shared" si="7"/>
        <v>21726.88764116267</v>
      </c>
      <c r="O56" s="9">
        <f t="shared" si="7"/>
        <v>7.7846932679048022</v>
      </c>
      <c r="P56" s="9">
        <f t="shared" si="7"/>
        <v>0.77846932679048042</v>
      </c>
      <c r="Q56" s="9">
        <f t="shared" si="7"/>
        <v>487.25068250800445</v>
      </c>
      <c r="R56" s="9">
        <f t="shared" si="7"/>
        <v>12352.589581942861</v>
      </c>
      <c r="S56" s="9">
        <f t="shared" si="7"/>
        <v>0.21093715531060439</v>
      </c>
    </row>
    <row r="57" spans="1:19" x14ac:dyDescent="0.35">
      <c r="H57" s="6" t="s">
        <v>38</v>
      </c>
      <c r="I57" s="4">
        <f>I55-3*I56</f>
        <v>-1.4040636947455745</v>
      </c>
      <c r="J57" s="4">
        <f t="shared" ref="J57:S57" si="8">J55-3*J56</f>
        <v>1.5848119653564865</v>
      </c>
      <c r="K57" s="4">
        <f t="shared" si="8"/>
        <v>-0.84799136311374923</v>
      </c>
      <c r="L57" s="4">
        <f t="shared" si="8"/>
        <v>251.4892635633297</v>
      </c>
      <c r="M57" s="4">
        <f t="shared" si="8"/>
        <v>-2.9891027017570266</v>
      </c>
      <c r="N57" s="4">
        <f t="shared" si="8"/>
        <v>-31869.866252714033</v>
      </c>
      <c r="O57" s="4">
        <f t="shared" si="8"/>
        <v>-2.9374131370477379</v>
      </c>
      <c r="P57" s="4">
        <f t="shared" si="8"/>
        <v>-0.29374131370477485</v>
      </c>
      <c r="Q57" s="4">
        <f t="shared" si="8"/>
        <v>421.64570968432054</v>
      </c>
      <c r="R57" s="4">
        <f t="shared" si="8"/>
        <v>-6365.7496280785817</v>
      </c>
      <c r="S57" s="4">
        <f t="shared" si="8"/>
        <v>-0.31908486908937866</v>
      </c>
    </row>
    <row r="58" spans="1:19" x14ac:dyDescent="0.35">
      <c r="H58" s="6" t="s">
        <v>39</v>
      </c>
      <c r="I58" s="4">
        <f>I55+3*I56</f>
        <v>5.0928553336344633</v>
      </c>
      <c r="J58" s="4">
        <f t="shared" ref="J58:S58" si="9">J55+3*J56</f>
        <v>104.93659720131018</v>
      </c>
      <c r="K58" s="4">
        <f t="shared" si="9"/>
        <v>6.8259941618150473</v>
      </c>
      <c r="L58" s="4">
        <f t="shared" si="9"/>
        <v>1500.3158246390994</v>
      </c>
      <c r="M58" s="4">
        <f t="shared" si="9"/>
        <v>62.678168325855161</v>
      </c>
      <c r="N58" s="4">
        <f t="shared" si="9"/>
        <v>98491.459594261978</v>
      </c>
      <c r="O58" s="4">
        <f t="shared" si="9"/>
        <v>43.77074647038107</v>
      </c>
      <c r="P58" s="4">
        <f t="shared" si="9"/>
        <v>4.3770746470381079</v>
      </c>
      <c r="Q58" s="4">
        <f t="shared" si="9"/>
        <v>3345.1498047323471</v>
      </c>
      <c r="R58" s="4">
        <f t="shared" si="9"/>
        <v>67749.787863578575</v>
      </c>
      <c r="S58" s="4">
        <f t="shared" si="9"/>
        <v>0.94653806277424768</v>
      </c>
    </row>
    <row r="60" spans="1:19" x14ac:dyDescent="0.35">
      <c r="A60" t="s">
        <v>19</v>
      </c>
      <c r="B60" t="s">
        <v>40</v>
      </c>
      <c r="C60" t="s">
        <v>21</v>
      </c>
      <c r="D60">
        <v>30</v>
      </c>
      <c r="E60">
        <v>2</v>
      </c>
      <c r="F60">
        <v>20000</v>
      </c>
      <c r="G60">
        <v>2307</v>
      </c>
      <c r="H60" s="3" t="s">
        <v>40</v>
      </c>
      <c r="I60" s="4">
        <v>3.4575</v>
      </c>
      <c r="J60" s="4">
        <v>39.462999999999994</v>
      </c>
      <c r="K60" s="4">
        <v>5.1000000000000005</v>
      </c>
      <c r="L60" s="4">
        <v>959.68294874999992</v>
      </c>
      <c r="M60" s="4">
        <v>58.323374999999999</v>
      </c>
      <c r="N60" s="4">
        <v>12652.11374875</v>
      </c>
      <c r="O60" s="4">
        <v>26</v>
      </c>
      <c r="P60" s="4">
        <v>2.6000000000000005</v>
      </c>
      <c r="Q60" s="4">
        <v>1803.0615379999999</v>
      </c>
      <c r="R60" s="4">
        <v>21433.147999999997</v>
      </c>
      <c r="S60">
        <v>0.18882354096840129</v>
      </c>
    </row>
    <row r="61" spans="1:19" x14ac:dyDescent="0.35">
      <c r="A61" s="10" t="s">
        <v>19</v>
      </c>
      <c r="B61" s="10" t="s">
        <v>40</v>
      </c>
      <c r="C61" s="10" t="s">
        <v>21</v>
      </c>
      <c r="D61" s="10">
        <v>30</v>
      </c>
      <c r="E61" s="10">
        <v>2</v>
      </c>
      <c r="F61" s="10">
        <v>20000</v>
      </c>
      <c r="G61" s="10">
        <v>2307</v>
      </c>
      <c r="H61" s="11" t="s">
        <v>22</v>
      </c>
      <c r="I61" s="4">
        <v>0.84083333333333321</v>
      </c>
      <c r="J61" s="4">
        <v>41.083416666666665</v>
      </c>
      <c r="K61" s="4">
        <v>1.6636363636363638</v>
      </c>
      <c r="L61" s="4">
        <v>678.69843099999991</v>
      </c>
      <c r="M61" s="4">
        <v>31.973909090909089</v>
      </c>
      <c r="N61" s="4">
        <v>45176.655565363639</v>
      </c>
      <c r="O61" s="4">
        <v>16</v>
      </c>
      <c r="P61" s="4">
        <v>1.5999999999999999</v>
      </c>
      <c r="Q61" s="4">
        <v>1299.9249999999997</v>
      </c>
      <c r="R61" s="4">
        <v>35860.793332999987</v>
      </c>
      <c r="S61">
        <v>0.42208438711203405</v>
      </c>
    </row>
    <row r="62" spans="1:19" x14ac:dyDescent="0.35">
      <c r="A62" s="10" t="s">
        <v>19</v>
      </c>
      <c r="B62" t="s">
        <v>40</v>
      </c>
      <c r="C62" s="10" t="s">
        <v>21</v>
      </c>
      <c r="D62" s="10">
        <v>30</v>
      </c>
      <c r="E62" s="10">
        <v>2</v>
      </c>
      <c r="F62" s="10">
        <v>20000</v>
      </c>
      <c r="G62" s="10">
        <v>2307</v>
      </c>
      <c r="H62" s="11" t="s">
        <v>23</v>
      </c>
      <c r="I62" s="4">
        <v>7.4643333333333333</v>
      </c>
      <c r="J62" s="4">
        <v>20.198083333333336</v>
      </c>
      <c r="K62" s="4">
        <v>6</v>
      </c>
      <c r="L62" s="4">
        <v>991.65789108333354</v>
      </c>
      <c r="M62" s="4">
        <v>49.812333333333328</v>
      </c>
      <c r="N62" s="4">
        <v>12287.897016750001</v>
      </c>
      <c r="O62" s="4">
        <v>32</v>
      </c>
      <c r="P62" s="4">
        <v>3.1999999999999997</v>
      </c>
      <c r="Q62" s="4">
        <v>3812.3781250000006</v>
      </c>
      <c r="R62" s="4">
        <v>14771.448387000002</v>
      </c>
      <c r="S62">
        <v>0.66445253727628839</v>
      </c>
    </row>
    <row r="63" spans="1:19" x14ac:dyDescent="0.35">
      <c r="A63" s="10" t="s">
        <v>19</v>
      </c>
      <c r="B63" s="10" t="s">
        <v>40</v>
      </c>
      <c r="C63" s="10" t="s">
        <v>21</v>
      </c>
      <c r="D63" s="10">
        <v>30</v>
      </c>
      <c r="E63" s="10">
        <v>2</v>
      </c>
      <c r="F63" s="10">
        <v>20000</v>
      </c>
      <c r="G63" s="10">
        <v>2307</v>
      </c>
      <c r="H63" s="11" t="s">
        <v>24</v>
      </c>
      <c r="I63" s="4">
        <v>4.6724999999999994</v>
      </c>
      <c r="J63" s="4">
        <v>30.021333333333327</v>
      </c>
      <c r="K63" s="4">
        <v>3.209090909090909</v>
      </c>
      <c r="L63" s="4">
        <v>846.97512172727261</v>
      </c>
      <c r="M63" s="4">
        <v>79.338636363636368</v>
      </c>
      <c r="N63" s="4">
        <v>33101.160443272725</v>
      </c>
      <c r="O63" s="4">
        <v>22</v>
      </c>
      <c r="P63" s="4">
        <v>2.1999999999999997</v>
      </c>
      <c r="Q63" s="4">
        <v>1967.0909089999998</v>
      </c>
      <c r="R63" s="4">
        <v>25210.004761999997</v>
      </c>
      <c r="S63">
        <v>0.39153237315235517</v>
      </c>
    </row>
    <row r="64" spans="1:19" x14ac:dyDescent="0.35">
      <c r="A64" s="10" t="s">
        <v>19</v>
      </c>
      <c r="B64" t="s">
        <v>40</v>
      </c>
      <c r="C64" s="10" t="s">
        <v>21</v>
      </c>
      <c r="D64" s="10">
        <v>30</v>
      </c>
      <c r="E64" s="10">
        <v>6</v>
      </c>
      <c r="F64" s="10">
        <v>20000</v>
      </c>
      <c r="G64" s="10" t="s">
        <v>25</v>
      </c>
      <c r="H64" s="11" t="s">
        <v>40</v>
      </c>
      <c r="I64" s="4">
        <v>4.8656666666666677</v>
      </c>
      <c r="J64" s="4">
        <v>12.460833333333333</v>
      </c>
      <c r="K64" s="4">
        <v>4.7333333333333316</v>
      </c>
      <c r="L64" s="4">
        <v>764.6952368333333</v>
      </c>
      <c r="M64" s="4">
        <v>60.049749999999996</v>
      </c>
      <c r="N64" s="4">
        <v>13833.334576083333</v>
      </c>
      <c r="O64" s="4">
        <v>29</v>
      </c>
      <c r="P64" s="4">
        <v>2.899999999999999</v>
      </c>
      <c r="Q64" s="4">
        <v>1983.7137929999999</v>
      </c>
      <c r="R64" s="4">
        <v>18746.178571</v>
      </c>
      <c r="S64">
        <v>0.16676776792777265</v>
      </c>
    </row>
    <row r="65" spans="1:19" x14ac:dyDescent="0.35">
      <c r="A65" t="s">
        <v>19</v>
      </c>
      <c r="B65" s="10" t="s">
        <v>40</v>
      </c>
      <c r="C65" t="s">
        <v>21</v>
      </c>
      <c r="D65">
        <v>30</v>
      </c>
      <c r="E65">
        <v>6</v>
      </c>
      <c r="F65">
        <v>20000</v>
      </c>
      <c r="G65" t="s">
        <v>25</v>
      </c>
      <c r="H65" s="3" t="s">
        <v>22</v>
      </c>
      <c r="I65" s="4">
        <v>3.0189166666666662</v>
      </c>
      <c r="J65" s="4">
        <v>49.966749999999998</v>
      </c>
      <c r="K65" s="4">
        <v>5.4714285714285706</v>
      </c>
      <c r="L65" s="4">
        <v>802.21752685714284</v>
      </c>
      <c r="M65" s="4">
        <v>53.429571428571435</v>
      </c>
      <c r="N65" s="4">
        <v>14869.525633142857</v>
      </c>
      <c r="O65" s="4">
        <v>27</v>
      </c>
      <c r="P65" s="4">
        <v>2.6999999999999997</v>
      </c>
      <c r="Q65" s="4">
        <v>2036.2259259999994</v>
      </c>
      <c r="R65" s="4">
        <v>20450.746153999997</v>
      </c>
      <c r="S65">
        <v>0.19153327559990957</v>
      </c>
    </row>
    <row r="66" spans="1:19" x14ac:dyDescent="0.35">
      <c r="A66" t="s">
        <v>19</v>
      </c>
      <c r="B66" t="s">
        <v>40</v>
      </c>
      <c r="C66" t="s">
        <v>21</v>
      </c>
      <c r="D66">
        <v>30</v>
      </c>
      <c r="E66">
        <v>6</v>
      </c>
      <c r="F66">
        <v>20000</v>
      </c>
      <c r="G66" t="s">
        <v>25</v>
      </c>
      <c r="H66" s="3" t="s">
        <v>23</v>
      </c>
      <c r="I66" s="4">
        <v>3.3414999999999999</v>
      </c>
      <c r="J66" s="4">
        <v>42.652416666666667</v>
      </c>
      <c r="K66" s="4">
        <v>5.2750000000000004</v>
      </c>
      <c r="L66" s="4">
        <v>792.8145146249999</v>
      </c>
      <c r="M66" s="4">
        <v>50.875750000000004</v>
      </c>
      <c r="N66" s="4">
        <v>13664.126690000001</v>
      </c>
      <c r="O66" s="4">
        <v>26</v>
      </c>
      <c r="P66" s="4">
        <v>2.6000000000000005</v>
      </c>
      <c r="Q66" s="4">
        <v>1948.5769230000003</v>
      </c>
      <c r="R66" s="4">
        <v>21210.595999999998</v>
      </c>
      <c r="S66">
        <v>0.14975687808625759</v>
      </c>
    </row>
    <row r="67" spans="1:19" x14ac:dyDescent="0.35">
      <c r="A67" t="s">
        <v>19</v>
      </c>
      <c r="B67" s="10" t="s">
        <v>40</v>
      </c>
      <c r="C67" t="s">
        <v>21</v>
      </c>
      <c r="D67">
        <v>30</v>
      </c>
      <c r="E67">
        <v>6</v>
      </c>
      <c r="F67">
        <v>20000</v>
      </c>
      <c r="G67" t="s">
        <v>25</v>
      </c>
      <c r="H67" s="3" t="s">
        <v>24</v>
      </c>
      <c r="I67" s="4">
        <v>3.586416666666667</v>
      </c>
      <c r="J67" s="4">
        <v>39.859583333333326</v>
      </c>
      <c r="K67" s="4">
        <v>4.4666666666666668</v>
      </c>
      <c r="L67" s="4">
        <v>609.71741144444445</v>
      </c>
      <c r="M67" s="4">
        <v>55.173000000000002</v>
      </c>
      <c r="N67" s="4">
        <v>19067.112011999998</v>
      </c>
      <c r="O67" s="4">
        <v>26</v>
      </c>
      <c r="P67" s="4">
        <v>2.6000000000000005</v>
      </c>
      <c r="Q67" s="4">
        <v>1679.9461540000009</v>
      </c>
      <c r="R67" s="4">
        <v>21974.008000000002</v>
      </c>
      <c r="S67">
        <v>0.1423534667575384</v>
      </c>
    </row>
    <row r="68" spans="1:19" x14ac:dyDescent="0.35">
      <c r="A68" t="s">
        <v>19</v>
      </c>
      <c r="B68" s="10" t="s">
        <v>40</v>
      </c>
      <c r="C68" t="s">
        <v>21</v>
      </c>
      <c r="D68">
        <v>30</v>
      </c>
      <c r="E68">
        <v>8</v>
      </c>
      <c r="F68">
        <v>20000</v>
      </c>
      <c r="G68">
        <v>2311</v>
      </c>
      <c r="H68" s="3" t="s">
        <v>27</v>
      </c>
      <c r="I68" s="4">
        <v>2.1790833333333333</v>
      </c>
      <c r="J68" s="4">
        <v>28.890833333333333</v>
      </c>
      <c r="K68" s="4">
        <v>2.2181818181818183</v>
      </c>
      <c r="L68" s="4">
        <v>901.91666881818196</v>
      </c>
      <c r="M68" s="4">
        <v>52.14445454545455</v>
      </c>
      <c r="N68" s="4">
        <v>24552.187948090908</v>
      </c>
      <c r="O68" s="4">
        <v>22</v>
      </c>
      <c r="P68" s="4">
        <v>2.1999999999999997</v>
      </c>
      <c r="Q68" s="4">
        <v>1234.5318179999997</v>
      </c>
      <c r="R68" s="4">
        <v>26252.5</v>
      </c>
      <c r="S68">
        <v>0.38210863161233261</v>
      </c>
    </row>
    <row r="69" spans="1:19" x14ac:dyDescent="0.35">
      <c r="A69" t="s">
        <v>19</v>
      </c>
      <c r="B69" t="s">
        <v>40</v>
      </c>
      <c r="C69" t="s">
        <v>21</v>
      </c>
      <c r="D69">
        <v>30</v>
      </c>
      <c r="E69">
        <v>8</v>
      </c>
      <c r="F69">
        <v>20000</v>
      </c>
      <c r="G69">
        <v>2311</v>
      </c>
      <c r="H69" s="3" t="s">
        <v>28</v>
      </c>
      <c r="I69" s="4">
        <v>3.3922500000000002</v>
      </c>
      <c r="J69" s="4">
        <v>26.748499999999996</v>
      </c>
      <c r="K69" s="4">
        <v>2.7636363636363637</v>
      </c>
      <c r="L69" s="4">
        <v>952.35865336363645</v>
      </c>
      <c r="M69" s="4">
        <v>60.695181818181815</v>
      </c>
      <c r="N69" s="4">
        <v>26893.120799272729</v>
      </c>
      <c r="O69" s="4">
        <v>29</v>
      </c>
      <c r="P69" s="4">
        <v>2.899999999999999</v>
      </c>
      <c r="Q69" s="4">
        <v>1624.6068969999999</v>
      </c>
      <c r="R69" s="4">
        <v>19125.278570999999</v>
      </c>
      <c r="S69">
        <v>0.15439112995420365</v>
      </c>
    </row>
    <row r="70" spans="1:19" x14ac:dyDescent="0.35">
      <c r="A70" t="s">
        <v>19</v>
      </c>
      <c r="B70" s="10" t="s">
        <v>40</v>
      </c>
      <c r="C70" t="s">
        <v>21</v>
      </c>
      <c r="D70">
        <v>30</v>
      </c>
      <c r="E70">
        <v>8</v>
      </c>
      <c r="F70">
        <v>20000</v>
      </c>
      <c r="G70">
        <v>2311</v>
      </c>
      <c r="H70" s="3" t="s">
        <v>29</v>
      </c>
      <c r="I70" s="4">
        <v>2.8952499999999994</v>
      </c>
      <c r="J70" s="4">
        <v>36.112583333333333</v>
      </c>
      <c r="K70" s="4">
        <v>2.5166666666666671</v>
      </c>
      <c r="L70" s="4">
        <v>762.09662291666666</v>
      </c>
      <c r="M70" s="4">
        <v>45.000666666666667</v>
      </c>
      <c r="N70" s="4">
        <v>30335.942583333333</v>
      </c>
      <c r="O70" s="4">
        <v>25</v>
      </c>
      <c r="P70" s="4">
        <v>2.5</v>
      </c>
      <c r="Q70" s="4">
        <v>1439.8600000000004</v>
      </c>
      <c r="R70" s="4">
        <v>19690.295833000004</v>
      </c>
      <c r="S70">
        <v>0.14672542017326864</v>
      </c>
    </row>
    <row r="71" spans="1:19" x14ac:dyDescent="0.35">
      <c r="A71" t="s">
        <v>19</v>
      </c>
      <c r="B71" t="s">
        <v>40</v>
      </c>
      <c r="C71" t="s">
        <v>21</v>
      </c>
      <c r="D71">
        <v>30</v>
      </c>
      <c r="E71">
        <v>10</v>
      </c>
      <c r="F71">
        <v>20000</v>
      </c>
      <c r="G71">
        <v>2312</v>
      </c>
      <c r="H71" s="3" t="s">
        <v>26</v>
      </c>
      <c r="I71" s="4">
        <v>2.9978333333333329</v>
      </c>
      <c r="J71" s="4">
        <v>31.821666666666669</v>
      </c>
      <c r="K71" s="4">
        <v>3.2090909090909094</v>
      </c>
      <c r="L71" s="4">
        <v>966.32535109090907</v>
      </c>
      <c r="M71" s="4">
        <v>52.56336363636364</v>
      </c>
      <c r="N71" s="4">
        <v>23110.08414727273</v>
      </c>
      <c r="O71" s="4">
        <v>23</v>
      </c>
      <c r="P71" s="4">
        <v>2.3000000000000003</v>
      </c>
      <c r="Q71" s="4">
        <v>2109.0608700000007</v>
      </c>
      <c r="R71" s="4">
        <v>24421.995454999997</v>
      </c>
      <c r="S71">
        <v>0.24204953078357141</v>
      </c>
    </row>
    <row r="72" spans="1:19" x14ac:dyDescent="0.35">
      <c r="A72" s="10" t="s">
        <v>19</v>
      </c>
      <c r="B72" t="s">
        <v>40</v>
      </c>
      <c r="C72" s="10" t="s">
        <v>21</v>
      </c>
      <c r="D72" s="10">
        <v>30</v>
      </c>
      <c r="E72" s="10">
        <v>10</v>
      </c>
      <c r="F72" s="10">
        <v>20000</v>
      </c>
      <c r="G72" s="10">
        <v>2312</v>
      </c>
      <c r="H72" s="11" t="s">
        <v>28</v>
      </c>
      <c r="I72" s="4">
        <v>3.8357499999999995</v>
      </c>
      <c r="J72" s="4">
        <v>42.795083333333331</v>
      </c>
      <c r="K72" s="4">
        <v>5.9300000000000006</v>
      </c>
      <c r="L72" s="4">
        <v>902.7112747000001</v>
      </c>
      <c r="M72" s="4">
        <v>30.209799999999994</v>
      </c>
      <c r="N72" s="4">
        <v>23656.612834</v>
      </c>
      <c r="O72" s="4">
        <v>26</v>
      </c>
      <c r="P72" s="4">
        <v>2.6000000000000005</v>
      </c>
      <c r="Q72" s="4">
        <v>3702.5615380000013</v>
      </c>
      <c r="R72" s="4">
        <v>19039.260000000002</v>
      </c>
      <c r="S72">
        <v>0.54456519593460195</v>
      </c>
    </row>
    <row r="73" spans="1:19" x14ac:dyDescent="0.35">
      <c r="A73" s="10" t="s">
        <v>19</v>
      </c>
      <c r="B73" t="s">
        <v>40</v>
      </c>
      <c r="C73" s="10" t="s">
        <v>21</v>
      </c>
      <c r="D73" s="10">
        <v>30</v>
      </c>
      <c r="E73" s="10">
        <v>10</v>
      </c>
      <c r="F73" s="10">
        <v>20000</v>
      </c>
      <c r="G73" s="10">
        <v>2312</v>
      </c>
      <c r="H73" s="11" t="s">
        <v>29</v>
      </c>
      <c r="I73" s="4">
        <v>2.5669166666666672</v>
      </c>
      <c r="J73" s="4">
        <v>52.43533333333334</v>
      </c>
      <c r="K73" s="4">
        <v>6.0888888888888895</v>
      </c>
      <c r="L73" s="4">
        <v>779.06278922222225</v>
      </c>
      <c r="M73" s="4">
        <v>27.937555555555559</v>
      </c>
      <c r="N73" s="4">
        <v>17924.437252888889</v>
      </c>
      <c r="O73" s="4">
        <v>18</v>
      </c>
      <c r="P73" s="4">
        <v>1.8000000000000005</v>
      </c>
      <c r="Q73" s="4">
        <v>3045.3833330000002</v>
      </c>
      <c r="R73" s="4">
        <v>31685.22941199999</v>
      </c>
      <c r="S73">
        <v>0.42131794620800589</v>
      </c>
    </row>
    <row r="74" spans="1:19" x14ac:dyDescent="0.35">
      <c r="A74" s="10" t="s">
        <v>19</v>
      </c>
      <c r="B74" t="s">
        <v>40</v>
      </c>
      <c r="C74" s="10" t="s">
        <v>21</v>
      </c>
      <c r="D74" s="10">
        <v>30</v>
      </c>
      <c r="E74">
        <v>5</v>
      </c>
      <c r="F74">
        <v>20000</v>
      </c>
      <c r="G74" t="s">
        <v>30</v>
      </c>
      <c r="H74" s="11" t="s">
        <v>31</v>
      </c>
      <c r="I74" s="4">
        <v>5.8630829999999996</v>
      </c>
      <c r="J74" s="4">
        <v>22.9</v>
      </c>
      <c r="K74" s="4">
        <v>4.8499999999999996</v>
      </c>
      <c r="L74" s="4">
        <v>811.47230000000002</v>
      </c>
      <c r="M74" s="4">
        <v>51.294919999999998</v>
      </c>
      <c r="N74" s="4">
        <v>37987.230000000003</v>
      </c>
      <c r="O74" s="4">
        <v>23</v>
      </c>
      <c r="P74" s="4">
        <v>2.2999999999999998</v>
      </c>
      <c r="Q74" s="4">
        <v>2728.8609999999999</v>
      </c>
      <c r="R74" s="4">
        <v>22826.76</v>
      </c>
      <c r="S74">
        <v>0.26995882222227108</v>
      </c>
    </row>
    <row r="75" spans="1:19" x14ac:dyDescent="0.35">
      <c r="A75" s="10" t="s">
        <v>19</v>
      </c>
      <c r="B75" t="s">
        <v>40</v>
      </c>
      <c r="C75" s="10" t="s">
        <v>21</v>
      </c>
      <c r="D75" s="10">
        <v>30</v>
      </c>
      <c r="E75">
        <v>5</v>
      </c>
      <c r="F75">
        <v>20000</v>
      </c>
      <c r="G75" t="s">
        <v>30</v>
      </c>
      <c r="H75" s="11" t="s">
        <v>32</v>
      </c>
      <c r="I75" s="4">
        <v>0.90108299999999997</v>
      </c>
      <c r="J75" s="4">
        <v>26.608170000000001</v>
      </c>
      <c r="K75" s="4">
        <v>2.6583329999999998</v>
      </c>
      <c r="L75" s="4">
        <v>479.9248</v>
      </c>
      <c r="M75" s="4">
        <v>35.163170000000001</v>
      </c>
      <c r="N75" s="4">
        <v>23677.73</v>
      </c>
      <c r="O75" s="4">
        <v>23</v>
      </c>
      <c r="P75" s="4">
        <v>2.2999999999999998</v>
      </c>
      <c r="Q75" s="4">
        <v>1138.087</v>
      </c>
      <c r="R75" s="4">
        <v>24879.84</v>
      </c>
      <c r="S75">
        <v>0.1110015074995265</v>
      </c>
    </row>
    <row r="76" spans="1:19" x14ac:dyDescent="0.35">
      <c r="A76" s="10" t="s">
        <v>19</v>
      </c>
      <c r="B76" t="s">
        <v>40</v>
      </c>
      <c r="C76" s="10" t="s">
        <v>21</v>
      </c>
      <c r="D76" s="10">
        <v>30</v>
      </c>
      <c r="E76">
        <v>5</v>
      </c>
      <c r="F76">
        <v>20000</v>
      </c>
      <c r="G76" t="s">
        <v>30</v>
      </c>
      <c r="H76" s="11" t="s">
        <v>33</v>
      </c>
      <c r="I76" s="4">
        <v>4.6630830000000003</v>
      </c>
      <c r="J76" s="4">
        <v>27.423500000000001</v>
      </c>
      <c r="K76" s="4">
        <v>4.8333329999999997</v>
      </c>
      <c r="L76" s="4">
        <v>902.58870000000002</v>
      </c>
      <c r="M76" s="4">
        <v>52.771329999999999</v>
      </c>
      <c r="N76" s="4">
        <v>21235.66</v>
      </c>
      <c r="O76" s="4">
        <v>14</v>
      </c>
      <c r="P76" s="4">
        <v>1.4</v>
      </c>
      <c r="Q76" s="4">
        <v>2175.886</v>
      </c>
      <c r="R76" s="4">
        <v>41445.54</v>
      </c>
      <c r="S76">
        <v>0.26743893500883104</v>
      </c>
    </row>
    <row r="77" spans="1:19" x14ac:dyDescent="0.35">
      <c r="A77" s="10" t="s">
        <v>19</v>
      </c>
      <c r="B77" t="s">
        <v>40</v>
      </c>
      <c r="C77" s="10" t="s">
        <v>21</v>
      </c>
      <c r="D77" s="10">
        <v>30</v>
      </c>
      <c r="E77">
        <v>5</v>
      </c>
      <c r="F77">
        <v>20000</v>
      </c>
      <c r="G77" t="s">
        <v>30</v>
      </c>
      <c r="H77" s="11" t="s">
        <v>34</v>
      </c>
      <c r="I77" s="4">
        <v>3.8229169999999999</v>
      </c>
      <c r="J77" s="4">
        <v>24.562329999999999</v>
      </c>
      <c r="K77" s="4">
        <v>3.4363640000000002</v>
      </c>
      <c r="L77" s="4">
        <v>932.52809999999999</v>
      </c>
      <c r="M77" s="4">
        <v>60.255180000000003</v>
      </c>
      <c r="N77" s="4">
        <v>17268.88</v>
      </c>
      <c r="O77" s="4">
        <v>25</v>
      </c>
      <c r="P77" s="4">
        <v>2.5</v>
      </c>
      <c r="Q77" s="4">
        <v>1534.6559999999999</v>
      </c>
      <c r="R77" s="4">
        <v>22424.79</v>
      </c>
      <c r="S77">
        <v>0.11745191657648113</v>
      </c>
    </row>
    <row r="78" spans="1:19" x14ac:dyDescent="0.35">
      <c r="A78" s="10" t="s">
        <v>19</v>
      </c>
      <c r="B78" t="s">
        <v>40</v>
      </c>
      <c r="C78" s="10" t="s">
        <v>21</v>
      </c>
      <c r="D78" s="10">
        <v>30</v>
      </c>
      <c r="E78">
        <v>7</v>
      </c>
      <c r="F78">
        <v>22500</v>
      </c>
      <c r="G78">
        <v>4245</v>
      </c>
      <c r="H78" s="11" t="s">
        <v>26</v>
      </c>
      <c r="I78" s="4">
        <v>2.62175</v>
      </c>
      <c r="J78" s="4">
        <v>36.946919999999999</v>
      </c>
      <c r="K78" s="4">
        <v>5.0999999999999996</v>
      </c>
      <c r="L78" s="4">
        <v>980.81650000000002</v>
      </c>
      <c r="M78" s="4">
        <v>27.127199999999998</v>
      </c>
      <c r="N78" s="4">
        <v>10524.08</v>
      </c>
      <c r="O78" s="4">
        <v>29</v>
      </c>
      <c r="P78" s="4">
        <v>2.9</v>
      </c>
      <c r="Q78" s="4">
        <v>2041.386</v>
      </c>
      <c r="R78" s="4">
        <v>18559.54</v>
      </c>
      <c r="S78">
        <v>0.22043436471824143</v>
      </c>
    </row>
    <row r="79" spans="1:19" x14ac:dyDescent="0.35">
      <c r="A79" s="10" t="s">
        <v>19</v>
      </c>
      <c r="B79" t="s">
        <v>40</v>
      </c>
      <c r="C79" s="10" t="s">
        <v>21</v>
      </c>
      <c r="D79" s="10">
        <v>30</v>
      </c>
      <c r="E79">
        <v>7</v>
      </c>
      <c r="F79">
        <v>22500</v>
      </c>
      <c r="G79">
        <v>4245</v>
      </c>
      <c r="H79" s="11" t="s">
        <v>27</v>
      </c>
      <c r="I79" s="4">
        <v>4.9233330000000004</v>
      </c>
      <c r="J79" s="4">
        <v>18.85417</v>
      </c>
      <c r="K79" s="4">
        <v>3.9333330000000002</v>
      </c>
      <c r="L79" s="4">
        <v>1169.5360000000001</v>
      </c>
      <c r="M79" s="4">
        <v>45.155079999999998</v>
      </c>
      <c r="N79" s="4">
        <v>12471.29</v>
      </c>
      <c r="O79" s="4">
        <v>32</v>
      </c>
      <c r="P79" s="4">
        <v>3.2</v>
      </c>
      <c r="Q79" s="4">
        <v>2338.5</v>
      </c>
      <c r="R79" s="4">
        <v>16386.080000000002</v>
      </c>
      <c r="S79">
        <v>0.13186836323490261</v>
      </c>
    </row>
    <row r="80" spans="1:19" x14ac:dyDescent="0.35">
      <c r="A80" s="10" t="s">
        <v>19</v>
      </c>
      <c r="B80" t="s">
        <v>40</v>
      </c>
      <c r="C80" s="10" t="s">
        <v>21</v>
      </c>
      <c r="D80" s="10">
        <v>30</v>
      </c>
      <c r="E80">
        <v>7</v>
      </c>
      <c r="F80">
        <v>22500</v>
      </c>
      <c r="G80">
        <v>4245</v>
      </c>
      <c r="H80" s="11" t="s">
        <v>28</v>
      </c>
      <c r="I80" s="4">
        <v>4.9757499999999997</v>
      </c>
      <c r="J80" s="4">
        <v>22.330249999999999</v>
      </c>
      <c r="K80" s="4">
        <v>4.5416670000000003</v>
      </c>
      <c r="L80" s="4">
        <v>1046.8440000000001</v>
      </c>
      <c r="M80" s="4">
        <v>41.333500000000001</v>
      </c>
      <c r="N80" s="4">
        <v>11964.21</v>
      </c>
      <c r="O80" s="4">
        <v>32</v>
      </c>
      <c r="P80" s="4">
        <v>3.2</v>
      </c>
      <c r="Q80" s="4">
        <v>2280.806</v>
      </c>
      <c r="R80" s="4">
        <v>16167.45</v>
      </c>
      <c r="S80">
        <v>0.18015090572183992</v>
      </c>
    </row>
    <row r="81" spans="1:19" x14ac:dyDescent="0.35">
      <c r="A81" s="12" t="s">
        <v>19</v>
      </c>
      <c r="B81" s="12" t="s">
        <v>40</v>
      </c>
      <c r="C81" s="12" t="s">
        <v>21</v>
      </c>
      <c r="D81" s="12">
        <v>30</v>
      </c>
      <c r="E81" s="1">
        <v>7</v>
      </c>
      <c r="F81" s="1">
        <v>22500</v>
      </c>
      <c r="G81" s="1">
        <v>4245</v>
      </c>
      <c r="H81" s="13" t="s">
        <v>29</v>
      </c>
      <c r="I81" s="5">
        <v>3.7145830000000002</v>
      </c>
      <c r="J81" s="5">
        <v>35.889249999999997</v>
      </c>
      <c r="K81" s="5">
        <v>4.2909090000000001</v>
      </c>
      <c r="L81" s="5">
        <v>859.42079999999999</v>
      </c>
      <c r="M81" s="5">
        <v>32.094549999999998</v>
      </c>
      <c r="N81" s="5">
        <v>15930.6</v>
      </c>
      <c r="O81" s="5">
        <v>34</v>
      </c>
      <c r="P81" s="5">
        <v>3.4</v>
      </c>
      <c r="Q81" s="5">
        <v>2253.4319999999998</v>
      </c>
      <c r="R81" s="5">
        <v>15566</v>
      </c>
      <c r="S81" s="1">
        <v>0.11896482016769969</v>
      </c>
    </row>
    <row r="82" spans="1:19" x14ac:dyDescent="0.35">
      <c r="H82" s="6" t="s">
        <v>35</v>
      </c>
      <c r="I82">
        <f t="shared" ref="I82:S82" si="10">COUNT(I60:I81)</f>
        <v>22</v>
      </c>
      <c r="J82">
        <f t="shared" si="10"/>
        <v>22</v>
      </c>
      <c r="K82">
        <f t="shared" si="10"/>
        <v>22</v>
      </c>
      <c r="L82">
        <f t="shared" si="10"/>
        <v>22</v>
      </c>
      <c r="M82">
        <f t="shared" si="10"/>
        <v>22</v>
      </c>
      <c r="N82">
        <f t="shared" si="10"/>
        <v>22</v>
      </c>
      <c r="O82">
        <f t="shared" si="10"/>
        <v>22</v>
      </c>
      <c r="P82">
        <f t="shared" si="10"/>
        <v>22</v>
      </c>
      <c r="Q82">
        <f t="shared" si="10"/>
        <v>22</v>
      </c>
      <c r="R82">
        <f t="shared" si="10"/>
        <v>22</v>
      </c>
      <c r="S82">
        <f t="shared" si="10"/>
        <v>22</v>
      </c>
    </row>
    <row r="83" spans="1:19" x14ac:dyDescent="0.35">
      <c r="H83" s="6" t="s">
        <v>36</v>
      </c>
      <c r="I83" s="4">
        <f t="shared" ref="I83:S83" si="11">AVERAGE(I60:I81)</f>
        <v>3.6636514545454548</v>
      </c>
      <c r="J83" s="4">
        <f t="shared" si="11"/>
        <v>32.273818484848476</v>
      </c>
      <c r="K83" s="4">
        <f t="shared" si="11"/>
        <v>4.194979976846386</v>
      </c>
      <c r="L83" s="4">
        <f t="shared" si="11"/>
        <v>858.82098374691566</v>
      </c>
      <c r="M83" s="4">
        <f t="shared" si="11"/>
        <v>47.851012610848755</v>
      </c>
      <c r="N83" s="4">
        <f t="shared" si="11"/>
        <v>21008.363238646412</v>
      </c>
      <c r="O83" s="4">
        <f t="shared" si="11"/>
        <v>25.40909090909091</v>
      </c>
      <c r="P83" s="4">
        <f t="shared" si="11"/>
        <v>2.5409090909090906</v>
      </c>
      <c r="Q83" s="4">
        <f t="shared" si="11"/>
        <v>2099.0244010909096</v>
      </c>
      <c r="R83" s="4">
        <f t="shared" si="11"/>
        <v>22642.158294454541</v>
      </c>
      <c r="S83" s="4">
        <f t="shared" si="11"/>
        <v>0.25571507803165161</v>
      </c>
    </row>
    <row r="84" spans="1:19" x14ac:dyDescent="0.35">
      <c r="H84" s="8" t="s">
        <v>37</v>
      </c>
      <c r="I84" s="9">
        <f t="shared" ref="I84:S84" si="12">STDEVA(I60:I81)</f>
        <v>1.5099336990134138</v>
      </c>
      <c r="J84" s="9">
        <f t="shared" si="12"/>
        <v>10.33250343416959</v>
      </c>
      <c r="K84" s="9">
        <f t="shared" si="12"/>
        <v>1.3047323186935338</v>
      </c>
      <c r="L84" s="9">
        <f t="shared" si="12"/>
        <v>150.96761733927059</v>
      </c>
      <c r="M84" s="9">
        <f t="shared" si="12"/>
        <v>13.092452493047233</v>
      </c>
      <c r="N84" s="9">
        <f t="shared" si="12"/>
        <v>9201.5709290789982</v>
      </c>
      <c r="O84" s="9">
        <f t="shared" si="12"/>
        <v>5.1700519561641967</v>
      </c>
      <c r="P84" s="9">
        <f t="shared" si="12"/>
        <v>0.51700519561642011</v>
      </c>
      <c r="Q84" s="9">
        <f t="shared" si="12"/>
        <v>708.13834222615435</v>
      </c>
      <c r="R84" s="9">
        <f t="shared" si="12"/>
        <v>6567.2740731849353</v>
      </c>
      <c r="S84" s="9">
        <f t="shared" si="12"/>
        <v>0.1518666753797992</v>
      </c>
    </row>
    <row r="85" spans="1:19" x14ac:dyDescent="0.35">
      <c r="H85" s="6" t="s">
        <v>38</v>
      </c>
      <c r="I85" s="4">
        <f>I83-3*I84</f>
        <v>-0.86614964249478676</v>
      </c>
      <c r="J85" s="4">
        <f t="shared" ref="J85:S85" si="13">J83-3*J84</f>
        <v>1.2763081823397044</v>
      </c>
      <c r="K85" s="4">
        <f t="shared" si="13"/>
        <v>0.28078302076578465</v>
      </c>
      <c r="L85" s="4">
        <f t="shared" si="13"/>
        <v>405.91813172910389</v>
      </c>
      <c r="M85" s="4">
        <f t="shared" si="13"/>
        <v>8.5736551317070564</v>
      </c>
      <c r="N85" s="4">
        <f t="shared" si="13"/>
        <v>-6596.3495485905842</v>
      </c>
      <c r="O85" s="4">
        <f t="shared" si="13"/>
        <v>9.898935040598321</v>
      </c>
      <c r="P85" s="4">
        <f t="shared" si="13"/>
        <v>0.98989350405983023</v>
      </c>
      <c r="Q85" s="4">
        <f t="shared" si="13"/>
        <v>-25.390625587553586</v>
      </c>
      <c r="R85" s="4">
        <f t="shared" si="13"/>
        <v>2940.3360748997329</v>
      </c>
      <c r="S85" s="4">
        <f t="shared" si="13"/>
        <v>-0.19988494810774599</v>
      </c>
    </row>
    <row r="86" spans="1:19" x14ac:dyDescent="0.35">
      <c r="H86" s="6" t="s">
        <v>39</v>
      </c>
      <c r="I86" s="4">
        <f>I83+3*I84</f>
        <v>8.1934525515856969</v>
      </c>
      <c r="J86" s="4">
        <f t="shared" ref="J86:S86" si="14">J83+3*J84</f>
        <v>63.271328787357248</v>
      </c>
      <c r="K86" s="4">
        <f t="shared" si="14"/>
        <v>8.1091769329269869</v>
      </c>
      <c r="L86" s="4">
        <f t="shared" si="14"/>
        <v>1311.7238357647275</v>
      </c>
      <c r="M86" s="4">
        <f t="shared" si="14"/>
        <v>87.128370089990455</v>
      </c>
      <c r="N86" s="4">
        <f t="shared" si="14"/>
        <v>48613.076025883405</v>
      </c>
      <c r="O86" s="4">
        <f t="shared" si="14"/>
        <v>40.919246777583496</v>
      </c>
      <c r="P86" s="4">
        <f t="shared" si="14"/>
        <v>4.0919246777583513</v>
      </c>
      <c r="Q86" s="4">
        <f t="shared" si="14"/>
        <v>4223.4394277693727</v>
      </c>
      <c r="R86" s="4">
        <f t="shared" si="14"/>
        <v>42343.980514009352</v>
      </c>
      <c r="S86" s="4">
        <f t="shared" si="14"/>
        <v>0.71131510417104926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B71E-775D-4941-9007-3E6632A6183A}">
  <dimension ref="A1:S57"/>
  <sheetViews>
    <sheetView workbookViewId="0">
      <selection sqref="A1:XFD1048576"/>
    </sheetView>
  </sheetViews>
  <sheetFormatPr defaultRowHeight="14.5" x14ac:dyDescent="0.35"/>
  <cols>
    <col min="8" max="8" width="8.7265625" style="3"/>
    <col min="9" max="9" width="8.81640625" bestFit="1" customWidth="1"/>
    <col min="10" max="13" width="8.90625" bestFit="1" customWidth="1"/>
    <col min="14" max="14" width="9.453125" bestFit="1" customWidth="1"/>
    <col min="15" max="17" width="8.90625" bestFit="1" customWidth="1"/>
    <col min="18" max="18" width="9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19</v>
      </c>
      <c r="B2" t="s">
        <v>22</v>
      </c>
      <c r="C2" t="s">
        <v>41</v>
      </c>
      <c r="D2">
        <v>16</v>
      </c>
      <c r="E2">
        <v>18</v>
      </c>
      <c r="F2">
        <v>17500</v>
      </c>
      <c r="G2">
        <v>2309</v>
      </c>
      <c r="H2" s="3" t="s">
        <v>42</v>
      </c>
      <c r="I2" s="4">
        <v>0.24316666666666664</v>
      </c>
      <c r="J2" s="4">
        <v>99.369500000000002</v>
      </c>
      <c r="K2" s="4">
        <v>0.4</v>
      </c>
      <c r="L2" s="4">
        <v>253.22499999999999</v>
      </c>
      <c r="M2" s="4">
        <v>18.963000000000001</v>
      </c>
      <c r="N2" s="4">
        <v>137202.48000000001</v>
      </c>
      <c r="O2" s="4">
        <v>0</v>
      </c>
      <c r="P2" s="4">
        <v>0</v>
      </c>
      <c r="Q2" s="4"/>
      <c r="R2" s="4"/>
    </row>
    <row r="3" spans="1:19" x14ac:dyDescent="0.35">
      <c r="A3" t="s">
        <v>19</v>
      </c>
      <c r="B3" t="s">
        <v>22</v>
      </c>
      <c r="C3" t="s">
        <v>41</v>
      </c>
      <c r="D3">
        <v>16</v>
      </c>
      <c r="E3">
        <v>18</v>
      </c>
      <c r="F3">
        <v>17500</v>
      </c>
      <c r="G3">
        <v>2309</v>
      </c>
      <c r="H3" s="3" t="s">
        <v>43</v>
      </c>
      <c r="I3" s="4">
        <v>0.30591666666666667</v>
      </c>
      <c r="J3" s="4">
        <v>98.294000000000025</v>
      </c>
      <c r="K3" s="4">
        <v>0.5</v>
      </c>
      <c r="L3" s="4">
        <v>400.74</v>
      </c>
      <c r="M3" s="4">
        <v>11.595000000000001</v>
      </c>
      <c r="N3" s="4">
        <v>139994.31666700001</v>
      </c>
      <c r="O3" s="4">
        <v>0</v>
      </c>
      <c r="P3" s="4">
        <v>0</v>
      </c>
      <c r="Q3" s="4"/>
      <c r="R3" s="4"/>
    </row>
    <row r="4" spans="1:19" x14ac:dyDescent="0.35">
      <c r="A4" t="s">
        <v>19</v>
      </c>
      <c r="B4" t="s">
        <v>22</v>
      </c>
      <c r="C4" t="s">
        <v>41</v>
      </c>
      <c r="D4">
        <v>16</v>
      </c>
      <c r="E4">
        <v>18</v>
      </c>
      <c r="F4">
        <v>17500</v>
      </c>
      <c r="G4">
        <v>2309</v>
      </c>
      <c r="H4" s="3" t="s">
        <v>44</v>
      </c>
      <c r="I4" s="4">
        <v>0.45399999999999996</v>
      </c>
      <c r="J4" s="4">
        <v>95.154416666666677</v>
      </c>
      <c r="K4" s="4">
        <v>2.6999999999999997</v>
      </c>
      <c r="L4" s="4">
        <v>236.22533333333331</v>
      </c>
      <c r="M4" s="4">
        <v>18.765333333333334</v>
      </c>
      <c r="N4" s="4">
        <v>69892.168518666658</v>
      </c>
      <c r="O4" s="4">
        <v>0</v>
      </c>
      <c r="P4" s="4">
        <v>0</v>
      </c>
      <c r="Q4" s="4"/>
      <c r="R4" s="4"/>
    </row>
    <row r="5" spans="1:19" x14ac:dyDescent="0.35">
      <c r="A5" t="s">
        <v>19</v>
      </c>
      <c r="B5" t="s">
        <v>22</v>
      </c>
      <c r="C5" t="s">
        <v>41</v>
      </c>
      <c r="D5">
        <v>16</v>
      </c>
      <c r="E5">
        <v>18</v>
      </c>
      <c r="F5">
        <v>20000</v>
      </c>
      <c r="G5">
        <v>2309</v>
      </c>
      <c r="H5" s="3" t="s">
        <v>31</v>
      </c>
      <c r="I5" s="4">
        <v>0.47974999999999995</v>
      </c>
      <c r="J5" s="4">
        <v>96.605750000000015</v>
      </c>
      <c r="K5" s="4">
        <v>2.2999999999999998</v>
      </c>
      <c r="L5" s="4">
        <v>368.26960750000001</v>
      </c>
      <c r="M5" s="4">
        <v>17.189999999999998</v>
      </c>
      <c r="N5" s="4">
        <v>38716.730408000003</v>
      </c>
      <c r="O5" s="4">
        <v>0</v>
      </c>
      <c r="P5" s="4">
        <v>0</v>
      </c>
      <c r="Q5" s="4"/>
      <c r="R5" s="4"/>
    </row>
    <row r="6" spans="1:19" x14ac:dyDescent="0.35">
      <c r="A6" t="s">
        <v>19</v>
      </c>
      <c r="B6" t="s">
        <v>22</v>
      </c>
      <c r="C6" t="s">
        <v>41</v>
      </c>
      <c r="D6">
        <v>16</v>
      </c>
      <c r="E6">
        <v>18</v>
      </c>
      <c r="F6">
        <v>20000</v>
      </c>
      <c r="G6">
        <v>2309</v>
      </c>
      <c r="H6" s="3" t="s">
        <v>32</v>
      </c>
      <c r="I6" s="4">
        <v>0.26075000000000004</v>
      </c>
      <c r="J6" s="4">
        <v>99.796999999999983</v>
      </c>
      <c r="K6" s="4">
        <v>0.4</v>
      </c>
      <c r="L6" s="4">
        <v>650.1</v>
      </c>
      <c r="M6" s="4">
        <v>5.8159999999999998</v>
      </c>
      <c r="N6" s="4">
        <v>100871.166667</v>
      </c>
      <c r="O6" s="4">
        <v>0</v>
      </c>
      <c r="P6" s="4">
        <v>0</v>
      </c>
      <c r="Q6" s="4"/>
      <c r="R6" s="4"/>
    </row>
    <row r="7" spans="1:19" x14ac:dyDescent="0.35">
      <c r="A7" t="s">
        <v>19</v>
      </c>
      <c r="B7" t="s">
        <v>22</v>
      </c>
      <c r="C7" t="s">
        <v>41</v>
      </c>
      <c r="D7">
        <v>16</v>
      </c>
      <c r="E7">
        <v>18</v>
      </c>
      <c r="F7">
        <v>20000</v>
      </c>
      <c r="G7">
        <v>2309</v>
      </c>
      <c r="H7" s="3" t="s">
        <v>33</v>
      </c>
      <c r="I7" s="4">
        <v>0.35483333333333333</v>
      </c>
      <c r="J7" s="4">
        <v>93.677833333333339</v>
      </c>
      <c r="K7" s="4">
        <v>0.7</v>
      </c>
      <c r="L7" s="4">
        <v>706.94375000000002</v>
      </c>
      <c r="M7" s="4">
        <v>9.8070000000000004</v>
      </c>
      <c r="N7" s="4">
        <v>81742.314285500004</v>
      </c>
      <c r="O7" s="4">
        <v>0</v>
      </c>
      <c r="P7" s="4">
        <v>0</v>
      </c>
      <c r="Q7" s="4"/>
      <c r="R7" s="4"/>
    </row>
    <row r="8" spans="1:19" x14ac:dyDescent="0.35">
      <c r="A8" t="s">
        <v>19</v>
      </c>
      <c r="B8" t="s">
        <v>22</v>
      </c>
      <c r="C8" t="s">
        <v>41</v>
      </c>
      <c r="D8">
        <v>16</v>
      </c>
      <c r="E8">
        <v>18</v>
      </c>
      <c r="F8">
        <v>20000</v>
      </c>
      <c r="G8">
        <v>2309</v>
      </c>
      <c r="H8" s="3" t="s">
        <v>34</v>
      </c>
      <c r="I8" s="4">
        <v>0.32158333333333339</v>
      </c>
      <c r="J8" s="4">
        <v>99.845666666666673</v>
      </c>
      <c r="K8" s="4"/>
      <c r="L8" s="4"/>
      <c r="M8" s="4"/>
      <c r="N8" s="4"/>
      <c r="O8" s="4">
        <v>0</v>
      </c>
      <c r="P8" s="4">
        <v>0</v>
      </c>
      <c r="Q8" s="4"/>
      <c r="R8" s="4"/>
    </row>
    <row r="9" spans="1:19" x14ac:dyDescent="0.35">
      <c r="A9" t="s">
        <v>19</v>
      </c>
      <c r="B9" t="s">
        <v>22</v>
      </c>
      <c r="C9" t="s">
        <v>41</v>
      </c>
      <c r="D9">
        <v>16</v>
      </c>
      <c r="E9">
        <v>19</v>
      </c>
      <c r="F9">
        <v>20000</v>
      </c>
      <c r="G9">
        <v>2311</v>
      </c>
      <c r="H9" s="3" t="s">
        <v>40</v>
      </c>
      <c r="I9" s="4">
        <v>0.29924999999999996</v>
      </c>
      <c r="J9" s="4">
        <v>91.399333333333331</v>
      </c>
      <c r="K9" s="4">
        <v>1.8333333333333333</v>
      </c>
      <c r="L9" s="4">
        <v>340.52301566666665</v>
      </c>
      <c r="M9" s="4">
        <v>20.359666666666669</v>
      </c>
      <c r="N9" s="4">
        <v>61526.353814000002</v>
      </c>
      <c r="O9" s="4">
        <v>0</v>
      </c>
      <c r="P9" s="4">
        <v>0</v>
      </c>
      <c r="Q9" s="4"/>
      <c r="R9" s="4"/>
    </row>
    <row r="10" spans="1:19" x14ac:dyDescent="0.35">
      <c r="A10" t="s">
        <v>19</v>
      </c>
      <c r="B10" t="s">
        <v>22</v>
      </c>
      <c r="C10" t="s">
        <v>41</v>
      </c>
      <c r="D10">
        <v>16</v>
      </c>
      <c r="E10">
        <v>19</v>
      </c>
      <c r="F10">
        <v>20000</v>
      </c>
      <c r="G10">
        <v>2311</v>
      </c>
      <c r="H10" s="3" t="s">
        <v>22</v>
      </c>
      <c r="I10" s="4">
        <v>0.14974999999999999</v>
      </c>
      <c r="J10" s="4">
        <v>92.050166666666655</v>
      </c>
      <c r="K10" s="4">
        <v>0.97500000000000009</v>
      </c>
      <c r="L10" s="4">
        <v>250.60835850000001</v>
      </c>
      <c r="M10" s="4">
        <v>22.244999999999997</v>
      </c>
      <c r="N10" s="4">
        <v>93033.038194500012</v>
      </c>
      <c r="O10" s="4">
        <v>0</v>
      </c>
      <c r="P10" s="4">
        <v>0</v>
      </c>
      <c r="Q10" s="4"/>
      <c r="R10" s="4"/>
    </row>
    <row r="11" spans="1:19" x14ac:dyDescent="0.35">
      <c r="A11" t="s">
        <v>19</v>
      </c>
      <c r="B11" t="s">
        <v>22</v>
      </c>
      <c r="C11" t="s">
        <v>41</v>
      </c>
      <c r="D11">
        <v>16</v>
      </c>
      <c r="E11">
        <v>19</v>
      </c>
      <c r="F11">
        <v>20000</v>
      </c>
      <c r="G11">
        <v>2311</v>
      </c>
      <c r="H11" s="3" t="s">
        <v>23</v>
      </c>
      <c r="I11" s="4">
        <v>0.28850000000000003</v>
      </c>
      <c r="J11" s="4">
        <v>91.184583333333322</v>
      </c>
      <c r="K11" s="4">
        <v>1.7333333333333332</v>
      </c>
      <c r="L11" s="4">
        <v>330.94381300000003</v>
      </c>
      <c r="M11" s="4">
        <v>27.208666666666669</v>
      </c>
      <c r="N11" s="4">
        <v>45944.864444666659</v>
      </c>
      <c r="O11" s="4">
        <v>0</v>
      </c>
      <c r="P11" s="4">
        <v>0</v>
      </c>
      <c r="Q11" s="4"/>
      <c r="R11" s="4"/>
    </row>
    <row r="12" spans="1:19" x14ac:dyDescent="0.35">
      <c r="A12" t="s">
        <v>19</v>
      </c>
      <c r="B12" t="s">
        <v>22</v>
      </c>
      <c r="C12" t="s">
        <v>41</v>
      </c>
      <c r="D12">
        <v>16</v>
      </c>
      <c r="E12">
        <v>19</v>
      </c>
      <c r="F12">
        <v>20000</v>
      </c>
      <c r="G12">
        <v>2311</v>
      </c>
      <c r="H12" s="3" t="s">
        <v>24</v>
      </c>
      <c r="I12" s="4">
        <v>0.24308333333333332</v>
      </c>
      <c r="J12" s="4">
        <v>84.874916666666664</v>
      </c>
      <c r="K12" s="4">
        <v>1.2833333333333334</v>
      </c>
      <c r="L12" s="4">
        <v>210.16806349999999</v>
      </c>
      <c r="M12" s="4">
        <v>27.429666666666666</v>
      </c>
      <c r="N12" s="4">
        <v>63699.380482666667</v>
      </c>
      <c r="O12" s="4">
        <v>0</v>
      </c>
      <c r="P12" s="4">
        <v>0</v>
      </c>
      <c r="Q12" s="4"/>
      <c r="R12" s="4"/>
    </row>
    <row r="13" spans="1:19" x14ac:dyDescent="0.35">
      <c r="A13" t="s">
        <v>19</v>
      </c>
      <c r="B13" t="s">
        <v>22</v>
      </c>
      <c r="C13" t="s">
        <v>41</v>
      </c>
      <c r="D13">
        <v>16</v>
      </c>
      <c r="E13">
        <v>20</v>
      </c>
      <c r="F13">
        <v>20000</v>
      </c>
      <c r="G13">
        <v>2312</v>
      </c>
      <c r="H13" s="3" t="s">
        <v>40</v>
      </c>
      <c r="I13" s="4">
        <v>0.30741666666666662</v>
      </c>
      <c r="J13" s="4">
        <v>88.977833333333351</v>
      </c>
      <c r="K13" s="4">
        <v>0.94000000000000006</v>
      </c>
      <c r="L13" s="4">
        <v>419.94690479999997</v>
      </c>
      <c r="M13" s="4">
        <v>16.549799999999998</v>
      </c>
      <c r="N13" s="4">
        <v>78423.771890400007</v>
      </c>
      <c r="O13" s="4">
        <v>0</v>
      </c>
      <c r="P13" s="4">
        <v>0</v>
      </c>
      <c r="Q13" s="4"/>
      <c r="R13" s="4"/>
    </row>
    <row r="14" spans="1:19" x14ac:dyDescent="0.35">
      <c r="A14" t="s">
        <v>19</v>
      </c>
      <c r="B14" t="s">
        <v>22</v>
      </c>
      <c r="C14" t="s">
        <v>41</v>
      </c>
      <c r="D14">
        <v>16</v>
      </c>
      <c r="E14">
        <v>20</v>
      </c>
      <c r="F14">
        <v>20000</v>
      </c>
      <c r="G14">
        <v>2312</v>
      </c>
      <c r="H14" s="3" t="s">
        <v>22</v>
      </c>
      <c r="I14" s="4">
        <v>0.22016666666666662</v>
      </c>
      <c r="J14" s="4">
        <v>85.157750000000007</v>
      </c>
      <c r="K14" s="4">
        <v>2.5249999999999999</v>
      </c>
      <c r="L14" s="4">
        <v>335.26861524999998</v>
      </c>
      <c r="M14" s="4">
        <v>25.113</v>
      </c>
      <c r="N14" s="4">
        <v>53838.482662000002</v>
      </c>
      <c r="O14" s="4">
        <v>0</v>
      </c>
      <c r="P14" s="4">
        <v>0</v>
      </c>
      <c r="Q14" s="4"/>
      <c r="R14" s="4"/>
    </row>
    <row r="15" spans="1:19" x14ac:dyDescent="0.35">
      <c r="A15" t="s">
        <v>19</v>
      </c>
      <c r="B15" t="s">
        <v>22</v>
      </c>
      <c r="C15" t="s">
        <v>41</v>
      </c>
      <c r="D15">
        <v>16</v>
      </c>
      <c r="E15">
        <v>20</v>
      </c>
      <c r="F15">
        <v>20000</v>
      </c>
      <c r="G15">
        <v>2312</v>
      </c>
      <c r="H15" s="3" t="s">
        <v>23</v>
      </c>
      <c r="I15" s="4">
        <v>0.45733333333333337</v>
      </c>
      <c r="J15" s="4">
        <v>85.981083333333331</v>
      </c>
      <c r="K15" s="4">
        <v>3</v>
      </c>
      <c r="L15" s="4">
        <v>683.91673633333323</v>
      </c>
      <c r="M15" s="4">
        <v>18.495666666666665</v>
      </c>
      <c r="N15" s="4">
        <v>20036.726404000001</v>
      </c>
      <c r="O15" s="4">
        <v>0</v>
      </c>
      <c r="P15" s="4">
        <v>0</v>
      </c>
      <c r="Q15" s="4"/>
      <c r="R15" s="4"/>
    </row>
    <row r="16" spans="1:19" x14ac:dyDescent="0.35">
      <c r="A16" s="1" t="s">
        <v>19</v>
      </c>
      <c r="B16" s="1" t="s">
        <v>22</v>
      </c>
      <c r="C16" s="1" t="s">
        <v>41</v>
      </c>
      <c r="D16" s="1">
        <v>16</v>
      </c>
      <c r="E16" s="1">
        <v>20</v>
      </c>
      <c r="F16" s="1">
        <v>20000</v>
      </c>
      <c r="G16" s="1">
        <v>2312</v>
      </c>
      <c r="H16" s="2" t="s">
        <v>24</v>
      </c>
      <c r="I16" s="5">
        <v>0.24775000000000003</v>
      </c>
      <c r="J16" s="5">
        <v>83.734583333333333</v>
      </c>
      <c r="K16" s="5">
        <v>1.9799999999999998</v>
      </c>
      <c r="L16" s="5">
        <v>286.4417128</v>
      </c>
      <c r="M16" s="5">
        <v>25.872399999999999</v>
      </c>
      <c r="N16" s="5">
        <v>58505.304523599996</v>
      </c>
      <c r="O16" s="5">
        <v>0</v>
      </c>
      <c r="P16" s="5">
        <v>0</v>
      </c>
      <c r="Q16" s="5"/>
      <c r="R16" s="5"/>
      <c r="S16" s="1"/>
    </row>
    <row r="17" spans="1:19" x14ac:dyDescent="0.35">
      <c r="H17" s="6" t="s">
        <v>35</v>
      </c>
      <c r="I17">
        <f t="shared" ref="I17:S17" si="0">COUNT(I2:I16)</f>
        <v>15</v>
      </c>
      <c r="J17">
        <f t="shared" si="0"/>
        <v>15</v>
      </c>
      <c r="K17">
        <f t="shared" si="0"/>
        <v>14</v>
      </c>
      <c r="L17">
        <f t="shared" si="0"/>
        <v>14</v>
      </c>
      <c r="M17">
        <f t="shared" si="0"/>
        <v>14</v>
      </c>
      <c r="N17">
        <f t="shared" si="0"/>
        <v>14</v>
      </c>
      <c r="O17">
        <f t="shared" si="0"/>
        <v>15</v>
      </c>
      <c r="P17">
        <f t="shared" si="0"/>
        <v>15</v>
      </c>
      <c r="Q17" s="7">
        <f t="shared" si="0"/>
        <v>0</v>
      </c>
      <c r="R17" s="7">
        <f t="shared" si="0"/>
        <v>0</v>
      </c>
      <c r="S17" s="7">
        <f t="shared" si="0"/>
        <v>0</v>
      </c>
    </row>
    <row r="18" spans="1:19" x14ac:dyDescent="0.35">
      <c r="H18" s="6" t="s">
        <v>36</v>
      </c>
      <c r="I18" s="4">
        <f t="shared" ref="I18:S18" si="1">AVERAGE(I2:I16)</f>
        <v>0.30888333333333329</v>
      </c>
      <c r="J18" s="4">
        <f t="shared" si="1"/>
        <v>92.406961111111116</v>
      </c>
      <c r="K18" s="4">
        <f t="shared" si="1"/>
        <v>1.5192857142857144</v>
      </c>
      <c r="L18" s="4">
        <f t="shared" si="1"/>
        <v>390.95149362023807</v>
      </c>
      <c r="M18" s="4">
        <f t="shared" si="1"/>
        <v>18.95787142857143</v>
      </c>
      <c r="N18" s="4">
        <f t="shared" si="1"/>
        <v>74530.507068714287</v>
      </c>
      <c r="O18" s="4">
        <f t="shared" si="1"/>
        <v>0</v>
      </c>
      <c r="P18" s="4">
        <f t="shared" si="1"/>
        <v>0</v>
      </c>
      <c r="Q18" s="4" t="e">
        <f t="shared" si="1"/>
        <v>#DIV/0!</v>
      </c>
      <c r="R18" s="4" t="e">
        <f t="shared" si="1"/>
        <v>#DIV/0!</v>
      </c>
      <c r="S18" s="4" t="e">
        <f t="shared" si="1"/>
        <v>#DIV/0!</v>
      </c>
    </row>
    <row r="19" spans="1:19" x14ac:dyDescent="0.35">
      <c r="H19" s="8" t="s">
        <v>37</v>
      </c>
      <c r="I19" s="9">
        <f t="shared" ref="I19:S19" si="2">STDEVA(I2:I16)</f>
        <v>9.3724551043224483E-2</v>
      </c>
      <c r="J19" s="9">
        <f t="shared" si="2"/>
        <v>5.7324588571982726</v>
      </c>
      <c r="K19" s="9">
        <f t="shared" si="2"/>
        <v>0.89732692169331685</v>
      </c>
      <c r="L19" s="9">
        <f t="shared" si="2"/>
        <v>168.64691172106222</v>
      </c>
      <c r="M19" s="9">
        <f t="shared" si="2"/>
        <v>6.552436481211962</v>
      </c>
      <c r="N19" s="9">
        <f t="shared" si="2"/>
        <v>34394.619897801247</v>
      </c>
      <c r="O19" s="9">
        <f t="shared" si="2"/>
        <v>0</v>
      </c>
      <c r="P19" s="9">
        <f t="shared" si="2"/>
        <v>0</v>
      </c>
      <c r="Q19" s="9" t="e">
        <f t="shared" si="2"/>
        <v>#DIV/0!</v>
      </c>
      <c r="R19" s="9" t="e">
        <f t="shared" si="2"/>
        <v>#DIV/0!</v>
      </c>
      <c r="S19" s="9" t="e">
        <f t="shared" si="2"/>
        <v>#DIV/0!</v>
      </c>
    </row>
    <row r="20" spans="1:19" x14ac:dyDescent="0.35">
      <c r="H20" s="6" t="s">
        <v>38</v>
      </c>
      <c r="I20" s="4">
        <f>I18-3*I19</f>
        <v>2.7709680203659826E-2</v>
      </c>
      <c r="J20" s="4">
        <f t="shared" ref="J20:S20" si="3">J18-3*J19</f>
        <v>75.2095845395163</v>
      </c>
      <c r="K20" s="4">
        <f t="shared" si="3"/>
        <v>-1.1726950507942362</v>
      </c>
      <c r="L20" s="4">
        <f t="shared" si="3"/>
        <v>-114.98924154294861</v>
      </c>
      <c r="M20" s="4">
        <f t="shared" si="3"/>
        <v>-0.69943801506445524</v>
      </c>
      <c r="N20" s="4">
        <f t="shared" si="3"/>
        <v>-28653.352624689447</v>
      </c>
      <c r="O20" s="4">
        <f t="shared" si="3"/>
        <v>0</v>
      </c>
      <c r="P20" s="4">
        <f t="shared" si="3"/>
        <v>0</v>
      </c>
      <c r="Q20" s="4" t="e">
        <f t="shared" si="3"/>
        <v>#DIV/0!</v>
      </c>
      <c r="R20" s="4" t="e">
        <f t="shared" si="3"/>
        <v>#DIV/0!</v>
      </c>
      <c r="S20" s="4" t="e">
        <f t="shared" si="3"/>
        <v>#DIV/0!</v>
      </c>
    </row>
    <row r="21" spans="1:19" x14ac:dyDescent="0.35">
      <c r="H21" s="6" t="s">
        <v>39</v>
      </c>
      <c r="I21" s="4">
        <f>I18+3*I19</f>
        <v>0.59005698646300675</v>
      </c>
      <c r="J21" s="4">
        <f t="shared" ref="J21:S21" si="4">J18+3*J19</f>
        <v>109.60433768270593</v>
      </c>
      <c r="K21" s="4">
        <f t="shared" si="4"/>
        <v>4.2112664793656647</v>
      </c>
      <c r="L21" s="4">
        <f t="shared" si="4"/>
        <v>896.8922287834248</v>
      </c>
      <c r="M21" s="4">
        <f t="shared" si="4"/>
        <v>38.615180872207318</v>
      </c>
      <c r="N21" s="4">
        <f t="shared" si="4"/>
        <v>177714.36676211801</v>
      </c>
      <c r="O21" s="4">
        <f t="shared" si="4"/>
        <v>0</v>
      </c>
      <c r="P21" s="4">
        <f t="shared" si="4"/>
        <v>0</v>
      </c>
      <c r="Q21" s="4" t="e">
        <f t="shared" si="4"/>
        <v>#DIV/0!</v>
      </c>
      <c r="R21" s="4" t="e">
        <f t="shared" si="4"/>
        <v>#DIV/0!</v>
      </c>
      <c r="S21" s="4" t="e">
        <f t="shared" si="4"/>
        <v>#DIV/0!</v>
      </c>
    </row>
    <row r="23" spans="1:19" x14ac:dyDescent="0.35">
      <c r="A23" t="s">
        <v>19</v>
      </c>
      <c r="B23" t="s">
        <v>22</v>
      </c>
      <c r="C23" t="s">
        <v>41</v>
      </c>
      <c r="D23">
        <v>23</v>
      </c>
      <c r="E23">
        <v>18</v>
      </c>
      <c r="F23">
        <v>17500</v>
      </c>
      <c r="G23">
        <v>2309</v>
      </c>
      <c r="H23" s="3" t="s">
        <v>42</v>
      </c>
      <c r="I23" s="4">
        <v>0.41333333333333333</v>
      </c>
      <c r="J23" s="4">
        <v>66.560666666666663</v>
      </c>
      <c r="K23" s="4">
        <v>1.5249999999999999</v>
      </c>
      <c r="L23" s="4">
        <v>584.85027387499997</v>
      </c>
      <c r="M23" s="4">
        <v>18.166874999999997</v>
      </c>
      <c r="N23" s="4">
        <v>35494.710571749994</v>
      </c>
      <c r="O23" s="4">
        <v>16</v>
      </c>
      <c r="P23" s="4">
        <v>1.5999999999999999</v>
      </c>
      <c r="Q23" s="4">
        <v>1017.4812500000002</v>
      </c>
      <c r="R23" s="4">
        <v>36816.673332999992</v>
      </c>
      <c r="S23">
        <v>0.29541910165336915</v>
      </c>
    </row>
    <row r="24" spans="1:19" x14ac:dyDescent="0.35">
      <c r="A24" t="s">
        <v>19</v>
      </c>
      <c r="B24" t="s">
        <v>22</v>
      </c>
      <c r="C24" t="s">
        <v>41</v>
      </c>
      <c r="D24">
        <v>23</v>
      </c>
      <c r="E24">
        <v>18</v>
      </c>
      <c r="F24">
        <v>17500</v>
      </c>
      <c r="G24">
        <v>2309</v>
      </c>
      <c r="H24" s="3" t="s">
        <v>45</v>
      </c>
      <c r="I24" s="4">
        <v>0.40449999999999992</v>
      </c>
      <c r="J24" s="4">
        <v>65.898749999999993</v>
      </c>
      <c r="K24" s="4">
        <v>1.6624999999999999</v>
      </c>
      <c r="L24" s="4">
        <v>533.01111400000002</v>
      </c>
      <c r="M24" s="4">
        <v>22.205375</v>
      </c>
      <c r="N24" s="4">
        <v>56262.425503375001</v>
      </c>
      <c r="O24" s="4">
        <v>11</v>
      </c>
      <c r="P24" s="4">
        <v>1.0999999999999999</v>
      </c>
      <c r="Q24" s="4">
        <v>1233.6818180000002</v>
      </c>
      <c r="R24" s="4">
        <v>55316.479999999989</v>
      </c>
      <c r="S24">
        <v>0.43142843201398784</v>
      </c>
    </row>
    <row r="25" spans="1:19" x14ac:dyDescent="0.35">
      <c r="A25" s="10" t="s">
        <v>19</v>
      </c>
      <c r="B25" s="10" t="s">
        <v>22</v>
      </c>
      <c r="C25" s="10" t="s">
        <v>41</v>
      </c>
      <c r="D25" s="10">
        <v>23</v>
      </c>
      <c r="E25" s="10">
        <v>18</v>
      </c>
      <c r="F25" s="10">
        <v>17500</v>
      </c>
      <c r="G25" s="10">
        <v>2309</v>
      </c>
      <c r="H25" s="11" t="s">
        <v>43</v>
      </c>
      <c r="I25" s="4">
        <v>0.5205833333333334</v>
      </c>
      <c r="J25" s="4">
        <v>79.361583333333328</v>
      </c>
      <c r="K25" s="4">
        <v>2.7399999999999998</v>
      </c>
      <c r="L25" s="4">
        <v>613.22317620000001</v>
      </c>
      <c r="M25" s="4">
        <v>23.492999999999999</v>
      </c>
      <c r="N25" s="4">
        <v>23590.828995600001</v>
      </c>
      <c r="O25" s="4">
        <v>1</v>
      </c>
      <c r="P25" s="4">
        <v>9.9999999999999992E-2</v>
      </c>
      <c r="Q25" s="4">
        <v>1337.7999999999997</v>
      </c>
      <c r="R25" s="4"/>
    </row>
    <row r="26" spans="1:19" x14ac:dyDescent="0.35">
      <c r="A26" s="10" t="s">
        <v>19</v>
      </c>
      <c r="B26" s="10" t="s">
        <v>22</v>
      </c>
      <c r="C26" s="10" t="s">
        <v>41</v>
      </c>
      <c r="D26" s="10">
        <v>23</v>
      </c>
      <c r="E26" s="10">
        <v>18</v>
      </c>
      <c r="F26" s="10">
        <v>17500</v>
      </c>
      <c r="G26" s="10">
        <v>2309</v>
      </c>
      <c r="H26" s="11" t="s">
        <v>44</v>
      </c>
      <c r="I26" s="4">
        <v>1.1926666666666668</v>
      </c>
      <c r="J26" s="4">
        <v>52.39575</v>
      </c>
      <c r="K26" s="4">
        <v>2.5599999999999996</v>
      </c>
      <c r="L26" s="4">
        <v>928.67306179999991</v>
      </c>
      <c r="M26" s="4">
        <v>20.804500000000001</v>
      </c>
      <c r="N26" s="4">
        <v>26846.880819499998</v>
      </c>
      <c r="O26" s="4">
        <v>18</v>
      </c>
      <c r="P26" s="4">
        <v>1.8000000000000005</v>
      </c>
      <c r="Q26" s="4">
        <v>2145.6777780000002</v>
      </c>
      <c r="R26" s="4">
        <v>30864.858823999999</v>
      </c>
      <c r="S26">
        <v>0.28303324223791565</v>
      </c>
    </row>
    <row r="27" spans="1:19" x14ac:dyDescent="0.35">
      <c r="A27" s="10" t="s">
        <v>19</v>
      </c>
      <c r="B27" s="10" t="s">
        <v>22</v>
      </c>
      <c r="C27" s="10" t="s">
        <v>41</v>
      </c>
      <c r="D27" s="10">
        <v>23</v>
      </c>
      <c r="E27" s="10">
        <v>18</v>
      </c>
      <c r="F27" s="10">
        <v>20000</v>
      </c>
      <c r="G27" s="10">
        <v>2309</v>
      </c>
      <c r="H27" s="11" t="s">
        <v>32</v>
      </c>
      <c r="I27" s="4">
        <v>0.75041666666666673</v>
      </c>
      <c r="J27" s="4">
        <v>76.188416666666669</v>
      </c>
      <c r="K27" s="4">
        <v>2.5</v>
      </c>
      <c r="L27" s="4">
        <v>447.683645125</v>
      </c>
      <c r="M27" s="4">
        <v>22.411499999999997</v>
      </c>
      <c r="N27" s="4">
        <v>50451.817258874995</v>
      </c>
      <c r="O27" s="4">
        <v>9</v>
      </c>
      <c r="P27" s="4">
        <v>0.90000000000000024</v>
      </c>
      <c r="Q27" s="4">
        <v>991.12222199999997</v>
      </c>
      <c r="R27" s="4">
        <v>70957.8125</v>
      </c>
      <c r="S27">
        <v>0.60373160815130433</v>
      </c>
    </row>
    <row r="28" spans="1:19" x14ac:dyDescent="0.35">
      <c r="A28" s="10" t="s">
        <v>19</v>
      </c>
      <c r="B28" s="10" t="s">
        <v>22</v>
      </c>
      <c r="C28" s="10" t="s">
        <v>41</v>
      </c>
      <c r="D28" s="10">
        <v>23</v>
      </c>
      <c r="E28" s="10">
        <v>18</v>
      </c>
      <c r="F28" s="10">
        <v>20000</v>
      </c>
      <c r="G28" s="10">
        <v>2309</v>
      </c>
      <c r="H28" s="11" t="s">
        <v>33</v>
      </c>
      <c r="I28" s="4">
        <v>0.753</v>
      </c>
      <c r="J28" s="4">
        <v>73.908083333333323</v>
      </c>
      <c r="K28" s="4">
        <v>2.6714285714285717</v>
      </c>
      <c r="L28" s="4">
        <v>728.92554357142865</v>
      </c>
      <c r="M28" s="4">
        <v>19.005714285714287</v>
      </c>
      <c r="N28" s="4">
        <v>43706.833909571425</v>
      </c>
      <c r="O28" s="4">
        <v>5</v>
      </c>
      <c r="P28" s="4">
        <v>0.5</v>
      </c>
      <c r="Q28" s="4">
        <v>1785.1399999999996</v>
      </c>
      <c r="R28" s="4">
        <v>98662.525000000009</v>
      </c>
      <c r="S28">
        <v>0.66029188003752504</v>
      </c>
    </row>
    <row r="29" spans="1:19" x14ac:dyDescent="0.35">
      <c r="A29" s="10" t="s">
        <v>19</v>
      </c>
      <c r="B29" s="10" t="s">
        <v>22</v>
      </c>
      <c r="C29" s="10" t="s">
        <v>41</v>
      </c>
      <c r="D29" s="10">
        <v>23</v>
      </c>
      <c r="E29" s="10">
        <v>19</v>
      </c>
      <c r="F29" s="10">
        <v>20000</v>
      </c>
      <c r="G29" s="10">
        <v>2311</v>
      </c>
      <c r="H29" s="11" t="s">
        <v>40</v>
      </c>
      <c r="I29" s="4">
        <v>1.0509999999999999</v>
      </c>
      <c r="J29" s="4">
        <v>22.207999999999998</v>
      </c>
      <c r="K29" s="4">
        <v>2.3909090909090907</v>
      </c>
      <c r="L29" s="4">
        <v>737.8788945454545</v>
      </c>
      <c r="M29" s="4">
        <v>31.168272727272726</v>
      </c>
      <c r="N29" s="4">
        <v>22364.533945636362</v>
      </c>
      <c r="O29" s="4">
        <v>22</v>
      </c>
      <c r="P29" s="4">
        <v>2.1999999999999997</v>
      </c>
      <c r="Q29" s="4">
        <v>1163.7181820000003</v>
      </c>
      <c r="R29" s="4">
        <v>26174.600000000002</v>
      </c>
      <c r="S29">
        <v>2.1562665729177019E-2</v>
      </c>
    </row>
    <row r="30" spans="1:19" x14ac:dyDescent="0.35">
      <c r="A30" s="10" t="s">
        <v>19</v>
      </c>
      <c r="B30" s="10" t="s">
        <v>22</v>
      </c>
      <c r="C30" s="10" t="s">
        <v>41</v>
      </c>
      <c r="D30" s="10">
        <v>23</v>
      </c>
      <c r="E30" s="10">
        <v>19</v>
      </c>
      <c r="F30" s="10">
        <v>20000</v>
      </c>
      <c r="G30" s="10">
        <v>2311</v>
      </c>
      <c r="H30" s="11" t="s">
        <v>22</v>
      </c>
      <c r="I30" s="4">
        <v>0.97291666666666676</v>
      </c>
      <c r="J30" s="4">
        <v>54.059833333333337</v>
      </c>
      <c r="K30" s="4">
        <v>1.39</v>
      </c>
      <c r="L30" s="4">
        <v>632.87150279999992</v>
      </c>
      <c r="M30" s="4">
        <v>36.095299999999995</v>
      </c>
      <c r="N30" s="4">
        <v>85397.300706900001</v>
      </c>
      <c r="O30" s="4">
        <v>18</v>
      </c>
      <c r="P30" s="4">
        <v>1.8000000000000005</v>
      </c>
      <c r="Q30" s="4">
        <v>1189.1611109999999</v>
      </c>
      <c r="R30" s="4">
        <v>33534.035294000001</v>
      </c>
      <c r="S30">
        <v>0.30456608288799908</v>
      </c>
    </row>
    <row r="31" spans="1:19" x14ac:dyDescent="0.35">
      <c r="A31" s="10" t="s">
        <v>19</v>
      </c>
      <c r="B31" s="10" t="s">
        <v>22</v>
      </c>
      <c r="C31" s="10" t="s">
        <v>41</v>
      </c>
      <c r="D31" s="10">
        <v>23</v>
      </c>
      <c r="E31" s="10">
        <v>19</v>
      </c>
      <c r="F31" s="10">
        <v>20000</v>
      </c>
      <c r="G31" s="10">
        <v>2311</v>
      </c>
      <c r="H31" s="11" t="s">
        <v>23</v>
      </c>
      <c r="I31" s="4">
        <v>2.0351666666666666</v>
      </c>
      <c r="J31" s="4">
        <v>26.517999999999997</v>
      </c>
      <c r="K31" s="4">
        <v>2.34</v>
      </c>
      <c r="L31" s="4">
        <v>878.05566199999998</v>
      </c>
      <c r="M31" s="4">
        <v>57.075099999999999</v>
      </c>
      <c r="N31" s="4">
        <v>22348.722401799998</v>
      </c>
      <c r="O31" s="4">
        <v>23</v>
      </c>
      <c r="P31" s="4">
        <v>2.3000000000000003</v>
      </c>
      <c r="Q31" s="4">
        <v>1249.0565220000003</v>
      </c>
      <c r="R31" s="4">
        <v>24700.359090999995</v>
      </c>
      <c r="S31">
        <v>2.2317217258541647E-2</v>
      </c>
    </row>
    <row r="32" spans="1:19" x14ac:dyDescent="0.35">
      <c r="A32" s="10" t="s">
        <v>19</v>
      </c>
      <c r="B32" s="10" t="s">
        <v>22</v>
      </c>
      <c r="C32" s="10" t="s">
        <v>41</v>
      </c>
      <c r="D32" s="10">
        <v>23</v>
      </c>
      <c r="E32" s="10">
        <v>19</v>
      </c>
      <c r="F32" s="10">
        <v>20000</v>
      </c>
      <c r="G32" s="10">
        <v>2311</v>
      </c>
      <c r="H32" s="11" t="s">
        <v>24</v>
      </c>
      <c r="I32" s="4">
        <v>1.0879166666666666</v>
      </c>
      <c r="J32" s="4">
        <v>34.775750000000002</v>
      </c>
      <c r="K32" s="4">
        <v>2.1666666666666665</v>
      </c>
      <c r="L32" s="4">
        <v>912.52144533333353</v>
      </c>
      <c r="M32" s="4">
        <v>36.605999999999995</v>
      </c>
      <c r="N32" s="4">
        <v>19881.76076411111</v>
      </c>
      <c r="O32" s="4">
        <v>21</v>
      </c>
      <c r="P32" s="4">
        <v>2.1000000000000005</v>
      </c>
      <c r="Q32" s="4">
        <v>1123.080952</v>
      </c>
      <c r="R32" s="4">
        <v>28219.855</v>
      </c>
      <c r="S32">
        <v>2.4013274618635092E-2</v>
      </c>
    </row>
    <row r="33" spans="1:19" x14ac:dyDescent="0.35">
      <c r="A33" s="10" t="s">
        <v>19</v>
      </c>
      <c r="B33" s="10" t="s">
        <v>22</v>
      </c>
      <c r="C33" s="10" t="s">
        <v>41</v>
      </c>
      <c r="D33" s="10">
        <v>23</v>
      </c>
      <c r="E33" s="10">
        <v>20</v>
      </c>
      <c r="F33" s="10">
        <v>20000</v>
      </c>
      <c r="G33" s="10">
        <v>2312</v>
      </c>
      <c r="H33" s="11" t="s">
        <v>40</v>
      </c>
      <c r="I33" s="4">
        <v>1.8502500000000002</v>
      </c>
      <c r="J33" s="4">
        <v>38.066250000000004</v>
      </c>
      <c r="K33" s="4">
        <v>2.1727272727272724</v>
      </c>
      <c r="L33" s="4">
        <v>753.16264209090912</v>
      </c>
      <c r="M33" s="4">
        <v>44.287545454545459</v>
      </c>
      <c r="N33" s="4">
        <v>32122.326655272733</v>
      </c>
      <c r="O33" s="4">
        <v>25</v>
      </c>
      <c r="P33" s="4">
        <v>2.5</v>
      </c>
      <c r="Q33" s="4">
        <v>1304.8879999999997</v>
      </c>
      <c r="R33" s="4">
        <v>21998.637500000008</v>
      </c>
      <c r="S33">
        <v>4.068809157408116E-2</v>
      </c>
    </row>
    <row r="34" spans="1:19" x14ac:dyDescent="0.35">
      <c r="A34" s="10" t="s">
        <v>19</v>
      </c>
      <c r="B34" s="10" t="s">
        <v>22</v>
      </c>
      <c r="C34" s="10" t="s">
        <v>41</v>
      </c>
      <c r="D34" s="10">
        <v>23</v>
      </c>
      <c r="E34" s="10">
        <v>20</v>
      </c>
      <c r="F34" s="10">
        <v>20000</v>
      </c>
      <c r="G34" s="10">
        <v>2312</v>
      </c>
      <c r="H34" s="11" t="s">
        <v>22</v>
      </c>
      <c r="I34" s="4">
        <v>1.0964166666666668</v>
      </c>
      <c r="J34" s="4">
        <v>41.198</v>
      </c>
      <c r="K34" s="4">
        <v>2.2454545454545447</v>
      </c>
      <c r="L34" s="4">
        <v>630.92543336363633</v>
      </c>
      <c r="M34" s="4">
        <v>32.131272727272723</v>
      </c>
      <c r="N34" s="4">
        <v>28034.715096363638</v>
      </c>
      <c r="O34" s="4">
        <v>24</v>
      </c>
      <c r="P34" s="4">
        <v>2.3999999999999995</v>
      </c>
      <c r="Q34" s="4">
        <v>1072.1708330000001</v>
      </c>
      <c r="R34" s="4">
        <v>24080.434783000001</v>
      </c>
      <c r="S34">
        <v>4.4826290677080861E-2</v>
      </c>
    </row>
    <row r="35" spans="1:19" x14ac:dyDescent="0.35">
      <c r="A35" s="10" t="s">
        <v>19</v>
      </c>
      <c r="B35" s="10" t="s">
        <v>22</v>
      </c>
      <c r="C35" s="10" t="s">
        <v>41</v>
      </c>
      <c r="D35" s="10">
        <v>23</v>
      </c>
      <c r="E35" s="10">
        <v>20</v>
      </c>
      <c r="F35" s="10">
        <v>20000</v>
      </c>
      <c r="G35" s="10">
        <v>2312</v>
      </c>
      <c r="H35" s="11" t="s">
        <v>23</v>
      </c>
      <c r="I35" s="4">
        <v>1.0260833333333332</v>
      </c>
      <c r="J35" s="4">
        <v>33.949333333333335</v>
      </c>
      <c r="K35" s="4">
        <v>2.5909090909090904</v>
      </c>
      <c r="L35" s="4">
        <v>546.82575009090908</v>
      </c>
      <c r="M35" s="4">
        <v>32.461909090909096</v>
      </c>
      <c r="N35" s="4">
        <v>23405.55873472727</v>
      </c>
      <c r="O35" s="4">
        <v>27</v>
      </c>
      <c r="P35" s="4">
        <v>2.6999999999999997</v>
      </c>
      <c r="Q35" s="4">
        <v>1015.207407</v>
      </c>
      <c r="R35" s="4">
        <v>21303.484614999998</v>
      </c>
      <c r="S35">
        <v>4.3224722311164074E-2</v>
      </c>
    </row>
    <row r="36" spans="1:19" x14ac:dyDescent="0.35">
      <c r="A36" s="12" t="s">
        <v>19</v>
      </c>
      <c r="B36" s="12" t="s">
        <v>22</v>
      </c>
      <c r="C36" s="12" t="s">
        <v>41</v>
      </c>
      <c r="D36" s="12">
        <v>23</v>
      </c>
      <c r="E36" s="12">
        <v>20</v>
      </c>
      <c r="F36" s="12">
        <v>20000</v>
      </c>
      <c r="G36" s="12">
        <v>2312</v>
      </c>
      <c r="H36" s="13" t="s">
        <v>24</v>
      </c>
      <c r="I36" s="5">
        <v>1.3799166666666665</v>
      </c>
      <c r="J36" s="5">
        <v>32.886666666666663</v>
      </c>
      <c r="K36" s="5">
        <v>2.4000000000000004</v>
      </c>
      <c r="L36" s="5">
        <v>568.55572758333335</v>
      </c>
      <c r="M36" s="5">
        <v>39.64008333333333</v>
      </c>
      <c r="N36" s="5">
        <v>26175.638325666663</v>
      </c>
      <c r="O36" s="5">
        <v>26</v>
      </c>
      <c r="P36" s="5">
        <v>2.6000000000000005</v>
      </c>
      <c r="Q36" s="5">
        <v>939.4692309999997</v>
      </c>
      <c r="R36" s="5">
        <v>22544.292000000005</v>
      </c>
      <c r="S36" s="1">
        <v>3.6842078803590729E-2</v>
      </c>
    </row>
    <row r="37" spans="1:19" x14ac:dyDescent="0.35">
      <c r="H37" s="6" t="s">
        <v>35</v>
      </c>
      <c r="I37">
        <f t="shared" ref="I37:S37" si="5">COUNT(I23:I36)</f>
        <v>14</v>
      </c>
      <c r="J37">
        <f t="shared" si="5"/>
        <v>14</v>
      </c>
      <c r="K37">
        <f t="shared" si="5"/>
        <v>14</v>
      </c>
      <c r="L37">
        <f t="shared" si="5"/>
        <v>14</v>
      </c>
      <c r="M37">
        <f t="shared" si="5"/>
        <v>14</v>
      </c>
      <c r="N37">
        <f t="shared" si="5"/>
        <v>14</v>
      </c>
      <c r="O37">
        <f t="shared" si="5"/>
        <v>14</v>
      </c>
      <c r="P37">
        <f t="shared" si="5"/>
        <v>14</v>
      </c>
      <c r="Q37">
        <f t="shared" si="5"/>
        <v>14</v>
      </c>
      <c r="R37">
        <f t="shared" si="5"/>
        <v>13</v>
      </c>
      <c r="S37">
        <f t="shared" si="5"/>
        <v>13</v>
      </c>
    </row>
    <row r="38" spans="1:19" x14ac:dyDescent="0.35">
      <c r="H38" s="6" t="s">
        <v>36</v>
      </c>
      <c r="I38" s="4">
        <f t="shared" ref="I38:S38" si="6">AVERAGE(I23:I36)</f>
        <v>1.038154761904762</v>
      </c>
      <c r="J38" s="4">
        <f t="shared" si="6"/>
        <v>49.855363095238097</v>
      </c>
      <c r="K38" s="4">
        <f t="shared" si="6"/>
        <v>2.2396853741496598</v>
      </c>
      <c r="L38" s="4">
        <f t="shared" si="6"/>
        <v>678.36884802707175</v>
      </c>
      <c r="M38" s="4">
        <f t="shared" si="6"/>
        <v>31.110889115646255</v>
      </c>
      <c r="N38" s="4">
        <f t="shared" si="6"/>
        <v>35434.575263510655</v>
      </c>
      <c r="O38" s="4">
        <f t="shared" si="6"/>
        <v>17.571428571428573</v>
      </c>
      <c r="P38" s="4">
        <f t="shared" si="6"/>
        <v>1.7571428571428573</v>
      </c>
      <c r="Q38" s="4">
        <f t="shared" si="6"/>
        <v>1254.8325218571429</v>
      </c>
      <c r="R38" s="4">
        <f t="shared" si="6"/>
        <v>38090.311379999999</v>
      </c>
      <c r="S38" s="4">
        <f t="shared" si="6"/>
        <v>0.21630343753495163</v>
      </c>
    </row>
    <row r="39" spans="1:19" x14ac:dyDescent="0.35">
      <c r="H39" s="8" t="s">
        <v>37</v>
      </c>
      <c r="I39" s="9">
        <f t="shared" ref="I39:S39" si="7">STDEVA(I23:I36)</f>
        <v>0.48266493998613469</v>
      </c>
      <c r="J39" s="9">
        <f t="shared" si="7"/>
        <v>19.600714583623787</v>
      </c>
      <c r="K39" s="9">
        <f t="shared" si="7"/>
        <v>0.42650677421558297</v>
      </c>
      <c r="L39" s="9">
        <f t="shared" si="7"/>
        <v>149.37397792799317</v>
      </c>
      <c r="M39" s="9">
        <f t="shared" si="7"/>
        <v>11.134652086397326</v>
      </c>
      <c r="N39" s="9">
        <f t="shared" si="7"/>
        <v>18225.420063967416</v>
      </c>
      <c r="O39" s="9">
        <f t="shared" si="7"/>
        <v>8.1779655709180439</v>
      </c>
      <c r="P39" s="9">
        <f t="shared" si="7"/>
        <v>0.81779655709180454</v>
      </c>
      <c r="Q39" s="9">
        <f t="shared" si="7"/>
        <v>331.75436172392051</v>
      </c>
      <c r="R39" s="9">
        <f t="shared" si="7"/>
        <v>23305.920813135952</v>
      </c>
      <c r="S39" s="9">
        <f t="shared" si="7"/>
        <v>0.232189837670534</v>
      </c>
    </row>
    <row r="40" spans="1:19" x14ac:dyDescent="0.35">
      <c r="H40" s="6" t="s">
        <v>38</v>
      </c>
      <c r="I40" s="4">
        <f>I38-3*I39</f>
        <v>-0.4098400580536421</v>
      </c>
      <c r="J40" s="4">
        <f t="shared" ref="J40:S40" si="8">J38-3*J39</f>
        <v>-8.946780655633269</v>
      </c>
      <c r="K40" s="4">
        <f t="shared" si="8"/>
        <v>0.96016505150291098</v>
      </c>
      <c r="L40" s="4">
        <f t="shared" si="8"/>
        <v>230.24691424309225</v>
      </c>
      <c r="M40" s="4">
        <f t="shared" si="8"/>
        <v>-2.2930671435457235</v>
      </c>
      <c r="N40" s="4">
        <f t="shared" si="8"/>
        <v>-19241.684928391594</v>
      </c>
      <c r="O40" s="4">
        <f t="shared" si="8"/>
        <v>-6.9624681413255587</v>
      </c>
      <c r="P40" s="4">
        <f t="shared" si="8"/>
        <v>-0.69624681413255618</v>
      </c>
      <c r="Q40" s="4">
        <f t="shared" si="8"/>
        <v>259.56943668538133</v>
      </c>
      <c r="R40" s="4">
        <f t="shared" si="8"/>
        <v>-31827.45105940786</v>
      </c>
      <c r="S40" s="4">
        <f t="shared" si="8"/>
        <v>-0.48026607547665034</v>
      </c>
    </row>
    <row r="41" spans="1:19" x14ac:dyDescent="0.35">
      <c r="H41" s="6" t="s">
        <v>39</v>
      </c>
      <c r="I41" s="4">
        <f>I38+3*I39</f>
        <v>2.4861495818631658</v>
      </c>
      <c r="J41" s="4">
        <f t="shared" ref="J41:S41" si="9">J38+3*J39</f>
        <v>108.65750684610947</v>
      </c>
      <c r="K41" s="4">
        <f t="shared" si="9"/>
        <v>3.5192056967964085</v>
      </c>
      <c r="L41" s="4">
        <f t="shared" si="9"/>
        <v>1126.4907818110512</v>
      </c>
      <c r="M41" s="4">
        <f t="shared" si="9"/>
        <v>64.514845374838231</v>
      </c>
      <c r="N41" s="4">
        <f t="shared" si="9"/>
        <v>90110.835455412904</v>
      </c>
      <c r="O41" s="4">
        <f t="shared" si="9"/>
        <v>42.105325284182705</v>
      </c>
      <c r="P41" s="4">
        <f t="shared" si="9"/>
        <v>4.2105325284182706</v>
      </c>
      <c r="Q41" s="4">
        <f t="shared" si="9"/>
        <v>2250.0956070289044</v>
      </c>
      <c r="R41" s="4">
        <f t="shared" si="9"/>
        <v>108008.07381940786</v>
      </c>
      <c r="S41" s="4">
        <f t="shared" si="9"/>
        <v>0.9128729505465536</v>
      </c>
    </row>
    <row r="43" spans="1:19" x14ac:dyDescent="0.35">
      <c r="A43" t="s">
        <v>19</v>
      </c>
      <c r="B43" t="s">
        <v>22</v>
      </c>
      <c r="C43" t="s">
        <v>41</v>
      </c>
      <c r="D43">
        <v>30</v>
      </c>
      <c r="E43">
        <v>18</v>
      </c>
      <c r="F43">
        <v>17500</v>
      </c>
      <c r="G43">
        <v>2309</v>
      </c>
      <c r="H43" s="3" t="s">
        <v>45</v>
      </c>
      <c r="I43" s="4">
        <v>2.8578333333333337</v>
      </c>
      <c r="J43" s="4">
        <v>32.668749999999996</v>
      </c>
      <c r="K43" s="4">
        <v>4.29</v>
      </c>
      <c r="L43" s="4">
        <v>768.95239959999992</v>
      </c>
      <c r="M43" s="4">
        <v>41.347200000000001</v>
      </c>
      <c r="N43" s="4">
        <v>19397.824379399997</v>
      </c>
      <c r="O43" s="4">
        <v>21</v>
      </c>
      <c r="P43" s="4">
        <v>2.1000000000000005</v>
      </c>
      <c r="Q43" s="4">
        <v>2439.1809519999997</v>
      </c>
      <c r="R43" s="4">
        <v>25995.950000000008</v>
      </c>
      <c r="S43">
        <v>0.14379266068676139</v>
      </c>
    </row>
    <row r="44" spans="1:19" x14ac:dyDescent="0.35">
      <c r="A44" s="10" t="s">
        <v>19</v>
      </c>
      <c r="B44" s="10" t="s">
        <v>22</v>
      </c>
      <c r="C44" s="10" t="s">
        <v>41</v>
      </c>
      <c r="D44" s="10">
        <v>30</v>
      </c>
      <c r="E44" s="10">
        <v>18</v>
      </c>
      <c r="F44" s="10">
        <v>17500</v>
      </c>
      <c r="G44" s="10">
        <v>2309</v>
      </c>
      <c r="H44" s="11" t="s">
        <v>44</v>
      </c>
      <c r="I44" s="4">
        <v>2.3873333333333333</v>
      </c>
      <c r="J44" s="4">
        <v>35.746583333333341</v>
      </c>
      <c r="K44" s="4">
        <v>3.3545454545454545</v>
      </c>
      <c r="L44" s="4">
        <v>797.75492681818184</v>
      </c>
      <c r="M44" s="4">
        <v>32.163999999999994</v>
      </c>
      <c r="N44" s="4">
        <v>24447.554906727277</v>
      </c>
      <c r="O44" s="4">
        <v>21</v>
      </c>
      <c r="P44" s="4">
        <v>2.1000000000000005</v>
      </c>
      <c r="Q44" s="4">
        <v>1842.8952380000001</v>
      </c>
      <c r="R44" s="4">
        <v>26687.025000000005</v>
      </c>
      <c r="S44">
        <v>0.19601422677141411</v>
      </c>
    </row>
    <row r="45" spans="1:19" x14ac:dyDescent="0.35">
      <c r="A45" s="10" t="s">
        <v>19</v>
      </c>
      <c r="B45" s="10" t="s">
        <v>22</v>
      </c>
      <c r="C45" s="10" t="s">
        <v>41</v>
      </c>
      <c r="D45" s="10">
        <v>30</v>
      </c>
      <c r="E45" s="10">
        <v>19</v>
      </c>
      <c r="F45" s="10">
        <v>20000</v>
      </c>
      <c r="G45" s="10">
        <v>2311</v>
      </c>
      <c r="H45" s="11" t="s">
        <v>40</v>
      </c>
      <c r="I45" s="4">
        <v>3.422333333333333</v>
      </c>
      <c r="J45" s="4">
        <v>17.862916666666663</v>
      </c>
      <c r="K45" s="4">
        <v>2.2000000000000002</v>
      </c>
      <c r="L45" s="4">
        <v>819.37563624999973</v>
      </c>
      <c r="M45" s="4">
        <v>89.957916666666677</v>
      </c>
      <c r="N45" s="4">
        <v>26992.760637166666</v>
      </c>
      <c r="O45" s="4">
        <v>19</v>
      </c>
      <c r="P45" s="4">
        <v>1.8999999999999997</v>
      </c>
      <c r="Q45" s="4">
        <v>1496.4578949999998</v>
      </c>
      <c r="R45" s="4">
        <v>29726.111111000002</v>
      </c>
      <c r="S45">
        <v>4.378088176750998E-2</v>
      </c>
    </row>
    <row r="46" spans="1:19" x14ac:dyDescent="0.35">
      <c r="A46" s="10" t="s">
        <v>19</v>
      </c>
      <c r="B46" s="10" t="s">
        <v>22</v>
      </c>
      <c r="C46" s="10" t="s">
        <v>41</v>
      </c>
      <c r="D46" s="10">
        <v>30</v>
      </c>
      <c r="E46" s="10">
        <v>19</v>
      </c>
      <c r="F46" s="10">
        <v>20000</v>
      </c>
      <c r="G46" s="10">
        <v>2311</v>
      </c>
      <c r="H46" s="11" t="s">
        <v>22</v>
      </c>
      <c r="I46" s="4">
        <v>2.6105</v>
      </c>
      <c r="J46" s="4">
        <v>26.500250000000005</v>
      </c>
      <c r="K46" s="4">
        <v>2.3272727272727276</v>
      </c>
      <c r="L46" s="4">
        <v>706.86373818181823</v>
      </c>
      <c r="M46" s="4">
        <v>77.729636363636359</v>
      </c>
      <c r="N46" s="4">
        <v>25270.994173272724</v>
      </c>
      <c r="O46" s="4">
        <v>20</v>
      </c>
      <c r="P46" s="4">
        <v>2</v>
      </c>
      <c r="Q46" s="4">
        <v>1174.7350000000001</v>
      </c>
      <c r="R46" s="4">
        <v>28761.705263</v>
      </c>
      <c r="S46">
        <v>2.1911989257336343E-2</v>
      </c>
    </row>
    <row r="47" spans="1:19" x14ac:dyDescent="0.35">
      <c r="A47" s="10" t="s">
        <v>19</v>
      </c>
      <c r="B47" s="10" t="s">
        <v>22</v>
      </c>
      <c r="C47" s="10" t="s">
        <v>41</v>
      </c>
      <c r="D47" s="10">
        <v>30</v>
      </c>
      <c r="E47" s="10">
        <v>19</v>
      </c>
      <c r="F47" s="10">
        <v>20000</v>
      </c>
      <c r="G47" s="10">
        <v>2311</v>
      </c>
      <c r="H47" s="11" t="s">
        <v>23</v>
      </c>
      <c r="I47" s="4">
        <v>3.7871666666666672</v>
      </c>
      <c r="J47" s="4">
        <v>23.132249999999999</v>
      </c>
      <c r="K47" s="4">
        <v>2.9000000000000004</v>
      </c>
      <c r="L47" s="4">
        <v>777.54746209090911</v>
      </c>
      <c r="M47" s="4">
        <v>83.212727272727292</v>
      </c>
      <c r="N47" s="4">
        <v>19340.147190454547</v>
      </c>
      <c r="O47" s="4">
        <v>23</v>
      </c>
      <c r="P47" s="4">
        <v>2.3000000000000003</v>
      </c>
      <c r="Q47" s="4">
        <v>1411.3173910000003</v>
      </c>
      <c r="R47" s="4">
        <v>24154.690909000001</v>
      </c>
      <c r="S47">
        <v>4.8427900864933773E-2</v>
      </c>
    </row>
    <row r="48" spans="1:19" x14ac:dyDescent="0.35">
      <c r="A48" t="s">
        <v>19</v>
      </c>
      <c r="B48" t="s">
        <v>22</v>
      </c>
      <c r="C48" t="s">
        <v>41</v>
      </c>
      <c r="D48">
        <v>30</v>
      </c>
      <c r="E48">
        <v>19</v>
      </c>
      <c r="F48">
        <v>20000</v>
      </c>
      <c r="G48">
        <v>2311</v>
      </c>
      <c r="H48" s="3" t="s">
        <v>24</v>
      </c>
      <c r="I48" s="4">
        <v>2.3166666666666664</v>
      </c>
      <c r="J48" s="4">
        <v>30.323833333333329</v>
      </c>
      <c r="K48" s="4">
        <v>1.8272727272727274</v>
      </c>
      <c r="L48" s="4">
        <v>736.02595436363652</v>
      </c>
      <c r="M48" s="4">
        <v>78.00536363636364</v>
      </c>
      <c r="N48" s="4">
        <v>32573.850548454549</v>
      </c>
      <c r="O48" s="4">
        <v>18</v>
      </c>
      <c r="P48" s="4">
        <v>1.8000000000000005</v>
      </c>
      <c r="Q48" s="4">
        <v>1127.7277780000002</v>
      </c>
      <c r="R48" s="4">
        <v>32771.041176000006</v>
      </c>
      <c r="S48">
        <v>3.7176157751043451E-2</v>
      </c>
    </row>
    <row r="49" spans="1:19" x14ac:dyDescent="0.35">
      <c r="A49" t="s">
        <v>19</v>
      </c>
      <c r="B49" t="s">
        <v>22</v>
      </c>
      <c r="C49" t="s">
        <v>41</v>
      </c>
      <c r="D49">
        <v>30</v>
      </c>
      <c r="E49">
        <v>20</v>
      </c>
      <c r="F49">
        <v>20000</v>
      </c>
      <c r="G49">
        <v>2312</v>
      </c>
      <c r="H49" s="3" t="s">
        <v>40</v>
      </c>
      <c r="I49" s="4">
        <v>3.2976666666666667</v>
      </c>
      <c r="J49" s="4">
        <v>15.4915</v>
      </c>
      <c r="K49" s="4">
        <v>3.1083333333333329</v>
      </c>
      <c r="L49" s="4">
        <v>822.19293941666672</v>
      </c>
      <c r="M49" s="4">
        <v>53.756999999999998</v>
      </c>
      <c r="N49" s="4">
        <v>18252.358609083331</v>
      </c>
      <c r="O49" s="4">
        <v>27</v>
      </c>
      <c r="P49" s="4">
        <v>2.6999999999999997</v>
      </c>
      <c r="Q49" s="4">
        <v>1721.8185190000002</v>
      </c>
      <c r="R49" s="4">
        <v>20130.403846000001</v>
      </c>
      <c r="S49">
        <v>6.0784307549327524E-2</v>
      </c>
    </row>
    <row r="50" spans="1:19" x14ac:dyDescent="0.35">
      <c r="A50" t="s">
        <v>19</v>
      </c>
      <c r="B50" t="s">
        <v>22</v>
      </c>
      <c r="C50" t="s">
        <v>41</v>
      </c>
      <c r="D50">
        <v>30</v>
      </c>
      <c r="E50">
        <v>20</v>
      </c>
      <c r="F50">
        <v>20000</v>
      </c>
      <c r="G50">
        <v>2312</v>
      </c>
      <c r="H50" s="3" t="s">
        <v>22</v>
      </c>
      <c r="I50" s="4">
        <v>1.3809166666666666</v>
      </c>
      <c r="J50" s="4">
        <v>25.987500000000008</v>
      </c>
      <c r="K50" s="4">
        <v>1.7</v>
      </c>
      <c r="L50" s="4">
        <v>666.83276708333335</v>
      </c>
      <c r="M50" s="4">
        <v>45.852083333333333</v>
      </c>
      <c r="N50" s="4">
        <v>45592.215536416676</v>
      </c>
      <c r="O50" s="4">
        <v>20</v>
      </c>
      <c r="P50" s="4">
        <v>2</v>
      </c>
      <c r="Q50" s="4">
        <v>1071.2900000000002</v>
      </c>
      <c r="R50" s="4">
        <v>28621.878947000001</v>
      </c>
      <c r="S50">
        <v>8.1479327626286624E-2</v>
      </c>
    </row>
    <row r="51" spans="1:19" x14ac:dyDescent="0.35">
      <c r="A51" t="s">
        <v>19</v>
      </c>
      <c r="B51" t="s">
        <v>22</v>
      </c>
      <c r="C51" t="s">
        <v>41</v>
      </c>
      <c r="D51">
        <v>30</v>
      </c>
      <c r="E51">
        <v>20</v>
      </c>
      <c r="F51">
        <v>20000</v>
      </c>
      <c r="G51">
        <v>2312</v>
      </c>
      <c r="H51" s="3" t="s">
        <v>23</v>
      </c>
      <c r="I51" s="4">
        <v>2.2529166666666662</v>
      </c>
      <c r="J51" s="4">
        <v>21.420249999999996</v>
      </c>
      <c r="K51" s="4">
        <v>4.0909090909090908</v>
      </c>
      <c r="L51" s="4">
        <v>515.46658563636367</v>
      </c>
      <c r="M51" s="4">
        <v>51.633363636363633</v>
      </c>
      <c r="N51" s="4">
        <v>15978.613957</v>
      </c>
      <c r="O51" s="4">
        <v>31</v>
      </c>
      <c r="P51" s="4">
        <v>3.100000000000001</v>
      </c>
      <c r="Q51" s="4">
        <v>833.17419399999983</v>
      </c>
      <c r="R51" s="4">
        <v>18503.266666999996</v>
      </c>
      <c r="S51">
        <v>6.2608320654139002E-2</v>
      </c>
    </row>
    <row r="52" spans="1:19" x14ac:dyDescent="0.35">
      <c r="A52" s="1" t="s">
        <v>19</v>
      </c>
      <c r="B52" s="1" t="s">
        <v>22</v>
      </c>
      <c r="C52" s="1" t="s">
        <v>41</v>
      </c>
      <c r="D52" s="1">
        <v>30</v>
      </c>
      <c r="E52" s="1">
        <v>20</v>
      </c>
      <c r="F52" s="1">
        <v>20000</v>
      </c>
      <c r="G52" s="1">
        <v>2312</v>
      </c>
      <c r="H52" s="2" t="s">
        <v>24</v>
      </c>
      <c r="I52" s="5">
        <v>1.7820833333333335</v>
      </c>
      <c r="J52" s="5">
        <v>24.019083333333338</v>
      </c>
      <c r="K52" s="5">
        <v>2.0727272727272728</v>
      </c>
      <c r="L52" s="5">
        <v>842.00961190909084</v>
      </c>
      <c r="M52" s="5">
        <v>49.667181818181824</v>
      </c>
      <c r="N52" s="5">
        <v>28828.458660363631</v>
      </c>
      <c r="O52" s="5">
        <v>22</v>
      </c>
      <c r="P52" s="5">
        <v>2.1999999999999997</v>
      </c>
      <c r="Q52" s="5">
        <v>1027.640909</v>
      </c>
      <c r="R52" s="5">
        <v>26533.752381000009</v>
      </c>
      <c r="S52" s="1">
        <v>5.3025878176922683E-2</v>
      </c>
    </row>
    <row r="53" spans="1:19" x14ac:dyDescent="0.35">
      <c r="H53" s="6" t="s">
        <v>35</v>
      </c>
      <c r="I53">
        <f>COUNT(I43:I52)</f>
        <v>10</v>
      </c>
      <c r="J53">
        <f t="shared" ref="J53:S53" si="10">COUNT(J43:J52)</f>
        <v>10</v>
      </c>
      <c r="K53">
        <f t="shared" si="10"/>
        <v>10</v>
      </c>
      <c r="L53">
        <f t="shared" si="10"/>
        <v>10</v>
      </c>
      <c r="M53">
        <f t="shared" si="10"/>
        <v>10</v>
      </c>
      <c r="N53">
        <f t="shared" si="10"/>
        <v>10</v>
      </c>
      <c r="O53">
        <f t="shared" si="10"/>
        <v>10</v>
      </c>
      <c r="P53">
        <f t="shared" si="10"/>
        <v>10</v>
      </c>
      <c r="Q53">
        <f t="shared" si="10"/>
        <v>10</v>
      </c>
      <c r="R53">
        <f t="shared" si="10"/>
        <v>10</v>
      </c>
      <c r="S53">
        <f t="shared" si="10"/>
        <v>10</v>
      </c>
    </row>
    <row r="54" spans="1:19" x14ac:dyDescent="0.35">
      <c r="H54" s="6" t="s">
        <v>36</v>
      </c>
      <c r="I54" s="4">
        <f>AVERAGE(I43:I52)</f>
        <v>2.6095416666666669</v>
      </c>
      <c r="J54" s="4">
        <f t="shared" ref="J54:S54" si="11">AVERAGE(J43:J52)</f>
        <v>25.315291666666671</v>
      </c>
      <c r="K54" s="4">
        <f t="shared" si="11"/>
        <v>2.7871060606060607</v>
      </c>
      <c r="L54" s="4">
        <f t="shared" si="11"/>
        <v>745.30220213500002</v>
      </c>
      <c r="M54" s="4">
        <f t="shared" si="11"/>
        <v>60.332647272727272</v>
      </c>
      <c r="N54" s="4">
        <f t="shared" si="11"/>
        <v>25667.47785983394</v>
      </c>
      <c r="O54" s="4">
        <f t="shared" si="11"/>
        <v>22.2</v>
      </c>
      <c r="P54" s="4">
        <f t="shared" si="11"/>
        <v>2.2200000000000002</v>
      </c>
      <c r="Q54" s="4">
        <f t="shared" si="11"/>
        <v>1414.6237876</v>
      </c>
      <c r="R54" s="4">
        <f t="shared" si="11"/>
        <v>26188.58253</v>
      </c>
      <c r="S54" s="4">
        <f t="shared" si="11"/>
        <v>7.490016511056749E-2</v>
      </c>
    </row>
    <row r="55" spans="1:19" x14ac:dyDescent="0.35">
      <c r="H55" s="8" t="s">
        <v>37</v>
      </c>
      <c r="I55" s="9">
        <f>STDEVA(I43:I52)</f>
        <v>0.74826740641091116</v>
      </c>
      <c r="J55" s="9">
        <f t="shared" ref="J55:S55" si="12">STDEVA(J43:J52)</f>
        <v>6.3551259067393131</v>
      </c>
      <c r="K55" s="9">
        <f t="shared" si="12"/>
        <v>0.9168829375894878</v>
      </c>
      <c r="L55" s="9">
        <f t="shared" si="12"/>
        <v>97.551801803168175</v>
      </c>
      <c r="M55" s="9">
        <f t="shared" si="12"/>
        <v>20.03444321965905</v>
      </c>
      <c r="N55" s="9">
        <f t="shared" si="12"/>
        <v>8732.3694504735668</v>
      </c>
      <c r="O55" s="9">
        <f t="shared" si="12"/>
        <v>3.9665266081716095</v>
      </c>
      <c r="P55" s="9">
        <f t="shared" si="12"/>
        <v>0.39665266081716</v>
      </c>
      <c r="Q55" s="9">
        <f t="shared" si="12"/>
        <v>480.71516091698078</v>
      </c>
      <c r="R55" s="9">
        <f t="shared" si="12"/>
        <v>4329.3800012965567</v>
      </c>
      <c r="S55" s="9">
        <f t="shared" si="12"/>
        <v>5.3941271195200688E-2</v>
      </c>
    </row>
    <row r="56" spans="1:19" x14ac:dyDescent="0.35">
      <c r="H56" s="6" t="s">
        <v>38</v>
      </c>
      <c r="I56" s="4">
        <f>I54-3*I55</f>
        <v>0.36473944743393361</v>
      </c>
      <c r="J56" s="4">
        <f t="shared" ref="J56:S56" si="13">J54-3*J55</f>
        <v>6.2499139464487321</v>
      </c>
      <c r="K56" s="4">
        <f t="shared" si="13"/>
        <v>3.6457247837597517E-2</v>
      </c>
      <c r="L56" s="4">
        <f t="shared" si="13"/>
        <v>452.64679672549551</v>
      </c>
      <c r="M56" s="4">
        <f t="shared" si="13"/>
        <v>0.22931761375012627</v>
      </c>
      <c r="N56" s="4">
        <f t="shared" si="13"/>
        <v>-529.63049158675858</v>
      </c>
      <c r="O56" s="4">
        <f t="shared" si="13"/>
        <v>10.30042017548517</v>
      </c>
      <c r="P56" s="4">
        <f t="shared" si="13"/>
        <v>1.0300420175485203</v>
      </c>
      <c r="Q56" s="4">
        <f t="shared" si="13"/>
        <v>-27.521695150942378</v>
      </c>
      <c r="R56" s="4">
        <f t="shared" si="13"/>
        <v>13200.44252611033</v>
      </c>
      <c r="S56" s="4">
        <f t="shared" si="13"/>
        <v>-8.6923648475034559E-2</v>
      </c>
    </row>
    <row r="57" spans="1:19" x14ac:dyDescent="0.35">
      <c r="H57" s="6" t="s">
        <v>39</v>
      </c>
      <c r="I57" s="4">
        <f>I54+3*I55</f>
        <v>4.8543438858994001</v>
      </c>
      <c r="J57" s="4">
        <f t="shared" ref="J57:S57" si="14">J54+3*J55</f>
        <v>44.380669386884605</v>
      </c>
      <c r="K57" s="4">
        <f t="shared" si="14"/>
        <v>5.5377548733745243</v>
      </c>
      <c r="L57" s="4">
        <f t="shared" si="14"/>
        <v>1037.9576075445045</v>
      </c>
      <c r="M57" s="4">
        <f t="shared" si="14"/>
        <v>120.43597693170442</v>
      </c>
      <c r="N57" s="4">
        <f t="shared" si="14"/>
        <v>51864.586211254638</v>
      </c>
      <c r="O57" s="4">
        <f t="shared" si="14"/>
        <v>34.099579824514826</v>
      </c>
      <c r="P57" s="4">
        <f t="shared" si="14"/>
        <v>3.4099579824514801</v>
      </c>
      <c r="Q57" s="4">
        <f t="shared" si="14"/>
        <v>2856.7692703509424</v>
      </c>
      <c r="R57" s="4">
        <f t="shared" si="14"/>
        <v>39176.722533889668</v>
      </c>
      <c r="S57" s="4">
        <f t="shared" si="14"/>
        <v>0.23672397869616954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D861-88E6-499A-97DA-B579CD25D255}">
  <dimension ref="A1:S58"/>
  <sheetViews>
    <sheetView workbookViewId="0">
      <selection activeCell="B9" sqref="B9"/>
    </sheetView>
  </sheetViews>
  <sheetFormatPr defaultRowHeight="14.5" x14ac:dyDescent="0.35"/>
  <cols>
    <col min="8" max="8" width="8.7265625" style="3"/>
    <col min="9" max="9" width="8.81640625" bestFit="1" customWidth="1"/>
    <col min="10" max="13" width="8.90625" bestFit="1" customWidth="1"/>
    <col min="14" max="14" width="9.453125" bestFit="1" customWidth="1"/>
    <col min="15" max="17" width="8.90625" bestFit="1" customWidth="1"/>
    <col min="18" max="18" width="9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19</v>
      </c>
      <c r="B2" t="s">
        <v>49</v>
      </c>
      <c r="C2">
        <v>77</v>
      </c>
      <c r="D2">
        <v>16</v>
      </c>
      <c r="E2">
        <v>14</v>
      </c>
      <c r="F2">
        <v>22500</v>
      </c>
      <c r="G2">
        <v>2307</v>
      </c>
      <c r="H2" s="3" t="s">
        <v>29</v>
      </c>
      <c r="I2" s="4">
        <v>0.28050000000000003</v>
      </c>
      <c r="J2" s="4">
        <v>99.841250000000002</v>
      </c>
      <c r="K2" s="4"/>
      <c r="L2" s="4"/>
      <c r="M2" s="4"/>
      <c r="N2" s="4"/>
      <c r="O2" s="4">
        <v>0</v>
      </c>
      <c r="P2" s="4">
        <v>0</v>
      </c>
      <c r="Q2" s="4"/>
      <c r="R2" s="4"/>
    </row>
    <row r="3" spans="1:19" x14ac:dyDescent="0.35">
      <c r="A3" t="s">
        <v>19</v>
      </c>
      <c r="B3" t="s">
        <v>49</v>
      </c>
      <c r="C3">
        <v>77</v>
      </c>
      <c r="D3">
        <v>16</v>
      </c>
      <c r="E3">
        <v>14</v>
      </c>
      <c r="F3">
        <v>22500</v>
      </c>
      <c r="G3">
        <v>2307</v>
      </c>
      <c r="H3" s="3" t="s">
        <v>22</v>
      </c>
      <c r="I3" s="4">
        <v>0.25058333333333332</v>
      </c>
      <c r="J3" s="4">
        <v>100</v>
      </c>
      <c r="K3" s="4"/>
      <c r="L3" s="4"/>
      <c r="M3" s="4"/>
      <c r="N3" s="4"/>
      <c r="O3" s="4">
        <v>0</v>
      </c>
      <c r="P3" s="4">
        <v>0</v>
      </c>
      <c r="Q3" s="4"/>
      <c r="R3" s="4"/>
    </row>
    <row r="4" spans="1:19" x14ac:dyDescent="0.35">
      <c r="A4" t="s">
        <v>19</v>
      </c>
      <c r="B4" t="s">
        <v>49</v>
      </c>
      <c r="C4">
        <v>77</v>
      </c>
      <c r="D4">
        <v>16</v>
      </c>
      <c r="E4">
        <v>14</v>
      </c>
      <c r="F4">
        <v>22500</v>
      </c>
      <c r="G4">
        <v>2307</v>
      </c>
      <c r="H4" s="3" t="s">
        <v>24</v>
      </c>
      <c r="I4" s="4">
        <v>0.33741666666666664</v>
      </c>
      <c r="J4" s="4">
        <v>99.845166666666671</v>
      </c>
      <c r="K4" s="4">
        <v>0.4</v>
      </c>
      <c r="L4" s="4">
        <v>395.125</v>
      </c>
      <c r="M4" s="4">
        <v>12.771000000000001</v>
      </c>
      <c r="N4" s="4">
        <v>122829.9</v>
      </c>
      <c r="O4" s="4">
        <v>0</v>
      </c>
      <c r="P4" s="4">
        <v>0</v>
      </c>
      <c r="Q4" s="4"/>
      <c r="R4" s="4"/>
    </row>
    <row r="5" spans="1:19" x14ac:dyDescent="0.35">
      <c r="A5" s="10" t="s">
        <v>19</v>
      </c>
      <c r="B5" s="10" t="s">
        <v>49</v>
      </c>
      <c r="C5" s="10">
        <v>77</v>
      </c>
      <c r="D5" s="10">
        <v>16</v>
      </c>
      <c r="E5" s="10">
        <v>16</v>
      </c>
      <c r="F5" s="10">
        <v>22500</v>
      </c>
      <c r="G5" s="10">
        <v>2314</v>
      </c>
      <c r="H5" s="11" t="s">
        <v>46</v>
      </c>
      <c r="I5" s="4">
        <v>1.3049999999999999</v>
      </c>
      <c r="J5" s="4">
        <v>75.418166666666664</v>
      </c>
      <c r="K5" s="4">
        <v>2.8333333333333335</v>
      </c>
      <c r="L5" s="4">
        <v>903.72443516666669</v>
      </c>
      <c r="M5" s="4">
        <v>18.415833333333335</v>
      </c>
      <c r="N5" s="4">
        <v>28016.548473833333</v>
      </c>
      <c r="O5" s="4">
        <v>2</v>
      </c>
      <c r="P5" s="4">
        <v>0.19999999999999998</v>
      </c>
      <c r="Q5" s="4">
        <v>1749.2999999999995</v>
      </c>
      <c r="R5" s="4">
        <v>236658.60000000006</v>
      </c>
    </row>
    <row r="6" spans="1:19" x14ac:dyDescent="0.35">
      <c r="A6" t="s">
        <v>19</v>
      </c>
      <c r="B6" t="s">
        <v>49</v>
      </c>
      <c r="C6">
        <v>77</v>
      </c>
      <c r="D6">
        <v>16</v>
      </c>
      <c r="E6">
        <v>16</v>
      </c>
      <c r="F6">
        <v>22500</v>
      </c>
      <c r="G6">
        <v>2314</v>
      </c>
      <c r="H6" s="3" t="s">
        <v>47</v>
      </c>
      <c r="I6" s="4">
        <v>0.48425000000000001</v>
      </c>
      <c r="J6" s="4">
        <v>88.445333333333338</v>
      </c>
      <c r="K6" s="4">
        <v>1.6</v>
      </c>
      <c r="L6" s="4">
        <v>572.70121440000003</v>
      </c>
      <c r="M6" s="4">
        <v>15.344199999999997</v>
      </c>
      <c r="N6" s="4">
        <v>54804.005799999999</v>
      </c>
      <c r="O6" s="4">
        <v>0</v>
      </c>
      <c r="P6" s="4">
        <v>0</v>
      </c>
      <c r="Q6" s="4"/>
      <c r="R6" s="4"/>
    </row>
    <row r="7" spans="1:19" x14ac:dyDescent="0.35">
      <c r="A7" t="s">
        <v>19</v>
      </c>
      <c r="B7" t="s">
        <v>49</v>
      </c>
      <c r="C7">
        <v>77</v>
      </c>
      <c r="D7">
        <v>16</v>
      </c>
      <c r="E7">
        <v>16</v>
      </c>
      <c r="F7">
        <v>22500</v>
      </c>
      <c r="G7">
        <v>2314</v>
      </c>
      <c r="H7" s="3" t="s">
        <v>48</v>
      </c>
      <c r="I7" s="4">
        <v>0.51933333333333342</v>
      </c>
      <c r="J7" s="4">
        <v>80.57116666666667</v>
      </c>
      <c r="K7" s="4">
        <v>1.8166666666666664</v>
      </c>
      <c r="L7" s="4">
        <v>706.80675966666661</v>
      </c>
      <c r="M7" s="4">
        <v>18.691833333333335</v>
      </c>
      <c r="N7" s="4">
        <v>57023.976436166675</v>
      </c>
      <c r="O7" s="4">
        <v>0</v>
      </c>
      <c r="P7" s="4">
        <v>0</v>
      </c>
      <c r="Q7" s="4"/>
      <c r="R7" s="4"/>
    </row>
    <row r="8" spans="1:19" x14ac:dyDescent="0.35">
      <c r="A8" t="s">
        <v>19</v>
      </c>
      <c r="B8" t="s">
        <v>49</v>
      </c>
      <c r="C8">
        <v>77</v>
      </c>
      <c r="D8">
        <v>16</v>
      </c>
      <c r="E8">
        <v>16</v>
      </c>
      <c r="F8">
        <v>22500</v>
      </c>
      <c r="G8">
        <v>2314</v>
      </c>
      <c r="H8" s="3" t="s">
        <v>49</v>
      </c>
      <c r="I8" s="4">
        <v>0.70283333333333331</v>
      </c>
      <c r="J8" s="4">
        <v>87.887249999999995</v>
      </c>
      <c r="K8" s="4">
        <v>1.4333333333333333</v>
      </c>
      <c r="L8" s="4">
        <v>727.23068349999994</v>
      </c>
      <c r="M8" s="4">
        <v>12.189500000000001</v>
      </c>
      <c r="N8" s="4">
        <v>68288.169742833343</v>
      </c>
      <c r="O8" s="4">
        <v>0</v>
      </c>
      <c r="P8" s="4">
        <v>0</v>
      </c>
      <c r="Q8" s="4"/>
      <c r="R8" s="4"/>
    </row>
    <row r="9" spans="1:19" x14ac:dyDescent="0.35">
      <c r="A9" t="s">
        <v>19</v>
      </c>
      <c r="B9" t="s">
        <v>49</v>
      </c>
      <c r="C9">
        <v>77</v>
      </c>
      <c r="D9">
        <v>16</v>
      </c>
      <c r="E9">
        <v>17</v>
      </c>
      <c r="F9">
        <v>22500</v>
      </c>
      <c r="G9">
        <v>2309</v>
      </c>
      <c r="H9" s="3" t="s">
        <v>26</v>
      </c>
      <c r="I9" s="4">
        <v>1.1889166666666668</v>
      </c>
      <c r="J9" s="4">
        <v>94.370999999999995</v>
      </c>
      <c r="K9" s="4">
        <v>5.125</v>
      </c>
      <c r="L9" s="4">
        <v>591.0795834999999</v>
      </c>
      <c r="M9" s="4">
        <v>15.771000000000001</v>
      </c>
      <c r="N9" s="4">
        <v>38439.697292000004</v>
      </c>
      <c r="O9" s="4">
        <v>0</v>
      </c>
      <c r="P9" s="4">
        <v>0</v>
      </c>
      <c r="Q9" s="4"/>
      <c r="R9" s="4"/>
    </row>
    <row r="10" spans="1:19" x14ac:dyDescent="0.35">
      <c r="A10" t="s">
        <v>19</v>
      </c>
      <c r="B10" t="s">
        <v>49</v>
      </c>
      <c r="C10">
        <v>77</v>
      </c>
      <c r="D10">
        <v>16</v>
      </c>
      <c r="E10">
        <v>17</v>
      </c>
      <c r="F10">
        <v>22500</v>
      </c>
      <c r="G10">
        <v>2309</v>
      </c>
      <c r="H10" s="3" t="s">
        <v>27</v>
      </c>
      <c r="I10" s="4">
        <v>0.28749999999999998</v>
      </c>
      <c r="J10" s="4">
        <v>93.546750000000017</v>
      </c>
      <c r="K10" s="4">
        <v>4.3</v>
      </c>
      <c r="L10" s="4">
        <v>101.61627899999999</v>
      </c>
      <c r="M10" s="4">
        <v>40.253999999999998</v>
      </c>
      <c r="N10" s="4">
        <v>14225.222221999999</v>
      </c>
      <c r="O10" s="4">
        <v>0</v>
      </c>
      <c r="P10" s="4">
        <v>0</v>
      </c>
      <c r="Q10" s="4"/>
      <c r="R10" s="4"/>
    </row>
    <row r="11" spans="1:19" x14ac:dyDescent="0.35">
      <c r="A11" t="s">
        <v>19</v>
      </c>
      <c r="B11" t="s">
        <v>49</v>
      </c>
      <c r="C11">
        <v>77</v>
      </c>
      <c r="D11">
        <v>16</v>
      </c>
      <c r="E11">
        <v>17</v>
      </c>
      <c r="F11">
        <v>22500</v>
      </c>
      <c r="G11">
        <v>2309</v>
      </c>
      <c r="H11" s="3" t="s">
        <v>28</v>
      </c>
      <c r="I11" s="4">
        <v>0.37616666666666676</v>
      </c>
      <c r="J11" s="4">
        <v>99.647333333333336</v>
      </c>
      <c r="K11" s="4">
        <v>0.3</v>
      </c>
      <c r="L11" s="4">
        <v>403.61666700000001</v>
      </c>
      <c r="M11" s="4">
        <v>13.416</v>
      </c>
      <c r="N11" s="4">
        <v>96659.774999999994</v>
      </c>
      <c r="O11" s="4">
        <v>0</v>
      </c>
      <c r="P11" s="4">
        <v>0</v>
      </c>
      <c r="Q11" s="4"/>
      <c r="R11" s="4"/>
    </row>
    <row r="12" spans="1:19" x14ac:dyDescent="0.35">
      <c r="A12" t="s">
        <v>19</v>
      </c>
      <c r="B12" t="s">
        <v>49</v>
      </c>
      <c r="C12">
        <v>77</v>
      </c>
      <c r="D12">
        <v>16</v>
      </c>
      <c r="E12">
        <v>17</v>
      </c>
      <c r="F12">
        <v>22500</v>
      </c>
      <c r="G12">
        <v>2309</v>
      </c>
      <c r="H12" s="3" t="s">
        <v>29</v>
      </c>
      <c r="I12" s="4">
        <v>0.43999999999999995</v>
      </c>
      <c r="J12" s="4">
        <v>99.814416666666659</v>
      </c>
      <c r="K12" s="4"/>
      <c r="L12" s="4"/>
      <c r="M12" s="4"/>
      <c r="N12" s="4"/>
      <c r="O12" s="4">
        <v>0</v>
      </c>
      <c r="P12" s="4">
        <v>0</v>
      </c>
      <c r="Q12" s="4"/>
      <c r="R12" s="4"/>
    </row>
    <row r="13" spans="1:19" x14ac:dyDescent="0.35">
      <c r="A13" t="s">
        <v>19</v>
      </c>
      <c r="B13" t="s">
        <v>49</v>
      </c>
      <c r="C13">
        <v>77</v>
      </c>
      <c r="D13">
        <v>16</v>
      </c>
      <c r="E13">
        <v>17</v>
      </c>
      <c r="F13">
        <v>25000</v>
      </c>
      <c r="G13">
        <v>2309</v>
      </c>
      <c r="H13" s="3" t="s">
        <v>49</v>
      </c>
      <c r="I13" s="4">
        <v>0.20500000000000004</v>
      </c>
      <c r="J13" s="4">
        <v>99.897750000000016</v>
      </c>
      <c r="K13" s="4"/>
      <c r="L13" s="4"/>
      <c r="M13" s="4"/>
      <c r="N13" s="4"/>
      <c r="O13" s="4">
        <v>0</v>
      </c>
      <c r="P13" s="4">
        <v>0</v>
      </c>
      <c r="Q13" s="4"/>
      <c r="R13" s="4"/>
    </row>
    <row r="14" spans="1:19" x14ac:dyDescent="0.35">
      <c r="A14" t="s">
        <v>19</v>
      </c>
      <c r="B14" t="s">
        <v>49</v>
      </c>
      <c r="C14">
        <v>77</v>
      </c>
      <c r="D14">
        <v>16</v>
      </c>
      <c r="E14">
        <v>17</v>
      </c>
      <c r="F14">
        <v>25000</v>
      </c>
      <c r="G14">
        <v>2309</v>
      </c>
      <c r="H14" s="3" t="s">
        <v>22</v>
      </c>
      <c r="I14" s="4">
        <v>0.41924999999999996</v>
      </c>
      <c r="J14" s="4">
        <v>99.425333333333342</v>
      </c>
      <c r="K14" s="4">
        <v>0.3</v>
      </c>
      <c r="L14" s="4">
        <v>298.433333</v>
      </c>
      <c r="M14" s="4">
        <v>16.725000000000001</v>
      </c>
      <c r="N14" s="4">
        <v>27446.833333000002</v>
      </c>
      <c r="O14" s="4">
        <v>0</v>
      </c>
      <c r="P14" s="4">
        <v>0</v>
      </c>
      <c r="Q14" s="4"/>
      <c r="R14" s="4"/>
    </row>
    <row r="15" spans="1:19" x14ac:dyDescent="0.35">
      <c r="A15" t="s">
        <v>19</v>
      </c>
      <c r="B15" t="s">
        <v>49</v>
      </c>
      <c r="C15">
        <v>77</v>
      </c>
      <c r="D15">
        <v>16</v>
      </c>
      <c r="E15">
        <v>17</v>
      </c>
      <c r="F15">
        <v>25000</v>
      </c>
      <c r="G15">
        <v>2309</v>
      </c>
      <c r="H15" s="3" t="s">
        <v>23</v>
      </c>
      <c r="I15" s="4">
        <v>0.43</v>
      </c>
      <c r="J15" s="4">
        <v>99.426666666666677</v>
      </c>
      <c r="K15" s="4">
        <v>0.35</v>
      </c>
      <c r="L15" s="4">
        <v>471.83333349999998</v>
      </c>
      <c r="M15" s="4">
        <v>11.644500000000001</v>
      </c>
      <c r="N15" s="4">
        <v>145636.5333335</v>
      </c>
      <c r="O15" s="4">
        <v>0</v>
      </c>
      <c r="P15" s="4">
        <v>0</v>
      </c>
      <c r="Q15" s="4"/>
      <c r="R15" s="4"/>
    </row>
    <row r="16" spans="1:19" x14ac:dyDescent="0.35">
      <c r="A16" s="1" t="s">
        <v>19</v>
      </c>
      <c r="B16" s="1" t="s">
        <v>49</v>
      </c>
      <c r="C16" s="1">
        <v>77</v>
      </c>
      <c r="D16" s="1">
        <v>16</v>
      </c>
      <c r="E16" s="1">
        <v>17</v>
      </c>
      <c r="F16" s="1">
        <v>25000</v>
      </c>
      <c r="G16" s="1">
        <v>2309</v>
      </c>
      <c r="H16" s="2" t="s">
        <v>24</v>
      </c>
      <c r="I16" s="5">
        <v>0.21408333333333329</v>
      </c>
      <c r="J16" s="5">
        <v>99.885249999999999</v>
      </c>
      <c r="K16" s="5">
        <v>0.2</v>
      </c>
      <c r="L16" s="5">
        <v>213.7</v>
      </c>
      <c r="M16" s="5">
        <v>20.76</v>
      </c>
      <c r="N16" s="5">
        <v>228527.8</v>
      </c>
      <c r="O16" s="5">
        <v>0</v>
      </c>
      <c r="P16" s="5">
        <v>0</v>
      </c>
      <c r="Q16" s="5"/>
      <c r="R16" s="5"/>
      <c r="S16" s="1"/>
    </row>
    <row r="17" spans="1:19" x14ac:dyDescent="0.35">
      <c r="H17" s="6" t="s">
        <v>35</v>
      </c>
      <c r="I17">
        <f t="shared" ref="I17:S17" si="0">COUNT(I2:I16)</f>
        <v>15</v>
      </c>
      <c r="J17">
        <f t="shared" si="0"/>
        <v>15</v>
      </c>
      <c r="K17">
        <f t="shared" si="0"/>
        <v>11</v>
      </c>
      <c r="L17">
        <f t="shared" si="0"/>
        <v>11</v>
      </c>
      <c r="M17">
        <f t="shared" si="0"/>
        <v>11</v>
      </c>
      <c r="N17">
        <f t="shared" si="0"/>
        <v>11</v>
      </c>
      <c r="O17">
        <f t="shared" si="0"/>
        <v>15</v>
      </c>
      <c r="P17">
        <f t="shared" si="0"/>
        <v>15</v>
      </c>
      <c r="Q17" s="7">
        <f t="shared" si="0"/>
        <v>1</v>
      </c>
      <c r="R17" s="7">
        <f t="shared" si="0"/>
        <v>1</v>
      </c>
      <c r="S17" s="7">
        <f t="shared" si="0"/>
        <v>0</v>
      </c>
    </row>
    <row r="18" spans="1:19" x14ac:dyDescent="0.35">
      <c r="H18" s="6" t="s">
        <v>36</v>
      </c>
      <c r="I18" s="4">
        <f t="shared" ref="I18:S18" si="1">AVERAGE(I2:I16)</f>
        <v>0.49605555555555547</v>
      </c>
      <c r="J18" s="4">
        <f t="shared" si="1"/>
        <v>94.534855555555566</v>
      </c>
      <c r="K18" s="4">
        <f t="shared" si="1"/>
        <v>1.6962121212121213</v>
      </c>
      <c r="L18" s="4">
        <f t="shared" si="1"/>
        <v>489.62429897575748</v>
      </c>
      <c r="M18" s="4">
        <f t="shared" si="1"/>
        <v>17.81662424242424</v>
      </c>
      <c r="N18" s="4">
        <f t="shared" si="1"/>
        <v>80172.587421212113</v>
      </c>
      <c r="O18" s="4">
        <f t="shared" si="1"/>
        <v>0.13333333333333333</v>
      </c>
      <c r="P18" s="4">
        <f t="shared" si="1"/>
        <v>1.3333333333333332E-2</v>
      </c>
      <c r="Q18" s="4">
        <f t="shared" si="1"/>
        <v>1749.2999999999995</v>
      </c>
      <c r="R18" s="4">
        <f t="shared" si="1"/>
        <v>236658.60000000006</v>
      </c>
      <c r="S18" s="4" t="e">
        <f t="shared" si="1"/>
        <v>#DIV/0!</v>
      </c>
    </row>
    <row r="19" spans="1:19" x14ac:dyDescent="0.35">
      <c r="H19" s="8" t="s">
        <v>37</v>
      </c>
      <c r="I19" s="9">
        <f t="shared" ref="I19:S19" si="2">STDEVA(I2:I16)</f>
        <v>0.3322292782403532</v>
      </c>
      <c r="J19" s="9">
        <f t="shared" si="2"/>
        <v>7.9650070129744917</v>
      </c>
      <c r="K19" s="9">
        <f t="shared" si="2"/>
        <v>1.7190734085077299</v>
      </c>
      <c r="L19" s="9">
        <f t="shared" si="2"/>
        <v>239.20310682454229</v>
      </c>
      <c r="M19" s="9">
        <f t="shared" si="2"/>
        <v>7.9956044206119419</v>
      </c>
      <c r="N19" s="9">
        <f t="shared" si="2"/>
        <v>64263.426713859837</v>
      </c>
      <c r="O19" s="9">
        <f t="shared" si="2"/>
        <v>0.5163977794943222</v>
      </c>
      <c r="P19" s="9">
        <f t="shared" si="2"/>
        <v>5.1639777949432225E-2</v>
      </c>
      <c r="Q19" s="9" t="e">
        <f t="shared" si="2"/>
        <v>#DIV/0!</v>
      </c>
      <c r="R19" s="9" t="e">
        <f t="shared" si="2"/>
        <v>#DIV/0!</v>
      </c>
      <c r="S19" s="9" t="e">
        <f t="shared" si="2"/>
        <v>#DIV/0!</v>
      </c>
    </row>
    <row r="20" spans="1:19" x14ac:dyDescent="0.35">
      <c r="H20" s="6" t="s">
        <v>38</v>
      </c>
      <c r="I20" s="4">
        <f>I18-3*I19</f>
        <v>-0.50063227916550412</v>
      </c>
      <c r="J20" s="4">
        <f t="shared" ref="J20:S20" si="3">J18-3*J19</f>
        <v>70.639834516632092</v>
      </c>
      <c r="K20" s="4">
        <f t="shared" si="3"/>
        <v>-3.4610081043110688</v>
      </c>
      <c r="L20" s="4">
        <f t="shared" si="3"/>
        <v>-227.98502149786941</v>
      </c>
      <c r="M20" s="4">
        <f t="shared" si="3"/>
        <v>-6.1701890194115876</v>
      </c>
      <c r="N20" s="4">
        <f t="shared" si="3"/>
        <v>-112617.6927203674</v>
      </c>
      <c r="O20" s="4">
        <f t="shared" si="3"/>
        <v>-1.4158600051496333</v>
      </c>
      <c r="P20" s="4">
        <f t="shared" si="3"/>
        <v>-0.14158600051496334</v>
      </c>
      <c r="Q20" s="4" t="e">
        <f t="shared" si="3"/>
        <v>#DIV/0!</v>
      </c>
      <c r="R20" s="4" t="e">
        <f t="shared" si="3"/>
        <v>#DIV/0!</v>
      </c>
      <c r="S20" s="4" t="e">
        <f t="shared" si="3"/>
        <v>#DIV/0!</v>
      </c>
    </row>
    <row r="21" spans="1:19" x14ac:dyDescent="0.35">
      <c r="H21" s="6" t="s">
        <v>39</v>
      </c>
      <c r="I21" s="4">
        <f>I18+3*I19</f>
        <v>1.492743390276615</v>
      </c>
      <c r="J21" s="4">
        <f t="shared" ref="J21:S21" si="4">J18+3*J19</f>
        <v>118.42987659447904</v>
      </c>
      <c r="K21" s="4">
        <f t="shared" si="4"/>
        <v>6.8534323467353113</v>
      </c>
      <c r="L21" s="4">
        <f t="shared" si="4"/>
        <v>1207.2336194493844</v>
      </c>
      <c r="M21" s="4">
        <f t="shared" si="4"/>
        <v>41.803437504260067</v>
      </c>
      <c r="N21" s="4">
        <f t="shared" si="4"/>
        <v>272962.86756279162</v>
      </c>
      <c r="O21" s="4">
        <f t="shared" si="4"/>
        <v>1.6825266718162999</v>
      </c>
      <c r="P21" s="4">
        <f t="shared" si="4"/>
        <v>0.16825266718163001</v>
      </c>
      <c r="Q21" s="4" t="e">
        <f t="shared" si="4"/>
        <v>#DIV/0!</v>
      </c>
      <c r="R21" s="4" t="e">
        <f t="shared" si="4"/>
        <v>#DIV/0!</v>
      </c>
      <c r="S21" s="4" t="e">
        <f t="shared" si="4"/>
        <v>#DIV/0!</v>
      </c>
    </row>
    <row r="23" spans="1:19" x14ac:dyDescent="0.35">
      <c r="A23" t="s">
        <v>19</v>
      </c>
      <c r="B23" t="s">
        <v>49</v>
      </c>
      <c r="C23">
        <v>77</v>
      </c>
      <c r="D23">
        <v>23</v>
      </c>
      <c r="E23">
        <v>14</v>
      </c>
      <c r="F23">
        <v>22500</v>
      </c>
      <c r="G23">
        <v>2307</v>
      </c>
      <c r="H23" s="3" t="s">
        <v>29</v>
      </c>
      <c r="I23" s="4">
        <v>1.349</v>
      </c>
      <c r="J23" s="4">
        <v>48.383166666666675</v>
      </c>
      <c r="K23" s="4">
        <v>2.1818181818181817</v>
      </c>
      <c r="L23" s="4">
        <v>911.57197554545462</v>
      </c>
      <c r="M23" s="4">
        <v>22.915363636363637</v>
      </c>
      <c r="N23" s="4">
        <v>25136.981159999999</v>
      </c>
      <c r="O23" s="4">
        <v>24</v>
      </c>
      <c r="P23" s="4">
        <v>2.3999999999999995</v>
      </c>
      <c r="Q23" s="4">
        <v>2052.5875000000005</v>
      </c>
      <c r="R23" s="4">
        <v>22986.804348000001</v>
      </c>
      <c r="S23" s="4">
        <v>4.251485185647786E-2</v>
      </c>
    </row>
    <row r="24" spans="1:19" x14ac:dyDescent="0.35">
      <c r="A24" t="s">
        <v>19</v>
      </c>
      <c r="B24" t="s">
        <v>49</v>
      </c>
      <c r="C24">
        <v>77</v>
      </c>
      <c r="D24">
        <v>23</v>
      </c>
      <c r="E24">
        <v>14</v>
      </c>
      <c r="F24">
        <v>22500</v>
      </c>
      <c r="G24">
        <v>2307</v>
      </c>
      <c r="H24" s="3" t="s">
        <v>22</v>
      </c>
      <c r="I24" s="4">
        <v>3.1445000000000003</v>
      </c>
      <c r="J24" s="4">
        <v>24.532833333333333</v>
      </c>
      <c r="K24" s="4">
        <v>1.8416666666666666</v>
      </c>
      <c r="L24" s="4">
        <v>1846.7887407500002</v>
      </c>
      <c r="M24" s="4">
        <v>34.875999999999998</v>
      </c>
      <c r="N24" s="4">
        <v>27979.469476666669</v>
      </c>
      <c r="O24" s="4">
        <v>17</v>
      </c>
      <c r="P24" s="4">
        <v>1.6999999999999995</v>
      </c>
      <c r="Q24" s="4">
        <v>3381.9705880000001</v>
      </c>
      <c r="R24" s="4">
        <v>32495.106250000008</v>
      </c>
      <c r="S24" s="4">
        <v>6.2878822518835698E-2</v>
      </c>
    </row>
    <row r="25" spans="1:19" x14ac:dyDescent="0.35">
      <c r="A25" s="10" t="s">
        <v>19</v>
      </c>
      <c r="B25" t="s">
        <v>49</v>
      </c>
      <c r="C25" s="10">
        <v>77</v>
      </c>
      <c r="D25" s="10">
        <v>23</v>
      </c>
      <c r="E25" s="10">
        <v>14</v>
      </c>
      <c r="F25" s="10">
        <v>22500</v>
      </c>
      <c r="G25" s="10">
        <v>2307</v>
      </c>
      <c r="H25" s="11" t="s">
        <v>24</v>
      </c>
      <c r="I25" s="4">
        <v>1.7870833333333334</v>
      </c>
      <c r="J25" s="4">
        <v>28.747916666666665</v>
      </c>
      <c r="K25" s="4">
        <v>1.7749999999999997</v>
      </c>
      <c r="L25" s="4">
        <v>1179.6081154999999</v>
      </c>
      <c r="M25" s="4">
        <v>33.643749999999997</v>
      </c>
      <c r="N25" s="4">
        <v>24392.25974533334</v>
      </c>
      <c r="O25" s="4">
        <v>17</v>
      </c>
      <c r="P25" s="4">
        <v>1.6999999999999995</v>
      </c>
      <c r="Q25" s="4">
        <v>2124.7470590000003</v>
      </c>
      <c r="R25" s="4">
        <v>33845.193749999991</v>
      </c>
      <c r="S25" s="4">
        <v>0.10200347030817163</v>
      </c>
    </row>
    <row r="26" spans="1:19" x14ac:dyDescent="0.35">
      <c r="A26" s="10" t="s">
        <v>19</v>
      </c>
      <c r="B26" t="s">
        <v>49</v>
      </c>
      <c r="C26" s="10">
        <v>77</v>
      </c>
      <c r="D26" s="10">
        <v>21</v>
      </c>
      <c r="E26" s="10">
        <v>16</v>
      </c>
      <c r="F26" s="10">
        <v>22500</v>
      </c>
      <c r="G26" s="10">
        <v>2314</v>
      </c>
      <c r="H26" s="11" t="s">
        <v>50</v>
      </c>
      <c r="I26" s="4">
        <v>3.4376666666666664</v>
      </c>
      <c r="J26" s="4">
        <v>16.993749999999999</v>
      </c>
      <c r="K26" s="4">
        <v>2.7916666666666674</v>
      </c>
      <c r="L26" s="4">
        <v>1225.2498241666665</v>
      </c>
      <c r="M26" s="4">
        <v>39.217833333333331</v>
      </c>
      <c r="N26" s="4">
        <v>18702.499839</v>
      </c>
      <c r="O26" s="4">
        <v>23</v>
      </c>
      <c r="P26" s="4">
        <v>2.3000000000000003</v>
      </c>
      <c r="Q26" s="4">
        <v>2187.86087</v>
      </c>
      <c r="R26" s="4">
        <v>23811.75</v>
      </c>
      <c r="S26" s="4">
        <v>0.17498720633704162</v>
      </c>
    </row>
    <row r="27" spans="1:19" x14ac:dyDescent="0.35">
      <c r="A27" s="10" t="s">
        <v>19</v>
      </c>
      <c r="B27" t="s">
        <v>49</v>
      </c>
      <c r="C27" s="10">
        <v>77</v>
      </c>
      <c r="D27" s="10">
        <v>21</v>
      </c>
      <c r="E27" s="10">
        <v>16</v>
      </c>
      <c r="F27" s="10">
        <v>22500</v>
      </c>
      <c r="G27" s="10">
        <v>2314</v>
      </c>
      <c r="H27" s="11" t="s">
        <v>46</v>
      </c>
      <c r="I27" s="4">
        <v>1.7871666666666666</v>
      </c>
      <c r="J27" s="4">
        <v>36.728833333333334</v>
      </c>
      <c r="K27" s="4">
        <v>2.5363636363636362</v>
      </c>
      <c r="L27" s="4">
        <v>833.6352934545456</v>
      </c>
      <c r="M27" s="4">
        <v>32.677454545454545</v>
      </c>
      <c r="N27" s="4">
        <v>26186.699563272727</v>
      </c>
      <c r="O27" s="4">
        <v>28</v>
      </c>
      <c r="P27" s="4">
        <v>2.8000000000000003</v>
      </c>
      <c r="Q27" s="4">
        <v>1350.682143</v>
      </c>
      <c r="R27" s="4">
        <v>20718.092593000001</v>
      </c>
      <c r="S27" s="4">
        <v>2.527082839146182E-2</v>
      </c>
    </row>
    <row r="28" spans="1:19" x14ac:dyDescent="0.35">
      <c r="A28" s="10" t="s">
        <v>19</v>
      </c>
      <c r="B28" t="s">
        <v>49</v>
      </c>
      <c r="C28" s="10">
        <v>77</v>
      </c>
      <c r="D28" s="10">
        <v>21</v>
      </c>
      <c r="E28" s="10">
        <v>16</v>
      </c>
      <c r="F28" s="10">
        <v>22500</v>
      </c>
      <c r="G28" s="10">
        <v>2314</v>
      </c>
      <c r="H28" s="11" t="s">
        <v>48</v>
      </c>
      <c r="I28" s="4">
        <v>0.80149999999999988</v>
      </c>
      <c r="J28" s="4">
        <v>56.955749999999995</v>
      </c>
      <c r="K28" s="4">
        <v>1.8888888888888888</v>
      </c>
      <c r="L28" s="4">
        <v>642.22915922222228</v>
      </c>
      <c r="M28" s="4">
        <v>25.050555555555555</v>
      </c>
      <c r="N28" s="4">
        <v>42837.558527222223</v>
      </c>
      <c r="O28" s="4">
        <v>23</v>
      </c>
      <c r="P28" s="4">
        <v>2.3000000000000003</v>
      </c>
      <c r="Q28" s="4">
        <v>1170.2217390000003</v>
      </c>
      <c r="R28" s="4">
        <v>25321.850000000002</v>
      </c>
      <c r="S28" s="4">
        <v>0.31255862083050856</v>
      </c>
    </row>
    <row r="29" spans="1:19" x14ac:dyDescent="0.35">
      <c r="A29" s="10" t="s">
        <v>19</v>
      </c>
      <c r="B29" t="s">
        <v>49</v>
      </c>
      <c r="C29" s="10">
        <v>77</v>
      </c>
      <c r="D29" s="10">
        <v>23</v>
      </c>
      <c r="E29" s="10">
        <v>17</v>
      </c>
      <c r="F29" s="10">
        <v>22500</v>
      </c>
      <c r="G29" s="10">
        <v>2309</v>
      </c>
      <c r="H29" s="11" t="s">
        <v>26</v>
      </c>
      <c r="I29" s="4">
        <v>1.0715833333333336</v>
      </c>
      <c r="J29" s="4">
        <v>74.098583333333337</v>
      </c>
      <c r="K29" s="4">
        <v>1.7250000000000001</v>
      </c>
      <c r="L29" s="4">
        <v>2474.0065477499998</v>
      </c>
      <c r="M29" s="4">
        <v>28.130249999999997</v>
      </c>
      <c r="N29" s="4">
        <v>26160.460008499998</v>
      </c>
      <c r="O29" s="4">
        <v>0</v>
      </c>
      <c r="P29" s="4">
        <v>0</v>
      </c>
      <c r="Q29" s="4"/>
      <c r="R29" s="4"/>
    </row>
    <row r="30" spans="1:19" x14ac:dyDescent="0.35">
      <c r="A30" s="10" t="s">
        <v>19</v>
      </c>
      <c r="B30" t="s">
        <v>49</v>
      </c>
      <c r="C30" s="10">
        <v>77</v>
      </c>
      <c r="D30" s="10">
        <v>23</v>
      </c>
      <c r="E30" s="10">
        <v>17</v>
      </c>
      <c r="F30" s="10">
        <v>22500</v>
      </c>
      <c r="G30" s="10">
        <v>2309</v>
      </c>
      <c r="H30" s="11" t="s">
        <v>27</v>
      </c>
      <c r="I30" s="4">
        <v>1.3062499999999999</v>
      </c>
      <c r="J30" s="4">
        <v>43.676499999999997</v>
      </c>
      <c r="K30" s="4">
        <v>1.9444444444444444</v>
      </c>
      <c r="L30" s="4">
        <v>1514.4555383333334</v>
      </c>
      <c r="M30" s="4">
        <v>23.56144444444444</v>
      </c>
      <c r="N30" s="4">
        <v>24274.382335222224</v>
      </c>
      <c r="O30" s="4">
        <v>16</v>
      </c>
      <c r="P30" s="4">
        <v>1.5999999999999999</v>
      </c>
      <c r="Q30" s="4">
        <v>2737.2937500000003</v>
      </c>
      <c r="R30" s="4">
        <v>35239.213333000007</v>
      </c>
      <c r="S30" s="4">
        <v>0.11220699339079519</v>
      </c>
    </row>
    <row r="31" spans="1:19" x14ac:dyDescent="0.35">
      <c r="A31" s="10" t="s">
        <v>19</v>
      </c>
      <c r="B31" t="s">
        <v>49</v>
      </c>
      <c r="C31" s="10">
        <v>77</v>
      </c>
      <c r="D31" s="10">
        <v>23</v>
      </c>
      <c r="E31" s="10">
        <v>17</v>
      </c>
      <c r="F31" s="10">
        <v>22500</v>
      </c>
      <c r="G31" s="10">
        <v>2309</v>
      </c>
      <c r="H31" s="11" t="s">
        <v>28</v>
      </c>
      <c r="I31" s="4">
        <v>1.6644999999999996</v>
      </c>
      <c r="J31" s="4">
        <v>35.994666666666667</v>
      </c>
      <c r="K31" s="4">
        <v>1.4200000000000002</v>
      </c>
      <c r="L31" s="4">
        <v>2051.7344155000001</v>
      </c>
      <c r="M31" s="4">
        <v>30.455599999999993</v>
      </c>
      <c r="N31" s="4">
        <v>29481.717615599999</v>
      </c>
      <c r="O31" s="4">
        <v>14</v>
      </c>
      <c r="P31" s="4">
        <v>1.4000000000000001</v>
      </c>
      <c r="Q31" s="4">
        <v>3212.5928569999996</v>
      </c>
      <c r="R31" s="4">
        <v>39746.269230999991</v>
      </c>
      <c r="S31" s="4">
        <v>8.7772222791740545E-2</v>
      </c>
    </row>
    <row r="32" spans="1:19" x14ac:dyDescent="0.35">
      <c r="A32" s="10" t="s">
        <v>19</v>
      </c>
      <c r="B32" t="s">
        <v>49</v>
      </c>
      <c r="C32" s="10">
        <v>77</v>
      </c>
      <c r="D32" s="10">
        <v>23</v>
      </c>
      <c r="E32" s="10">
        <v>17</v>
      </c>
      <c r="F32" s="10">
        <v>22500</v>
      </c>
      <c r="G32" s="10">
        <v>2309</v>
      </c>
      <c r="H32" s="11" t="s">
        <v>29</v>
      </c>
      <c r="I32" s="4">
        <v>1.5259166666666666</v>
      </c>
      <c r="J32" s="4">
        <v>37.712666666666671</v>
      </c>
      <c r="K32" s="4">
        <v>1.5</v>
      </c>
      <c r="L32" s="4">
        <v>1706.0574127272725</v>
      </c>
      <c r="M32" s="4">
        <v>24.374363636363636</v>
      </c>
      <c r="N32" s="4">
        <v>44642.07760009091</v>
      </c>
      <c r="O32" s="4">
        <v>17</v>
      </c>
      <c r="P32" s="4">
        <v>1.6999999999999995</v>
      </c>
      <c r="Q32" s="4">
        <v>2776.0058820000008</v>
      </c>
      <c r="R32" s="4">
        <v>33965.887500000004</v>
      </c>
      <c r="S32" s="4">
        <v>6.9315526778092676E-2</v>
      </c>
    </row>
    <row r="33" spans="1:19" x14ac:dyDescent="0.35">
      <c r="A33" s="10" t="s">
        <v>19</v>
      </c>
      <c r="B33" t="s">
        <v>49</v>
      </c>
      <c r="C33" s="10">
        <v>77</v>
      </c>
      <c r="D33" s="10">
        <v>23</v>
      </c>
      <c r="E33" s="10">
        <v>17</v>
      </c>
      <c r="F33" s="10">
        <v>25000</v>
      </c>
      <c r="G33" s="10">
        <v>2309</v>
      </c>
      <c r="H33" s="11" t="s">
        <v>49</v>
      </c>
      <c r="I33" s="4">
        <v>1.2455000000000001</v>
      </c>
      <c r="J33" s="4">
        <v>50.858750000000008</v>
      </c>
      <c r="K33" s="4">
        <v>1.4444444444444442</v>
      </c>
      <c r="L33" s="4">
        <v>1497.4760548888889</v>
      </c>
      <c r="M33" s="4">
        <v>28.792777777777776</v>
      </c>
      <c r="N33" s="4">
        <v>36659.992907222215</v>
      </c>
      <c r="O33" s="4">
        <v>15</v>
      </c>
      <c r="P33" s="4">
        <v>1.5</v>
      </c>
      <c r="Q33" s="4">
        <v>2828.68</v>
      </c>
      <c r="R33" s="4">
        <v>36821.99285699999</v>
      </c>
      <c r="S33" s="4">
        <v>0.11155459206540091</v>
      </c>
    </row>
    <row r="34" spans="1:19" x14ac:dyDescent="0.35">
      <c r="A34" s="10" t="s">
        <v>19</v>
      </c>
      <c r="B34" t="s">
        <v>49</v>
      </c>
      <c r="C34" s="10">
        <v>77</v>
      </c>
      <c r="D34" s="10">
        <v>23</v>
      </c>
      <c r="E34" s="10">
        <v>17</v>
      </c>
      <c r="F34" s="10">
        <v>25000</v>
      </c>
      <c r="G34" s="10">
        <v>2309</v>
      </c>
      <c r="H34" s="11" t="s">
        <v>22</v>
      </c>
      <c r="I34" s="4">
        <v>1.4305000000000001</v>
      </c>
      <c r="J34" s="4">
        <v>26.633416666666665</v>
      </c>
      <c r="K34" s="4">
        <v>1.333333333333333</v>
      </c>
      <c r="L34" s="4">
        <v>2045.8624361666664</v>
      </c>
      <c r="M34" s="4">
        <v>23.270749999999996</v>
      </c>
      <c r="N34" s="4">
        <v>25953.532192583338</v>
      </c>
      <c r="O34" s="4">
        <v>12</v>
      </c>
      <c r="P34" s="4">
        <v>1.1999999999999997</v>
      </c>
      <c r="Q34" s="4">
        <v>3369.166667</v>
      </c>
      <c r="R34" s="4">
        <v>44779.309090999996</v>
      </c>
      <c r="S34" s="4">
        <v>0.15826276529285868</v>
      </c>
    </row>
    <row r="35" spans="1:19" x14ac:dyDescent="0.35">
      <c r="A35" s="10" t="s">
        <v>19</v>
      </c>
      <c r="B35" t="s">
        <v>49</v>
      </c>
      <c r="C35" s="10">
        <v>77</v>
      </c>
      <c r="D35" s="10">
        <v>23</v>
      </c>
      <c r="E35" s="10">
        <v>17</v>
      </c>
      <c r="F35" s="10">
        <v>25000</v>
      </c>
      <c r="G35" s="10">
        <v>2309</v>
      </c>
      <c r="H35" s="11" t="s">
        <v>23</v>
      </c>
      <c r="I35" s="4">
        <v>1.3761666666666663</v>
      </c>
      <c r="J35" s="4">
        <v>41.553833333333337</v>
      </c>
      <c r="K35" s="4">
        <v>1.6090909090909093</v>
      </c>
      <c r="L35" s="4">
        <v>1455.138641363636</v>
      </c>
      <c r="M35" s="4">
        <v>24.674818181818186</v>
      </c>
      <c r="N35" s="4">
        <v>36739.912478999999</v>
      </c>
      <c r="O35" s="4">
        <v>16</v>
      </c>
      <c r="P35" s="4">
        <v>1.5999999999999999</v>
      </c>
      <c r="Q35" s="4">
        <v>2886.0499999999997</v>
      </c>
      <c r="R35" s="4">
        <v>34319.133332999998</v>
      </c>
      <c r="S35" s="4">
        <v>7.6856009847777906E-2</v>
      </c>
    </row>
    <row r="36" spans="1:19" x14ac:dyDescent="0.35">
      <c r="A36" s="12" t="s">
        <v>19</v>
      </c>
      <c r="B36" s="1" t="s">
        <v>49</v>
      </c>
      <c r="C36" s="12">
        <v>77</v>
      </c>
      <c r="D36" s="12">
        <v>23</v>
      </c>
      <c r="E36" s="12">
        <v>17</v>
      </c>
      <c r="F36" s="12">
        <v>25000</v>
      </c>
      <c r="G36" s="12">
        <v>2309</v>
      </c>
      <c r="H36" s="13" t="s">
        <v>24</v>
      </c>
      <c r="I36" s="5">
        <v>1.0670000000000002</v>
      </c>
      <c r="J36" s="5">
        <v>42.686749999999996</v>
      </c>
      <c r="K36" s="5">
        <v>1.24</v>
      </c>
      <c r="L36" s="5">
        <v>1587.2317956000002</v>
      </c>
      <c r="M36" s="5">
        <v>27.6843</v>
      </c>
      <c r="N36" s="5">
        <v>40876.925025599994</v>
      </c>
      <c r="O36" s="5">
        <v>12</v>
      </c>
      <c r="P36" s="5">
        <v>1.1999999999999997</v>
      </c>
      <c r="Q36" s="5">
        <v>3112.4083329999999</v>
      </c>
      <c r="R36" s="5">
        <v>46833.309090999996</v>
      </c>
      <c r="S36" s="5">
        <v>0.24314815721394778</v>
      </c>
    </row>
    <row r="37" spans="1:19" x14ac:dyDescent="0.35">
      <c r="H37" s="6" t="s">
        <v>35</v>
      </c>
      <c r="I37">
        <f>COUNT(I23:I36)</f>
        <v>14</v>
      </c>
      <c r="J37">
        <f t="shared" ref="J37:S37" si="5">COUNT(J23:J36)</f>
        <v>14</v>
      </c>
      <c r="K37">
        <f t="shared" si="5"/>
        <v>14</v>
      </c>
      <c r="L37">
        <f t="shared" si="5"/>
        <v>14</v>
      </c>
      <c r="M37">
        <f t="shared" si="5"/>
        <v>14</v>
      </c>
      <c r="N37">
        <f t="shared" si="5"/>
        <v>14</v>
      </c>
      <c r="O37">
        <f t="shared" si="5"/>
        <v>14</v>
      </c>
      <c r="P37">
        <f t="shared" si="5"/>
        <v>14</v>
      </c>
      <c r="Q37">
        <f t="shared" si="5"/>
        <v>13</v>
      </c>
      <c r="R37">
        <f t="shared" si="5"/>
        <v>13</v>
      </c>
      <c r="S37">
        <f t="shared" si="5"/>
        <v>13</v>
      </c>
    </row>
    <row r="38" spans="1:19" x14ac:dyDescent="0.35">
      <c r="H38" s="6" t="s">
        <v>36</v>
      </c>
      <c r="I38" s="4">
        <f>AVERAGE(I23:I36)</f>
        <v>1.6424523809523808</v>
      </c>
      <c r="J38" s="4">
        <f t="shared" ref="J38:S38" si="6">AVERAGE(J23:J36)</f>
        <v>40.39695833333333</v>
      </c>
      <c r="K38" s="4">
        <f t="shared" si="6"/>
        <v>1.802265512265512</v>
      </c>
      <c r="L38" s="4">
        <f t="shared" si="6"/>
        <v>1497.9318536406206</v>
      </c>
      <c r="M38" s="4">
        <f t="shared" si="6"/>
        <v>28.523232936507934</v>
      </c>
      <c r="N38" s="4">
        <f t="shared" si="6"/>
        <v>30716.033462522399</v>
      </c>
      <c r="O38" s="4">
        <f t="shared" si="6"/>
        <v>16.714285714285715</v>
      </c>
      <c r="P38" s="4">
        <f t="shared" si="6"/>
        <v>1.6714285714285713</v>
      </c>
      <c r="Q38" s="4">
        <f t="shared" si="6"/>
        <v>2553.0974913846158</v>
      </c>
      <c r="R38" s="4">
        <f t="shared" si="6"/>
        <v>33144.916259769227</v>
      </c>
      <c r="S38" s="4">
        <f t="shared" si="6"/>
        <v>0.12148692827870085</v>
      </c>
    </row>
    <row r="39" spans="1:19" x14ac:dyDescent="0.35">
      <c r="H39" s="8" t="s">
        <v>37</v>
      </c>
      <c r="I39" s="9">
        <f>STDEVA(I23:I36)</f>
        <v>0.75302751175201699</v>
      </c>
      <c r="J39" s="9">
        <f t="shared" ref="J39:S39" si="7">STDEVA(J23:J36)</f>
        <v>14.584278217585478</v>
      </c>
      <c r="K39" s="9">
        <f t="shared" si="7"/>
        <v>0.45036248700588671</v>
      </c>
      <c r="L39" s="9">
        <f t="shared" si="7"/>
        <v>513.49210038637011</v>
      </c>
      <c r="M39" s="9">
        <f t="shared" si="7"/>
        <v>5.0429946921534521</v>
      </c>
      <c r="N39" s="9">
        <f t="shared" si="7"/>
        <v>8065.2398234084585</v>
      </c>
      <c r="O39" s="9">
        <f t="shared" si="7"/>
        <v>6.7644838500983759</v>
      </c>
      <c r="P39" s="9">
        <f t="shared" si="7"/>
        <v>0.67644838500983751</v>
      </c>
      <c r="Q39" s="9">
        <f t="shared" si="7"/>
        <v>724.38030523833777</v>
      </c>
      <c r="R39" s="9">
        <f t="shared" si="7"/>
        <v>8129.6934739048611</v>
      </c>
      <c r="S39" s="9">
        <f t="shared" si="7"/>
        <v>8.2091642927803507E-2</v>
      </c>
    </row>
    <row r="40" spans="1:19" x14ac:dyDescent="0.35">
      <c r="H40" s="6" t="s">
        <v>38</v>
      </c>
      <c r="I40" s="4">
        <f>I38-3*I39</f>
        <v>-0.61663015430367007</v>
      </c>
      <c r="J40" s="4">
        <f t="shared" ref="J40:S40" si="8">J38-3*J39</f>
        <v>-3.3558763194231034</v>
      </c>
      <c r="K40" s="4">
        <f t="shared" si="8"/>
        <v>0.45117805124785182</v>
      </c>
      <c r="L40" s="4">
        <f t="shared" si="8"/>
        <v>-42.544447518489733</v>
      </c>
      <c r="M40" s="4">
        <f t="shared" si="8"/>
        <v>13.394248860047579</v>
      </c>
      <c r="N40" s="4">
        <f t="shared" si="8"/>
        <v>6520.3139922970222</v>
      </c>
      <c r="O40" s="4">
        <f t="shared" si="8"/>
        <v>-3.5791658360094125</v>
      </c>
      <c r="P40" s="4">
        <f t="shared" si="8"/>
        <v>-0.35791658360094125</v>
      </c>
      <c r="Q40" s="4">
        <f t="shared" si="8"/>
        <v>379.95657566960244</v>
      </c>
      <c r="R40" s="4">
        <f t="shared" si="8"/>
        <v>8755.8358380546415</v>
      </c>
      <c r="S40" s="4">
        <f t="shared" si="8"/>
        <v>-0.12478800050470966</v>
      </c>
    </row>
    <row r="41" spans="1:19" x14ac:dyDescent="0.35">
      <c r="H41" s="6" t="s">
        <v>39</v>
      </c>
      <c r="I41" s="4">
        <f>I38+3*I39</f>
        <v>3.9015349162084316</v>
      </c>
      <c r="J41" s="4">
        <f t="shared" ref="J41:S41" si="9">J38+3*J39</f>
        <v>84.149792986089764</v>
      </c>
      <c r="K41" s="4">
        <f t="shared" si="9"/>
        <v>3.1533529732831722</v>
      </c>
      <c r="L41" s="4">
        <f t="shared" si="9"/>
        <v>3038.4081547997312</v>
      </c>
      <c r="M41" s="4">
        <f t="shared" si="9"/>
        <v>43.652217012968293</v>
      </c>
      <c r="N41" s="4">
        <f t="shared" si="9"/>
        <v>54911.752932747775</v>
      </c>
      <c r="O41" s="4">
        <f t="shared" si="9"/>
        <v>37.00773726458084</v>
      </c>
      <c r="P41" s="4">
        <f t="shared" si="9"/>
        <v>3.7007737264580838</v>
      </c>
      <c r="Q41" s="4">
        <f t="shared" si="9"/>
        <v>4726.2384070996286</v>
      </c>
      <c r="R41" s="4">
        <f t="shared" si="9"/>
        <v>57533.996681483812</v>
      </c>
      <c r="S41" s="4">
        <f t="shared" si="9"/>
        <v>0.36776185706211134</v>
      </c>
    </row>
    <row r="43" spans="1:19" x14ac:dyDescent="0.35">
      <c r="A43" t="s">
        <v>19</v>
      </c>
      <c r="B43" t="s">
        <v>49</v>
      </c>
      <c r="C43">
        <v>77</v>
      </c>
      <c r="D43">
        <v>30</v>
      </c>
      <c r="E43">
        <v>14</v>
      </c>
      <c r="F43">
        <v>22500</v>
      </c>
      <c r="G43">
        <v>2307</v>
      </c>
      <c r="H43" s="3" t="s">
        <v>29</v>
      </c>
      <c r="I43" s="4">
        <v>2.0129166666666669</v>
      </c>
      <c r="J43" s="4">
        <v>23.384416666666667</v>
      </c>
      <c r="K43" s="4">
        <v>2.1583333333333337</v>
      </c>
      <c r="L43" s="4">
        <v>1725.5139113333332</v>
      </c>
      <c r="M43" s="4">
        <v>24.579416666666663</v>
      </c>
      <c r="N43" s="4">
        <v>27795.814177749999</v>
      </c>
      <c r="O43" s="4">
        <v>23</v>
      </c>
      <c r="P43" s="4">
        <v>2.3000000000000003</v>
      </c>
      <c r="Q43" s="4">
        <v>2409.8304349999999</v>
      </c>
      <c r="R43" s="4">
        <v>23829.481818</v>
      </c>
      <c r="S43" s="4">
        <v>5.3872798428237098E-2</v>
      </c>
    </row>
    <row r="44" spans="1:19" x14ac:dyDescent="0.35">
      <c r="A44" s="10" t="s">
        <v>19</v>
      </c>
      <c r="B44" s="10" t="s">
        <v>49</v>
      </c>
      <c r="C44" s="10">
        <v>77</v>
      </c>
      <c r="D44" s="10">
        <v>30</v>
      </c>
      <c r="E44" s="10">
        <v>14</v>
      </c>
      <c r="F44" s="10">
        <v>22500</v>
      </c>
      <c r="G44" s="10">
        <v>2307</v>
      </c>
      <c r="H44" s="11" t="s">
        <v>22</v>
      </c>
      <c r="I44" s="4">
        <v>4.0316666666666672</v>
      </c>
      <c r="J44" s="4">
        <v>24.972666666666665</v>
      </c>
      <c r="K44" s="4">
        <v>1.2333333333333336</v>
      </c>
      <c r="L44" s="4">
        <v>3052.2893970833338</v>
      </c>
      <c r="M44" s="4">
        <v>46.211166666666664</v>
      </c>
      <c r="N44" s="4">
        <v>14171.48433225</v>
      </c>
      <c r="O44" s="4">
        <v>7</v>
      </c>
      <c r="P44" s="4">
        <v>0.70000000000000007</v>
      </c>
      <c r="Q44" s="4">
        <v>6640.7714289999994</v>
      </c>
      <c r="R44" s="4">
        <v>46949.266667000011</v>
      </c>
      <c r="S44" s="4">
        <v>6.3057690896815094E-2</v>
      </c>
    </row>
    <row r="45" spans="1:19" x14ac:dyDescent="0.35">
      <c r="A45" s="10" t="s">
        <v>19</v>
      </c>
      <c r="B45" t="s">
        <v>49</v>
      </c>
      <c r="C45" s="10">
        <v>77</v>
      </c>
      <c r="D45" s="10">
        <v>30</v>
      </c>
      <c r="E45" s="10">
        <v>14</v>
      </c>
      <c r="F45" s="10">
        <v>22500</v>
      </c>
      <c r="G45" s="10">
        <v>2307</v>
      </c>
      <c r="H45" s="11" t="s">
        <v>24</v>
      </c>
      <c r="I45" s="4">
        <v>2.2116666666666664</v>
      </c>
      <c r="J45" s="4">
        <v>31.405333333333335</v>
      </c>
      <c r="K45" s="4">
        <v>1.2583333333333333</v>
      </c>
      <c r="L45" s="4">
        <v>2447.4256564166667</v>
      </c>
      <c r="M45" s="4">
        <v>25.797583333333336</v>
      </c>
      <c r="N45" s="4">
        <v>20966.298169083337</v>
      </c>
      <c r="O45" s="4">
        <v>6</v>
      </c>
      <c r="P45" s="4">
        <v>0.59999999999999987</v>
      </c>
      <c r="Q45" s="4">
        <v>4982.3166670000001</v>
      </c>
      <c r="R45" s="4">
        <v>73315.98</v>
      </c>
      <c r="S45" s="4">
        <v>0.2420905448751034</v>
      </c>
    </row>
    <row r="46" spans="1:19" x14ac:dyDescent="0.35">
      <c r="A46" s="10" t="s">
        <v>19</v>
      </c>
      <c r="B46" s="10" t="s">
        <v>49</v>
      </c>
      <c r="C46" s="10">
        <v>77</v>
      </c>
      <c r="D46" s="10">
        <v>30</v>
      </c>
      <c r="E46" s="10">
        <v>17</v>
      </c>
      <c r="F46" s="10">
        <v>22500</v>
      </c>
      <c r="G46" s="10">
        <v>2309</v>
      </c>
      <c r="H46" s="11" t="s">
        <v>26</v>
      </c>
      <c r="I46" s="4">
        <v>1.2852499999999998</v>
      </c>
      <c r="J46" s="4">
        <v>55.157000000000004</v>
      </c>
      <c r="K46" s="4">
        <v>1.625</v>
      </c>
      <c r="L46" s="4">
        <v>1988.78009875</v>
      </c>
      <c r="M46" s="4">
        <v>21.639750000000003</v>
      </c>
      <c r="N46" s="4">
        <v>23281.97368875</v>
      </c>
      <c r="O46" s="4">
        <v>15</v>
      </c>
      <c r="P46" s="4">
        <v>1.5</v>
      </c>
      <c r="Q46" s="4">
        <v>3226.7133330000001</v>
      </c>
      <c r="R46" s="4">
        <v>35685.599999999991</v>
      </c>
      <c r="S46" s="4">
        <v>0.13480760412763931</v>
      </c>
    </row>
    <row r="47" spans="1:19" x14ac:dyDescent="0.35">
      <c r="A47" s="10" t="s">
        <v>19</v>
      </c>
      <c r="B47" t="s">
        <v>49</v>
      </c>
      <c r="C47" s="10">
        <v>77</v>
      </c>
      <c r="D47" s="10">
        <v>30</v>
      </c>
      <c r="E47" s="10">
        <v>17</v>
      </c>
      <c r="F47" s="10">
        <v>22500</v>
      </c>
      <c r="G47" s="10">
        <v>2309</v>
      </c>
      <c r="H47" s="11" t="s">
        <v>27</v>
      </c>
      <c r="I47" s="4">
        <v>2.2010833333333331</v>
      </c>
      <c r="J47" s="4">
        <v>48.304499999999997</v>
      </c>
      <c r="K47" s="4">
        <v>1.4333333333333333</v>
      </c>
      <c r="L47" s="4">
        <v>1988.8949783333333</v>
      </c>
      <c r="M47" s="4">
        <v>31.890333333333331</v>
      </c>
      <c r="N47" s="4">
        <v>30736.091333666667</v>
      </c>
      <c r="O47" s="4">
        <v>12</v>
      </c>
      <c r="P47" s="4">
        <v>1.1999999999999997</v>
      </c>
      <c r="Q47" s="4">
        <v>3627.916667</v>
      </c>
      <c r="R47" s="4">
        <v>47508.78181800001</v>
      </c>
      <c r="S47" s="4">
        <v>9.8125011911394139E-2</v>
      </c>
    </row>
    <row r="48" spans="1:19" x14ac:dyDescent="0.35">
      <c r="A48" t="s">
        <v>19</v>
      </c>
      <c r="B48" s="10" t="s">
        <v>49</v>
      </c>
      <c r="C48">
        <v>77</v>
      </c>
      <c r="D48">
        <v>30</v>
      </c>
      <c r="E48">
        <v>17</v>
      </c>
      <c r="F48">
        <v>22500</v>
      </c>
      <c r="G48">
        <v>2309</v>
      </c>
      <c r="H48" s="3" t="s">
        <v>28</v>
      </c>
      <c r="I48" s="4">
        <v>1.6805000000000001</v>
      </c>
      <c r="J48" s="4">
        <v>21.865083333333335</v>
      </c>
      <c r="K48" s="4">
        <v>0.94999999999999984</v>
      </c>
      <c r="L48" s="4">
        <v>2268.7713019999997</v>
      </c>
      <c r="M48" s="4">
        <v>30.304500000000001</v>
      </c>
      <c r="N48" s="4">
        <v>35375.432004000002</v>
      </c>
      <c r="O48" s="4">
        <v>7</v>
      </c>
      <c r="P48" s="4">
        <v>0.70000000000000007</v>
      </c>
      <c r="Q48" s="4">
        <v>4004.400000000001</v>
      </c>
      <c r="R48" s="4">
        <v>81441.233332999996</v>
      </c>
      <c r="S48" s="4">
        <v>0.68504466490759652</v>
      </c>
    </row>
    <row r="49" spans="1:19" x14ac:dyDescent="0.35">
      <c r="A49" t="s">
        <v>19</v>
      </c>
      <c r="B49" t="s">
        <v>49</v>
      </c>
      <c r="C49">
        <v>77</v>
      </c>
      <c r="D49">
        <v>30</v>
      </c>
      <c r="E49">
        <v>17</v>
      </c>
      <c r="F49">
        <v>22500</v>
      </c>
      <c r="G49">
        <v>2309</v>
      </c>
      <c r="H49" s="3" t="s">
        <v>29</v>
      </c>
      <c r="I49" s="4">
        <v>1.871833333333333</v>
      </c>
      <c r="J49" s="4">
        <v>35.505000000000003</v>
      </c>
      <c r="K49" s="4">
        <v>1.4</v>
      </c>
      <c r="L49" s="4">
        <v>3006.8362834</v>
      </c>
      <c r="M49" s="4">
        <v>35.190999999999995</v>
      </c>
      <c r="N49" s="4">
        <v>11295.390164499997</v>
      </c>
      <c r="O49" s="4">
        <v>5</v>
      </c>
      <c r="P49" s="4">
        <v>0.5</v>
      </c>
      <c r="Q49" s="4">
        <v>4652.9199999999992</v>
      </c>
      <c r="R49" s="4">
        <v>69578.375</v>
      </c>
      <c r="S49" s="4">
        <v>8.3578519208079613E-2</v>
      </c>
    </row>
    <row r="50" spans="1:19" x14ac:dyDescent="0.35">
      <c r="A50" t="s">
        <v>19</v>
      </c>
      <c r="B50" s="10" t="s">
        <v>49</v>
      </c>
      <c r="C50">
        <v>77</v>
      </c>
      <c r="D50">
        <v>30</v>
      </c>
      <c r="E50">
        <v>17</v>
      </c>
      <c r="F50">
        <v>25000</v>
      </c>
      <c r="G50">
        <v>2309</v>
      </c>
      <c r="H50" s="3" t="s">
        <v>49</v>
      </c>
      <c r="I50" s="4">
        <v>1.4022499999999998</v>
      </c>
      <c r="J50" s="4">
        <v>38.096250000000005</v>
      </c>
      <c r="K50" s="4">
        <v>1.0799999999999996</v>
      </c>
      <c r="L50" s="4">
        <v>2709.9341666</v>
      </c>
      <c r="M50" s="4">
        <v>22.573799999999999</v>
      </c>
      <c r="N50" s="4">
        <v>29338.087205800002</v>
      </c>
      <c r="O50" s="4">
        <v>12</v>
      </c>
      <c r="P50" s="4">
        <v>1.1999999999999997</v>
      </c>
      <c r="Q50" s="4">
        <v>3816.4666670000001</v>
      </c>
      <c r="R50" s="4">
        <v>47835.645454999998</v>
      </c>
      <c r="S50" s="4">
        <v>0.10116503475745971</v>
      </c>
    </row>
    <row r="51" spans="1:19" x14ac:dyDescent="0.35">
      <c r="A51" t="s">
        <v>19</v>
      </c>
      <c r="B51" t="s">
        <v>49</v>
      </c>
      <c r="C51">
        <v>77</v>
      </c>
      <c r="D51">
        <v>30</v>
      </c>
      <c r="E51">
        <v>17</v>
      </c>
      <c r="F51">
        <v>25000</v>
      </c>
      <c r="G51">
        <v>2309</v>
      </c>
      <c r="H51" s="3" t="s">
        <v>22</v>
      </c>
      <c r="I51" s="4">
        <v>1.9991666666666668</v>
      </c>
      <c r="J51" s="4">
        <v>17.221166666666665</v>
      </c>
      <c r="K51" s="4">
        <v>1.0090909090909093</v>
      </c>
      <c r="L51" s="4">
        <v>3850.9960967272737</v>
      </c>
      <c r="M51" s="4">
        <v>32.375454545454552</v>
      </c>
      <c r="N51" s="4">
        <v>11238.430125454544</v>
      </c>
      <c r="O51" s="4">
        <v>8</v>
      </c>
      <c r="P51" s="4">
        <v>0.79999999999999993</v>
      </c>
      <c r="Q51" s="4">
        <v>5200.5124999999989</v>
      </c>
      <c r="R51" s="4">
        <v>65784.871429000006</v>
      </c>
      <c r="S51" s="4">
        <v>0.28045275040712997</v>
      </c>
    </row>
    <row r="52" spans="1:19" x14ac:dyDescent="0.35">
      <c r="A52" t="s">
        <v>19</v>
      </c>
      <c r="B52" s="10" t="s">
        <v>49</v>
      </c>
      <c r="C52">
        <v>77</v>
      </c>
      <c r="D52">
        <v>30</v>
      </c>
      <c r="E52">
        <v>17</v>
      </c>
      <c r="F52">
        <v>25000</v>
      </c>
      <c r="G52">
        <v>2309</v>
      </c>
      <c r="H52" s="3" t="s">
        <v>23</v>
      </c>
      <c r="I52" s="4">
        <v>3.1808333333333336</v>
      </c>
      <c r="J52" s="4">
        <v>14.661</v>
      </c>
      <c r="K52" s="4">
        <v>1.575</v>
      </c>
      <c r="L52" s="4">
        <v>2804.6919489166662</v>
      </c>
      <c r="M52" s="4">
        <v>29.108000000000004</v>
      </c>
      <c r="N52" s="4">
        <v>16467.647280333334</v>
      </c>
      <c r="O52" s="4">
        <v>12</v>
      </c>
      <c r="P52" s="4">
        <v>1.1999999999999997</v>
      </c>
      <c r="Q52" s="4">
        <v>4198.5916670000006</v>
      </c>
      <c r="R52" s="4">
        <v>48164.636363999998</v>
      </c>
      <c r="S52" s="4">
        <v>7.6814893335444834E-2</v>
      </c>
    </row>
    <row r="53" spans="1:19" x14ac:dyDescent="0.35">
      <c r="A53" s="1" t="s">
        <v>19</v>
      </c>
      <c r="B53" s="1" t="s">
        <v>49</v>
      </c>
      <c r="C53" s="1">
        <v>77</v>
      </c>
      <c r="D53" s="1">
        <v>30</v>
      </c>
      <c r="E53" s="1">
        <v>17</v>
      </c>
      <c r="F53" s="1">
        <v>25000</v>
      </c>
      <c r="G53" s="1">
        <v>2309</v>
      </c>
      <c r="H53" s="2" t="s">
        <v>24</v>
      </c>
      <c r="I53" s="5">
        <v>1.6409166666666668</v>
      </c>
      <c r="J53" s="5">
        <v>22.80916666666667</v>
      </c>
      <c r="K53" s="5">
        <v>0.89090909090909076</v>
      </c>
      <c r="L53" s="5">
        <v>3321.8464335454551</v>
      </c>
      <c r="M53" s="5">
        <v>26.083727272727273</v>
      </c>
      <c r="N53" s="5">
        <v>24520.458343363636</v>
      </c>
      <c r="O53" s="5">
        <v>6</v>
      </c>
      <c r="P53" s="5">
        <v>0.59999999999999987</v>
      </c>
      <c r="Q53" s="5">
        <v>5097.6333329999989</v>
      </c>
      <c r="R53" s="5">
        <v>102504.21999999999</v>
      </c>
      <c r="S53" s="5">
        <v>1.1503973113048802</v>
      </c>
    </row>
    <row r="54" spans="1:19" x14ac:dyDescent="0.35">
      <c r="H54" s="6" t="s">
        <v>35</v>
      </c>
      <c r="I54">
        <f>COUNT(I43:I53)</f>
        <v>11</v>
      </c>
      <c r="J54">
        <f t="shared" ref="J54:S54" si="10">COUNT(J43:J53)</f>
        <v>11</v>
      </c>
      <c r="K54">
        <f t="shared" si="10"/>
        <v>11</v>
      </c>
      <c r="L54">
        <f t="shared" si="10"/>
        <v>11</v>
      </c>
      <c r="M54">
        <f t="shared" si="10"/>
        <v>11</v>
      </c>
      <c r="N54">
        <f t="shared" si="10"/>
        <v>11</v>
      </c>
      <c r="O54">
        <f t="shared" si="10"/>
        <v>11</v>
      </c>
      <c r="P54">
        <f t="shared" si="10"/>
        <v>11</v>
      </c>
      <c r="Q54">
        <f t="shared" si="10"/>
        <v>11</v>
      </c>
      <c r="R54">
        <f t="shared" si="10"/>
        <v>11</v>
      </c>
      <c r="S54">
        <f t="shared" si="10"/>
        <v>11</v>
      </c>
    </row>
    <row r="55" spans="1:19" x14ac:dyDescent="0.35">
      <c r="H55" s="6" t="s">
        <v>36</v>
      </c>
      <c r="I55" s="4">
        <f>AVERAGE(I43:I53)</f>
        <v>2.1380075757575754</v>
      </c>
      <c r="J55" s="4">
        <f t="shared" ref="J55:S55" si="11">AVERAGE(J43:J53)</f>
        <v>30.307416666666665</v>
      </c>
      <c r="K55" s="4">
        <f t="shared" si="11"/>
        <v>1.3284848484848484</v>
      </c>
      <c r="L55" s="4">
        <f t="shared" si="11"/>
        <v>2651.4527521005507</v>
      </c>
      <c r="M55" s="4">
        <f t="shared" si="11"/>
        <v>29.614066528925619</v>
      </c>
      <c r="N55" s="4">
        <f t="shared" si="11"/>
        <v>22289.736984086499</v>
      </c>
      <c r="O55" s="4">
        <f t="shared" si="11"/>
        <v>10.272727272727273</v>
      </c>
      <c r="P55" s="4">
        <f t="shared" si="11"/>
        <v>1.0272727272727273</v>
      </c>
      <c r="Q55" s="4">
        <f t="shared" si="11"/>
        <v>4350.7338816363635</v>
      </c>
      <c r="R55" s="4">
        <f t="shared" si="11"/>
        <v>58418.008353090911</v>
      </c>
      <c r="S55" s="4">
        <f t="shared" si="11"/>
        <v>0.26994607492361633</v>
      </c>
    </row>
    <row r="56" spans="1:19" x14ac:dyDescent="0.35">
      <c r="H56" s="8" t="s">
        <v>37</v>
      </c>
      <c r="I56" s="9">
        <f>STDEVA(I43:I53)</f>
        <v>0.80706598454469225</v>
      </c>
      <c r="J56" s="9">
        <f t="shared" ref="J56:S56" si="12">STDEVA(J43:J53)</f>
        <v>12.846118261409218</v>
      </c>
      <c r="K56" s="9">
        <f t="shared" si="12"/>
        <v>0.36958120393136512</v>
      </c>
      <c r="L56" s="9">
        <f t="shared" si="12"/>
        <v>642.32036051068712</v>
      </c>
      <c r="M56" s="9">
        <f t="shared" si="12"/>
        <v>6.9687659693721598</v>
      </c>
      <c r="N56" s="9">
        <f t="shared" si="12"/>
        <v>8204.2329594657494</v>
      </c>
      <c r="O56" s="9">
        <f t="shared" si="12"/>
        <v>5.3308706435423687</v>
      </c>
      <c r="P56" s="9">
        <f t="shared" si="12"/>
        <v>0.53308706435423658</v>
      </c>
      <c r="Q56" s="9">
        <f t="shared" si="12"/>
        <v>1139.9998552756665</v>
      </c>
      <c r="R56" s="9">
        <f t="shared" si="12"/>
        <v>22483.831565875171</v>
      </c>
      <c r="S56" s="9">
        <f t="shared" si="12"/>
        <v>0.34440999502409569</v>
      </c>
    </row>
    <row r="57" spans="1:19" x14ac:dyDescent="0.35">
      <c r="H57" s="6" t="s">
        <v>38</v>
      </c>
      <c r="I57" s="4">
        <f>I55-3*I56</f>
        <v>-0.28319037787650148</v>
      </c>
      <c r="J57" s="4">
        <f t="shared" ref="J57:S57" si="13">J55-3*J56</f>
        <v>-8.2309381175609921</v>
      </c>
      <c r="K57" s="4">
        <f t="shared" si="13"/>
        <v>0.21974123669075296</v>
      </c>
      <c r="L57" s="4">
        <f t="shared" si="13"/>
        <v>724.49167056848933</v>
      </c>
      <c r="M57" s="4">
        <f t="shared" si="13"/>
        <v>8.7077686208091407</v>
      </c>
      <c r="N57" s="4">
        <f t="shared" si="13"/>
        <v>-2322.9618943107489</v>
      </c>
      <c r="O57" s="4">
        <f t="shared" si="13"/>
        <v>-5.7198846578998328</v>
      </c>
      <c r="P57" s="4">
        <f t="shared" si="13"/>
        <v>-0.5719884657899823</v>
      </c>
      <c r="Q57" s="4">
        <f t="shared" si="13"/>
        <v>930.73431580936403</v>
      </c>
      <c r="R57" s="4">
        <f t="shared" si="13"/>
        <v>-9033.4863445346055</v>
      </c>
      <c r="S57" s="4">
        <f t="shared" si="13"/>
        <v>-0.7632839101486707</v>
      </c>
    </row>
    <row r="58" spans="1:19" x14ac:dyDescent="0.35">
      <c r="H58" s="6" t="s">
        <v>39</v>
      </c>
      <c r="I58" s="4">
        <f>I55+3*I56</f>
        <v>4.5592055293916527</v>
      </c>
      <c r="J58" s="4">
        <f t="shared" ref="J58:S58" si="14">J55+3*J56</f>
        <v>68.845771450894318</v>
      </c>
      <c r="K58" s="4">
        <f t="shared" si="14"/>
        <v>2.437228460278944</v>
      </c>
      <c r="L58" s="4">
        <f t="shared" si="14"/>
        <v>4578.4138336326123</v>
      </c>
      <c r="M58" s="4">
        <f t="shared" si="14"/>
        <v>50.520364437042097</v>
      </c>
      <c r="N58" s="4">
        <f t="shared" si="14"/>
        <v>46902.435862483748</v>
      </c>
      <c r="O58" s="4">
        <f t="shared" si="14"/>
        <v>26.26533920335438</v>
      </c>
      <c r="P58" s="4">
        <f t="shared" si="14"/>
        <v>2.626533920335437</v>
      </c>
      <c r="Q58" s="4">
        <f t="shared" si="14"/>
        <v>7770.7334474633626</v>
      </c>
      <c r="R58" s="4">
        <f t="shared" si="14"/>
        <v>125869.50305071642</v>
      </c>
      <c r="S58" s="4">
        <f t="shared" si="14"/>
        <v>1.3031760599959035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CACA-5653-432A-9A21-86A0DD9FB7DE}">
  <dimension ref="A1:S65"/>
  <sheetViews>
    <sheetView workbookViewId="0">
      <selection activeCell="C16" sqref="C16"/>
    </sheetView>
  </sheetViews>
  <sheetFormatPr defaultRowHeight="14.5" x14ac:dyDescent="0.35"/>
  <cols>
    <col min="2" max="3" width="9.90625" bestFit="1" customWidth="1"/>
    <col min="8" max="8" width="8.7265625" style="3"/>
    <col min="9" max="9" width="8.81640625" bestFit="1" customWidth="1"/>
    <col min="10" max="13" width="8.90625" bestFit="1" customWidth="1"/>
    <col min="14" max="14" width="9.453125" bestFit="1" customWidth="1"/>
    <col min="15" max="17" width="8.90625" bestFit="1" customWidth="1"/>
    <col min="18" max="18" width="9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19</v>
      </c>
      <c r="B2" t="s">
        <v>58</v>
      </c>
      <c r="C2" t="s">
        <v>51</v>
      </c>
      <c r="D2">
        <v>16</v>
      </c>
      <c r="E2">
        <v>20</v>
      </c>
      <c r="F2">
        <v>30000</v>
      </c>
      <c r="G2">
        <v>2307</v>
      </c>
      <c r="H2" s="3" t="s">
        <v>50</v>
      </c>
      <c r="I2" s="4">
        <v>0.32216666666666666</v>
      </c>
      <c r="J2" s="4">
        <v>100</v>
      </c>
      <c r="K2" s="4"/>
      <c r="L2" s="4"/>
      <c r="M2" s="4"/>
      <c r="N2" s="4"/>
      <c r="O2" s="4">
        <v>0</v>
      </c>
      <c r="P2" s="4">
        <v>0</v>
      </c>
      <c r="Q2" s="4"/>
      <c r="R2" s="4"/>
    </row>
    <row r="3" spans="1:19" x14ac:dyDescent="0.35">
      <c r="A3" t="s">
        <v>19</v>
      </c>
      <c r="B3" t="s">
        <v>58</v>
      </c>
      <c r="C3" t="s">
        <v>51</v>
      </c>
      <c r="D3">
        <v>16</v>
      </c>
      <c r="E3">
        <v>20</v>
      </c>
      <c r="F3">
        <v>30000</v>
      </c>
      <c r="G3">
        <v>2307</v>
      </c>
      <c r="H3" s="3" t="s">
        <v>47</v>
      </c>
      <c r="I3" s="4">
        <v>0.17100000000000001</v>
      </c>
      <c r="J3" s="4">
        <v>100</v>
      </c>
      <c r="K3" s="4"/>
      <c r="L3" s="4"/>
      <c r="M3" s="4"/>
      <c r="N3" s="4"/>
      <c r="O3" s="4">
        <v>0</v>
      </c>
      <c r="P3" s="4">
        <v>0</v>
      </c>
      <c r="Q3" s="4"/>
      <c r="R3" s="4"/>
    </row>
    <row r="4" spans="1:19" x14ac:dyDescent="0.35">
      <c r="A4" t="s">
        <v>19</v>
      </c>
      <c r="B4" t="s">
        <v>58</v>
      </c>
      <c r="C4" t="s">
        <v>51</v>
      </c>
      <c r="D4">
        <v>16</v>
      </c>
      <c r="E4">
        <v>20</v>
      </c>
      <c r="F4">
        <v>30000</v>
      </c>
      <c r="G4">
        <v>2307</v>
      </c>
      <c r="H4" s="3" t="s">
        <v>48</v>
      </c>
      <c r="I4" s="4">
        <v>0.24591666666666664</v>
      </c>
      <c r="J4" s="4">
        <v>100</v>
      </c>
      <c r="K4" s="4"/>
      <c r="L4" s="4"/>
      <c r="M4" s="4"/>
      <c r="N4" s="4"/>
      <c r="O4" s="4">
        <v>0</v>
      </c>
      <c r="P4" s="4">
        <v>0</v>
      </c>
      <c r="Q4" s="4"/>
      <c r="R4" s="4"/>
    </row>
    <row r="5" spans="1:19" x14ac:dyDescent="0.35">
      <c r="A5" s="10" t="s">
        <v>19</v>
      </c>
      <c r="B5" s="10" t="s">
        <v>58</v>
      </c>
      <c r="C5" s="10" t="s">
        <v>51</v>
      </c>
      <c r="D5" s="10">
        <v>16</v>
      </c>
      <c r="E5" s="10">
        <v>20</v>
      </c>
      <c r="F5" s="10">
        <v>30000</v>
      </c>
      <c r="G5" s="10">
        <v>2307</v>
      </c>
      <c r="H5" s="11" t="s">
        <v>20</v>
      </c>
      <c r="I5" s="4">
        <v>0.24424999999999999</v>
      </c>
      <c r="J5" s="4">
        <v>99.894916666666674</v>
      </c>
      <c r="K5" s="4"/>
      <c r="L5" s="4"/>
      <c r="M5" s="4"/>
      <c r="N5" s="4"/>
      <c r="O5" s="4">
        <v>0</v>
      </c>
      <c r="P5" s="4">
        <v>0</v>
      </c>
      <c r="Q5" s="4"/>
      <c r="R5" s="4"/>
    </row>
    <row r="6" spans="1:19" x14ac:dyDescent="0.35">
      <c r="A6" s="10" t="s">
        <v>19</v>
      </c>
      <c r="B6" s="10" t="s">
        <v>58</v>
      </c>
      <c r="C6" s="10" t="s">
        <v>51</v>
      </c>
      <c r="D6" s="10">
        <v>16</v>
      </c>
      <c r="E6" s="10">
        <v>20</v>
      </c>
      <c r="F6" s="10">
        <v>30000</v>
      </c>
      <c r="G6" s="10">
        <v>2307</v>
      </c>
      <c r="H6" s="11" t="s">
        <v>49</v>
      </c>
      <c r="I6" s="4">
        <v>0.27716666666666667</v>
      </c>
      <c r="J6" s="4">
        <v>100</v>
      </c>
      <c r="K6" s="4"/>
      <c r="L6" s="4"/>
      <c r="M6" s="4"/>
      <c r="N6" s="4"/>
      <c r="O6" s="4">
        <v>0</v>
      </c>
      <c r="P6" s="4">
        <v>0</v>
      </c>
      <c r="Q6" s="4"/>
      <c r="R6" s="4"/>
    </row>
    <row r="7" spans="1:19" x14ac:dyDescent="0.35">
      <c r="A7" s="10" t="s">
        <v>19</v>
      </c>
      <c r="B7" s="10" t="s">
        <v>58</v>
      </c>
      <c r="C7" s="10" t="s">
        <v>51</v>
      </c>
      <c r="D7" s="10">
        <v>16</v>
      </c>
      <c r="E7" s="10">
        <v>20</v>
      </c>
      <c r="F7" s="10">
        <v>30000</v>
      </c>
      <c r="G7" s="10">
        <v>2307</v>
      </c>
      <c r="H7" s="11" t="s">
        <v>52</v>
      </c>
      <c r="I7" s="4">
        <v>0.23866666666666661</v>
      </c>
      <c r="J7" s="4">
        <v>100</v>
      </c>
      <c r="K7" s="4"/>
      <c r="L7" s="4"/>
      <c r="M7" s="4"/>
      <c r="N7" s="4"/>
      <c r="O7" s="4">
        <v>0</v>
      </c>
      <c r="P7" s="4">
        <v>0</v>
      </c>
      <c r="Q7" s="4"/>
      <c r="R7" s="4"/>
    </row>
    <row r="8" spans="1:19" x14ac:dyDescent="0.35">
      <c r="A8" s="10" t="s">
        <v>19</v>
      </c>
      <c r="B8" s="10" t="s">
        <v>58</v>
      </c>
      <c r="C8" s="10" t="s">
        <v>51</v>
      </c>
      <c r="D8" s="10">
        <v>16</v>
      </c>
      <c r="E8" s="10">
        <v>22</v>
      </c>
      <c r="F8" s="10">
        <v>30000</v>
      </c>
      <c r="G8" s="10">
        <v>2314</v>
      </c>
      <c r="H8" s="11" t="s">
        <v>26</v>
      </c>
      <c r="I8" s="4">
        <v>0.16091666666666665</v>
      </c>
      <c r="J8" s="4">
        <v>100</v>
      </c>
      <c r="K8" s="4"/>
      <c r="L8" s="4"/>
      <c r="M8" s="4"/>
      <c r="N8" s="4"/>
      <c r="O8" s="4">
        <v>0</v>
      </c>
      <c r="P8" s="4">
        <v>0</v>
      </c>
      <c r="Q8" s="4"/>
      <c r="R8" s="4"/>
    </row>
    <row r="9" spans="1:19" x14ac:dyDescent="0.35">
      <c r="A9" t="s">
        <v>19</v>
      </c>
      <c r="B9" t="s">
        <v>58</v>
      </c>
      <c r="C9" t="s">
        <v>51</v>
      </c>
      <c r="D9">
        <v>16</v>
      </c>
      <c r="E9">
        <v>22</v>
      </c>
      <c r="F9">
        <v>30000</v>
      </c>
      <c r="G9">
        <v>2314</v>
      </c>
      <c r="H9" s="3" t="s">
        <v>27</v>
      </c>
      <c r="I9" s="4">
        <v>8.7500000000000008E-2</v>
      </c>
      <c r="J9" s="4">
        <v>100</v>
      </c>
      <c r="K9" s="4"/>
      <c r="L9" s="4"/>
      <c r="M9" s="4"/>
      <c r="N9" s="4"/>
      <c r="O9" s="4">
        <v>0</v>
      </c>
      <c r="P9" s="4">
        <v>0</v>
      </c>
      <c r="Q9" s="4"/>
      <c r="R9" s="4"/>
    </row>
    <row r="10" spans="1:19" x14ac:dyDescent="0.35">
      <c r="A10" t="s">
        <v>19</v>
      </c>
      <c r="B10" t="s">
        <v>58</v>
      </c>
      <c r="C10" t="s">
        <v>51</v>
      </c>
      <c r="D10">
        <v>16</v>
      </c>
      <c r="E10">
        <v>22</v>
      </c>
      <c r="F10">
        <v>30000</v>
      </c>
      <c r="G10">
        <v>2314</v>
      </c>
      <c r="H10" s="3" t="s">
        <v>28</v>
      </c>
      <c r="I10" s="4">
        <v>0.13508333333333333</v>
      </c>
      <c r="J10" s="4">
        <v>99.866666666666674</v>
      </c>
      <c r="K10" s="4"/>
      <c r="L10" s="4"/>
      <c r="M10" s="4"/>
      <c r="N10" s="4"/>
      <c r="O10" s="4">
        <v>0</v>
      </c>
      <c r="P10" s="4">
        <v>0</v>
      </c>
      <c r="Q10" s="4"/>
      <c r="R10" s="4"/>
    </row>
    <row r="11" spans="1:19" x14ac:dyDescent="0.35">
      <c r="A11" t="s">
        <v>19</v>
      </c>
      <c r="B11" t="s">
        <v>58</v>
      </c>
      <c r="C11" t="s">
        <v>51</v>
      </c>
      <c r="D11">
        <v>16</v>
      </c>
      <c r="E11">
        <v>22</v>
      </c>
      <c r="F11">
        <v>30000</v>
      </c>
      <c r="G11">
        <v>2314</v>
      </c>
      <c r="H11" s="3" t="s">
        <v>22</v>
      </c>
      <c r="I11" s="4">
        <v>5.8000000000000003E-2</v>
      </c>
      <c r="J11" s="4">
        <v>100</v>
      </c>
      <c r="K11" s="4"/>
      <c r="L11" s="4"/>
      <c r="M11" s="4"/>
      <c r="N11" s="4"/>
      <c r="O11" s="4">
        <v>0</v>
      </c>
      <c r="P11" s="4">
        <v>0</v>
      </c>
      <c r="Q11" s="4"/>
      <c r="R11" s="4"/>
    </row>
    <row r="12" spans="1:19" x14ac:dyDescent="0.35">
      <c r="A12" t="s">
        <v>19</v>
      </c>
      <c r="B12" t="s">
        <v>58</v>
      </c>
      <c r="C12" t="s">
        <v>51</v>
      </c>
      <c r="D12">
        <v>16</v>
      </c>
      <c r="E12">
        <v>23</v>
      </c>
      <c r="F12">
        <v>25000</v>
      </c>
      <c r="G12">
        <v>2309</v>
      </c>
      <c r="H12" s="3" t="s">
        <v>50</v>
      </c>
      <c r="I12" s="4">
        <v>0.22450000000000003</v>
      </c>
      <c r="J12" s="4">
        <v>100</v>
      </c>
      <c r="K12" s="4"/>
      <c r="L12" s="4"/>
      <c r="M12" s="4"/>
      <c r="N12" s="4"/>
      <c r="O12" s="4">
        <v>0</v>
      </c>
      <c r="P12" s="4">
        <v>0</v>
      </c>
      <c r="Q12" s="4"/>
      <c r="R12" s="4"/>
    </row>
    <row r="13" spans="1:19" x14ac:dyDescent="0.35">
      <c r="A13" t="s">
        <v>19</v>
      </c>
      <c r="B13" t="s">
        <v>58</v>
      </c>
      <c r="C13" t="s">
        <v>51</v>
      </c>
      <c r="D13">
        <v>16</v>
      </c>
      <c r="E13">
        <v>23</v>
      </c>
      <c r="F13">
        <v>25000</v>
      </c>
      <c r="G13">
        <v>2309</v>
      </c>
      <c r="H13" s="3" t="s">
        <v>46</v>
      </c>
      <c r="I13" s="4">
        <v>8.6166666666666669E-2</v>
      </c>
      <c r="J13" s="4">
        <v>100</v>
      </c>
      <c r="K13" s="4"/>
      <c r="L13" s="4"/>
      <c r="M13" s="4"/>
      <c r="N13" s="4"/>
      <c r="O13" s="4">
        <v>0</v>
      </c>
      <c r="P13" s="4">
        <v>0</v>
      </c>
      <c r="Q13" s="4"/>
      <c r="R13" s="4"/>
    </row>
    <row r="14" spans="1:19" x14ac:dyDescent="0.35">
      <c r="A14" t="s">
        <v>19</v>
      </c>
      <c r="B14" t="s">
        <v>58</v>
      </c>
      <c r="C14" t="s">
        <v>51</v>
      </c>
      <c r="D14">
        <v>16</v>
      </c>
      <c r="E14">
        <v>23</v>
      </c>
      <c r="F14">
        <v>25000</v>
      </c>
      <c r="G14">
        <v>2309</v>
      </c>
      <c r="H14" s="3" t="s">
        <v>48</v>
      </c>
      <c r="I14" s="4">
        <v>9.5416666666666664E-2</v>
      </c>
      <c r="J14" s="4">
        <v>100</v>
      </c>
      <c r="K14" s="4"/>
      <c r="L14" s="4"/>
      <c r="M14" s="4"/>
      <c r="N14" s="4"/>
      <c r="O14" s="4">
        <v>0</v>
      </c>
      <c r="P14" s="4">
        <v>0</v>
      </c>
      <c r="Q14" s="4"/>
      <c r="R14" s="4"/>
    </row>
    <row r="15" spans="1:19" x14ac:dyDescent="0.35">
      <c r="A15" t="s">
        <v>19</v>
      </c>
      <c r="B15" t="s">
        <v>58</v>
      </c>
      <c r="C15" t="s">
        <v>51</v>
      </c>
      <c r="D15">
        <v>16</v>
      </c>
      <c r="E15">
        <v>23</v>
      </c>
      <c r="F15">
        <v>30000</v>
      </c>
      <c r="G15">
        <v>2309</v>
      </c>
      <c r="H15" s="3" t="s">
        <v>20</v>
      </c>
      <c r="I15" s="4">
        <v>0.11799999999999999</v>
      </c>
      <c r="J15" s="4">
        <v>100</v>
      </c>
      <c r="K15" s="4"/>
      <c r="L15" s="4"/>
      <c r="M15" s="4"/>
      <c r="N15" s="4"/>
      <c r="O15" s="4">
        <v>0</v>
      </c>
      <c r="P15" s="4">
        <v>0</v>
      </c>
      <c r="Q15" s="4"/>
      <c r="R15" s="4"/>
    </row>
    <row r="16" spans="1:19" x14ac:dyDescent="0.35">
      <c r="A16" t="s">
        <v>19</v>
      </c>
      <c r="B16" t="s">
        <v>58</v>
      </c>
      <c r="C16" t="s">
        <v>51</v>
      </c>
      <c r="D16">
        <v>16</v>
      </c>
      <c r="E16">
        <v>23</v>
      </c>
      <c r="F16">
        <v>30000</v>
      </c>
      <c r="G16">
        <v>2309</v>
      </c>
      <c r="H16" s="3" t="s">
        <v>49</v>
      </c>
      <c r="I16" s="4">
        <v>8.9583333333333334E-2</v>
      </c>
      <c r="J16" s="4">
        <v>100</v>
      </c>
      <c r="K16" s="4"/>
      <c r="L16" s="4"/>
      <c r="M16" s="4"/>
      <c r="N16" s="4"/>
      <c r="O16" s="4">
        <v>0</v>
      </c>
      <c r="P16" s="4">
        <v>0</v>
      </c>
      <c r="Q16" s="4"/>
      <c r="R16" s="4"/>
    </row>
    <row r="17" spans="1:19" x14ac:dyDescent="0.35">
      <c r="A17" t="s">
        <v>19</v>
      </c>
      <c r="B17" t="s">
        <v>58</v>
      </c>
      <c r="C17" t="s">
        <v>51</v>
      </c>
      <c r="D17">
        <v>16</v>
      </c>
      <c r="E17">
        <v>23</v>
      </c>
      <c r="F17">
        <v>30000</v>
      </c>
      <c r="G17">
        <v>2309</v>
      </c>
      <c r="H17" s="3" t="s">
        <v>52</v>
      </c>
      <c r="I17" s="4">
        <v>0.11216666666666668</v>
      </c>
      <c r="J17" s="4">
        <v>100</v>
      </c>
      <c r="K17" s="4"/>
      <c r="L17" s="4"/>
      <c r="M17" s="4"/>
      <c r="N17" s="4"/>
      <c r="O17" s="4">
        <v>0</v>
      </c>
      <c r="P17" s="4">
        <v>0</v>
      </c>
      <c r="Q17" s="4"/>
      <c r="R17" s="4"/>
    </row>
    <row r="18" spans="1:19" x14ac:dyDescent="0.35">
      <c r="A18" s="1" t="s">
        <v>19</v>
      </c>
      <c r="B18" s="1" t="s">
        <v>58</v>
      </c>
      <c r="C18" s="1" t="s">
        <v>51</v>
      </c>
      <c r="D18" s="1">
        <v>16</v>
      </c>
      <c r="E18" s="1">
        <v>23</v>
      </c>
      <c r="F18" s="1">
        <v>30000</v>
      </c>
      <c r="G18" s="1">
        <v>2309</v>
      </c>
      <c r="H18" s="2" t="s">
        <v>53</v>
      </c>
      <c r="I18" s="5">
        <v>0.19983333333333339</v>
      </c>
      <c r="J18" s="5">
        <v>100</v>
      </c>
      <c r="K18" s="5"/>
      <c r="L18" s="5"/>
      <c r="M18" s="5"/>
      <c r="N18" s="5"/>
      <c r="O18" s="5">
        <v>0</v>
      </c>
      <c r="P18" s="5">
        <v>0</v>
      </c>
      <c r="Q18" s="5"/>
      <c r="R18" s="5"/>
      <c r="S18" s="1"/>
    </row>
    <row r="19" spans="1:19" x14ac:dyDescent="0.35">
      <c r="H19" s="6" t="s">
        <v>35</v>
      </c>
      <c r="I19">
        <f t="shared" ref="I19:S19" si="0">COUNT(I2:I18)</f>
        <v>17</v>
      </c>
      <c r="J19">
        <f t="shared" si="0"/>
        <v>17</v>
      </c>
      <c r="K19" s="7">
        <f t="shared" si="0"/>
        <v>0</v>
      </c>
      <c r="L19" s="7">
        <f t="shared" si="0"/>
        <v>0</v>
      </c>
      <c r="M19" s="7">
        <f t="shared" si="0"/>
        <v>0</v>
      </c>
      <c r="N19" s="7">
        <f t="shared" si="0"/>
        <v>0</v>
      </c>
      <c r="O19">
        <f t="shared" si="0"/>
        <v>17</v>
      </c>
      <c r="P19">
        <f t="shared" si="0"/>
        <v>17</v>
      </c>
      <c r="Q19" s="7">
        <f t="shared" si="0"/>
        <v>0</v>
      </c>
      <c r="R19" s="7">
        <f t="shared" si="0"/>
        <v>0</v>
      </c>
      <c r="S19" s="7">
        <f t="shared" si="0"/>
        <v>0</v>
      </c>
    </row>
    <row r="20" spans="1:19" x14ac:dyDescent="0.35">
      <c r="H20" s="6" t="s">
        <v>36</v>
      </c>
      <c r="I20" s="4">
        <f t="shared" ref="I20:S20" si="1">AVERAGE(I2:I18)</f>
        <v>0.16860784313725485</v>
      </c>
      <c r="J20" s="4">
        <f t="shared" si="1"/>
        <v>99.985975490196083</v>
      </c>
      <c r="K20" s="4" t="e">
        <f t="shared" si="1"/>
        <v>#DIV/0!</v>
      </c>
      <c r="L20" s="4" t="e">
        <f t="shared" si="1"/>
        <v>#DIV/0!</v>
      </c>
      <c r="M20" s="4" t="e">
        <f t="shared" si="1"/>
        <v>#DIV/0!</v>
      </c>
      <c r="N20" s="4" t="e">
        <f t="shared" si="1"/>
        <v>#DIV/0!</v>
      </c>
      <c r="O20" s="4">
        <f t="shared" si="1"/>
        <v>0</v>
      </c>
      <c r="P20" s="4">
        <f t="shared" si="1"/>
        <v>0</v>
      </c>
      <c r="Q20" s="4" t="e">
        <f t="shared" si="1"/>
        <v>#DIV/0!</v>
      </c>
      <c r="R20" s="4" t="e">
        <f t="shared" si="1"/>
        <v>#DIV/0!</v>
      </c>
      <c r="S20" s="4" t="e">
        <f t="shared" si="1"/>
        <v>#DIV/0!</v>
      </c>
    </row>
    <row r="21" spans="1:19" x14ac:dyDescent="0.35">
      <c r="H21" s="8" t="s">
        <v>37</v>
      </c>
      <c r="I21" s="9">
        <f t="shared" ref="I21:S21" si="2">STDEVA(I2:I18)</f>
        <v>7.9142829551152372E-2</v>
      </c>
      <c r="J21" s="9">
        <f t="shared" si="2"/>
        <v>3.9903483434355458E-2</v>
      </c>
      <c r="K21" s="9" t="e">
        <f t="shared" si="2"/>
        <v>#DIV/0!</v>
      </c>
      <c r="L21" s="9" t="e">
        <f t="shared" si="2"/>
        <v>#DIV/0!</v>
      </c>
      <c r="M21" s="9" t="e">
        <f t="shared" si="2"/>
        <v>#DIV/0!</v>
      </c>
      <c r="N21" s="9" t="e">
        <f t="shared" si="2"/>
        <v>#DIV/0!</v>
      </c>
      <c r="O21" s="9">
        <f t="shared" si="2"/>
        <v>0</v>
      </c>
      <c r="P21" s="9">
        <f t="shared" si="2"/>
        <v>0</v>
      </c>
      <c r="Q21" s="9" t="e">
        <f t="shared" si="2"/>
        <v>#DIV/0!</v>
      </c>
      <c r="R21" s="9" t="e">
        <f t="shared" si="2"/>
        <v>#DIV/0!</v>
      </c>
      <c r="S21" s="9" t="e">
        <f t="shared" si="2"/>
        <v>#DIV/0!</v>
      </c>
    </row>
    <row r="22" spans="1:19" x14ac:dyDescent="0.35">
      <c r="H22" s="6" t="s">
        <v>38</v>
      </c>
      <c r="I22" s="4">
        <f>I20-3*I21</f>
        <v>-6.8820645516202261E-2</v>
      </c>
      <c r="J22" s="4">
        <f t="shared" ref="J22:S22" si="3">J20-3*J21</f>
        <v>99.866265039893023</v>
      </c>
      <c r="K22" s="4" t="e">
        <f t="shared" si="3"/>
        <v>#DIV/0!</v>
      </c>
      <c r="L22" s="4" t="e">
        <f t="shared" si="3"/>
        <v>#DIV/0!</v>
      </c>
      <c r="M22" s="4" t="e">
        <f t="shared" si="3"/>
        <v>#DIV/0!</v>
      </c>
      <c r="N22" s="4" t="e">
        <f t="shared" si="3"/>
        <v>#DIV/0!</v>
      </c>
      <c r="O22" s="4">
        <f t="shared" si="3"/>
        <v>0</v>
      </c>
      <c r="P22" s="4">
        <f t="shared" si="3"/>
        <v>0</v>
      </c>
      <c r="Q22" s="4" t="e">
        <f t="shared" si="3"/>
        <v>#DIV/0!</v>
      </c>
      <c r="R22" s="4" t="e">
        <f t="shared" si="3"/>
        <v>#DIV/0!</v>
      </c>
      <c r="S22" s="4" t="e">
        <f t="shared" si="3"/>
        <v>#DIV/0!</v>
      </c>
    </row>
    <row r="23" spans="1:19" x14ac:dyDescent="0.35">
      <c r="H23" s="6" t="s">
        <v>39</v>
      </c>
      <c r="I23" s="4">
        <f>I20+3*I21</f>
        <v>0.40603633179071197</v>
      </c>
      <c r="J23" s="4">
        <f t="shared" ref="J23:S23" si="4">J20+3*J21</f>
        <v>100.10568594049914</v>
      </c>
      <c r="K23" s="4" t="e">
        <f t="shared" si="4"/>
        <v>#DIV/0!</v>
      </c>
      <c r="L23" s="4" t="e">
        <f t="shared" si="4"/>
        <v>#DIV/0!</v>
      </c>
      <c r="M23" s="4" t="e">
        <f t="shared" si="4"/>
        <v>#DIV/0!</v>
      </c>
      <c r="N23" s="4" t="e">
        <f t="shared" si="4"/>
        <v>#DIV/0!</v>
      </c>
      <c r="O23" s="4">
        <f t="shared" si="4"/>
        <v>0</v>
      </c>
      <c r="P23" s="4">
        <f t="shared" si="4"/>
        <v>0</v>
      </c>
      <c r="Q23" s="4" t="e">
        <f t="shared" si="4"/>
        <v>#DIV/0!</v>
      </c>
      <c r="R23" s="4" t="e">
        <f t="shared" si="4"/>
        <v>#DIV/0!</v>
      </c>
      <c r="S23" s="4" t="e">
        <f t="shared" si="4"/>
        <v>#DIV/0!</v>
      </c>
    </row>
    <row r="25" spans="1:19" x14ac:dyDescent="0.35">
      <c r="A25" t="s">
        <v>19</v>
      </c>
      <c r="B25" t="s">
        <v>58</v>
      </c>
      <c r="C25" t="s">
        <v>51</v>
      </c>
      <c r="D25">
        <v>23</v>
      </c>
      <c r="E25">
        <v>20</v>
      </c>
      <c r="F25">
        <v>30000</v>
      </c>
      <c r="G25">
        <v>2307</v>
      </c>
      <c r="H25" s="3" t="s">
        <v>50</v>
      </c>
      <c r="I25" s="4">
        <v>0.58199999999999996</v>
      </c>
      <c r="J25" s="4">
        <v>98.69908333333332</v>
      </c>
      <c r="K25" s="4">
        <v>2.2999999999999998</v>
      </c>
      <c r="L25" s="4">
        <v>702.49565199999995</v>
      </c>
      <c r="M25" s="4">
        <v>17.082999999999998</v>
      </c>
      <c r="N25" s="4">
        <v>40458.835714000001</v>
      </c>
      <c r="O25" s="4">
        <v>0</v>
      </c>
      <c r="P25" s="4">
        <v>0</v>
      </c>
      <c r="Q25" s="4"/>
      <c r="R25" s="4"/>
    </row>
    <row r="26" spans="1:19" x14ac:dyDescent="0.35">
      <c r="A26" t="s">
        <v>19</v>
      </c>
      <c r="B26" t="s">
        <v>58</v>
      </c>
      <c r="C26" t="s">
        <v>51</v>
      </c>
      <c r="D26">
        <v>23</v>
      </c>
      <c r="E26">
        <v>20</v>
      </c>
      <c r="F26">
        <v>30000</v>
      </c>
      <c r="G26">
        <v>2307</v>
      </c>
      <c r="H26" s="3" t="s">
        <v>47</v>
      </c>
      <c r="I26" s="4">
        <v>0.55174999999999996</v>
      </c>
      <c r="J26" s="4">
        <v>98.918583333333331</v>
      </c>
      <c r="K26" s="4">
        <v>0.36666666666666664</v>
      </c>
      <c r="L26" s="4">
        <v>372.92857133333337</v>
      </c>
      <c r="M26" s="4">
        <v>14.946666666666667</v>
      </c>
      <c r="N26" s="4">
        <v>191447.742857</v>
      </c>
      <c r="O26" s="4">
        <v>0</v>
      </c>
      <c r="P26" s="4">
        <v>0</v>
      </c>
      <c r="Q26" s="4"/>
      <c r="R26" s="4"/>
    </row>
    <row r="27" spans="1:19" x14ac:dyDescent="0.35">
      <c r="A27" s="10" t="s">
        <v>19</v>
      </c>
      <c r="B27" t="s">
        <v>58</v>
      </c>
      <c r="C27" s="10" t="s">
        <v>51</v>
      </c>
      <c r="D27" s="10">
        <v>23</v>
      </c>
      <c r="E27" s="10">
        <v>20</v>
      </c>
      <c r="F27" s="10">
        <v>30000</v>
      </c>
      <c r="G27" s="10">
        <v>2307</v>
      </c>
      <c r="H27" s="11" t="s">
        <v>48</v>
      </c>
      <c r="I27" s="4">
        <v>0.61699999999999988</v>
      </c>
      <c r="J27" s="4">
        <v>98.43983333333334</v>
      </c>
      <c r="K27" s="4">
        <v>0.5</v>
      </c>
      <c r="L27" s="4">
        <v>337.37878800000004</v>
      </c>
      <c r="M27" s="4">
        <v>16.610333333333333</v>
      </c>
      <c r="N27" s="4">
        <v>125183.12833333334</v>
      </c>
      <c r="O27" s="4">
        <v>0</v>
      </c>
      <c r="P27" s="4">
        <v>0</v>
      </c>
      <c r="Q27" s="4"/>
      <c r="R27" s="4"/>
    </row>
    <row r="28" spans="1:19" x14ac:dyDescent="0.35">
      <c r="A28" s="10" t="s">
        <v>19</v>
      </c>
      <c r="B28" t="s">
        <v>58</v>
      </c>
      <c r="C28" s="10" t="s">
        <v>51</v>
      </c>
      <c r="D28" s="10">
        <v>23</v>
      </c>
      <c r="E28" s="10">
        <v>20</v>
      </c>
      <c r="F28" s="10">
        <v>30000</v>
      </c>
      <c r="G28" s="10">
        <v>2307</v>
      </c>
      <c r="H28" s="11" t="s">
        <v>49</v>
      </c>
      <c r="I28" s="4">
        <v>0.81083333333333341</v>
      </c>
      <c r="J28" s="4">
        <v>98.106916666666663</v>
      </c>
      <c r="K28" s="4">
        <v>1.4000000000000001</v>
      </c>
      <c r="L28" s="4">
        <v>436.11666666666662</v>
      </c>
      <c r="M28" s="4">
        <v>14.688666666666665</v>
      </c>
      <c r="N28" s="4">
        <v>86904.707739666657</v>
      </c>
      <c r="O28" s="4">
        <v>0</v>
      </c>
      <c r="P28" s="4">
        <v>0</v>
      </c>
      <c r="Q28" s="4"/>
      <c r="R28" s="4"/>
    </row>
    <row r="29" spans="1:19" x14ac:dyDescent="0.35">
      <c r="A29" s="10" t="s">
        <v>19</v>
      </c>
      <c r="B29" t="s">
        <v>58</v>
      </c>
      <c r="C29" s="10" t="s">
        <v>51</v>
      </c>
      <c r="D29" s="10">
        <v>23</v>
      </c>
      <c r="E29" s="10">
        <v>20</v>
      </c>
      <c r="F29" s="10">
        <v>30000</v>
      </c>
      <c r="G29" s="10">
        <v>2307</v>
      </c>
      <c r="H29" s="11" t="s">
        <v>52</v>
      </c>
      <c r="I29" s="4">
        <v>0.66025</v>
      </c>
      <c r="J29" s="4">
        <v>99.292750000000012</v>
      </c>
      <c r="K29" s="4">
        <v>0.26666666666666666</v>
      </c>
      <c r="L29" s="4">
        <v>336.2833333333333</v>
      </c>
      <c r="M29" s="4">
        <v>17.569666666666667</v>
      </c>
      <c r="N29" s="4">
        <v>97022.688888999997</v>
      </c>
      <c r="O29" s="4">
        <v>0</v>
      </c>
      <c r="P29" s="4">
        <v>0</v>
      </c>
      <c r="Q29" s="4"/>
      <c r="R29" s="4"/>
    </row>
    <row r="30" spans="1:19" x14ac:dyDescent="0.35">
      <c r="A30" s="10" t="s">
        <v>19</v>
      </c>
      <c r="B30" t="s">
        <v>58</v>
      </c>
      <c r="C30" s="10" t="s">
        <v>51</v>
      </c>
      <c r="D30" s="10">
        <v>21</v>
      </c>
      <c r="E30" s="10">
        <v>22</v>
      </c>
      <c r="F30" s="10">
        <v>30000</v>
      </c>
      <c r="G30" s="10">
        <v>2314</v>
      </c>
      <c r="H30" s="11" t="s">
        <v>26</v>
      </c>
      <c r="I30" s="4">
        <v>0.4554166666666668</v>
      </c>
      <c r="J30" s="4">
        <v>87.296749999999989</v>
      </c>
      <c r="K30" s="4">
        <v>0.9</v>
      </c>
      <c r="L30" s="4">
        <v>843.83542539999996</v>
      </c>
      <c r="M30" s="4">
        <v>23.125399999999996</v>
      </c>
      <c r="N30" s="4">
        <v>60465.464108400003</v>
      </c>
      <c r="O30" s="4">
        <v>0</v>
      </c>
      <c r="P30" s="4">
        <v>0</v>
      </c>
      <c r="Q30" s="4"/>
      <c r="R30" s="4"/>
    </row>
    <row r="31" spans="1:19" x14ac:dyDescent="0.35">
      <c r="A31" s="10" t="s">
        <v>19</v>
      </c>
      <c r="B31" t="s">
        <v>58</v>
      </c>
      <c r="C31" s="10" t="s">
        <v>51</v>
      </c>
      <c r="D31" s="10">
        <v>21</v>
      </c>
      <c r="E31" s="10">
        <v>22</v>
      </c>
      <c r="F31" s="10">
        <v>30000</v>
      </c>
      <c r="G31" s="10">
        <v>2314</v>
      </c>
      <c r="H31" s="11" t="s">
        <v>27</v>
      </c>
      <c r="I31" s="4">
        <v>0.41091666666666665</v>
      </c>
      <c r="J31" s="4">
        <v>76.788249999999991</v>
      </c>
      <c r="K31" s="4">
        <v>1.2</v>
      </c>
      <c r="L31" s="4">
        <v>862.86982816666671</v>
      </c>
      <c r="M31" s="4">
        <v>19.448499999999999</v>
      </c>
      <c r="N31" s="4">
        <v>52803.996000833336</v>
      </c>
      <c r="O31" s="4">
        <v>3</v>
      </c>
      <c r="P31" s="4">
        <v>0.29999999999999993</v>
      </c>
      <c r="Q31" s="4">
        <v>2027.8333329999998</v>
      </c>
      <c r="R31" s="4">
        <v>207619.14999999994</v>
      </c>
      <c r="S31">
        <v>1.1138707538907517</v>
      </c>
    </row>
    <row r="32" spans="1:19" x14ac:dyDescent="0.35">
      <c r="A32" s="10" t="s">
        <v>19</v>
      </c>
      <c r="B32" t="s">
        <v>58</v>
      </c>
      <c r="C32" s="10" t="s">
        <v>51</v>
      </c>
      <c r="D32" s="10">
        <v>21</v>
      </c>
      <c r="E32" s="10">
        <v>22</v>
      </c>
      <c r="F32" s="10">
        <v>30000</v>
      </c>
      <c r="G32" s="10">
        <v>2314</v>
      </c>
      <c r="H32" s="11" t="s">
        <v>28</v>
      </c>
      <c r="I32" s="4">
        <v>0.35649999999999998</v>
      </c>
      <c r="J32" s="4">
        <v>88.448666666666668</v>
      </c>
      <c r="K32" s="4">
        <v>0.68333333333333346</v>
      </c>
      <c r="L32" s="4">
        <v>601.13075399999991</v>
      </c>
      <c r="M32" s="4">
        <v>19.268666666666665</v>
      </c>
      <c r="N32" s="4">
        <v>114983.63953716667</v>
      </c>
      <c r="O32" s="4">
        <v>2</v>
      </c>
      <c r="P32" s="4">
        <v>0.19999999999999998</v>
      </c>
      <c r="Q32" s="4">
        <v>1545.25</v>
      </c>
      <c r="R32" s="4">
        <v>218090.39999999994</v>
      </c>
    </row>
    <row r="33" spans="1:19" x14ac:dyDescent="0.35">
      <c r="A33" s="10" t="s">
        <v>19</v>
      </c>
      <c r="B33" t="s">
        <v>58</v>
      </c>
      <c r="C33" s="10" t="s">
        <v>51</v>
      </c>
      <c r="D33" s="10">
        <v>21</v>
      </c>
      <c r="E33" s="10">
        <v>22</v>
      </c>
      <c r="F33" s="10">
        <v>30000</v>
      </c>
      <c r="G33" s="10">
        <v>2314</v>
      </c>
      <c r="H33" s="11" t="s">
        <v>22</v>
      </c>
      <c r="I33" s="4">
        <v>0.26774999999999999</v>
      </c>
      <c r="J33" s="4">
        <v>90.707916666666662</v>
      </c>
      <c r="K33" s="4">
        <v>0.28333333333333338</v>
      </c>
      <c r="L33" s="4">
        <v>750.61388883333336</v>
      </c>
      <c r="M33" s="4">
        <v>21.739166666666666</v>
      </c>
      <c r="N33" s="4">
        <v>278875.62374333333</v>
      </c>
      <c r="O33" s="4">
        <v>1</v>
      </c>
      <c r="P33" s="4">
        <v>9.9999999999999992E-2</v>
      </c>
      <c r="Q33" s="4">
        <v>1841.2999999999995</v>
      </c>
      <c r="R33" s="4"/>
    </row>
    <row r="34" spans="1:19" x14ac:dyDescent="0.35">
      <c r="A34" s="10" t="s">
        <v>19</v>
      </c>
      <c r="B34" t="s">
        <v>58</v>
      </c>
      <c r="C34" s="10" t="s">
        <v>51</v>
      </c>
      <c r="D34" s="10">
        <v>23</v>
      </c>
      <c r="E34" s="10">
        <v>23</v>
      </c>
      <c r="F34" s="10">
        <v>25000</v>
      </c>
      <c r="G34" s="10">
        <v>2309</v>
      </c>
      <c r="H34" s="11" t="s">
        <v>50</v>
      </c>
      <c r="I34" s="4">
        <v>0.63591666666666669</v>
      </c>
      <c r="J34" s="4">
        <v>89.603250000000003</v>
      </c>
      <c r="K34" s="4">
        <v>3.3666666666666667</v>
      </c>
      <c r="L34" s="4">
        <v>590.16047633333335</v>
      </c>
      <c r="M34" s="4">
        <v>21.637333333333334</v>
      </c>
      <c r="N34" s="4">
        <v>33935.003358000002</v>
      </c>
      <c r="O34" s="4">
        <v>0</v>
      </c>
      <c r="P34" s="4">
        <v>0</v>
      </c>
      <c r="Q34" s="4"/>
      <c r="R34" s="4"/>
    </row>
    <row r="35" spans="1:19" x14ac:dyDescent="0.35">
      <c r="A35" s="10" t="s">
        <v>19</v>
      </c>
      <c r="B35" t="s">
        <v>58</v>
      </c>
      <c r="C35" s="10" t="s">
        <v>51</v>
      </c>
      <c r="D35" s="10">
        <v>23</v>
      </c>
      <c r="E35" s="10">
        <v>23</v>
      </c>
      <c r="F35" s="10">
        <v>25000</v>
      </c>
      <c r="G35" s="10">
        <v>2309</v>
      </c>
      <c r="H35" s="11" t="s">
        <v>46</v>
      </c>
      <c r="I35" s="4">
        <v>0.61441666666666672</v>
      </c>
      <c r="J35" s="4">
        <v>93.924583333333331</v>
      </c>
      <c r="K35" s="4">
        <v>0.57500000000000007</v>
      </c>
      <c r="L35" s="4">
        <v>717.5</v>
      </c>
      <c r="M35" s="4">
        <v>15.593999999999999</v>
      </c>
      <c r="N35" s="4">
        <v>35041.74825425</v>
      </c>
      <c r="O35" s="4">
        <v>1</v>
      </c>
      <c r="P35" s="4">
        <v>9.9999999999999992E-2</v>
      </c>
      <c r="Q35" s="4">
        <v>4417.6999999999989</v>
      </c>
      <c r="R35" s="4"/>
    </row>
    <row r="36" spans="1:19" x14ac:dyDescent="0.35">
      <c r="A36" s="10" t="s">
        <v>19</v>
      </c>
      <c r="B36" t="s">
        <v>58</v>
      </c>
      <c r="C36" s="10" t="s">
        <v>51</v>
      </c>
      <c r="D36" s="10">
        <v>23</v>
      </c>
      <c r="E36" s="10">
        <v>23</v>
      </c>
      <c r="F36" s="10">
        <v>25000</v>
      </c>
      <c r="G36" s="10">
        <v>2309</v>
      </c>
      <c r="H36" s="11" t="s">
        <v>47</v>
      </c>
      <c r="I36" s="4">
        <v>0.46550000000000002</v>
      </c>
      <c r="J36" s="4">
        <v>99.339166666666685</v>
      </c>
      <c r="K36" s="4">
        <v>0.6</v>
      </c>
      <c r="L36" s="4">
        <v>626.9</v>
      </c>
      <c r="M36" s="4">
        <v>9.3569999999999993</v>
      </c>
      <c r="N36" s="4">
        <v>109766.54</v>
      </c>
      <c r="O36" s="4">
        <v>0</v>
      </c>
      <c r="P36" s="4">
        <v>0</v>
      </c>
      <c r="Q36" s="4"/>
      <c r="R36" s="4"/>
    </row>
    <row r="37" spans="1:19" x14ac:dyDescent="0.35">
      <c r="A37" s="10" t="s">
        <v>19</v>
      </c>
      <c r="B37" t="s">
        <v>58</v>
      </c>
      <c r="C37" s="10" t="s">
        <v>51</v>
      </c>
      <c r="D37" s="10">
        <v>23</v>
      </c>
      <c r="E37" s="10">
        <v>23</v>
      </c>
      <c r="F37" s="10">
        <v>25000</v>
      </c>
      <c r="G37" s="10">
        <v>2309</v>
      </c>
      <c r="H37" s="11" t="s">
        <v>48</v>
      </c>
      <c r="I37" s="4">
        <v>0.36299999999999999</v>
      </c>
      <c r="J37" s="4">
        <v>85.091916666666677</v>
      </c>
      <c r="K37" s="4">
        <v>0.30000000000000004</v>
      </c>
      <c r="L37" s="4">
        <v>761.45138888888903</v>
      </c>
      <c r="M37" s="4">
        <v>21.370555555555555</v>
      </c>
      <c r="N37" s="4">
        <v>202426.17236111115</v>
      </c>
      <c r="O37" s="4">
        <v>2</v>
      </c>
      <c r="P37" s="4">
        <v>0.19999999999999998</v>
      </c>
      <c r="Q37" s="4">
        <v>3003.5</v>
      </c>
      <c r="R37" s="4">
        <v>274697.79999999993</v>
      </c>
    </row>
    <row r="38" spans="1:19" x14ac:dyDescent="0.35">
      <c r="A38" s="10" t="s">
        <v>19</v>
      </c>
      <c r="B38" t="s">
        <v>58</v>
      </c>
      <c r="C38" s="10" t="s">
        <v>51</v>
      </c>
      <c r="D38" s="10">
        <v>23</v>
      </c>
      <c r="E38" s="10">
        <v>23</v>
      </c>
      <c r="F38" s="10">
        <v>30000</v>
      </c>
      <c r="G38" s="10">
        <v>2309</v>
      </c>
      <c r="H38" s="11" t="s">
        <v>20</v>
      </c>
      <c r="I38" s="4">
        <v>0.42983333333333329</v>
      </c>
      <c r="J38" s="4">
        <v>96.747250000000008</v>
      </c>
      <c r="K38" s="4">
        <v>0.39999999999999997</v>
      </c>
      <c r="L38" s="4">
        <v>844.99583333333339</v>
      </c>
      <c r="M38" s="4">
        <v>14.385</v>
      </c>
      <c r="N38" s="4">
        <v>23945.726666666666</v>
      </c>
      <c r="O38" s="4">
        <v>0</v>
      </c>
      <c r="P38" s="4">
        <v>0</v>
      </c>
      <c r="Q38" s="4"/>
      <c r="R38" s="4"/>
    </row>
    <row r="39" spans="1:19" x14ac:dyDescent="0.35">
      <c r="A39" s="10" t="s">
        <v>19</v>
      </c>
      <c r="B39" t="s">
        <v>58</v>
      </c>
      <c r="C39" s="10" t="s">
        <v>51</v>
      </c>
      <c r="D39" s="10">
        <v>23</v>
      </c>
      <c r="E39" s="10">
        <v>23</v>
      </c>
      <c r="F39" s="10">
        <v>30000</v>
      </c>
      <c r="G39" s="10">
        <v>2309</v>
      </c>
      <c r="H39" s="11" t="s">
        <v>52</v>
      </c>
      <c r="I39" s="4">
        <v>0.23725000000000004</v>
      </c>
      <c r="J39" s="4">
        <v>97.087833333333336</v>
      </c>
      <c r="K39" s="4"/>
      <c r="L39" s="4"/>
      <c r="M39" s="4"/>
      <c r="N39" s="4"/>
      <c r="O39" s="4">
        <v>0</v>
      </c>
      <c r="P39" s="4">
        <v>0</v>
      </c>
      <c r="Q39" s="4"/>
      <c r="R39" s="4"/>
    </row>
    <row r="40" spans="1:19" x14ac:dyDescent="0.35">
      <c r="A40" s="12" t="s">
        <v>19</v>
      </c>
      <c r="B40" s="1" t="s">
        <v>58</v>
      </c>
      <c r="C40" s="12" t="s">
        <v>51</v>
      </c>
      <c r="D40" s="12">
        <v>23</v>
      </c>
      <c r="E40" s="12">
        <v>23</v>
      </c>
      <c r="F40" s="12">
        <v>30000</v>
      </c>
      <c r="G40" s="12">
        <v>2309</v>
      </c>
      <c r="H40" s="13" t="s">
        <v>53</v>
      </c>
      <c r="I40" s="5">
        <v>0.46416666666666667</v>
      </c>
      <c r="J40" s="5">
        <v>89.656083333333342</v>
      </c>
      <c r="K40" s="5">
        <v>0.5</v>
      </c>
      <c r="L40" s="5">
        <v>883.13472220000006</v>
      </c>
      <c r="M40" s="5">
        <v>20.521599999999999</v>
      </c>
      <c r="N40" s="5">
        <v>54502.575885199985</v>
      </c>
      <c r="O40" s="5">
        <v>1</v>
      </c>
      <c r="P40" s="5">
        <v>9.9999999999999992E-2</v>
      </c>
      <c r="Q40" s="5">
        <v>5542.199999999998</v>
      </c>
      <c r="R40" s="5"/>
      <c r="S40" s="1"/>
    </row>
    <row r="41" spans="1:19" x14ac:dyDescent="0.35">
      <c r="H41" s="6" t="s">
        <v>35</v>
      </c>
      <c r="I41">
        <f t="shared" ref="I41:S41" si="5">COUNT(I25:I40)</f>
        <v>16</v>
      </c>
      <c r="J41">
        <f t="shared" si="5"/>
        <v>16</v>
      </c>
      <c r="K41">
        <f t="shared" si="5"/>
        <v>15</v>
      </c>
      <c r="L41">
        <f t="shared" si="5"/>
        <v>15</v>
      </c>
      <c r="M41">
        <f t="shared" si="5"/>
        <v>15</v>
      </c>
      <c r="N41">
        <f t="shared" si="5"/>
        <v>15</v>
      </c>
      <c r="O41">
        <f t="shared" si="5"/>
        <v>16</v>
      </c>
      <c r="P41">
        <f t="shared" si="5"/>
        <v>16</v>
      </c>
      <c r="Q41" s="7">
        <f t="shared" si="5"/>
        <v>6</v>
      </c>
      <c r="R41" s="7">
        <f t="shared" si="5"/>
        <v>3</v>
      </c>
      <c r="S41" s="7">
        <f t="shared" si="5"/>
        <v>1</v>
      </c>
    </row>
    <row r="42" spans="1:19" x14ac:dyDescent="0.35">
      <c r="H42" s="6" t="s">
        <v>36</v>
      </c>
      <c r="I42" s="4">
        <f t="shared" ref="I42:S42" si="6">AVERAGE(I25:I40)</f>
        <v>0.49515624999999996</v>
      </c>
      <c r="J42" s="4">
        <f t="shared" si="6"/>
        <v>93.009302083333338</v>
      </c>
      <c r="K42" s="4">
        <f t="shared" si="6"/>
        <v>0.9094444444444445</v>
      </c>
      <c r="L42" s="4">
        <f t="shared" si="6"/>
        <v>644.519688565926</v>
      </c>
      <c r="M42" s="4">
        <f t="shared" si="6"/>
        <v>17.823037037037032</v>
      </c>
      <c r="N42" s="4">
        <f t="shared" si="6"/>
        <v>100517.57289653072</v>
      </c>
      <c r="O42" s="4">
        <f t="shared" si="6"/>
        <v>0.625</v>
      </c>
      <c r="P42" s="4">
        <f t="shared" si="6"/>
        <v>6.2499999999999986E-2</v>
      </c>
      <c r="Q42" s="4">
        <f t="shared" si="6"/>
        <v>3062.9638888333325</v>
      </c>
      <c r="R42" s="4">
        <f t="shared" si="6"/>
        <v>233469.11666666661</v>
      </c>
      <c r="S42" s="4">
        <f t="shared" si="6"/>
        <v>1.1138707538907517</v>
      </c>
    </row>
    <row r="43" spans="1:19" x14ac:dyDescent="0.35">
      <c r="H43" s="8" t="s">
        <v>37</v>
      </c>
      <c r="I43" s="9">
        <f t="shared" ref="I43:S43" si="7">STDEVA(I25:I40)</f>
        <v>0.1541076760261644</v>
      </c>
      <c r="J43" s="9">
        <f t="shared" si="7"/>
        <v>6.5378114861617105</v>
      </c>
      <c r="K43" s="9">
        <f t="shared" si="7"/>
        <v>0.87102194737229943</v>
      </c>
      <c r="L43" s="9">
        <f t="shared" si="7"/>
        <v>194.53872555734691</v>
      </c>
      <c r="M43" s="9">
        <f t="shared" si="7"/>
        <v>3.6959616835742795</v>
      </c>
      <c r="N43" s="9">
        <f t="shared" si="7"/>
        <v>73559.856911491297</v>
      </c>
      <c r="O43" s="9">
        <f t="shared" si="7"/>
        <v>0.9574271077563381</v>
      </c>
      <c r="P43" s="9">
        <f t="shared" si="7"/>
        <v>9.5742710775633802E-2</v>
      </c>
      <c r="Q43" s="9">
        <f t="shared" si="7"/>
        <v>1603.3010293231764</v>
      </c>
      <c r="R43" s="9">
        <f t="shared" si="7"/>
        <v>36086.909208060839</v>
      </c>
      <c r="S43" s="9" t="e">
        <f t="shared" si="7"/>
        <v>#DIV/0!</v>
      </c>
    </row>
    <row r="44" spans="1:19" x14ac:dyDescent="0.35">
      <c r="H44" s="6" t="s">
        <v>38</v>
      </c>
      <c r="I44" s="4">
        <f>I42-3*I43</f>
        <v>3.2833221921506728E-2</v>
      </c>
      <c r="J44" s="4">
        <f t="shared" ref="J44:R44" si="8">J42-3*J43</f>
        <v>73.395867624848208</v>
      </c>
      <c r="K44" s="4">
        <f t="shared" si="8"/>
        <v>-1.7036213976724537</v>
      </c>
      <c r="L44" s="4">
        <f t="shared" si="8"/>
        <v>60.903511893885252</v>
      </c>
      <c r="M44" s="4">
        <f t="shared" si="8"/>
        <v>6.7351519863141931</v>
      </c>
      <c r="N44" s="4">
        <f t="shared" si="8"/>
        <v>-120161.99783794316</v>
      </c>
      <c r="O44" s="4">
        <f t="shared" si="8"/>
        <v>-2.2472813232690143</v>
      </c>
      <c r="P44" s="4">
        <f t="shared" si="8"/>
        <v>-0.22472813232690142</v>
      </c>
      <c r="Q44" s="4">
        <f t="shared" si="8"/>
        <v>-1746.9391991361967</v>
      </c>
      <c r="R44" s="4">
        <f t="shared" si="8"/>
        <v>125208.38904248409</v>
      </c>
      <c r="S44" s="4" t="e">
        <f>S42-3*S43</f>
        <v>#DIV/0!</v>
      </c>
    </row>
    <row r="45" spans="1:19" x14ac:dyDescent="0.35">
      <c r="H45" s="6" t="s">
        <v>39</v>
      </c>
      <c r="I45" s="4">
        <f>I42+3*I43</f>
        <v>0.9574792780784932</v>
      </c>
      <c r="J45" s="4">
        <f t="shared" ref="J45:R45" si="9">J42+3*J43</f>
        <v>112.62273654181847</v>
      </c>
      <c r="K45" s="4">
        <f t="shared" si="9"/>
        <v>3.5225102865613427</v>
      </c>
      <c r="L45" s="4">
        <f t="shared" si="9"/>
        <v>1228.1358652379668</v>
      </c>
      <c r="M45" s="4">
        <f t="shared" si="9"/>
        <v>28.910922087759872</v>
      </c>
      <c r="N45" s="4">
        <f t="shared" si="9"/>
        <v>321197.14363100461</v>
      </c>
      <c r="O45" s="4">
        <f t="shared" si="9"/>
        <v>3.4972813232690143</v>
      </c>
      <c r="P45" s="4">
        <f t="shared" si="9"/>
        <v>0.34972813232690142</v>
      </c>
      <c r="Q45" s="4">
        <f t="shared" si="9"/>
        <v>7872.8669768028612</v>
      </c>
      <c r="R45" s="4">
        <f t="shared" si="9"/>
        <v>341729.84429084911</v>
      </c>
      <c r="S45" s="4" t="e">
        <f>S42+3*S43</f>
        <v>#DIV/0!</v>
      </c>
    </row>
    <row r="47" spans="1:19" x14ac:dyDescent="0.35">
      <c r="A47" t="s">
        <v>19</v>
      </c>
      <c r="B47" t="s">
        <v>58</v>
      </c>
      <c r="C47" t="s">
        <v>51</v>
      </c>
      <c r="D47">
        <v>30</v>
      </c>
      <c r="E47">
        <v>20</v>
      </c>
      <c r="F47">
        <v>30000</v>
      </c>
      <c r="G47">
        <v>2307</v>
      </c>
      <c r="H47" s="3" t="s">
        <v>50</v>
      </c>
      <c r="I47" s="4">
        <v>1.0115000000000001</v>
      </c>
      <c r="J47" s="4">
        <v>92.304583333333326</v>
      </c>
      <c r="K47" s="4">
        <v>4.7249999999999996</v>
      </c>
      <c r="L47" s="4">
        <v>393.77031325000002</v>
      </c>
      <c r="M47" s="4">
        <v>22.923500000000001</v>
      </c>
      <c r="N47" s="4">
        <v>40941.700889500004</v>
      </c>
      <c r="O47" s="4">
        <v>0</v>
      </c>
      <c r="P47" s="4">
        <v>0</v>
      </c>
      <c r="Q47" s="4"/>
      <c r="R47" s="4"/>
    </row>
    <row r="48" spans="1:19" x14ac:dyDescent="0.35">
      <c r="A48" s="10" t="s">
        <v>19</v>
      </c>
      <c r="B48" s="10" t="s">
        <v>58</v>
      </c>
      <c r="C48" s="10" t="s">
        <v>51</v>
      </c>
      <c r="D48" s="10">
        <v>30</v>
      </c>
      <c r="E48" s="10">
        <v>20</v>
      </c>
      <c r="F48" s="10">
        <v>30000</v>
      </c>
      <c r="G48" s="10">
        <v>2307</v>
      </c>
      <c r="H48" s="11" t="s">
        <v>47</v>
      </c>
      <c r="I48" s="4">
        <v>1.0002500000000001</v>
      </c>
      <c r="J48" s="4">
        <v>90.209166666666661</v>
      </c>
      <c r="K48" s="4">
        <v>1.3857142857142857</v>
      </c>
      <c r="L48" s="4">
        <v>632.22452385714291</v>
      </c>
      <c r="M48" s="4">
        <v>18.710571428571427</v>
      </c>
      <c r="N48" s="4">
        <v>60720.303165142854</v>
      </c>
      <c r="O48" s="4">
        <v>1</v>
      </c>
      <c r="P48" s="4">
        <v>9.9999999999999992E-2</v>
      </c>
      <c r="Q48" s="4">
        <v>2203.5999999999995</v>
      </c>
      <c r="R48" s="4"/>
    </row>
    <row r="49" spans="1:19" x14ac:dyDescent="0.35">
      <c r="A49" s="10" t="s">
        <v>19</v>
      </c>
      <c r="B49" t="s">
        <v>58</v>
      </c>
      <c r="C49" s="10" t="s">
        <v>51</v>
      </c>
      <c r="D49" s="10">
        <v>30</v>
      </c>
      <c r="E49" s="10">
        <v>20</v>
      </c>
      <c r="F49" s="10">
        <v>30000</v>
      </c>
      <c r="G49" s="10">
        <v>2307</v>
      </c>
      <c r="H49" s="11" t="s">
        <v>48</v>
      </c>
      <c r="I49" s="4">
        <v>2.1459166666666669</v>
      </c>
      <c r="J49" s="4">
        <v>75.487583333333319</v>
      </c>
      <c r="K49" s="4">
        <v>1.8833333333333331</v>
      </c>
      <c r="L49" s="4">
        <v>1245.1331295833331</v>
      </c>
      <c r="M49" s="4">
        <v>24.170083333333334</v>
      </c>
      <c r="N49" s="4">
        <v>90818.09785825001</v>
      </c>
      <c r="O49" s="4">
        <v>2</v>
      </c>
      <c r="P49" s="4">
        <v>0.19999999999999998</v>
      </c>
      <c r="Q49" s="4">
        <v>4811.0500000000011</v>
      </c>
      <c r="R49" s="4">
        <v>149815.19999999998</v>
      </c>
    </row>
    <row r="50" spans="1:19" x14ac:dyDescent="0.35">
      <c r="A50" s="10" t="s">
        <v>19</v>
      </c>
      <c r="B50" s="10" t="s">
        <v>58</v>
      </c>
      <c r="C50" s="10" t="s">
        <v>51</v>
      </c>
      <c r="D50" s="10">
        <v>30</v>
      </c>
      <c r="E50" s="10">
        <v>20</v>
      </c>
      <c r="F50" s="10">
        <v>30000</v>
      </c>
      <c r="G50" s="10">
        <v>2307</v>
      </c>
      <c r="H50" s="11" t="s">
        <v>20</v>
      </c>
      <c r="I50" s="4">
        <v>3.5450833333333329</v>
      </c>
      <c r="J50" s="4">
        <v>62.999500000000012</v>
      </c>
      <c r="K50" s="4">
        <v>5.5636363636363635</v>
      </c>
      <c r="L50" s="4">
        <v>962.58786981818184</v>
      </c>
      <c r="M50" s="4">
        <v>19.695000000000004</v>
      </c>
      <c r="N50" s="4">
        <v>19614.531640454541</v>
      </c>
      <c r="O50" s="4">
        <v>14</v>
      </c>
      <c r="P50" s="4">
        <v>1.4000000000000001</v>
      </c>
      <c r="Q50" s="4">
        <v>7997.1428569999998</v>
      </c>
      <c r="R50" s="4">
        <v>29314.292307999993</v>
      </c>
      <c r="S50" s="4">
        <v>1.1492573543354887</v>
      </c>
    </row>
    <row r="51" spans="1:19" x14ac:dyDescent="0.35">
      <c r="A51" s="10" t="s">
        <v>19</v>
      </c>
      <c r="B51" t="s">
        <v>58</v>
      </c>
      <c r="C51" s="10" t="s">
        <v>51</v>
      </c>
      <c r="D51" s="10">
        <v>30</v>
      </c>
      <c r="E51" s="10">
        <v>20</v>
      </c>
      <c r="F51" s="10">
        <v>30000</v>
      </c>
      <c r="G51" s="10">
        <v>2307</v>
      </c>
      <c r="H51" s="11" t="s">
        <v>49</v>
      </c>
      <c r="I51" s="4">
        <v>2.62825</v>
      </c>
      <c r="J51" s="4">
        <v>63.049583333333338</v>
      </c>
      <c r="K51" s="4">
        <v>3.6750000000000003</v>
      </c>
      <c r="L51" s="4">
        <v>812.08285308333325</v>
      </c>
      <c r="M51" s="4">
        <v>22.881166666666669</v>
      </c>
      <c r="N51" s="4">
        <v>58865.554519333346</v>
      </c>
      <c r="O51" s="4">
        <v>5</v>
      </c>
      <c r="P51" s="4">
        <v>0.5</v>
      </c>
      <c r="Q51" s="4">
        <v>4469.3399999999992</v>
      </c>
      <c r="R51" s="4">
        <v>123848.57499999997</v>
      </c>
      <c r="S51" s="4">
        <v>1.5207076684490295</v>
      </c>
    </row>
    <row r="52" spans="1:19" x14ac:dyDescent="0.35">
      <c r="A52" t="s">
        <v>19</v>
      </c>
      <c r="B52" s="10" t="s">
        <v>58</v>
      </c>
      <c r="C52" t="s">
        <v>51</v>
      </c>
      <c r="D52">
        <v>30</v>
      </c>
      <c r="E52">
        <v>20</v>
      </c>
      <c r="F52">
        <v>30000</v>
      </c>
      <c r="G52">
        <v>2307</v>
      </c>
      <c r="H52" s="3" t="s">
        <v>52</v>
      </c>
      <c r="I52" s="4">
        <v>1.6269166666666663</v>
      </c>
      <c r="J52" s="4">
        <v>82.456583333333342</v>
      </c>
      <c r="K52" s="4">
        <v>2.8181818181818183</v>
      </c>
      <c r="L52" s="4">
        <v>486.48570109090906</v>
      </c>
      <c r="M52" s="4">
        <v>19.536090909090909</v>
      </c>
      <c r="N52" s="4">
        <v>30112.903576636363</v>
      </c>
      <c r="O52" s="4">
        <v>2</v>
      </c>
      <c r="P52" s="4">
        <v>0.19999999999999998</v>
      </c>
      <c r="Q52" s="4">
        <v>2675.7999999999997</v>
      </c>
      <c r="R52" s="4">
        <v>38357.900000000009</v>
      </c>
    </row>
    <row r="53" spans="1:19" x14ac:dyDescent="0.35">
      <c r="A53" t="s">
        <v>19</v>
      </c>
      <c r="B53" t="s">
        <v>58</v>
      </c>
      <c r="C53" t="s">
        <v>51</v>
      </c>
      <c r="D53">
        <v>30</v>
      </c>
      <c r="E53">
        <v>23</v>
      </c>
      <c r="F53">
        <v>25000</v>
      </c>
      <c r="G53">
        <v>2309</v>
      </c>
      <c r="H53" s="3" t="s">
        <v>50</v>
      </c>
      <c r="I53" s="4">
        <v>2.5374999999999996</v>
      </c>
      <c r="J53" s="4">
        <v>51.097833333333334</v>
      </c>
      <c r="K53" s="4">
        <v>3.2499999999999991</v>
      </c>
      <c r="L53" s="4">
        <v>1032.2720565</v>
      </c>
      <c r="M53" s="4">
        <v>27.5716</v>
      </c>
      <c r="N53" s="4">
        <v>38678.059176299997</v>
      </c>
      <c r="O53" s="4">
        <v>21</v>
      </c>
      <c r="P53" s="4">
        <v>2.1000000000000005</v>
      </c>
      <c r="Q53" s="4">
        <v>3144.4904759999995</v>
      </c>
      <c r="R53" s="4">
        <v>25556.535</v>
      </c>
      <c r="S53" s="4">
        <v>0.27666956787166896</v>
      </c>
    </row>
    <row r="54" spans="1:19" x14ac:dyDescent="0.35">
      <c r="A54" t="s">
        <v>19</v>
      </c>
      <c r="B54" s="10" t="s">
        <v>58</v>
      </c>
      <c r="C54" t="s">
        <v>51</v>
      </c>
      <c r="D54">
        <v>30</v>
      </c>
      <c r="E54">
        <v>23</v>
      </c>
      <c r="F54">
        <v>25000</v>
      </c>
      <c r="G54">
        <v>2309</v>
      </c>
      <c r="H54" s="3" t="s">
        <v>46</v>
      </c>
      <c r="I54" s="4">
        <v>2.0448333333333331</v>
      </c>
      <c r="J54" s="4">
        <v>55.56516666666667</v>
      </c>
      <c r="K54" s="4">
        <v>3.55</v>
      </c>
      <c r="L54" s="4">
        <v>1086.90534475</v>
      </c>
      <c r="M54" s="4">
        <v>32.026250000000005</v>
      </c>
      <c r="N54" s="4">
        <v>20576.236331250002</v>
      </c>
      <c r="O54" s="4">
        <v>20</v>
      </c>
      <c r="P54" s="4">
        <v>2</v>
      </c>
      <c r="Q54" s="4">
        <v>1996.7299999999998</v>
      </c>
      <c r="R54" s="4">
        <v>27864.436841999999</v>
      </c>
      <c r="S54" s="4">
        <v>0.41292536468636687</v>
      </c>
    </row>
    <row r="55" spans="1:19" x14ac:dyDescent="0.35">
      <c r="A55" t="s">
        <v>19</v>
      </c>
      <c r="B55" t="s">
        <v>58</v>
      </c>
      <c r="C55" t="s">
        <v>51</v>
      </c>
      <c r="D55">
        <v>30</v>
      </c>
      <c r="E55">
        <v>23</v>
      </c>
      <c r="F55">
        <v>25000</v>
      </c>
      <c r="G55">
        <v>2309</v>
      </c>
      <c r="H55" s="3" t="s">
        <v>47</v>
      </c>
      <c r="I55" s="4">
        <v>1.6225833333333333</v>
      </c>
      <c r="J55" s="4">
        <v>59.215750000000007</v>
      </c>
      <c r="K55" s="4">
        <v>2.4090909090909096</v>
      </c>
      <c r="L55" s="4">
        <v>820.29108427272706</v>
      </c>
      <c r="M55" s="4">
        <v>24.242454545454542</v>
      </c>
      <c r="N55" s="4">
        <v>43215.331582999999</v>
      </c>
      <c r="O55" s="4">
        <v>15</v>
      </c>
      <c r="P55" s="4">
        <v>1.5</v>
      </c>
      <c r="Q55" s="4">
        <v>1903.5999999999997</v>
      </c>
      <c r="R55" s="4">
        <v>39904.528570999995</v>
      </c>
      <c r="S55" s="4">
        <v>1.6677959397143465</v>
      </c>
    </row>
    <row r="56" spans="1:19" x14ac:dyDescent="0.35">
      <c r="A56" t="s">
        <v>19</v>
      </c>
      <c r="B56" s="10" t="s">
        <v>58</v>
      </c>
      <c r="C56" t="s">
        <v>51</v>
      </c>
      <c r="D56">
        <v>30</v>
      </c>
      <c r="E56">
        <v>23</v>
      </c>
      <c r="F56">
        <v>25000</v>
      </c>
      <c r="G56">
        <v>2309</v>
      </c>
      <c r="H56" s="3" t="s">
        <v>48</v>
      </c>
      <c r="I56" s="4">
        <v>1.45275</v>
      </c>
      <c r="J56" s="4">
        <v>66.28749999999998</v>
      </c>
      <c r="K56" s="4">
        <v>1.2727272727272729</v>
      </c>
      <c r="L56" s="4">
        <v>1403.2278801818184</v>
      </c>
      <c r="M56" s="4">
        <v>23.436545454545456</v>
      </c>
      <c r="N56" s="4">
        <v>28031.225749909088</v>
      </c>
      <c r="O56" s="4">
        <v>4</v>
      </c>
      <c r="P56" s="4">
        <v>0.39999999999999997</v>
      </c>
      <c r="Q56" s="4">
        <v>3703.25</v>
      </c>
      <c r="R56" s="4">
        <v>36117.266667000011</v>
      </c>
      <c r="S56" s="4">
        <v>0.10416483735416689</v>
      </c>
    </row>
    <row r="57" spans="1:19" x14ac:dyDescent="0.35">
      <c r="A57" t="s">
        <v>19</v>
      </c>
      <c r="B57" t="s">
        <v>58</v>
      </c>
      <c r="C57" t="s">
        <v>51</v>
      </c>
      <c r="D57">
        <v>30</v>
      </c>
      <c r="E57">
        <v>23</v>
      </c>
      <c r="F57">
        <v>30000</v>
      </c>
      <c r="G57">
        <v>2309</v>
      </c>
      <c r="H57" s="3" t="s">
        <v>20</v>
      </c>
      <c r="I57" s="4">
        <v>1.177583333333333</v>
      </c>
      <c r="J57" s="4">
        <v>70.000083333333336</v>
      </c>
      <c r="K57" s="4">
        <v>2.1375000000000002</v>
      </c>
      <c r="L57" s="4">
        <v>903.81415062499991</v>
      </c>
      <c r="M57" s="4">
        <v>22.960625</v>
      </c>
      <c r="N57" s="4">
        <v>35296.667398500002</v>
      </c>
      <c r="O57" s="4">
        <v>12</v>
      </c>
      <c r="P57" s="4">
        <v>1.1999999999999997</v>
      </c>
      <c r="Q57" s="4">
        <v>2615.4083329999999</v>
      </c>
      <c r="R57" s="4">
        <v>50413.872726999987</v>
      </c>
      <c r="S57" s="4">
        <v>1.4698990599420767</v>
      </c>
    </row>
    <row r="58" spans="1:19" x14ac:dyDescent="0.35">
      <c r="A58" t="s">
        <v>19</v>
      </c>
      <c r="B58" s="10" t="s">
        <v>58</v>
      </c>
      <c r="C58" t="s">
        <v>51</v>
      </c>
      <c r="D58">
        <v>30</v>
      </c>
      <c r="E58">
        <v>23</v>
      </c>
      <c r="F58">
        <v>30000</v>
      </c>
      <c r="G58">
        <v>2309</v>
      </c>
      <c r="H58" s="3" t="s">
        <v>49</v>
      </c>
      <c r="I58" s="4">
        <v>2.249333333333333</v>
      </c>
      <c r="J58" s="4">
        <v>61.925166666666662</v>
      </c>
      <c r="K58" s="4">
        <v>3.4124999999999996</v>
      </c>
      <c r="L58" s="4">
        <v>902.45959987499998</v>
      </c>
      <c r="M58" s="4">
        <v>30.036750000000001</v>
      </c>
      <c r="N58" s="4">
        <v>25851.250827999997</v>
      </c>
      <c r="O58" s="4">
        <v>16</v>
      </c>
      <c r="P58" s="4">
        <v>1.5999999999999999</v>
      </c>
      <c r="Q58" s="4">
        <v>3014.900000000001</v>
      </c>
      <c r="R58" s="4">
        <v>24280.359999999997</v>
      </c>
      <c r="S58" s="4">
        <v>0.10551864924721646</v>
      </c>
    </row>
    <row r="59" spans="1:19" x14ac:dyDescent="0.35">
      <c r="A59" t="s">
        <v>19</v>
      </c>
      <c r="B59" t="s">
        <v>58</v>
      </c>
      <c r="C59" t="s">
        <v>51</v>
      </c>
      <c r="D59">
        <v>30</v>
      </c>
      <c r="E59">
        <v>23</v>
      </c>
      <c r="F59">
        <v>30000</v>
      </c>
      <c r="G59">
        <v>2309</v>
      </c>
      <c r="H59" s="3" t="s">
        <v>52</v>
      </c>
      <c r="I59" s="4">
        <v>1.0820833333333331</v>
      </c>
      <c r="J59" s="4">
        <v>55.187750000000001</v>
      </c>
      <c r="K59" s="4">
        <v>2.3099999999999996</v>
      </c>
      <c r="L59" s="4">
        <v>888.06929109999999</v>
      </c>
      <c r="M59" s="4">
        <v>23.063700000000001</v>
      </c>
      <c r="N59" s="4">
        <v>28999.211488699999</v>
      </c>
      <c r="O59" s="4">
        <v>20</v>
      </c>
      <c r="P59" s="4">
        <v>2</v>
      </c>
      <c r="Q59" s="4">
        <v>2517.3800000000006</v>
      </c>
      <c r="R59" s="4">
        <v>27095.247368</v>
      </c>
      <c r="S59" s="4">
        <v>0.14920341074549653</v>
      </c>
    </row>
    <row r="60" spans="1:19" x14ac:dyDescent="0.35">
      <c r="A60" s="12" t="s">
        <v>19</v>
      </c>
      <c r="B60" s="12" t="s">
        <v>58</v>
      </c>
      <c r="C60" s="12" t="s">
        <v>51</v>
      </c>
      <c r="D60" s="12">
        <v>30</v>
      </c>
      <c r="E60" s="12">
        <v>23</v>
      </c>
      <c r="F60" s="12">
        <v>30000</v>
      </c>
      <c r="G60" s="12">
        <v>2309</v>
      </c>
      <c r="H60" s="13" t="s">
        <v>53</v>
      </c>
      <c r="I60" s="5">
        <v>4.0306666666666668</v>
      </c>
      <c r="J60" s="5">
        <v>55.717916666666667</v>
      </c>
      <c r="K60" s="5">
        <v>4.9333333333333336</v>
      </c>
      <c r="L60" s="5">
        <v>1187.5742235555554</v>
      </c>
      <c r="M60" s="5">
        <v>24.593555555555557</v>
      </c>
      <c r="N60" s="5">
        <v>26828.236215444442</v>
      </c>
      <c r="O60" s="5">
        <v>18</v>
      </c>
      <c r="P60" s="5">
        <v>1.8000000000000005</v>
      </c>
      <c r="Q60" s="5">
        <v>8303.9111109999976</v>
      </c>
      <c r="R60" s="5">
        <v>24116.852941000001</v>
      </c>
      <c r="S60" s="5">
        <v>0.97061373490532432</v>
      </c>
    </row>
    <row r="61" spans="1:19" x14ac:dyDescent="0.35">
      <c r="H61" s="6" t="s">
        <v>35</v>
      </c>
      <c r="I61">
        <f>COUNT(I47:I60)</f>
        <v>14</v>
      </c>
      <c r="J61">
        <f t="shared" ref="J61:S61" si="10">COUNT(J47:J60)</f>
        <v>14</v>
      </c>
      <c r="K61">
        <f t="shared" si="10"/>
        <v>14</v>
      </c>
      <c r="L61">
        <f t="shared" si="10"/>
        <v>14</v>
      </c>
      <c r="M61">
        <f t="shared" si="10"/>
        <v>14</v>
      </c>
      <c r="N61">
        <f t="shared" si="10"/>
        <v>14</v>
      </c>
      <c r="O61">
        <f t="shared" si="10"/>
        <v>14</v>
      </c>
      <c r="P61">
        <f t="shared" si="10"/>
        <v>14</v>
      </c>
      <c r="Q61">
        <f t="shared" si="10"/>
        <v>13</v>
      </c>
      <c r="R61">
        <f t="shared" si="10"/>
        <v>12</v>
      </c>
      <c r="S61">
        <f t="shared" si="10"/>
        <v>10</v>
      </c>
    </row>
    <row r="62" spans="1:19" x14ac:dyDescent="0.35">
      <c r="H62" s="6" t="s">
        <v>36</v>
      </c>
      <c r="I62" s="4">
        <f>AVERAGE(I47:I60)</f>
        <v>2.0110892857142857</v>
      </c>
      <c r="J62" s="4">
        <f t="shared" ref="J62:S62" si="11">AVERAGE(J47:J60)</f>
        <v>67.250297619047615</v>
      </c>
      <c r="K62" s="4">
        <f t="shared" si="11"/>
        <v>3.0947155225726664</v>
      </c>
      <c r="L62" s="4">
        <f t="shared" si="11"/>
        <v>911.20700153878568</v>
      </c>
      <c r="M62" s="4">
        <f t="shared" si="11"/>
        <v>23.989135206658421</v>
      </c>
      <c r="N62" s="4">
        <f t="shared" si="11"/>
        <v>39182.093601458626</v>
      </c>
      <c r="O62" s="4">
        <f t="shared" si="11"/>
        <v>10.714285714285714</v>
      </c>
      <c r="P62" s="4">
        <f t="shared" si="11"/>
        <v>1.0714285714285714</v>
      </c>
      <c r="Q62" s="4">
        <f t="shared" si="11"/>
        <v>3796.6617520769223</v>
      </c>
      <c r="R62" s="4">
        <f t="shared" si="11"/>
        <v>49723.755618666655</v>
      </c>
      <c r="S62" s="4">
        <f t="shared" si="11"/>
        <v>0.78267555872511818</v>
      </c>
    </row>
    <row r="63" spans="1:19" x14ac:dyDescent="0.35">
      <c r="H63" s="8" t="s">
        <v>37</v>
      </c>
      <c r="I63" s="9">
        <f>STDEVA(I47:I60)</f>
        <v>0.93458879073151091</v>
      </c>
      <c r="J63" s="9">
        <f t="shared" ref="J63:S63" si="12">STDEVA(J47:J60)</f>
        <v>13.205391416070089</v>
      </c>
      <c r="K63" s="9">
        <f t="shared" si="12"/>
        <v>1.3181978534475836</v>
      </c>
      <c r="L63" s="9">
        <f t="shared" si="12"/>
        <v>280.5015634703189</v>
      </c>
      <c r="M63" s="9">
        <f t="shared" si="12"/>
        <v>3.7742077893603008</v>
      </c>
      <c r="N63" s="9">
        <f t="shared" si="12"/>
        <v>19458.048703101413</v>
      </c>
      <c r="O63" s="9">
        <f t="shared" si="12"/>
        <v>7.9848758135766742</v>
      </c>
      <c r="P63" s="9">
        <f t="shared" si="12"/>
        <v>0.79848758135766751</v>
      </c>
      <c r="Q63" s="9">
        <f t="shared" si="12"/>
        <v>2123.9812806897644</v>
      </c>
      <c r="R63" s="9">
        <f t="shared" si="12"/>
        <v>41797.736538404402</v>
      </c>
      <c r="S63" s="9">
        <f t="shared" si="12"/>
        <v>0.63971096819805073</v>
      </c>
    </row>
    <row r="64" spans="1:19" x14ac:dyDescent="0.35">
      <c r="H64" s="6" t="s">
        <v>38</v>
      </c>
      <c r="I64" s="4">
        <f>I62-3*I63</f>
        <v>-0.79267708648024682</v>
      </c>
      <c r="J64" s="4">
        <f t="shared" ref="J64:S64" si="13">J62-3*J63</f>
        <v>27.634123370837344</v>
      </c>
      <c r="K64" s="4">
        <f t="shared" si="13"/>
        <v>-0.85987803777008454</v>
      </c>
      <c r="L64" s="4">
        <f t="shared" si="13"/>
        <v>69.702311127828921</v>
      </c>
      <c r="M64" s="4">
        <f t="shared" si="13"/>
        <v>12.666511838577518</v>
      </c>
      <c r="N64" s="4">
        <f t="shared" si="13"/>
        <v>-19192.052507845612</v>
      </c>
      <c r="O64" s="4">
        <f t="shared" si="13"/>
        <v>-13.240341726444308</v>
      </c>
      <c r="P64" s="4">
        <f t="shared" si="13"/>
        <v>-1.3240341726444311</v>
      </c>
      <c r="Q64" s="4">
        <f t="shared" si="13"/>
        <v>-2575.2820899923709</v>
      </c>
      <c r="R64" s="4">
        <f t="shared" si="13"/>
        <v>-75669.453996546566</v>
      </c>
      <c r="S64" s="4">
        <f t="shared" si="13"/>
        <v>-1.1364573458690341</v>
      </c>
    </row>
    <row r="65" spans="8:19" x14ac:dyDescent="0.35">
      <c r="H65" s="6" t="s">
        <v>39</v>
      </c>
      <c r="I65" s="4">
        <f>I62+3*I63</f>
        <v>4.8148556579088186</v>
      </c>
      <c r="J65" s="4">
        <f t="shared" ref="J65:S65" si="14">J62+3*J63</f>
        <v>106.86647186725789</v>
      </c>
      <c r="K65" s="4">
        <f t="shared" si="14"/>
        <v>7.0493090829154177</v>
      </c>
      <c r="L65" s="4">
        <f t="shared" si="14"/>
        <v>1752.7116919497425</v>
      </c>
      <c r="M65" s="4">
        <f t="shared" si="14"/>
        <v>35.311758574739322</v>
      </c>
      <c r="N65" s="4">
        <f t="shared" si="14"/>
        <v>97556.239710762864</v>
      </c>
      <c r="O65" s="4">
        <f t="shared" si="14"/>
        <v>34.668913155015737</v>
      </c>
      <c r="P65" s="4">
        <f t="shared" si="14"/>
        <v>3.4668913155015737</v>
      </c>
      <c r="Q65" s="4">
        <f t="shared" si="14"/>
        <v>10168.605594146215</v>
      </c>
      <c r="R65" s="4">
        <f t="shared" si="14"/>
        <v>175116.96523387986</v>
      </c>
      <c r="S65" s="4">
        <f t="shared" si="14"/>
        <v>2.7018084633192707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63A0-E8B9-45AD-89F8-02FAD203C11C}">
  <dimension ref="A1:S65"/>
  <sheetViews>
    <sheetView workbookViewId="0">
      <selection sqref="A1:XFD1048576"/>
    </sheetView>
  </sheetViews>
  <sheetFormatPr defaultRowHeight="14.5" x14ac:dyDescent="0.35"/>
  <cols>
    <col min="2" max="3" width="9.90625" bestFit="1" customWidth="1"/>
    <col min="8" max="8" width="8.7265625" style="3"/>
    <col min="9" max="9" width="8.81640625" bestFit="1" customWidth="1"/>
    <col min="10" max="13" width="8.90625" bestFit="1" customWidth="1"/>
    <col min="14" max="14" width="9.453125" bestFit="1" customWidth="1"/>
    <col min="15" max="17" width="8.90625" bestFit="1" customWidth="1"/>
    <col min="18" max="18" width="31.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19</v>
      </c>
      <c r="B2" t="s">
        <v>54</v>
      </c>
      <c r="C2">
        <v>71</v>
      </c>
      <c r="D2">
        <v>16</v>
      </c>
      <c r="E2">
        <v>10</v>
      </c>
      <c r="F2">
        <v>30000</v>
      </c>
      <c r="G2">
        <v>2307</v>
      </c>
      <c r="H2" s="3" t="s">
        <v>42</v>
      </c>
      <c r="I2" s="4">
        <v>0.18841666666666668</v>
      </c>
      <c r="J2" s="4">
        <v>99.180749999999989</v>
      </c>
      <c r="K2" s="4">
        <v>0.3</v>
      </c>
      <c r="L2" s="4">
        <v>693</v>
      </c>
      <c r="M2" s="4">
        <v>15.913</v>
      </c>
      <c r="N2" s="4">
        <v>187816.54</v>
      </c>
      <c r="O2" s="4">
        <v>0</v>
      </c>
      <c r="P2" s="4">
        <v>0</v>
      </c>
      <c r="Q2" s="4"/>
      <c r="R2" s="4"/>
    </row>
    <row r="3" spans="1:19" x14ac:dyDescent="0.35">
      <c r="A3" t="s">
        <v>19</v>
      </c>
      <c r="B3" t="s">
        <v>54</v>
      </c>
      <c r="C3">
        <v>71</v>
      </c>
      <c r="D3">
        <v>16</v>
      </c>
      <c r="E3">
        <v>10</v>
      </c>
      <c r="F3">
        <v>30000</v>
      </c>
      <c r="G3">
        <v>2307</v>
      </c>
      <c r="H3" s="3" t="s">
        <v>43</v>
      </c>
      <c r="I3" s="4">
        <v>0.1555</v>
      </c>
      <c r="J3" s="4">
        <v>100</v>
      </c>
      <c r="K3" s="4"/>
      <c r="L3" s="4"/>
      <c r="M3" s="4"/>
      <c r="N3" s="4"/>
      <c r="O3" s="4">
        <v>0</v>
      </c>
      <c r="P3" s="4">
        <v>0</v>
      </c>
      <c r="Q3" s="4"/>
      <c r="R3" s="4"/>
    </row>
    <row r="4" spans="1:19" x14ac:dyDescent="0.35">
      <c r="A4" t="s">
        <v>19</v>
      </c>
      <c r="B4" t="s">
        <v>54</v>
      </c>
      <c r="C4">
        <v>71</v>
      </c>
      <c r="D4">
        <v>16</v>
      </c>
      <c r="E4">
        <v>10</v>
      </c>
      <c r="F4">
        <v>30000</v>
      </c>
      <c r="G4">
        <v>2307</v>
      </c>
      <c r="H4" s="3" t="s">
        <v>44</v>
      </c>
      <c r="I4" s="4">
        <v>0.19058333333333333</v>
      </c>
      <c r="J4" s="4">
        <v>99.147750000000016</v>
      </c>
      <c r="K4" s="4">
        <v>0.8</v>
      </c>
      <c r="L4" s="4">
        <v>401.16250000000002</v>
      </c>
      <c r="M4" s="4">
        <v>16.097999999999999</v>
      </c>
      <c r="N4" s="4">
        <v>65379.85</v>
      </c>
      <c r="O4" s="4">
        <v>0</v>
      </c>
      <c r="P4" s="4">
        <v>0</v>
      </c>
      <c r="Q4" s="4"/>
      <c r="R4" s="4"/>
    </row>
    <row r="5" spans="1:19" x14ac:dyDescent="0.35">
      <c r="A5" s="10" t="s">
        <v>19</v>
      </c>
      <c r="B5" s="10" t="s">
        <v>54</v>
      </c>
      <c r="C5" s="10">
        <v>71</v>
      </c>
      <c r="D5" s="10">
        <v>16</v>
      </c>
      <c r="E5" s="10">
        <v>10</v>
      </c>
      <c r="F5" s="10">
        <v>30000</v>
      </c>
      <c r="G5" s="10">
        <v>2307</v>
      </c>
      <c r="H5" s="11" t="s">
        <v>31</v>
      </c>
      <c r="I5" s="4">
        <v>0.19025000000000003</v>
      </c>
      <c r="J5" s="4">
        <v>100</v>
      </c>
      <c r="K5" s="4"/>
      <c r="L5" s="4"/>
      <c r="M5" s="4"/>
      <c r="N5" s="4"/>
      <c r="O5" s="4">
        <v>0</v>
      </c>
      <c r="P5" s="4">
        <v>0</v>
      </c>
      <c r="Q5" s="4"/>
      <c r="R5" s="4"/>
    </row>
    <row r="6" spans="1:19" x14ac:dyDescent="0.35">
      <c r="A6" s="10" t="s">
        <v>19</v>
      </c>
      <c r="B6" s="10" t="s">
        <v>54</v>
      </c>
      <c r="C6" s="10">
        <v>71</v>
      </c>
      <c r="D6" s="10">
        <v>16</v>
      </c>
      <c r="E6" s="10">
        <v>10</v>
      </c>
      <c r="F6" s="10">
        <v>30000</v>
      </c>
      <c r="G6" s="10">
        <v>2307</v>
      </c>
      <c r="H6" s="11" t="s">
        <v>32</v>
      </c>
      <c r="I6" s="4">
        <v>0.10808333333333332</v>
      </c>
      <c r="J6" s="4">
        <v>100</v>
      </c>
      <c r="K6" s="4"/>
      <c r="L6" s="4"/>
      <c r="M6" s="4"/>
      <c r="N6" s="4"/>
      <c r="O6" s="4">
        <v>0</v>
      </c>
      <c r="P6" s="4">
        <v>0</v>
      </c>
      <c r="Q6" s="4"/>
      <c r="R6" s="4"/>
    </row>
    <row r="7" spans="1:19" x14ac:dyDescent="0.35">
      <c r="A7" s="10" t="s">
        <v>19</v>
      </c>
      <c r="B7" s="10" t="s">
        <v>54</v>
      </c>
      <c r="C7" s="10">
        <v>71</v>
      </c>
      <c r="D7" s="10">
        <v>16</v>
      </c>
      <c r="E7" s="10">
        <v>10</v>
      </c>
      <c r="F7" s="10">
        <v>30000</v>
      </c>
      <c r="G7" s="10">
        <v>2307</v>
      </c>
      <c r="H7" s="11" t="s">
        <v>33</v>
      </c>
      <c r="I7" s="4">
        <v>0.20675000000000002</v>
      </c>
      <c r="J7" s="4">
        <v>99.724166666666676</v>
      </c>
      <c r="K7" s="4"/>
      <c r="L7" s="4"/>
      <c r="M7" s="4"/>
      <c r="N7" s="4"/>
      <c r="O7" s="4">
        <v>0</v>
      </c>
      <c r="P7" s="4">
        <v>0</v>
      </c>
      <c r="Q7" s="4"/>
      <c r="R7" s="4"/>
    </row>
    <row r="8" spans="1:19" x14ac:dyDescent="0.35">
      <c r="A8" s="10" t="s">
        <v>19</v>
      </c>
      <c r="B8" s="10" t="s">
        <v>54</v>
      </c>
      <c r="C8" s="10">
        <v>71</v>
      </c>
      <c r="D8" s="10">
        <v>16</v>
      </c>
      <c r="E8" s="10">
        <v>10</v>
      </c>
      <c r="F8" s="10">
        <v>30000</v>
      </c>
      <c r="G8" s="10">
        <v>2307</v>
      </c>
      <c r="H8" s="11" t="s">
        <v>34</v>
      </c>
      <c r="I8" s="4">
        <v>0.17724999999999999</v>
      </c>
      <c r="J8" s="4">
        <v>99.51358333333333</v>
      </c>
      <c r="K8" s="4">
        <v>0.3</v>
      </c>
      <c r="L8" s="4">
        <v>319.96666700000003</v>
      </c>
      <c r="M8" s="4">
        <v>16.798999999999999</v>
      </c>
      <c r="N8" s="4">
        <v>254355.42499999999</v>
      </c>
      <c r="O8" s="4">
        <v>0</v>
      </c>
      <c r="P8" s="4">
        <v>0</v>
      </c>
      <c r="Q8" s="4"/>
      <c r="R8" s="4"/>
    </row>
    <row r="9" spans="1:19" x14ac:dyDescent="0.35">
      <c r="A9" s="10" t="s">
        <v>19</v>
      </c>
      <c r="B9" s="10" t="s">
        <v>54</v>
      </c>
      <c r="C9" s="10">
        <v>71</v>
      </c>
      <c r="D9" s="10">
        <v>16</v>
      </c>
      <c r="E9" s="10">
        <v>11</v>
      </c>
      <c r="F9" s="10">
        <v>30000</v>
      </c>
      <c r="G9" s="10">
        <v>2314</v>
      </c>
      <c r="H9" s="11" t="s">
        <v>42</v>
      </c>
      <c r="I9" s="4">
        <v>5.2499999999999998E-2</v>
      </c>
      <c r="J9" s="4">
        <v>100</v>
      </c>
      <c r="K9" s="4"/>
      <c r="L9" s="4"/>
      <c r="M9" s="4"/>
      <c r="N9" s="4"/>
      <c r="O9" s="4">
        <v>0</v>
      </c>
      <c r="P9" s="4">
        <v>0</v>
      </c>
      <c r="Q9" s="4"/>
      <c r="R9" s="4"/>
    </row>
    <row r="10" spans="1:19" x14ac:dyDescent="0.35">
      <c r="A10" s="10" t="s">
        <v>19</v>
      </c>
      <c r="B10" s="10" t="s">
        <v>54</v>
      </c>
      <c r="C10" s="10">
        <v>71</v>
      </c>
      <c r="D10" s="10">
        <v>16</v>
      </c>
      <c r="E10" s="10">
        <v>11</v>
      </c>
      <c r="F10" s="10">
        <v>30000</v>
      </c>
      <c r="G10" s="10">
        <v>2314</v>
      </c>
      <c r="H10" s="11" t="s">
        <v>43</v>
      </c>
      <c r="I10" s="4">
        <v>8.3333333333333332E-3</v>
      </c>
      <c r="J10" s="4">
        <v>100</v>
      </c>
      <c r="K10" s="4"/>
      <c r="L10" s="4"/>
      <c r="M10" s="4"/>
      <c r="N10" s="4"/>
      <c r="O10" s="4">
        <v>0</v>
      </c>
      <c r="P10" s="4">
        <v>0</v>
      </c>
      <c r="Q10" s="4"/>
      <c r="R10" s="4"/>
    </row>
    <row r="11" spans="1:19" x14ac:dyDescent="0.35">
      <c r="A11" s="10" t="s">
        <v>19</v>
      </c>
      <c r="B11" s="10" t="s">
        <v>54</v>
      </c>
      <c r="C11" s="10">
        <v>71</v>
      </c>
      <c r="D11" s="10">
        <v>16</v>
      </c>
      <c r="E11" s="10">
        <v>11</v>
      </c>
      <c r="F11" s="10">
        <v>30000</v>
      </c>
      <c r="G11" s="10">
        <v>2314</v>
      </c>
      <c r="H11" s="11" t="s">
        <v>44</v>
      </c>
      <c r="I11" s="4">
        <v>3.3416666666666671E-2</v>
      </c>
      <c r="J11" s="4">
        <v>99.726749999999996</v>
      </c>
      <c r="K11" s="4"/>
      <c r="L11" s="4"/>
      <c r="M11" s="4"/>
      <c r="N11" s="4"/>
      <c r="O11" s="4">
        <v>0</v>
      </c>
      <c r="P11" s="4">
        <v>0</v>
      </c>
      <c r="Q11" s="4"/>
      <c r="R11" s="4"/>
    </row>
    <row r="12" spans="1:19" x14ac:dyDescent="0.35">
      <c r="A12" s="10" t="s">
        <v>19</v>
      </c>
      <c r="B12" s="10" t="s">
        <v>54</v>
      </c>
      <c r="C12" s="10">
        <v>71</v>
      </c>
      <c r="D12" s="10">
        <v>16</v>
      </c>
      <c r="E12" s="10">
        <v>11</v>
      </c>
      <c r="F12" s="10">
        <v>30000</v>
      </c>
      <c r="G12" s="10">
        <v>2314</v>
      </c>
      <c r="H12" s="11" t="s">
        <v>31</v>
      </c>
      <c r="I12" s="4">
        <v>9.2166666666666675E-2</v>
      </c>
      <c r="J12" s="4">
        <v>96.808499999999995</v>
      </c>
      <c r="K12" s="4">
        <v>2.1</v>
      </c>
      <c r="L12" s="4">
        <v>258.37142899999998</v>
      </c>
      <c r="M12" s="4">
        <v>20.905999999999999</v>
      </c>
      <c r="N12" s="4">
        <v>31489.894545000003</v>
      </c>
      <c r="O12" s="4">
        <v>0</v>
      </c>
      <c r="P12" s="4">
        <v>0</v>
      </c>
      <c r="Q12" s="4"/>
      <c r="R12" s="4"/>
    </row>
    <row r="13" spans="1:19" x14ac:dyDescent="0.35">
      <c r="A13" s="10" t="s">
        <v>19</v>
      </c>
      <c r="B13" s="10" t="s">
        <v>54</v>
      </c>
      <c r="C13" s="10">
        <v>71</v>
      </c>
      <c r="D13" s="10">
        <v>16</v>
      </c>
      <c r="E13" s="10">
        <v>12</v>
      </c>
      <c r="F13" s="10">
        <v>25000</v>
      </c>
      <c r="G13" s="10">
        <v>2309</v>
      </c>
      <c r="H13" s="11" t="s">
        <v>42</v>
      </c>
      <c r="I13" s="4">
        <v>2.2916666666666669E-2</v>
      </c>
      <c r="J13" s="4">
        <v>100</v>
      </c>
      <c r="K13" s="4"/>
      <c r="L13" s="4"/>
      <c r="M13" s="4"/>
      <c r="N13" s="4"/>
      <c r="O13" s="4">
        <v>0</v>
      </c>
      <c r="P13" s="4">
        <v>0</v>
      </c>
      <c r="Q13" s="4"/>
      <c r="R13" s="4"/>
    </row>
    <row r="14" spans="1:19" x14ac:dyDescent="0.35">
      <c r="A14" s="10" t="s">
        <v>19</v>
      </c>
      <c r="B14" s="10" t="s">
        <v>54</v>
      </c>
      <c r="C14" s="10">
        <v>71</v>
      </c>
      <c r="D14" s="10">
        <v>16</v>
      </c>
      <c r="E14" s="10">
        <v>12</v>
      </c>
      <c r="F14" s="10">
        <v>25000</v>
      </c>
      <c r="G14" s="10">
        <v>2309</v>
      </c>
      <c r="H14" s="11" t="s">
        <v>45</v>
      </c>
      <c r="I14" s="4">
        <v>1.1000000000000001E-2</v>
      </c>
      <c r="J14" s="4">
        <v>100</v>
      </c>
      <c r="K14" s="4"/>
      <c r="L14" s="4"/>
      <c r="M14" s="4"/>
      <c r="N14" s="4"/>
      <c r="O14" s="4">
        <v>0</v>
      </c>
      <c r="P14" s="4">
        <v>0</v>
      </c>
      <c r="Q14" s="4"/>
      <c r="R14" s="4"/>
    </row>
    <row r="15" spans="1:19" x14ac:dyDescent="0.35">
      <c r="A15" s="10" t="s">
        <v>19</v>
      </c>
      <c r="B15" s="10" t="s">
        <v>54</v>
      </c>
      <c r="C15" s="10">
        <v>71</v>
      </c>
      <c r="D15" s="10">
        <v>16</v>
      </c>
      <c r="E15" s="10">
        <v>12</v>
      </c>
      <c r="F15" s="10">
        <v>25000</v>
      </c>
      <c r="G15" s="10">
        <v>2309</v>
      </c>
      <c r="H15" s="11" t="s">
        <v>43</v>
      </c>
      <c r="I15" s="4">
        <v>0.14758333333333334</v>
      </c>
      <c r="J15" s="4">
        <v>100</v>
      </c>
      <c r="K15" s="4"/>
      <c r="L15" s="4"/>
      <c r="M15" s="4"/>
      <c r="N15" s="4"/>
      <c r="O15" s="4">
        <v>0</v>
      </c>
      <c r="P15" s="4">
        <v>0</v>
      </c>
      <c r="Q15" s="4"/>
      <c r="R15" s="4"/>
    </row>
    <row r="16" spans="1:19" x14ac:dyDescent="0.35">
      <c r="A16" s="10" t="s">
        <v>19</v>
      </c>
      <c r="B16" s="10" t="s">
        <v>54</v>
      </c>
      <c r="C16" s="10">
        <v>71</v>
      </c>
      <c r="D16" s="10">
        <v>16</v>
      </c>
      <c r="E16" s="10">
        <v>12</v>
      </c>
      <c r="F16" s="10">
        <v>25000</v>
      </c>
      <c r="G16" s="10">
        <v>2309</v>
      </c>
      <c r="H16" s="11" t="s">
        <v>44</v>
      </c>
      <c r="I16" s="4">
        <v>0.11833333333333333</v>
      </c>
      <c r="J16" s="4">
        <v>99.69916666666667</v>
      </c>
      <c r="K16" s="4">
        <v>0.2</v>
      </c>
      <c r="L16" s="4">
        <v>577.25</v>
      </c>
      <c r="M16" s="4">
        <v>6.9669999999999996</v>
      </c>
      <c r="N16" s="4">
        <v>450457.5</v>
      </c>
      <c r="O16" s="4">
        <v>0</v>
      </c>
      <c r="P16" s="4">
        <v>0</v>
      </c>
      <c r="Q16" s="4"/>
      <c r="R16" s="4"/>
    </row>
    <row r="17" spans="1:19" x14ac:dyDescent="0.35">
      <c r="A17" s="10" t="s">
        <v>19</v>
      </c>
      <c r="B17" s="10" t="s">
        <v>54</v>
      </c>
      <c r="C17" s="10">
        <v>71</v>
      </c>
      <c r="D17" s="10">
        <v>16</v>
      </c>
      <c r="E17" s="10">
        <v>12</v>
      </c>
      <c r="F17" s="10">
        <v>30000</v>
      </c>
      <c r="G17" s="10">
        <v>2309</v>
      </c>
      <c r="H17" s="11" t="s">
        <v>31</v>
      </c>
      <c r="I17" s="4">
        <v>9.3499999999999986E-2</v>
      </c>
      <c r="J17" s="4">
        <v>99.676416666666668</v>
      </c>
      <c r="K17" s="4"/>
      <c r="L17" s="4"/>
      <c r="M17" s="4"/>
      <c r="N17" s="4"/>
      <c r="O17" s="4">
        <v>0</v>
      </c>
      <c r="P17" s="4">
        <v>0</v>
      </c>
      <c r="Q17" s="4"/>
      <c r="R17" s="4"/>
    </row>
    <row r="18" spans="1:19" x14ac:dyDescent="0.35">
      <c r="A18" s="10" t="s">
        <v>19</v>
      </c>
      <c r="B18" s="10" t="s">
        <v>54</v>
      </c>
      <c r="C18" s="10">
        <v>71</v>
      </c>
      <c r="D18" s="10">
        <v>16</v>
      </c>
      <c r="E18" s="10">
        <v>12</v>
      </c>
      <c r="F18" s="10">
        <v>30000</v>
      </c>
      <c r="G18" s="10">
        <v>2309</v>
      </c>
      <c r="H18" s="11" t="s">
        <v>32</v>
      </c>
      <c r="I18" s="4">
        <v>3.2999999999999995E-2</v>
      </c>
      <c r="J18" s="4">
        <v>100</v>
      </c>
      <c r="K18" s="4"/>
      <c r="L18" s="4"/>
      <c r="M18" s="4"/>
      <c r="N18" s="4"/>
      <c r="O18" s="4">
        <v>0</v>
      </c>
      <c r="P18" s="4">
        <v>0</v>
      </c>
      <c r="Q18" s="4"/>
      <c r="R18" s="4"/>
    </row>
    <row r="19" spans="1:19" x14ac:dyDescent="0.35">
      <c r="A19" s="10" t="s">
        <v>19</v>
      </c>
      <c r="B19" s="10" t="s">
        <v>54</v>
      </c>
      <c r="C19" s="10">
        <v>71</v>
      </c>
      <c r="D19" s="10">
        <v>16</v>
      </c>
      <c r="E19" s="10">
        <v>12</v>
      </c>
      <c r="F19" s="10">
        <v>30000</v>
      </c>
      <c r="G19" s="10">
        <v>2309</v>
      </c>
      <c r="H19" s="11" t="s">
        <v>33</v>
      </c>
      <c r="I19" s="4">
        <v>0.11850000000000001</v>
      </c>
      <c r="J19" s="4">
        <v>100</v>
      </c>
      <c r="K19" s="4"/>
      <c r="L19" s="4"/>
      <c r="M19" s="4"/>
      <c r="N19" s="4"/>
      <c r="O19" s="4">
        <v>0</v>
      </c>
      <c r="P19" s="4">
        <v>0</v>
      </c>
      <c r="Q19" s="4"/>
      <c r="R19" s="4"/>
    </row>
    <row r="20" spans="1:19" x14ac:dyDescent="0.35">
      <c r="A20" s="12" t="s">
        <v>19</v>
      </c>
      <c r="B20" s="12" t="s">
        <v>54</v>
      </c>
      <c r="C20" s="12">
        <v>71</v>
      </c>
      <c r="D20" s="12">
        <v>16</v>
      </c>
      <c r="E20" s="12">
        <v>12</v>
      </c>
      <c r="F20" s="12">
        <v>30000</v>
      </c>
      <c r="G20" s="12">
        <v>2309</v>
      </c>
      <c r="H20" s="13" t="s">
        <v>34</v>
      </c>
      <c r="I20" s="5">
        <v>7.6916666666666675E-2</v>
      </c>
      <c r="J20" s="5">
        <v>100</v>
      </c>
      <c r="K20" s="5"/>
      <c r="L20" s="5"/>
      <c r="M20" s="5"/>
      <c r="N20" s="5"/>
      <c r="O20" s="5">
        <v>0</v>
      </c>
      <c r="P20" s="5">
        <v>0</v>
      </c>
      <c r="Q20" s="5"/>
      <c r="R20" s="5"/>
      <c r="S20" s="1"/>
    </row>
    <row r="21" spans="1:19" x14ac:dyDescent="0.35">
      <c r="H21" s="6" t="s">
        <v>35</v>
      </c>
      <c r="I21">
        <f t="shared" ref="I21:S21" si="0">COUNT(I2:I20)</f>
        <v>19</v>
      </c>
      <c r="J21">
        <f t="shared" si="0"/>
        <v>19</v>
      </c>
      <c r="K21" s="7">
        <f t="shared" si="0"/>
        <v>5</v>
      </c>
      <c r="L21" s="7">
        <f t="shared" si="0"/>
        <v>5</v>
      </c>
      <c r="M21" s="7">
        <f t="shared" si="0"/>
        <v>5</v>
      </c>
      <c r="N21" s="7">
        <f t="shared" si="0"/>
        <v>5</v>
      </c>
      <c r="O21">
        <f t="shared" si="0"/>
        <v>19</v>
      </c>
      <c r="P21">
        <f t="shared" si="0"/>
        <v>19</v>
      </c>
      <c r="Q21" s="7">
        <f t="shared" si="0"/>
        <v>0</v>
      </c>
      <c r="R21" s="7">
        <f t="shared" si="0"/>
        <v>0</v>
      </c>
      <c r="S21" s="7">
        <f t="shared" si="0"/>
        <v>0</v>
      </c>
    </row>
    <row r="22" spans="1:19" x14ac:dyDescent="0.35">
      <c r="H22" s="6" t="s">
        <v>36</v>
      </c>
      <c r="I22" s="4">
        <f t="shared" ref="I22:S22" si="1">AVERAGE(I2:I20)</f>
        <v>0.10657894736842105</v>
      </c>
      <c r="J22" s="4">
        <f t="shared" si="1"/>
        <v>99.65668859649125</v>
      </c>
      <c r="K22" s="4">
        <f t="shared" si="1"/>
        <v>0.74</v>
      </c>
      <c r="L22" s="4">
        <f t="shared" si="1"/>
        <v>449.95011919999996</v>
      </c>
      <c r="M22" s="4">
        <f t="shared" si="1"/>
        <v>15.336599999999999</v>
      </c>
      <c r="N22" s="4">
        <f t="shared" si="1"/>
        <v>197899.84190900001</v>
      </c>
      <c r="O22" s="4">
        <f t="shared" si="1"/>
        <v>0</v>
      </c>
      <c r="P22" s="4">
        <f t="shared" si="1"/>
        <v>0</v>
      </c>
      <c r="Q22" s="4" t="e">
        <f t="shared" si="1"/>
        <v>#DIV/0!</v>
      </c>
      <c r="R22" s="4" t="e">
        <f t="shared" si="1"/>
        <v>#DIV/0!</v>
      </c>
      <c r="S22" s="4" t="e">
        <f t="shared" si="1"/>
        <v>#DIV/0!</v>
      </c>
    </row>
    <row r="23" spans="1:19" x14ac:dyDescent="0.35">
      <c r="H23" s="8" t="s">
        <v>37</v>
      </c>
      <c r="I23" s="9">
        <f t="shared" ref="I23:S23" si="2">STDEVA(I2:I20)</f>
        <v>6.7031274219738424E-2</v>
      </c>
      <c r="J23" s="9">
        <f t="shared" si="2"/>
        <v>0.74260572876640762</v>
      </c>
      <c r="K23" s="9">
        <f t="shared" si="2"/>
        <v>0.79561297123664343</v>
      </c>
      <c r="L23" s="9">
        <f t="shared" si="2"/>
        <v>181.14692129620238</v>
      </c>
      <c r="M23" s="9">
        <f t="shared" si="2"/>
        <v>5.1019359364852912</v>
      </c>
      <c r="N23" s="9">
        <f t="shared" si="2"/>
        <v>167576.91915743795</v>
      </c>
      <c r="O23" s="9">
        <f t="shared" si="2"/>
        <v>0</v>
      </c>
      <c r="P23" s="9">
        <f t="shared" si="2"/>
        <v>0</v>
      </c>
      <c r="Q23" s="9" t="e">
        <f t="shared" si="2"/>
        <v>#DIV/0!</v>
      </c>
      <c r="R23" s="9" t="e">
        <f t="shared" si="2"/>
        <v>#DIV/0!</v>
      </c>
      <c r="S23" s="9" t="e">
        <f t="shared" si="2"/>
        <v>#DIV/0!</v>
      </c>
    </row>
    <row r="24" spans="1:19" x14ac:dyDescent="0.35">
      <c r="H24" s="6" t="s">
        <v>38</v>
      </c>
      <c r="I24" s="4">
        <f>I22-3*I23</f>
        <v>-9.451487529079422E-2</v>
      </c>
      <c r="J24" s="4">
        <f t="shared" ref="J24:S24" si="3">J22-3*J23</f>
        <v>97.428871410192031</v>
      </c>
      <c r="K24" s="4">
        <f t="shared" si="3"/>
        <v>-1.6468389137099304</v>
      </c>
      <c r="L24" s="4">
        <f t="shared" si="3"/>
        <v>-93.490644688607119</v>
      </c>
      <c r="M24" s="4">
        <f t="shared" si="3"/>
        <v>3.0792190544124409E-2</v>
      </c>
      <c r="N24" s="4">
        <f t="shared" si="3"/>
        <v>-304830.91556331381</v>
      </c>
      <c r="O24" s="4">
        <f t="shared" si="3"/>
        <v>0</v>
      </c>
      <c r="P24" s="4">
        <f t="shared" si="3"/>
        <v>0</v>
      </c>
      <c r="Q24" s="4" t="e">
        <f t="shared" si="3"/>
        <v>#DIV/0!</v>
      </c>
      <c r="R24" s="4" t="e">
        <f t="shared" si="3"/>
        <v>#DIV/0!</v>
      </c>
      <c r="S24" s="4" t="e">
        <f t="shared" si="3"/>
        <v>#DIV/0!</v>
      </c>
    </row>
    <row r="25" spans="1:19" x14ac:dyDescent="0.35">
      <c r="H25" s="6" t="s">
        <v>39</v>
      </c>
      <c r="I25" s="4">
        <f>I22+3*I23</f>
        <v>0.30767277002763632</v>
      </c>
      <c r="J25" s="4">
        <f t="shared" ref="J25:S25" si="4">J22+3*J23</f>
        <v>101.88450578279047</v>
      </c>
      <c r="K25" s="4">
        <f t="shared" si="4"/>
        <v>3.1268389137099302</v>
      </c>
      <c r="L25" s="4">
        <f t="shared" si="4"/>
        <v>993.3908830886071</v>
      </c>
      <c r="M25" s="4">
        <f t="shared" si="4"/>
        <v>30.642407809455875</v>
      </c>
      <c r="N25" s="4">
        <f t="shared" si="4"/>
        <v>700630.59938131389</v>
      </c>
      <c r="O25" s="4">
        <f t="shared" si="4"/>
        <v>0</v>
      </c>
      <c r="P25" s="4">
        <f t="shared" si="4"/>
        <v>0</v>
      </c>
      <c r="Q25" s="4" t="e">
        <f t="shared" si="4"/>
        <v>#DIV/0!</v>
      </c>
      <c r="R25" s="4" t="e">
        <f t="shared" si="4"/>
        <v>#DIV/0!</v>
      </c>
      <c r="S25" s="4" t="e">
        <f t="shared" si="4"/>
        <v>#DIV/0!</v>
      </c>
    </row>
    <row r="27" spans="1:19" x14ac:dyDescent="0.35">
      <c r="A27" t="s">
        <v>19</v>
      </c>
      <c r="B27" t="s">
        <v>54</v>
      </c>
      <c r="C27">
        <v>71</v>
      </c>
      <c r="D27">
        <v>23</v>
      </c>
      <c r="E27">
        <v>10</v>
      </c>
      <c r="F27">
        <v>30000</v>
      </c>
      <c r="G27">
        <v>2307</v>
      </c>
      <c r="H27" s="3" t="s">
        <v>42</v>
      </c>
      <c r="I27" s="4">
        <v>0.5541666666666667</v>
      </c>
      <c r="J27" s="4">
        <v>79.154999999999987</v>
      </c>
      <c r="K27" s="4">
        <v>0.96249999999999991</v>
      </c>
      <c r="L27" s="4">
        <v>960.00791675000005</v>
      </c>
      <c r="M27" s="4">
        <v>15.7135</v>
      </c>
      <c r="N27" s="4">
        <v>70989.215101624999</v>
      </c>
      <c r="O27" s="4">
        <v>5</v>
      </c>
      <c r="P27" s="4">
        <v>0.5</v>
      </c>
      <c r="Q27" s="4">
        <v>2068.2799999999997</v>
      </c>
      <c r="R27" s="4">
        <v>93521.300000000032</v>
      </c>
      <c r="S27" s="4">
        <v>0.47623516286658735</v>
      </c>
    </row>
    <row r="28" spans="1:19" x14ac:dyDescent="0.35">
      <c r="A28" t="s">
        <v>19</v>
      </c>
      <c r="B28" t="s">
        <v>54</v>
      </c>
      <c r="C28">
        <v>71</v>
      </c>
      <c r="D28">
        <v>23</v>
      </c>
      <c r="E28">
        <v>10</v>
      </c>
      <c r="F28">
        <v>30000</v>
      </c>
      <c r="G28">
        <v>2307</v>
      </c>
      <c r="H28" s="3" t="s">
        <v>43</v>
      </c>
      <c r="I28" s="4">
        <v>0.62375000000000003</v>
      </c>
      <c r="J28" s="4">
        <v>66.88066666666667</v>
      </c>
      <c r="K28" s="4">
        <v>0.45454545454545447</v>
      </c>
      <c r="L28" s="4">
        <v>1322.3882377272728</v>
      </c>
      <c r="M28" s="4">
        <v>23.265909090909091</v>
      </c>
      <c r="N28" s="4">
        <v>88189.536959454548</v>
      </c>
      <c r="O28" s="4">
        <v>3</v>
      </c>
      <c r="P28" s="4">
        <v>0.29999999999999993</v>
      </c>
      <c r="Q28" s="4">
        <v>2557.8666669999993</v>
      </c>
      <c r="R28" s="4">
        <v>132904.80000000002</v>
      </c>
      <c r="S28" s="4">
        <v>4.7034469698623037E-2</v>
      </c>
    </row>
    <row r="29" spans="1:19" x14ac:dyDescent="0.35">
      <c r="A29" s="10" t="s">
        <v>19</v>
      </c>
      <c r="B29" s="10" t="s">
        <v>54</v>
      </c>
      <c r="C29" s="10">
        <v>71</v>
      </c>
      <c r="D29" s="10">
        <v>23</v>
      </c>
      <c r="E29" s="10">
        <v>10</v>
      </c>
      <c r="F29" s="10">
        <v>30000</v>
      </c>
      <c r="G29" s="10">
        <v>2307</v>
      </c>
      <c r="H29" s="11" t="s">
        <v>44</v>
      </c>
      <c r="I29" s="4">
        <v>0.92299999999999993</v>
      </c>
      <c r="J29" s="4">
        <v>87.350250000000003</v>
      </c>
      <c r="K29" s="4">
        <v>1.2142857142857142</v>
      </c>
      <c r="L29" s="4">
        <v>900.9827505714286</v>
      </c>
      <c r="M29" s="4">
        <v>23.492571428571431</v>
      </c>
      <c r="N29" s="4">
        <v>83717.145465571433</v>
      </c>
      <c r="O29" s="4">
        <v>2</v>
      </c>
      <c r="P29" s="4">
        <v>0.19999999999999998</v>
      </c>
      <c r="Q29" s="4">
        <v>4450.8499999999995</v>
      </c>
      <c r="R29" s="4">
        <v>190473</v>
      </c>
      <c r="S29" s="4"/>
    </row>
    <row r="30" spans="1:19" x14ac:dyDescent="0.35">
      <c r="A30" s="10" t="s">
        <v>19</v>
      </c>
      <c r="B30" s="10" t="s">
        <v>54</v>
      </c>
      <c r="C30" s="10">
        <v>71</v>
      </c>
      <c r="D30" s="10">
        <v>23</v>
      </c>
      <c r="E30" s="10">
        <v>10</v>
      </c>
      <c r="F30" s="10">
        <v>30000</v>
      </c>
      <c r="G30" s="10">
        <v>2307</v>
      </c>
      <c r="H30" s="11" t="s">
        <v>31</v>
      </c>
      <c r="I30" s="4">
        <v>0.53516666666666668</v>
      </c>
      <c r="J30" s="4">
        <v>72.686999999999998</v>
      </c>
      <c r="K30" s="4">
        <v>1.0375000000000001</v>
      </c>
      <c r="L30" s="4">
        <v>882.41605612500007</v>
      </c>
      <c r="M30" s="4">
        <v>16.200375000000001</v>
      </c>
      <c r="N30" s="4">
        <v>97859.987931499985</v>
      </c>
      <c r="O30" s="4">
        <v>2</v>
      </c>
      <c r="P30" s="4">
        <v>0.19999999999999998</v>
      </c>
      <c r="Q30" s="4">
        <v>2259.0499999999997</v>
      </c>
      <c r="R30" s="4">
        <v>260861.29999999996</v>
      </c>
      <c r="S30" s="4"/>
    </row>
    <row r="31" spans="1:19" x14ac:dyDescent="0.35">
      <c r="A31" s="10" t="s">
        <v>19</v>
      </c>
      <c r="B31" s="10" t="s">
        <v>54</v>
      </c>
      <c r="C31" s="10">
        <v>71</v>
      </c>
      <c r="D31" s="10">
        <v>23</v>
      </c>
      <c r="E31" s="10">
        <v>10</v>
      </c>
      <c r="F31" s="10">
        <v>30000</v>
      </c>
      <c r="G31" s="10">
        <v>2307</v>
      </c>
      <c r="H31" s="11" t="s">
        <v>32</v>
      </c>
      <c r="I31" s="4">
        <v>0.24366666666666661</v>
      </c>
      <c r="J31" s="4">
        <v>93.799583333333331</v>
      </c>
      <c r="K31" s="4">
        <v>0.47499999999999998</v>
      </c>
      <c r="L31" s="4">
        <v>1031.4776785000001</v>
      </c>
      <c r="M31" s="4">
        <v>7.8487499999999999</v>
      </c>
      <c r="N31" s="4">
        <v>77289.544999999998</v>
      </c>
      <c r="O31" s="4">
        <v>0</v>
      </c>
      <c r="P31" s="4">
        <v>0</v>
      </c>
      <c r="Q31" s="4"/>
      <c r="R31" s="4"/>
      <c r="S31" s="4"/>
    </row>
    <row r="32" spans="1:19" x14ac:dyDescent="0.35">
      <c r="A32" s="10" t="s">
        <v>19</v>
      </c>
      <c r="B32" s="10" t="s">
        <v>54</v>
      </c>
      <c r="C32" s="10">
        <v>71</v>
      </c>
      <c r="D32" s="10">
        <v>23</v>
      </c>
      <c r="E32" s="10">
        <v>10</v>
      </c>
      <c r="F32" s="10">
        <v>30000</v>
      </c>
      <c r="G32" s="10">
        <v>2307</v>
      </c>
      <c r="H32" s="11" t="s">
        <v>33</v>
      </c>
      <c r="I32" s="4">
        <v>0.63991666666666669</v>
      </c>
      <c r="J32" s="4">
        <v>80.99166666666666</v>
      </c>
      <c r="K32" s="4">
        <v>0.91428571428571437</v>
      </c>
      <c r="L32" s="4">
        <v>966.380449</v>
      </c>
      <c r="M32" s="4">
        <v>16.429857142857141</v>
      </c>
      <c r="N32" s="4">
        <v>135367.4502937143</v>
      </c>
      <c r="O32" s="4">
        <v>3</v>
      </c>
      <c r="P32" s="4">
        <v>0.29999999999999993</v>
      </c>
      <c r="Q32" s="4">
        <v>1949.0999999999997</v>
      </c>
      <c r="R32" s="4">
        <v>184095.14999999994</v>
      </c>
      <c r="S32" s="4">
        <v>0.81532174326705042</v>
      </c>
    </row>
    <row r="33" spans="1:19" x14ac:dyDescent="0.35">
      <c r="A33" s="10" t="s">
        <v>19</v>
      </c>
      <c r="B33" s="10" t="s">
        <v>54</v>
      </c>
      <c r="C33" s="10">
        <v>71</v>
      </c>
      <c r="D33" s="10">
        <v>21</v>
      </c>
      <c r="E33" s="10">
        <v>11</v>
      </c>
      <c r="F33" s="10">
        <v>30000</v>
      </c>
      <c r="G33" s="10">
        <v>2314</v>
      </c>
      <c r="H33" s="11" t="s">
        <v>42</v>
      </c>
      <c r="I33" s="4">
        <v>0.26966666666666667</v>
      </c>
      <c r="J33" s="4">
        <v>77.09741666666666</v>
      </c>
      <c r="K33" s="4">
        <v>0.77142857142857135</v>
      </c>
      <c r="L33" s="4">
        <v>460.85527785714282</v>
      </c>
      <c r="M33" s="4">
        <v>28.047285714285714</v>
      </c>
      <c r="N33" s="4">
        <v>84035.695594999983</v>
      </c>
      <c r="O33" s="4">
        <v>5</v>
      </c>
      <c r="P33" s="4">
        <v>0.5</v>
      </c>
      <c r="Q33" s="4">
        <v>1563.8600000000004</v>
      </c>
      <c r="R33" s="4">
        <v>115079.55000000003</v>
      </c>
      <c r="S33" s="4">
        <v>0.504960167078355</v>
      </c>
    </row>
    <row r="34" spans="1:19" x14ac:dyDescent="0.35">
      <c r="A34" s="10" t="s">
        <v>19</v>
      </c>
      <c r="B34" s="10" t="s">
        <v>54</v>
      </c>
      <c r="C34" s="10">
        <v>71</v>
      </c>
      <c r="D34" s="10">
        <v>21</v>
      </c>
      <c r="E34" s="10">
        <v>11</v>
      </c>
      <c r="F34" s="10">
        <v>30000</v>
      </c>
      <c r="G34" s="10">
        <v>2314</v>
      </c>
      <c r="H34" s="11" t="s">
        <v>44</v>
      </c>
      <c r="I34" s="4">
        <v>0.20658333333333331</v>
      </c>
      <c r="J34" s="4">
        <v>87.021166666666673</v>
      </c>
      <c r="K34" s="4">
        <v>0.82500000000000007</v>
      </c>
      <c r="L34" s="4">
        <v>431.53368049999995</v>
      </c>
      <c r="M34" s="4">
        <v>23.856500000000004</v>
      </c>
      <c r="N34" s="4">
        <v>169299.8347565</v>
      </c>
      <c r="O34" s="4">
        <v>0</v>
      </c>
      <c r="P34" s="4">
        <v>0</v>
      </c>
      <c r="Q34" s="4"/>
      <c r="R34" s="4"/>
      <c r="S34" s="4"/>
    </row>
    <row r="35" spans="1:19" x14ac:dyDescent="0.35">
      <c r="A35" s="10" t="s">
        <v>19</v>
      </c>
      <c r="B35" s="10" t="s">
        <v>54</v>
      </c>
      <c r="C35" s="10">
        <v>71</v>
      </c>
      <c r="D35" s="10">
        <v>23</v>
      </c>
      <c r="E35" s="10">
        <v>12</v>
      </c>
      <c r="F35" s="10">
        <v>25000</v>
      </c>
      <c r="G35" s="10">
        <v>2309</v>
      </c>
      <c r="H35" s="11" t="s">
        <v>42</v>
      </c>
      <c r="I35" s="4">
        <v>0.2558333333333333</v>
      </c>
      <c r="J35" s="4">
        <v>82.494500000000002</v>
      </c>
      <c r="K35" s="4">
        <v>1.3</v>
      </c>
      <c r="L35" s="4">
        <v>532.72140666666655</v>
      </c>
      <c r="M35" s="4">
        <v>20.631333333333334</v>
      </c>
      <c r="N35" s="4">
        <v>172427.89213299999</v>
      </c>
      <c r="O35" s="4">
        <v>1</v>
      </c>
      <c r="P35" s="4">
        <v>9.9999999999999992E-2</v>
      </c>
      <c r="Q35" s="4">
        <v>1680.5999999999997</v>
      </c>
      <c r="R35" s="4"/>
    </row>
    <row r="36" spans="1:19" x14ac:dyDescent="0.35">
      <c r="A36" s="10" t="s">
        <v>19</v>
      </c>
      <c r="B36" s="10" t="s">
        <v>54</v>
      </c>
      <c r="C36" s="10">
        <v>71</v>
      </c>
      <c r="D36" s="10">
        <v>23</v>
      </c>
      <c r="E36" s="10">
        <v>12</v>
      </c>
      <c r="F36" s="10">
        <v>25000</v>
      </c>
      <c r="G36" s="10">
        <v>2309</v>
      </c>
      <c r="H36" s="11" t="s">
        <v>45</v>
      </c>
      <c r="I36" s="4">
        <v>4.5000000000000005E-2</v>
      </c>
      <c r="J36" s="4">
        <v>97.87733333333334</v>
      </c>
      <c r="K36" s="4">
        <v>0.3</v>
      </c>
      <c r="L36" s="4">
        <v>336.3</v>
      </c>
      <c r="M36" s="4">
        <v>26.81</v>
      </c>
      <c r="N36" s="4">
        <v>172498.68</v>
      </c>
      <c r="O36" s="4">
        <v>0</v>
      </c>
      <c r="P36" s="4">
        <v>0</v>
      </c>
      <c r="Q36" s="4"/>
      <c r="R36" s="4"/>
    </row>
    <row r="37" spans="1:19" x14ac:dyDescent="0.35">
      <c r="A37" s="10" t="s">
        <v>19</v>
      </c>
      <c r="B37" s="10" t="s">
        <v>54</v>
      </c>
      <c r="C37" s="10">
        <v>71</v>
      </c>
      <c r="D37" s="10">
        <v>23</v>
      </c>
      <c r="E37" s="10">
        <v>12</v>
      </c>
      <c r="F37" s="10">
        <v>25000</v>
      </c>
      <c r="G37" s="10">
        <v>2309</v>
      </c>
      <c r="H37" s="11" t="s">
        <v>43</v>
      </c>
      <c r="I37" s="4">
        <v>0.26408333333333334</v>
      </c>
      <c r="J37" s="4">
        <v>79.751500000000007</v>
      </c>
      <c r="K37" s="4">
        <v>1.8199999999999998</v>
      </c>
      <c r="L37" s="4">
        <v>621.79547079999998</v>
      </c>
      <c r="M37" s="4">
        <v>21.594799999999999</v>
      </c>
      <c r="N37" s="4">
        <v>75049.909020000006</v>
      </c>
      <c r="O37" s="4">
        <v>1</v>
      </c>
      <c r="P37" s="4">
        <v>9.9999999999999992E-2</v>
      </c>
      <c r="Q37" s="4">
        <v>1749.5999999999997</v>
      </c>
      <c r="R37" s="4"/>
    </row>
    <row r="38" spans="1:19" x14ac:dyDescent="0.35">
      <c r="A38" s="10" t="s">
        <v>19</v>
      </c>
      <c r="B38" s="10" t="s">
        <v>54</v>
      </c>
      <c r="C38" s="10">
        <v>71</v>
      </c>
      <c r="D38" s="10">
        <v>23</v>
      </c>
      <c r="E38" s="10">
        <v>12</v>
      </c>
      <c r="F38" s="10">
        <v>25000</v>
      </c>
      <c r="G38" s="10">
        <v>2309</v>
      </c>
      <c r="H38" s="11" t="s">
        <v>44</v>
      </c>
      <c r="I38" s="4">
        <v>0.19941666666666669</v>
      </c>
      <c r="J38" s="4">
        <v>78.342666666666659</v>
      </c>
      <c r="K38" s="4">
        <v>0.71666666666666679</v>
      </c>
      <c r="L38" s="4">
        <v>1156.6138888333332</v>
      </c>
      <c r="M38" s="4">
        <v>20.427333333333333</v>
      </c>
      <c r="N38" s="4">
        <v>174895.54758483334</v>
      </c>
      <c r="O38" s="4">
        <v>1</v>
      </c>
      <c r="P38" s="4">
        <v>9.9999999999999992E-2</v>
      </c>
      <c r="Q38" s="4">
        <v>1184</v>
      </c>
      <c r="R38" s="4"/>
    </row>
    <row r="39" spans="1:19" x14ac:dyDescent="0.35">
      <c r="A39" s="10" t="s">
        <v>19</v>
      </c>
      <c r="B39" s="10" t="s">
        <v>54</v>
      </c>
      <c r="C39" s="10">
        <v>71</v>
      </c>
      <c r="D39" s="10">
        <v>23</v>
      </c>
      <c r="E39" s="10">
        <v>12</v>
      </c>
      <c r="F39" s="10">
        <v>30000</v>
      </c>
      <c r="G39" s="10">
        <v>2309</v>
      </c>
      <c r="H39" s="11" t="s">
        <v>31</v>
      </c>
      <c r="I39" s="4">
        <v>0.27450000000000002</v>
      </c>
      <c r="J39" s="4">
        <v>92.390916666666669</v>
      </c>
      <c r="K39" s="4">
        <v>1.5999999999999999</v>
      </c>
      <c r="L39" s="4">
        <v>479.16249999999997</v>
      </c>
      <c r="M39" s="4">
        <v>13.747666666666666</v>
      </c>
      <c r="N39" s="4">
        <v>64874.959682333334</v>
      </c>
      <c r="O39" s="4">
        <v>0</v>
      </c>
      <c r="P39" s="4">
        <v>0</v>
      </c>
      <c r="Q39" s="4"/>
      <c r="R39" s="4"/>
    </row>
    <row r="40" spans="1:19" x14ac:dyDescent="0.35">
      <c r="A40" s="10" t="s">
        <v>19</v>
      </c>
      <c r="B40" s="10" t="s">
        <v>54</v>
      </c>
      <c r="C40" s="10">
        <v>71</v>
      </c>
      <c r="D40" s="10">
        <v>23</v>
      </c>
      <c r="E40" s="10">
        <v>12</v>
      </c>
      <c r="F40" s="10">
        <v>30000</v>
      </c>
      <c r="G40" s="10">
        <v>2309</v>
      </c>
      <c r="H40" s="11" t="s">
        <v>32</v>
      </c>
      <c r="I40" s="4">
        <v>0.30933333333333335</v>
      </c>
      <c r="J40" s="4">
        <v>89.141416666666657</v>
      </c>
      <c r="K40" s="4">
        <v>2.4333333333333331</v>
      </c>
      <c r="L40" s="4">
        <v>643.81475066666667</v>
      </c>
      <c r="M40" s="4">
        <v>21.519000000000002</v>
      </c>
      <c r="N40" s="4">
        <v>37233.025823666663</v>
      </c>
      <c r="O40" s="4">
        <v>0</v>
      </c>
      <c r="P40" s="4">
        <v>0</v>
      </c>
      <c r="Q40" s="4"/>
      <c r="R40" s="4"/>
    </row>
    <row r="41" spans="1:19" x14ac:dyDescent="0.35">
      <c r="A41" s="12" t="s">
        <v>19</v>
      </c>
      <c r="B41" s="12" t="s">
        <v>54</v>
      </c>
      <c r="C41" s="12">
        <v>71</v>
      </c>
      <c r="D41" s="12">
        <v>23</v>
      </c>
      <c r="E41" s="12">
        <v>12</v>
      </c>
      <c r="F41" s="12">
        <v>30000</v>
      </c>
      <c r="G41" s="12">
        <v>2309</v>
      </c>
      <c r="H41" s="13" t="s">
        <v>34</v>
      </c>
      <c r="I41" s="5">
        <v>0.16</v>
      </c>
      <c r="J41" s="5">
        <v>93.074250000000006</v>
      </c>
      <c r="K41" s="5">
        <v>0.25</v>
      </c>
      <c r="L41" s="5">
        <v>1028.7125000000001</v>
      </c>
      <c r="M41" s="5">
        <v>24.265499999999999</v>
      </c>
      <c r="N41" s="5">
        <v>129460.85230150001</v>
      </c>
      <c r="O41" s="5">
        <v>0</v>
      </c>
      <c r="P41" s="5">
        <v>0</v>
      </c>
      <c r="Q41" s="5"/>
      <c r="R41" s="5"/>
      <c r="S41" s="1"/>
    </row>
    <row r="42" spans="1:19" x14ac:dyDescent="0.35">
      <c r="H42" s="6" t="s">
        <v>35</v>
      </c>
      <c r="I42">
        <f t="shared" ref="I42:S42" si="5">COUNT(I27:I41)</f>
        <v>15</v>
      </c>
      <c r="J42">
        <f t="shared" si="5"/>
        <v>15</v>
      </c>
      <c r="K42">
        <f t="shared" si="5"/>
        <v>15</v>
      </c>
      <c r="L42">
        <f t="shared" si="5"/>
        <v>15</v>
      </c>
      <c r="M42">
        <f t="shared" si="5"/>
        <v>15</v>
      </c>
      <c r="N42">
        <f t="shared" si="5"/>
        <v>15</v>
      </c>
      <c r="O42">
        <f t="shared" si="5"/>
        <v>15</v>
      </c>
      <c r="P42">
        <f t="shared" si="5"/>
        <v>15</v>
      </c>
      <c r="Q42" s="7">
        <f t="shared" si="5"/>
        <v>9</v>
      </c>
      <c r="R42" s="7">
        <f t="shared" si="5"/>
        <v>6</v>
      </c>
      <c r="S42" s="7">
        <f t="shared" si="5"/>
        <v>4</v>
      </c>
    </row>
    <row r="43" spans="1:19" x14ac:dyDescent="0.35">
      <c r="H43" s="6" t="s">
        <v>36</v>
      </c>
      <c r="I43" s="4">
        <f t="shared" ref="I43:S43" si="6">AVERAGE(I27:I41)</f>
        <v>0.36693888888888887</v>
      </c>
      <c r="J43" s="4">
        <f t="shared" si="6"/>
        <v>83.870355555555548</v>
      </c>
      <c r="K43" s="4">
        <f t="shared" si="6"/>
        <v>1.0049696969696971</v>
      </c>
      <c r="L43" s="4">
        <f t="shared" si="6"/>
        <v>783.67750426650082</v>
      </c>
      <c r="M43" s="4">
        <f t="shared" si="6"/>
        <v>20.256692113997115</v>
      </c>
      <c r="N43" s="4">
        <f t="shared" si="6"/>
        <v>108879.28517657988</v>
      </c>
      <c r="O43" s="4">
        <f t="shared" si="6"/>
        <v>1.5333333333333334</v>
      </c>
      <c r="P43" s="4">
        <f t="shared" si="6"/>
        <v>0.15333333333333335</v>
      </c>
      <c r="Q43" s="4">
        <f t="shared" si="6"/>
        <v>2162.5785185555555</v>
      </c>
      <c r="R43" s="4">
        <f t="shared" si="6"/>
        <v>162822.51666666666</v>
      </c>
      <c r="S43" s="4">
        <f t="shared" si="6"/>
        <v>0.46088788572765399</v>
      </c>
    </row>
    <row r="44" spans="1:19" x14ac:dyDescent="0.35">
      <c r="H44" s="8" t="s">
        <v>37</v>
      </c>
      <c r="I44" s="9">
        <f t="shared" ref="I44:S44" si="7">STDEVA(I27:I41)</f>
        <v>0.23493441854806749</v>
      </c>
      <c r="J44" s="9">
        <f t="shared" si="7"/>
        <v>8.6248908049486861</v>
      </c>
      <c r="K44" s="9">
        <f t="shared" si="7"/>
        <v>0.59888856101122323</v>
      </c>
      <c r="L44" s="9">
        <f t="shared" si="7"/>
        <v>301.01759639273217</v>
      </c>
      <c r="M44" s="9">
        <f t="shared" si="7"/>
        <v>5.3706310436648854</v>
      </c>
      <c r="N44" s="9">
        <f t="shared" si="7"/>
        <v>46033.572448193721</v>
      </c>
      <c r="O44" s="9">
        <f t="shared" si="7"/>
        <v>1.7674302033770737</v>
      </c>
      <c r="P44" s="9">
        <f t="shared" si="7"/>
        <v>0.17674302033770733</v>
      </c>
      <c r="Q44" s="9">
        <f t="shared" si="7"/>
        <v>947.04444582132805</v>
      </c>
      <c r="R44" s="9">
        <f t="shared" si="7"/>
        <v>61328.291127575503</v>
      </c>
      <c r="S44" s="9">
        <f t="shared" si="7"/>
        <v>0.31574035442020493</v>
      </c>
    </row>
    <row r="45" spans="1:19" x14ac:dyDescent="0.35">
      <c r="H45" s="6" t="s">
        <v>38</v>
      </c>
      <c r="I45" s="4">
        <f>I43-3*I44</f>
        <v>-0.33786436675531356</v>
      </c>
      <c r="J45" s="4">
        <f t="shared" ref="J45:S45" si="8">J43-3*J44</f>
        <v>57.995683140709488</v>
      </c>
      <c r="K45" s="4">
        <f t="shared" si="8"/>
        <v>-0.79169598606397251</v>
      </c>
      <c r="L45" s="4">
        <f t="shared" si="8"/>
        <v>-119.37528491169564</v>
      </c>
      <c r="M45" s="4">
        <f t="shared" si="8"/>
        <v>4.1447989830024596</v>
      </c>
      <c r="N45" s="4">
        <f t="shared" si="8"/>
        <v>-29221.432168001265</v>
      </c>
      <c r="O45" s="4">
        <f t="shared" si="8"/>
        <v>-3.7689572767978881</v>
      </c>
      <c r="P45" s="4">
        <f t="shared" si="8"/>
        <v>-0.37689572767978863</v>
      </c>
      <c r="Q45" s="4">
        <f t="shared" si="8"/>
        <v>-678.55481890842884</v>
      </c>
      <c r="R45" s="4">
        <f t="shared" si="8"/>
        <v>-21162.356716059847</v>
      </c>
      <c r="S45" s="4">
        <f t="shared" si="8"/>
        <v>-0.48633317753296085</v>
      </c>
    </row>
    <row r="46" spans="1:19" x14ac:dyDescent="0.35">
      <c r="H46" s="6" t="s">
        <v>39</v>
      </c>
      <c r="I46" s="4">
        <f>I43+3*I44</f>
        <v>1.0717421445330912</v>
      </c>
      <c r="J46" s="4">
        <f t="shared" ref="J46:S46" si="9">J43+3*J44</f>
        <v>109.74502797040161</v>
      </c>
      <c r="K46" s="4">
        <f t="shared" si="9"/>
        <v>2.8016353800033666</v>
      </c>
      <c r="L46" s="4">
        <f t="shared" si="9"/>
        <v>1686.7302934446973</v>
      </c>
      <c r="M46" s="4">
        <f t="shared" si="9"/>
        <v>36.36858524499177</v>
      </c>
      <c r="N46" s="4">
        <f t="shared" si="9"/>
        <v>246980.00252116105</v>
      </c>
      <c r="O46" s="4">
        <f t="shared" si="9"/>
        <v>6.8356239434645545</v>
      </c>
      <c r="P46" s="4">
        <f t="shared" si="9"/>
        <v>0.68356239434645527</v>
      </c>
      <c r="Q46" s="4">
        <f t="shared" si="9"/>
        <v>5003.7118560195395</v>
      </c>
      <c r="R46" s="4">
        <f t="shared" si="9"/>
        <v>346807.39004939317</v>
      </c>
      <c r="S46" s="4">
        <f t="shared" si="9"/>
        <v>1.4081089489882688</v>
      </c>
    </row>
    <row r="48" spans="1:19" x14ac:dyDescent="0.35">
      <c r="A48" t="s">
        <v>19</v>
      </c>
      <c r="B48" t="s">
        <v>54</v>
      </c>
      <c r="C48">
        <v>71</v>
      </c>
      <c r="D48">
        <v>30</v>
      </c>
      <c r="E48">
        <v>10</v>
      </c>
      <c r="F48">
        <v>30000</v>
      </c>
      <c r="G48">
        <v>2307</v>
      </c>
      <c r="H48" s="3" t="s">
        <v>42</v>
      </c>
      <c r="I48" s="4">
        <v>1.642916666666667</v>
      </c>
      <c r="J48" s="4">
        <v>44.664166666666667</v>
      </c>
      <c r="K48" s="4">
        <v>3.1727272727272724</v>
      </c>
      <c r="L48" s="4">
        <v>604.21183800000006</v>
      </c>
      <c r="M48" s="4">
        <v>37.425272727272727</v>
      </c>
      <c r="N48" s="4">
        <v>40398.923878363632</v>
      </c>
      <c r="O48" s="4">
        <v>7</v>
      </c>
      <c r="P48" s="4">
        <v>0.70000000000000007</v>
      </c>
      <c r="Q48" s="4">
        <v>2220.5999999999995</v>
      </c>
      <c r="R48" s="4">
        <v>69158.216666999986</v>
      </c>
      <c r="S48" s="4">
        <v>0.80028915942354906</v>
      </c>
    </row>
    <row r="49" spans="1:19" x14ac:dyDescent="0.35">
      <c r="A49" s="10" t="s">
        <v>19</v>
      </c>
      <c r="B49" s="10" t="s">
        <v>54</v>
      </c>
      <c r="C49" s="10">
        <v>71</v>
      </c>
      <c r="D49" s="10">
        <v>30</v>
      </c>
      <c r="E49" s="10">
        <v>10</v>
      </c>
      <c r="F49" s="10">
        <v>30000</v>
      </c>
      <c r="G49" s="10">
        <v>2307</v>
      </c>
      <c r="H49" s="11" t="s">
        <v>43</v>
      </c>
      <c r="I49" s="4">
        <v>1.861</v>
      </c>
      <c r="J49" s="4">
        <v>48.351666666666681</v>
      </c>
      <c r="K49" s="4">
        <v>3.1083333333333329</v>
      </c>
      <c r="L49" s="4">
        <v>560.86042674999999</v>
      </c>
      <c r="M49" s="4">
        <v>37.009833333333333</v>
      </c>
      <c r="N49" s="4">
        <v>60114.619820666667</v>
      </c>
      <c r="O49" s="4">
        <v>4</v>
      </c>
      <c r="P49" s="4">
        <v>0.39999999999999997</v>
      </c>
      <c r="Q49" s="4">
        <v>1712.4749999999997</v>
      </c>
      <c r="R49" s="4">
        <v>144970.5</v>
      </c>
      <c r="S49" s="4">
        <v>0.64865863971361937</v>
      </c>
    </row>
    <row r="50" spans="1:19" x14ac:dyDescent="0.35">
      <c r="A50" s="10" t="s">
        <v>19</v>
      </c>
      <c r="B50" s="10" t="s">
        <v>54</v>
      </c>
      <c r="C50" s="10">
        <v>71</v>
      </c>
      <c r="D50" s="10">
        <v>30</v>
      </c>
      <c r="E50" s="10">
        <v>10</v>
      </c>
      <c r="F50" s="10">
        <v>30000</v>
      </c>
      <c r="G50" s="10">
        <v>2307</v>
      </c>
      <c r="H50" s="11" t="s">
        <v>31</v>
      </c>
      <c r="I50" s="4">
        <v>1.7370833333333335</v>
      </c>
      <c r="J50" s="4">
        <v>44.656416666666679</v>
      </c>
      <c r="K50" s="4">
        <v>2.5636363636363639</v>
      </c>
      <c r="L50" s="4">
        <v>774.94662590909093</v>
      </c>
      <c r="M50" s="4">
        <v>38.581545454545456</v>
      </c>
      <c r="N50" s="4">
        <v>41788.445326727277</v>
      </c>
      <c r="O50" s="4">
        <v>8</v>
      </c>
      <c r="P50" s="4">
        <v>0.79999999999999993</v>
      </c>
      <c r="Q50" s="4">
        <v>1631.25</v>
      </c>
      <c r="R50" s="4">
        <v>79263.642856999999</v>
      </c>
      <c r="S50" s="4">
        <v>0.28308552253307961</v>
      </c>
    </row>
    <row r="51" spans="1:19" x14ac:dyDescent="0.35">
      <c r="A51" s="10" t="s">
        <v>19</v>
      </c>
      <c r="B51" t="s">
        <v>54</v>
      </c>
      <c r="C51" s="10">
        <v>71</v>
      </c>
      <c r="D51" s="10">
        <v>30</v>
      </c>
      <c r="E51" s="10">
        <v>10</v>
      </c>
      <c r="F51" s="10">
        <v>30000</v>
      </c>
      <c r="G51" s="10">
        <v>2307</v>
      </c>
      <c r="H51" s="11" t="s">
        <v>32</v>
      </c>
      <c r="I51" s="4">
        <v>0.37141666666666667</v>
      </c>
      <c r="J51" s="4">
        <v>71.244083333333336</v>
      </c>
      <c r="K51" s="4">
        <v>1.3571428571428572</v>
      </c>
      <c r="L51" s="4">
        <v>578.54360542857148</v>
      </c>
      <c r="M51" s="4">
        <v>23.208285714285715</v>
      </c>
      <c r="N51" s="4">
        <v>56783.784080428573</v>
      </c>
      <c r="O51" s="4">
        <v>5</v>
      </c>
      <c r="P51" s="4">
        <v>0.5</v>
      </c>
      <c r="Q51" s="4">
        <v>1063.74</v>
      </c>
      <c r="R51" s="4">
        <v>117362.25</v>
      </c>
      <c r="S51" s="4">
        <v>0.72571620646806634</v>
      </c>
    </row>
    <row r="52" spans="1:19" x14ac:dyDescent="0.35">
      <c r="A52" t="s">
        <v>19</v>
      </c>
      <c r="B52" s="10" t="s">
        <v>54</v>
      </c>
      <c r="C52">
        <v>71</v>
      </c>
      <c r="D52">
        <v>30</v>
      </c>
      <c r="E52">
        <v>10</v>
      </c>
      <c r="F52">
        <v>30000</v>
      </c>
      <c r="G52">
        <v>2307</v>
      </c>
      <c r="H52" s="3" t="s">
        <v>33</v>
      </c>
      <c r="I52" s="4">
        <v>0.89724999999999999</v>
      </c>
      <c r="J52" s="4">
        <v>52.492583333333336</v>
      </c>
      <c r="K52" s="4">
        <v>1.175</v>
      </c>
      <c r="L52" s="4">
        <v>563.91280216666667</v>
      </c>
      <c r="M52" s="4">
        <v>36.022583333333337</v>
      </c>
      <c r="N52" s="4">
        <v>78272.801473666666</v>
      </c>
      <c r="O52" s="4">
        <v>6</v>
      </c>
      <c r="P52" s="4">
        <v>0.59999999999999987</v>
      </c>
      <c r="Q52" s="4">
        <v>1303.9166669999997</v>
      </c>
      <c r="R52" s="4">
        <v>96848.599999999991</v>
      </c>
      <c r="S52" s="4">
        <v>0.26092559051632508</v>
      </c>
    </row>
    <row r="53" spans="1:19" x14ac:dyDescent="0.35">
      <c r="A53" t="s">
        <v>19</v>
      </c>
      <c r="B53" t="s">
        <v>54</v>
      </c>
      <c r="C53">
        <v>71</v>
      </c>
      <c r="D53">
        <v>30</v>
      </c>
      <c r="E53">
        <v>10</v>
      </c>
      <c r="F53">
        <v>30000</v>
      </c>
      <c r="G53">
        <v>2307</v>
      </c>
      <c r="H53" s="3" t="s">
        <v>34</v>
      </c>
      <c r="I53" s="4">
        <v>2.4562499999999998</v>
      </c>
      <c r="J53" s="4">
        <v>64.884166666666673</v>
      </c>
      <c r="K53" s="4">
        <v>3.3444444444444441</v>
      </c>
      <c r="L53" s="4">
        <v>940.24510922222225</v>
      </c>
      <c r="M53" s="4">
        <v>25.426111111111112</v>
      </c>
      <c r="N53" s="4">
        <v>60889.015383777762</v>
      </c>
      <c r="O53" s="4">
        <v>7</v>
      </c>
      <c r="P53" s="4">
        <v>0.70000000000000007</v>
      </c>
      <c r="Q53" s="4">
        <v>3561.2714289999999</v>
      </c>
      <c r="R53" s="4">
        <v>70525.849999999991</v>
      </c>
      <c r="S53" s="4">
        <v>1.0643203065525539</v>
      </c>
    </row>
    <row r="54" spans="1:19" x14ac:dyDescent="0.35">
      <c r="A54" t="s">
        <v>19</v>
      </c>
      <c r="B54" s="10" t="s">
        <v>54</v>
      </c>
      <c r="C54">
        <v>71</v>
      </c>
      <c r="D54">
        <v>30</v>
      </c>
      <c r="E54">
        <v>12</v>
      </c>
      <c r="F54">
        <v>25000</v>
      </c>
      <c r="G54">
        <v>2309</v>
      </c>
      <c r="H54" s="3" t="s">
        <v>42</v>
      </c>
      <c r="I54" s="4">
        <v>0.63916666666666677</v>
      </c>
      <c r="J54" s="4">
        <v>69.45450000000001</v>
      </c>
      <c r="K54" s="4">
        <v>1.1099999999999999</v>
      </c>
      <c r="L54" s="4">
        <v>423.25155000000007</v>
      </c>
      <c r="M54" s="4">
        <v>29.999300000000005</v>
      </c>
      <c r="N54" s="4">
        <v>121522.33509779998</v>
      </c>
      <c r="O54" s="4">
        <v>4</v>
      </c>
      <c r="P54" s="4">
        <v>0.39999999999999997</v>
      </c>
      <c r="Q54" s="4">
        <v>1137.2749999999999</v>
      </c>
      <c r="R54" s="4">
        <v>139538.83333300005</v>
      </c>
      <c r="S54" s="4">
        <v>0.64216195182596103</v>
      </c>
    </row>
    <row r="55" spans="1:19" x14ac:dyDescent="0.35">
      <c r="A55" t="s">
        <v>19</v>
      </c>
      <c r="B55" t="s">
        <v>54</v>
      </c>
      <c r="C55">
        <v>71</v>
      </c>
      <c r="D55">
        <v>30</v>
      </c>
      <c r="E55">
        <v>12</v>
      </c>
      <c r="F55">
        <v>25000</v>
      </c>
      <c r="G55">
        <v>2309</v>
      </c>
      <c r="H55" s="3" t="s">
        <v>45</v>
      </c>
      <c r="I55" s="4">
        <v>0.16283333333333336</v>
      </c>
      <c r="J55" s="4">
        <v>88.148750000000007</v>
      </c>
      <c r="K55" s="4">
        <v>0.8666666666666667</v>
      </c>
      <c r="L55" s="4">
        <v>572.26634899999999</v>
      </c>
      <c r="M55" s="4">
        <v>20.674333333333333</v>
      </c>
      <c r="N55" s="4">
        <v>56752.831666666665</v>
      </c>
      <c r="O55" s="4">
        <v>0</v>
      </c>
      <c r="P55" s="4">
        <v>0</v>
      </c>
      <c r="Q55" s="4"/>
      <c r="R55" s="4"/>
      <c r="S55" s="4"/>
    </row>
    <row r="56" spans="1:19" x14ac:dyDescent="0.35">
      <c r="A56" t="s">
        <v>19</v>
      </c>
      <c r="B56" s="10" t="s">
        <v>54</v>
      </c>
      <c r="C56">
        <v>71</v>
      </c>
      <c r="D56">
        <v>30</v>
      </c>
      <c r="E56">
        <v>12</v>
      </c>
      <c r="F56">
        <v>25000</v>
      </c>
      <c r="G56">
        <v>2309</v>
      </c>
      <c r="H56" s="3" t="s">
        <v>43</v>
      </c>
      <c r="I56" s="4">
        <v>0.67266666666666663</v>
      </c>
      <c r="J56" s="4">
        <v>77.908916666666684</v>
      </c>
      <c r="K56" s="4">
        <v>1.35</v>
      </c>
      <c r="L56" s="4">
        <v>650.73312499999997</v>
      </c>
      <c r="M56" s="4">
        <v>28.99775</v>
      </c>
      <c r="N56" s="4">
        <v>108063.506312875</v>
      </c>
      <c r="O56" s="4">
        <v>5</v>
      </c>
      <c r="P56" s="4">
        <v>0.5</v>
      </c>
      <c r="Q56" s="4">
        <v>1314.0200000000002</v>
      </c>
      <c r="R56" s="4">
        <v>120954.10000000002</v>
      </c>
      <c r="S56" s="4">
        <v>0.1704924725157031</v>
      </c>
    </row>
    <row r="57" spans="1:19" x14ac:dyDescent="0.35">
      <c r="A57" t="s">
        <v>19</v>
      </c>
      <c r="B57" t="s">
        <v>54</v>
      </c>
      <c r="C57">
        <v>71</v>
      </c>
      <c r="D57">
        <v>30</v>
      </c>
      <c r="E57">
        <v>12</v>
      </c>
      <c r="F57">
        <v>25000</v>
      </c>
      <c r="G57">
        <v>2309</v>
      </c>
      <c r="H57" s="3" t="s">
        <v>44</v>
      </c>
      <c r="I57" s="4">
        <v>0.65366666666666673</v>
      </c>
      <c r="J57" s="4">
        <v>54.820250000000009</v>
      </c>
      <c r="K57" s="4">
        <v>0.9545454545454547</v>
      </c>
      <c r="L57" s="4">
        <v>717.85495263636369</v>
      </c>
      <c r="M57" s="4">
        <v>33.572636363636363</v>
      </c>
      <c r="N57" s="4">
        <v>99036.184315181803</v>
      </c>
      <c r="O57" s="4">
        <v>4</v>
      </c>
      <c r="P57" s="4">
        <v>0.39999999999999997</v>
      </c>
      <c r="Q57" s="4">
        <v>1266.4750000000001</v>
      </c>
      <c r="R57" s="4">
        <v>132529.33333300005</v>
      </c>
      <c r="S57" s="4">
        <v>0.2392546069179903</v>
      </c>
    </row>
    <row r="58" spans="1:19" x14ac:dyDescent="0.35">
      <c r="A58" t="s">
        <v>19</v>
      </c>
      <c r="B58" t="s">
        <v>54</v>
      </c>
      <c r="C58">
        <v>71</v>
      </c>
      <c r="D58">
        <v>30</v>
      </c>
      <c r="E58">
        <v>12</v>
      </c>
      <c r="F58">
        <v>30000</v>
      </c>
      <c r="G58">
        <v>2309</v>
      </c>
      <c r="H58" s="3" t="s">
        <v>31</v>
      </c>
      <c r="I58" s="4">
        <v>1.4352499999999999</v>
      </c>
      <c r="J58" s="4">
        <v>77.066166666666675</v>
      </c>
      <c r="K58" s="4">
        <v>5.3428571428571425</v>
      </c>
      <c r="L58" s="4">
        <v>540.93177371428578</v>
      </c>
      <c r="M58" s="4">
        <v>24.19771428571428</v>
      </c>
      <c r="N58" s="4">
        <v>42367.153487142859</v>
      </c>
      <c r="O58" s="4">
        <v>1</v>
      </c>
      <c r="P58" s="4">
        <v>9.9999999999999992E-2</v>
      </c>
      <c r="Q58" s="4">
        <v>2459.0999999999995</v>
      </c>
      <c r="R58" s="4"/>
    </row>
    <row r="59" spans="1:19" x14ac:dyDescent="0.35">
      <c r="A59" t="s">
        <v>19</v>
      </c>
      <c r="B59" t="s">
        <v>54</v>
      </c>
      <c r="C59">
        <v>71</v>
      </c>
      <c r="D59">
        <v>30</v>
      </c>
      <c r="E59">
        <v>12</v>
      </c>
      <c r="F59">
        <v>30000</v>
      </c>
      <c r="G59">
        <v>2309</v>
      </c>
      <c r="H59" s="3" t="s">
        <v>32</v>
      </c>
      <c r="I59" s="4">
        <v>1.1670833333333335</v>
      </c>
      <c r="J59" s="4">
        <v>68.206583333333342</v>
      </c>
      <c r="K59" s="4">
        <v>3.3444444444444446</v>
      </c>
      <c r="L59" s="4">
        <v>563.50483477777789</v>
      </c>
      <c r="M59" s="4">
        <v>30.440999999999999</v>
      </c>
      <c r="N59" s="4">
        <v>58290.346310111112</v>
      </c>
      <c r="O59" s="4">
        <v>4</v>
      </c>
      <c r="P59" s="4">
        <v>0.39999999999999997</v>
      </c>
      <c r="Q59" s="4">
        <v>1745.2999999999995</v>
      </c>
      <c r="R59" s="4">
        <v>116706.33333300002</v>
      </c>
      <c r="S59" s="4">
        <v>0.30868454140825974</v>
      </c>
    </row>
    <row r="60" spans="1:19" x14ac:dyDescent="0.35">
      <c r="A60" s="1" t="s">
        <v>19</v>
      </c>
      <c r="B60" s="1" t="s">
        <v>54</v>
      </c>
      <c r="C60" s="1">
        <v>71</v>
      </c>
      <c r="D60" s="1">
        <v>30</v>
      </c>
      <c r="E60" s="1">
        <v>12</v>
      </c>
      <c r="F60" s="1">
        <v>30000</v>
      </c>
      <c r="G60" s="1">
        <v>2309</v>
      </c>
      <c r="H60" s="2" t="s">
        <v>34</v>
      </c>
      <c r="I60" s="5">
        <v>0.78724999999999989</v>
      </c>
      <c r="J60" s="5">
        <v>76.51433333333334</v>
      </c>
      <c r="K60" s="5">
        <v>1.3444444444444443</v>
      </c>
      <c r="L60" s="5">
        <v>479.38752766666664</v>
      </c>
      <c r="M60" s="5">
        <v>30.343555555555554</v>
      </c>
      <c r="N60" s="5">
        <v>70657.995304444456</v>
      </c>
      <c r="O60" s="5">
        <v>3</v>
      </c>
      <c r="P60" s="5">
        <v>0.29999999999999993</v>
      </c>
      <c r="Q60" s="5">
        <v>1218.9333330000004</v>
      </c>
      <c r="R60" s="5">
        <v>122924.10000000002</v>
      </c>
      <c r="S60" s="5">
        <v>0.2367796821550914</v>
      </c>
    </row>
    <row r="61" spans="1:19" x14ac:dyDescent="0.35">
      <c r="H61" s="6" t="s">
        <v>35</v>
      </c>
      <c r="I61">
        <f t="shared" ref="I61:S61" si="10">COUNT(I48:I60)</f>
        <v>13</v>
      </c>
      <c r="J61">
        <f t="shared" si="10"/>
        <v>13</v>
      </c>
      <c r="K61">
        <f t="shared" si="10"/>
        <v>13</v>
      </c>
      <c r="L61">
        <f t="shared" si="10"/>
        <v>13</v>
      </c>
      <c r="M61">
        <f t="shared" si="10"/>
        <v>13</v>
      </c>
      <c r="N61">
        <f t="shared" si="10"/>
        <v>13</v>
      </c>
      <c r="O61">
        <f t="shared" si="10"/>
        <v>13</v>
      </c>
      <c r="P61">
        <f t="shared" si="10"/>
        <v>13</v>
      </c>
      <c r="Q61">
        <f t="shared" si="10"/>
        <v>12</v>
      </c>
      <c r="R61">
        <f t="shared" si="10"/>
        <v>11</v>
      </c>
      <c r="S61">
        <f t="shared" si="10"/>
        <v>11</v>
      </c>
    </row>
    <row r="62" spans="1:19" x14ac:dyDescent="0.35">
      <c r="H62" s="6" t="s">
        <v>36</v>
      </c>
      <c r="I62" s="4">
        <f t="shared" ref="I62:S62" si="11">AVERAGE(I48:I60)</f>
        <v>1.1141410256410256</v>
      </c>
      <c r="J62" s="4">
        <f t="shared" si="11"/>
        <v>64.493275641025633</v>
      </c>
      <c r="K62" s="4">
        <f t="shared" si="11"/>
        <v>2.2334032634032637</v>
      </c>
      <c r="L62" s="4">
        <f t="shared" si="11"/>
        <v>613.12696309781882</v>
      </c>
      <c r="M62" s="4">
        <f t="shared" si="11"/>
        <v>30.453840093240089</v>
      </c>
      <c r="N62" s="4">
        <f t="shared" si="11"/>
        <v>68841.380189065574</v>
      </c>
      <c r="O62" s="4">
        <f t="shared" si="11"/>
        <v>4.4615384615384617</v>
      </c>
      <c r="P62" s="4">
        <f t="shared" si="11"/>
        <v>0.44615384615384623</v>
      </c>
      <c r="Q62" s="4">
        <f t="shared" si="11"/>
        <v>1719.5297024166666</v>
      </c>
      <c r="R62" s="4">
        <f t="shared" si="11"/>
        <v>110071.06904754546</v>
      </c>
      <c r="S62" s="4">
        <f t="shared" si="11"/>
        <v>0.4891244254572909</v>
      </c>
    </row>
    <row r="63" spans="1:19" x14ac:dyDescent="0.35">
      <c r="H63" s="8" t="s">
        <v>37</v>
      </c>
      <c r="I63" s="9">
        <f t="shared" ref="I63:S63" si="12">STDEVA(I48:I60)</f>
        <v>0.66930882448126316</v>
      </c>
      <c r="J63" s="9">
        <f t="shared" si="12"/>
        <v>14.174810484900824</v>
      </c>
      <c r="K63" s="9">
        <f t="shared" si="12"/>
        <v>1.3576509906869423</v>
      </c>
      <c r="L63" s="9">
        <f t="shared" si="12"/>
        <v>133.94226754005552</v>
      </c>
      <c r="M63" s="9">
        <f t="shared" si="12"/>
        <v>5.8685064709255181</v>
      </c>
      <c r="N63" s="9">
        <f t="shared" si="12"/>
        <v>25983.319753194086</v>
      </c>
      <c r="O63" s="9">
        <f t="shared" si="12"/>
        <v>2.2954805094425805</v>
      </c>
      <c r="P63" s="9">
        <f t="shared" si="12"/>
        <v>0.22954805094425801</v>
      </c>
      <c r="Q63" s="9">
        <f t="shared" si="12"/>
        <v>723.66891684273867</v>
      </c>
      <c r="R63" s="9">
        <f t="shared" si="12"/>
        <v>27079.769021041415</v>
      </c>
      <c r="S63" s="9">
        <f t="shared" si="12"/>
        <v>0.29786666829258746</v>
      </c>
    </row>
    <row r="64" spans="1:19" x14ac:dyDescent="0.35">
      <c r="H64" s="6" t="s">
        <v>38</v>
      </c>
      <c r="I64" s="4">
        <f>I62-3*I63</f>
        <v>-0.89378544780276381</v>
      </c>
      <c r="J64" s="4">
        <f t="shared" ref="J64:S64" si="13">J62-3*J63</f>
        <v>21.96884418632316</v>
      </c>
      <c r="K64" s="4">
        <f t="shared" si="13"/>
        <v>-1.8395497086575636</v>
      </c>
      <c r="L64" s="4">
        <f t="shared" si="13"/>
        <v>211.30016047765224</v>
      </c>
      <c r="M64" s="4">
        <f t="shared" si="13"/>
        <v>12.848320680463534</v>
      </c>
      <c r="N64" s="4">
        <f t="shared" si="13"/>
        <v>-9108.5790705166874</v>
      </c>
      <c r="O64" s="4">
        <f t="shared" si="13"/>
        <v>-2.4249030667892804</v>
      </c>
      <c r="P64" s="4">
        <f t="shared" si="13"/>
        <v>-0.24249030667892779</v>
      </c>
      <c r="Q64" s="4">
        <f t="shared" si="13"/>
        <v>-451.47704811154927</v>
      </c>
      <c r="R64" s="4">
        <f t="shared" si="13"/>
        <v>28831.761984421217</v>
      </c>
      <c r="S64" s="4">
        <f t="shared" si="13"/>
        <v>-0.40447557942047146</v>
      </c>
    </row>
    <row r="65" spans="8:19" x14ac:dyDescent="0.35">
      <c r="H65" s="6" t="s">
        <v>39</v>
      </c>
      <c r="I65" s="4">
        <f>I62+3*I63</f>
        <v>3.1220674990848147</v>
      </c>
      <c r="J65" s="4">
        <f t="shared" ref="J65:S65" si="14">J62+3*J63</f>
        <v>107.0177070957281</v>
      </c>
      <c r="K65" s="4">
        <f t="shared" si="14"/>
        <v>6.306356235464091</v>
      </c>
      <c r="L65" s="4">
        <f t="shared" si="14"/>
        <v>1014.9537657179853</v>
      </c>
      <c r="M65" s="4">
        <f t="shared" si="14"/>
        <v>48.059359506016648</v>
      </c>
      <c r="N65" s="4">
        <f t="shared" si="14"/>
        <v>146791.33944864784</v>
      </c>
      <c r="O65" s="4">
        <f t="shared" si="14"/>
        <v>11.347979989866204</v>
      </c>
      <c r="P65" s="4">
        <f t="shared" si="14"/>
        <v>1.1347979989866204</v>
      </c>
      <c r="Q65" s="4">
        <f t="shared" si="14"/>
        <v>3890.5364529448825</v>
      </c>
      <c r="R65" s="4">
        <f t="shared" si="14"/>
        <v>191310.37611066969</v>
      </c>
      <c r="S65" s="4">
        <f t="shared" si="14"/>
        <v>1.3827244303350532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6FF1-DD53-4FB7-823A-E2519E67DB6E}">
  <dimension ref="A1:S78"/>
  <sheetViews>
    <sheetView workbookViewId="0">
      <selection sqref="A1:XFD1048576"/>
    </sheetView>
  </sheetViews>
  <sheetFormatPr defaultRowHeight="14.5" x14ac:dyDescent="0.35"/>
  <cols>
    <col min="2" max="3" width="9.90625" bestFit="1" customWidth="1"/>
    <col min="8" max="8" width="8.7265625" style="3"/>
    <col min="9" max="9" width="8.90625" bestFit="1" customWidth="1"/>
    <col min="10" max="10" width="9.36328125" bestFit="1" customWidth="1"/>
    <col min="11" max="11" width="9" bestFit="1" customWidth="1"/>
    <col min="12" max="12" width="10.36328125" bestFit="1" customWidth="1"/>
    <col min="13" max="13" width="9" bestFit="1" customWidth="1"/>
    <col min="14" max="14" width="12.36328125" bestFit="1" customWidth="1"/>
    <col min="15" max="16" width="9" bestFit="1" customWidth="1"/>
    <col min="17" max="17" width="10.36328125" bestFit="1" customWidth="1"/>
    <col min="18" max="18" width="13.08984375" bestFit="1" customWidth="1"/>
    <col min="19" max="19" width="8.81640625" bestFit="1" customWidth="1"/>
  </cols>
  <sheetData>
    <row r="1" spans="1:19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10" t="s">
        <v>19</v>
      </c>
      <c r="B2" s="10" t="s">
        <v>55</v>
      </c>
      <c r="C2" s="10">
        <v>76</v>
      </c>
      <c r="D2" s="10">
        <v>16</v>
      </c>
      <c r="E2" s="10">
        <v>38</v>
      </c>
      <c r="F2" s="10">
        <v>20000</v>
      </c>
      <c r="G2" s="10">
        <v>2309</v>
      </c>
      <c r="H2" s="11" t="s">
        <v>50</v>
      </c>
      <c r="I2" s="4">
        <v>0.23991666666666664</v>
      </c>
      <c r="J2" s="4">
        <v>91.343083333333354</v>
      </c>
      <c r="K2" s="4">
        <v>0.38</v>
      </c>
      <c r="L2" s="4">
        <v>612.05083339999999</v>
      </c>
      <c r="M2" s="4">
        <v>15.101599999999999</v>
      </c>
      <c r="N2" s="4">
        <v>145220.07749999998</v>
      </c>
      <c r="O2" s="4">
        <v>0</v>
      </c>
      <c r="P2" s="4">
        <v>0</v>
      </c>
      <c r="Q2" s="4"/>
      <c r="R2" s="4"/>
      <c r="S2" s="4"/>
    </row>
    <row r="3" spans="1:19" x14ac:dyDescent="0.35">
      <c r="A3" s="10" t="s">
        <v>19</v>
      </c>
      <c r="B3" s="10" t="s">
        <v>55</v>
      </c>
      <c r="C3" s="10">
        <v>76</v>
      </c>
      <c r="D3" s="10">
        <v>16</v>
      </c>
      <c r="E3" s="10">
        <v>38</v>
      </c>
      <c r="F3" s="10">
        <v>20000</v>
      </c>
      <c r="G3" s="10">
        <v>2309</v>
      </c>
      <c r="H3" s="11" t="s">
        <v>47</v>
      </c>
      <c r="I3" s="4">
        <v>0.22208333333333338</v>
      </c>
      <c r="J3" s="4">
        <v>96.147083333333327</v>
      </c>
      <c r="K3" s="4">
        <v>1.0000000000000002</v>
      </c>
      <c r="L3" s="4">
        <v>248.86794866666665</v>
      </c>
      <c r="M3" s="4">
        <v>24.938333333333333</v>
      </c>
      <c r="N3" s="4">
        <v>20859.95</v>
      </c>
      <c r="O3" s="4">
        <v>0</v>
      </c>
      <c r="P3" s="4">
        <v>0</v>
      </c>
      <c r="Q3" s="4"/>
      <c r="R3" s="4"/>
      <c r="S3" s="4"/>
    </row>
    <row r="4" spans="1:19" x14ac:dyDescent="0.35">
      <c r="A4" s="10" t="s">
        <v>19</v>
      </c>
      <c r="B4" s="10" t="s">
        <v>55</v>
      </c>
      <c r="C4" s="10">
        <v>76</v>
      </c>
      <c r="D4" s="10">
        <v>16</v>
      </c>
      <c r="E4" s="10">
        <v>38</v>
      </c>
      <c r="F4" s="10">
        <v>25000</v>
      </c>
      <c r="G4" s="10">
        <v>2309</v>
      </c>
      <c r="H4" s="11" t="s">
        <v>46</v>
      </c>
      <c r="I4" s="4">
        <v>0.43966666666666665</v>
      </c>
      <c r="J4" s="4">
        <v>90.866249999999994</v>
      </c>
      <c r="K4" s="4">
        <v>1.7</v>
      </c>
      <c r="L4" s="4">
        <v>314.66561919999998</v>
      </c>
      <c r="M4" s="4">
        <v>19.16</v>
      </c>
      <c r="N4" s="4">
        <v>65086.239118800018</v>
      </c>
      <c r="O4" s="4">
        <v>0</v>
      </c>
      <c r="P4" s="4">
        <v>0</v>
      </c>
      <c r="Q4" s="4"/>
      <c r="R4" s="4"/>
      <c r="S4" s="4"/>
    </row>
    <row r="5" spans="1:19" x14ac:dyDescent="0.35">
      <c r="A5" s="10" t="s">
        <v>19</v>
      </c>
      <c r="B5" s="10" t="s">
        <v>55</v>
      </c>
      <c r="C5" s="10">
        <v>76</v>
      </c>
      <c r="D5" s="10">
        <v>16</v>
      </c>
      <c r="E5" s="10">
        <v>38</v>
      </c>
      <c r="F5" s="10">
        <v>25000</v>
      </c>
      <c r="G5" s="10">
        <v>2309</v>
      </c>
      <c r="H5" s="11" t="s">
        <v>48</v>
      </c>
      <c r="I5" s="4">
        <v>0.49024999999999991</v>
      </c>
      <c r="J5" s="4">
        <v>91.166250000000005</v>
      </c>
      <c r="K5" s="4">
        <v>2.2000000000000002</v>
      </c>
      <c r="L5" s="4">
        <v>504.71694274999999</v>
      </c>
      <c r="M5" s="4">
        <v>14.54875</v>
      </c>
      <c r="N5" s="4">
        <v>65406.672995749999</v>
      </c>
      <c r="O5" s="4">
        <v>0</v>
      </c>
      <c r="P5" s="4">
        <v>0</v>
      </c>
      <c r="Q5" s="4"/>
      <c r="R5" s="4"/>
      <c r="S5" s="4"/>
    </row>
    <row r="6" spans="1:19" x14ac:dyDescent="0.35">
      <c r="A6" s="10" t="s">
        <v>19</v>
      </c>
      <c r="B6" s="10" t="s">
        <v>55</v>
      </c>
      <c r="C6" s="10">
        <v>76</v>
      </c>
      <c r="D6" s="10">
        <v>16</v>
      </c>
      <c r="E6" s="10">
        <v>38</v>
      </c>
      <c r="F6" s="10">
        <v>25000</v>
      </c>
      <c r="G6" s="10">
        <v>2309</v>
      </c>
      <c r="H6" s="11" t="s">
        <v>49</v>
      </c>
      <c r="I6" s="4">
        <v>0.2719166666666667</v>
      </c>
      <c r="J6" s="4">
        <v>97.786333333333332</v>
      </c>
      <c r="K6" s="4">
        <v>0.53333333333333333</v>
      </c>
      <c r="L6" s="4">
        <v>417.74523800000003</v>
      </c>
      <c r="M6" s="4">
        <v>17.175666666666668</v>
      </c>
      <c r="N6" s="4">
        <v>162150.412121</v>
      </c>
      <c r="O6" s="4">
        <v>0</v>
      </c>
      <c r="P6" s="4">
        <v>0</v>
      </c>
      <c r="Q6" s="4"/>
      <c r="R6" s="4"/>
      <c r="S6" s="4"/>
    </row>
    <row r="7" spans="1:19" x14ac:dyDescent="0.35">
      <c r="A7" s="10" t="s">
        <v>19</v>
      </c>
      <c r="B7" s="10" t="s">
        <v>55</v>
      </c>
      <c r="C7" s="10">
        <v>76</v>
      </c>
      <c r="D7" s="10">
        <v>16</v>
      </c>
      <c r="E7" s="10">
        <v>38</v>
      </c>
      <c r="F7" s="10">
        <v>25000</v>
      </c>
      <c r="G7" s="10">
        <v>2309</v>
      </c>
      <c r="H7" s="11" t="s">
        <v>53</v>
      </c>
      <c r="I7" s="4">
        <v>0.44791666666666669</v>
      </c>
      <c r="J7" s="4">
        <v>76.23533333333333</v>
      </c>
      <c r="K7" s="4">
        <v>2.1</v>
      </c>
      <c r="L7" s="4">
        <v>503.91323680000005</v>
      </c>
      <c r="M7" s="4">
        <v>22.893000000000004</v>
      </c>
      <c r="N7" s="4">
        <v>27502.726877600002</v>
      </c>
      <c r="O7" s="4">
        <v>0</v>
      </c>
      <c r="P7" s="4">
        <v>0</v>
      </c>
      <c r="Q7" s="4"/>
      <c r="R7" s="4"/>
      <c r="S7" s="4"/>
    </row>
    <row r="8" spans="1:19" x14ac:dyDescent="0.35">
      <c r="A8" s="10" t="s">
        <v>19</v>
      </c>
      <c r="B8" s="10" t="s">
        <v>55</v>
      </c>
      <c r="C8" s="10">
        <v>76</v>
      </c>
      <c r="D8" s="10">
        <v>16</v>
      </c>
      <c r="E8" s="10">
        <v>38</v>
      </c>
      <c r="F8" s="10">
        <v>30000</v>
      </c>
      <c r="G8" s="10">
        <v>2309</v>
      </c>
      <c r="H8" s="11" t="s">
        <v>20</v>
      </c>
      <c r="I8" s="4">
        <v>0.53691666666666671</v>
      </c>
      <c r="J8" s="4">
        <v>89.715083333333325</v>
      </c>
      <c r="K8" s="4">
        <v>3.1666666666666665</v>
      </c>
      <c r="L8" s="4">
        <v>501.26479399999999</v>
      </c>
      <c r="M8" s="4">
        <v>18.644000000000002</v>
      </c>
      <c r="N8" s="4">
        <v>27794.630239333335</v>
      </c>
      <c r="O8" s="4">
        <v>0</v>
      </c>
      <c r="P8" s="4">
        <v>0</v>
      </c>
      <c r="Q8" s="4"/>
      <c r="R8" s="4"/>
      <c r="S8" s="4"/>
    </row>
    <row r="9" spans="1:19" x14ac:dyDescent="0.35">
      <c r="A9" s="10" t="s">
        <v>19</v>
      </c>
      <c r="B9" s="10" t="s">
        <v>55</v>
      </c>
      <c r="C9" s="10">
        <v>76</v>
      </c>
      <c r="D9" s="10">
        <v>16</v>
      </c>
      <c r="E9" s="10">
        <v>38</v>
      </c>
      <c r="F9" s="10">
        <v>30000</v>
      </c>
      <c r="G9" s="10">
        <v>2309</v>
      </c>
      <c r="H9" s="11" t="s">
        <v>52</v>
      </c>
      <c r="I9" s="4">
        <v>0.40016666666666673</v>
      </c>
      <c r="J9" s="4">
        <v>90.545916666666656</v>
      </c>
      <c r="K9" s="4">
        <v>1.2250000000000001</v>
      </c>
      <c r="L9" s="4">
        <v>371.12910524999995</v>
      </c>
      <c r="M9" s="4">
        <v>20.076249999999998</v>
      </c>
      <c r="N9" s="4">
        <v>75362.086414749996</v>
      </c>
      <c r="O9" s="4">
        <v>0</v>
      </c>
      <c r="P9" s="4">
        <v>0</v>
      </c>
      <c r="Q9" s="4"/>
      <c r="R9" s="4"/>
      <c r="S9" s="4"/>
    </row>
    <row r="10" spans="1:19" x14ac:dyDescent="0.35">
      <c r="A10" s="10" t="s">
        <v>19</v>
      </c>
      <c r="B10" s="10" t="s">
        <v>55</v>
      </c>
      <c r="C10" s="10">
        <v>76</v>
      </c>
      <c r="D10" s="10">
        <v>16</v>
      </c>
      <c r="E10" s="10">
        <v>39</v>
      </c>
      <c r="F10" s="10">
        <v>20000</v>
      </c>
      <c r="G10" s="10">
        <v>2311</v>
      </c>
      <c r="H10" s="11" t="s">
        <v>20</v>
      </c>
      <c r="I10" s="4">
        <v>0.17774999999999994</v>
      </c>
      <c r="J10" s="4">
        <v>93.771083333333323</v>
      </c>
      <c r="K10" s="4">
        <v>2.2999999999999998</v>
      </c>
      <c r="L10" s="4">
        <v>658.195652</v>
      </c>
      <c r="M10" s="4">
        <v>23.126999999999999</v>
      </c>
      <c r="N10" s="4">
        <v>22236.131081</v>
      </c>
      <c r="O10" s="4">
        <v>0</v>
      </c>
      <c r="P10" s="4">
        <v>0</v>
      </c>
      <c r="Q10" s="4"/>
      <c r="R10" s="4"/>
      <c r="S10" s="4"/>
    </row>
    <row r="11" spans="1:19" x14ac:dyDescent="0.35">
      <c r="A11" s="10" t="s">
        <v>19</v>
      </c>
      <c r="B11" s="10" t="s">
        <v>55</v>
      </c>
      <c r="C11" s="10">
        <v>76</v>
      </c>
      <c r="D11" s="10">
        <v>16</v>
      </c>
      <c r="E11" s="10">
        <v>39</v>
      </c>
      <c r="F11" s="10">
        <v>25000</v>
      </c>
      <c r="G11" s="10">
        <v>2311</v>
      </c>
      <c r="H11" s="11" t="s">
        <v>49</v>
      </c>
      <c r="I11" s="4">
        <v>0.15816666666666668</v>
      </c>
      <c r="J11" s="4">
        <v>94.890500000000017</v>
      </c>
      <c r="K11" s="4">
        <v>0.44999999999999996</v>
      </c>
      <c r="L11" s="4">
        <v>207.27500000000003</v>
      </c>
      <c r="M11" s="4">
        <v>18.898499999999999</v>
      </c>
      <c r="N11" s="4">
        <v>107634.59363650001</v>
      </c>
      <c r="O11" s="4">
        <v>0</v>
      </c>
      <c r="P11" s="4">
        <v>0</v>
      </c>
      <c r="Q11" s="4"/>
      <c r="R11" s="4"/>
      <c r="S11" s="4"/>
    </row>
    <row r="12" spans="1:19" x14ac:dyDescent="0.35">
      <c r="A12" s="10" t="s">
        <v>19</v>
      </c>
      <c r="B12" s="10" t="s">
        <v>55</v>
      </c>
      <c r="C12" s="10">
        <v>76</v>
      </c>
      <c r="D12" s="10">
        <v>16</v>
      </c>
      <c r="E12" s="10">
        <v>39</v>
      </c>
      <c r="F12" s="10">
        <v>25000</v>
      </c>
      <c r="G12" s="10">
        <v>2311</v>
      </c>
      <c r="H12" s="11" t="s">
        <v>31</v>
      </c>
      <c r="I12" s="4">
        <v>0.14391666666666666</v>
      </c>
      <c r="J12" s="4">
        <v>97.582583333333332</v>
      </c>
      <c r="K12" s="4">
        <v>1.3</v>
      </c>
      <c r="L12" s="4">
        <v>203.23076900000001</v>
      </c>
      <c r="M12" s="4">
        <v>27.992999999999999</v>
      </c>
      <c r="N12" s="4">
        <v>54772.928124999999</v>
      </c>
      <c r="O12" s="4">
        <v>0</v>
      </c>
      <c r="P12" s="4">
        <v>0</v>
      </c>
      <c r="Q12" s="4"/>
      <c r="R12" s="4"/>
      <c r="S12" s="4"/>
    </row>
    <row r="13" spans="1:19" x14ac:dyDescent="0.35">
      <c r="A13" s="10" t="s">
        <v>19</v>
      </c>
      <c r="B13" s="10" t="s">
        <v>55</v>
      </c>
      <c r="C13" s="10">
        <v>76</v>
      </c>
      <c r="D13" s="10">
        <v>16</v>
      </c>
      <c r="E13" s="10">
        <v>39</v>
      </c>
      <c r="F13" s="10">
        <v>30000</v>
      </c>
      <c r="G13" s="10">
        <v>2311</v>
      </c>
      <c r="H13" s="11" t="s">
        <v>32</v>
      </c>
      <c r="I13" s="4">
        <v>0.16566666666666668</v>
      </c>
      <c r="J13" s="4">
        <v>100</v>
      </c>
      <c r="K13" s="4"/>
      <c r="L13" s="4"/>
      <c r="M13" s="4"/>
      <c r="N13" s="4"/>
      <c r="O13" s="4">
        <v>0</v>
      </c>
      <c r="P13" s="4">
        <v>0</v>
      </c>
      <c r="Q13" s="4"/>
      <c r="R13" s="4"/>
      <c r="S13" s="4"/>
    </row>
    <row r="14" spans="1:19" x14ac:dyDescent="0.35">
      <c r="A14" s="10" t="s">
        <v>19</v>
      </c>
      <c r="B14" s="10" t="s">
        <v>55</v>
      </c>
      <c r="C14" s="10">
        <v>76</v>
      </c>
      <c r="D14" s="10">
        <v>16</v>
      </c>
      <c r="E14" s="10">
        <v>39</v>
      </c>
      <c r="F14" s="10">
        <v>20000</v>
      </c>
      <c r="G14" s="10">
        <v>2311</v>
      </c>
      <c r="H14" s="11" t="s">
        <v>52</v>
      </c>
      <c r="I14" s="4">
        <v>3.7333333333333336E-2</v>
      </c>
      <c r="J14" s="4">
        <v>100</v>
      </c>
      <c r="K14" s="4"/>
      <c r="L14" s="4"/>
      <c r="M14" s="4"/>
      <c r="N14" s="4"/>
      <c r="O14" s="4">
        <v>0</v>
      </c>
      <c r="P14" s="4">
        <v>0</v>
      </c>
      <c r="Q14" s="4"/>
      <c r="R14" s="4"/>
      <c r="S14" s="4"/>
    </row>
    <row r="15" spans="1:19" x14ac:dyDescent="0.35">
      <c r="A15" s="10" t="s">
        <v>19</v>
      </c>
      <c r="B15" s="10" t="s">
        <v>55</v>
      </c>
      <c r="C15" s="10">
        <v>76</v>
      </c>
      <c r="D15" s="10">
        <v>16</v>
      </c>
      <c r="E15" s="10">
        <v>39</v>
      </c>
      <c r="F15" s="10">
        <v>25000</v>
      </c>
      <c r="G15" s="10">
        <v>2311</v>
      </c>
      <c r="H15" s="11" t="s">
        <v>33</v>
      </c>
      <c r="I15" s="4">
        <v>5.9416666666666673E-2</v>
      </c>
      <c r="J15" s="4">
        <v>97.602916666666673</v>
      </c>
      <c r="K15" s="4">
        <v>0.2</v>
      </c>
      <c r="L15" s="4">
        <v>110.75</v>
      </c>
      <c r="M15" s="4">
        <v>27.093</v>
      </c>
      <c r="N15" s="4">
        <v>122420.9</v>
      </c>
      <c r="O15" s="4">
        <v>0</v>
      </c>
      <c r="P15" s="4">
        <v>0</v>
      </c>
      <c r="Q15" s="4"/>
      <c r="R15" s="4"/>
      <c r="S15" s="4"/>
    </row>
    <row r="16" spans="1:19" x14ac:dyDescent="0.35">
      <c r="A16" s="10" t="s">
        <v>19</v>
      </c>
      <c r="B16" s="10" t="s">
        <v>55</v>
      </c>
      <c r="C16" s="10">
        <v>76</v>
      </c>
      <c r="D16" s="10">
        <v>16</v>
      </c>
      <c r="E16" s="10">
        <v>39</v>
      </c>
      <c r="F16" s="10">
        <v>30000</v>
      </c>
      <c r="G16" s="10">
        <v>2311</v>
      </c>
      <c r="H16" s="11" t="s">
        <v>34</v>
      </c>
      <c r="I16" s="4">
        <v>0.16574999999999998</v>
      </c>
      <c r="J16" s="4">
        <v>100</v>
      </c>
      <c r="K16" s="4"/>
      <c r="L16" s="4"/>
      <c r="M16" s="4"/>
      <c r="N16" s="4"/>
      <c r="O16" s="4">
        <v>0</v>
      </c>
      <c r="P16" s="4">
        <v>0</v>
      </c>
      <c r="Q16" s="4"/>
      <c r="R16" s="4"/>
      <c r="S16" s="4"/>
    </row>
    <row r="17" spans="1:19" x14ac:dyDescent="0.35">
      <c r="A17" s="10" t="s">
        <v>19</v>
      </c>
      <c r="B17" s="10" t="s">
        <v>55</v>
      </c>
      <c r="C17" s="10">
        <v>76</v>
      </c>
      <c r="D17" s="10">
        <v>16</v>
      </c>
      <c r="E17" s="10">
        <v>40</v>
      </c>
      <c r="F17" s="10">
        <v>20000</v>
      </c>
      <c r="G17" s="10">
        <v>2312</v>
      </c>
      <c r="H17" s="11" t="s">
        <v>20</v>
      </c>
      <c r="I17" s="4">
        <v>0.51008333333333333</v>
      </c>
      <c r="J17" s="4">
        <v>92.207250000000002</v>
      </c>
      <c r="K17" s="4">
        <v>1.7999999999999998</v>
      </c>
      <c r="L17" s="4">
        <v>1135.2157895</v>
      </c>
      <c r="M17" s="4">
        <v>17.181000000000001</v>
      </c>
      <c r="N17" s="4">
        <v>33079.243859000002</v>
      </c>
      <c r="O17" s="4">
        <v>0</v>
      </c>
      <c r="P17" s="4">
        <v>0</v>
      </c>
      <c r="Q17" s="4"/>
      <c r="R17" s="4"/>
      <c r="S17" s="4"/>
    </row>
    <row r="18" spans="1:19" x14ac:dyDescent="0.35">
      <c r="A18" s="10" t="s">
        <v>19</v>
      </c>
      <c r="B18" s="10" t="s">
        <v>55</v>
      </c>
      <c r="C18" s="10">
        <v>76</v>
      </c>
      <c r="D18" s="10">
        <v>16</v>
      </c>
      <c r="E18" s="10">
        <v>40</v>
      </c>
      <c r="F18" s="10">
        <v>20000</v>
      </c>
      <c r="G18" s="10">
        <v>2312</v>
      </c>
      <c r="H18" s="11" t="s">
        <v>49</v>
      </c>
      <c r="I18" s="4">
        <v>5.6416666666666671E-2</v>
      </c>
      <c r="J18" s="4">
        <v>93.080666666666673</v>
      </c>
      <c r="K18" s="4">
        <v>1</v>
      </c>
      <c r="L18" s="4">
        <v>250.12</v>
      </c>
      <c r="M18" s="4">
        <v>22.856999999999999</v>
      </c>
      <c r="N18" s="4">
        <v>57595.135999999999</v>
      </c>
      <c r="O18" s="4">
        <v>0</v>
      </c>
      <c r="P18" s="4">
        <v>0</v>
      </c>
      <c r="Q18" s="4"/>
      <c r="R18" s="4"/>
      <c r="S18" s="4"/>
    </row>
    <row r="19" spans="1:19" x14ac:dyDescent="0.35">
      <c r="A19" s="10" t="s">
        <v>19</v>
      </c>
      <c r="B19" s="10" t="s">
        <v>55</v>
      </c>
      <c r="C19" s="10">
        <v>76</v>
      </c>
      <c r="D19" s="10">
        <v>16</v>
      </c>
      <c r="E19" s="10">
        <v>40</v>
      </c>
      <c r="F19" s="10">
        <v>20000</v>
      </c>
      <c r="G19" s="10">
        <v>2312</v>
      </c>
      <c r="H19" s="11" t="s">
        <v>52</v>
      </c>
      <c r="I19" s="4">
        <v>0.18141666666666667</v>
      </c>
      <c r="J19" s="4">
        <v>93.900666666666666</v>
      </c>
      <c r="K19" s="4">
        <v>0.83333333333333337</v>
      </c>
      <c r="L19" s="4">
        <v>365.5046466666667</v>
      </c>
      <c r="M19" s="4">
        <v>14.023666666666665</v>
      </c>
      <c r="N19" s="4">
        <v>73849.829901999998</v>
      </c>
      <c r="O19" s="4">
        <v>0</v>
      </c>
      <c r="P19" s="4">
        <v>0</v>
      </c>
      <c r="Q19" s="4"/>
      <c r="R19" s="4"/>
      <c r="S19" s="4"/>
    </row>
    <row r="20" spans="1:19" x14ac:dyDescent="0.35">
      <c r="A20" s="10" t="s">
        <v>19</v>
      </c>
      <c r="B20" s="10" t="s">
        <v>55</v>
      </c>
      <c r="C20" s="10">
        <v>76</v>
      </c>
      <c r="D20" s="10">
        <v>16</v>
      </c>
      <c r="E20" s="10">
        <v>40</v>
      </c>
      <c r="F20" s="10">
        <v>20000</v>
      </c>
      <c r="G20" s="10">
        <v>2312</v>
      </c>
      <c r="H20" s="11" t="s">
        <v>53</v>
      </c>
      <c r="I20" s="4">
        <v>0.56633333333333324</v>
      </c>
      <c r="J20" s="4">
        <v>77.163166666666669</v>
      </c>
      <c r="K20" s="4">
        <v>2.1285714285714286</v>
      </c>
      <c r="L20" s="4">
        <v>546.41051828571437</v>
      </c>
      <c r="M20" s="4">
        <v>18.313142857142857</v>
      </c>
      <c r="N20" s="4">
        <v>41991.810366428574</v>
      </c>
      <c r="O20" s="4">
        <v>0</v>
      </c>
      <c r="P20" s="4">
        <v>0</v>
      </c>
      <c r="Q20" s="4"/>
      <c r="R20" s="4"/>
      <c r="S20" s="4"/>
    </row>
    <row r="21" spans="1:19" x14ac:dyDescent="0.35">
      <c r="A21" s="10" t="s">
        <v>19</v>
      </c>
      <c r="B21" s="10" t="s">
        <v>55</v>
      </c>
      <c r="C21" s="10">
        <v>76</v>
      </c>
      <c r="D21" s="10">
        <v>16</v>
      </c>
      <c r="E21" s="10">
        <v>40</v>
      </c>
      <c r="F21" s="10">
        <v>25000</v>
      </c>
      <c r="G21" s="10">
        <v>2312</v>
      </c>
      <c r="H21" s="11" t="s">
        <v>31</v>
      </c>
      <c r="I21" s="4">
        <v>0.1125</v>
      </c>
      <c r="J21" s="4">
        <v>90.941416666666669</v>
      </c>
      <c r="K21" s="4">
        <v>1.1333333333333333</v>
      </c>
      <c r="L21" s="4">
        <v>391.24540233333329</v>
      </c>
      <c r="M21" s="4">
        <v>18.963333333333335</v>
      </c>
      <c r="N21" s="4">
        <v>115308.44558233333</v>
      </c>
      <c r="O21" s="4">
        <v>0</v>
      </c>
      <c r="P21" s="4">
        <v>0</v>
      </c>
      <c r="Q21" s="4"/>
      <c r="R21" s="4"/>
      <c r="S21" s="4"/>
    </row>
    <row r="22" spans="1:19" x14ac:dyDescent="0.35">
      <c r="A22" s="10" t="s">
        <v>19</v>
      </c>
      <c r="B22" s="10" t="s">
        <v>55</v>
      </c>
      <c r="C22" s="10">
        <v>76</v>
      </c>
      <c r="D22" s="10">
        <v>16</v>
      </c>
      <c r="E22" s="10">
        <v>40</v>
      </c>
      <c r="F22" s="10">
        <v>25000</v>
      </c>
      <c r="G22" s="10">
        <v>2312</v>
      </c>
      <c r="H22" s="11" t="s">
        <v>32</v>
      </c>
      <c r="I22" s="4">
        <v>0.10274999999999999</v>
      </c>
      <c r="J22" s="4">
        <v>99.070333333333338</v>
      </c>
      <c r="K22" s="4">
        <v>0.5</v>
      </c>
      <c r="L22" s="4">
        <v>704.46</v>
      </c>
      <c r="M22" s="4">
        <v>14.414</v>
      </c>
      <c r="N22" s="4">
        <v>103063.5</v>
      </c>
      <c r="O22" s="4">
        <v>0</v>
      </c>
      <c r="P22" s="4">
        <v>0</v>
      </c>
      <c r="Q22" s="4"/>
      <c r="R22" s="4"/>
      <c r="S22" s="4"/>
    </row>
    <row r="23" spans="1:19" x14ac:dyDescent="0.35">
      <c r="A23" s="10" t="s">
        <v>19</v>
      </c>
      <c r="B23" s="10" t="s">
        <v>55</v>
      </c>
      <c r="C23" s="10">
        <v>76</v>
      </c>
      <c r="D23" s="10">
        <v>16</v>
      </c>
      <c r="E23" s="10">
        <v>40</v>
      </c>
      <c r="F23" s="10">
        <v>25000</v>
      </c>
      <c r="G23" s="10">
        <v>2312</v>
      </c>
      <c r="H23" s="11" t="s">
        <v>33</v>
      </c>
      <c r="I23" s="4">
        <v>0.25541666666666668</v>
      </c>
      <c r="J23" s="4">
        <v>94.921833333333339</v>
      </c>
      <c r="K23" s="4">
        <v>1.1000000000000001</v>
      </c>
      <c r="L23" s="4">
        <v>890.25250000000005</v>
      </c>
      <c r="M23" s="4">
        <v>18.142499999999998</v>
      </c>
      <c r="N23" s="4">
        <v>130952.41044800001</v>
      </c>
      <c r="O23" s="4">
        <v>0</v>
      </c>
      <c r="P23" s="4">
        <v>0</v>
      </c>
      <c r="Q23" s="4"/>
      <c r="R23" s="4"/>
      <c r="S23" s="4"/>
    </row>
    <row r="24" spans="1:19" x14ac:dyDescent="0.35">
      <c r="A24" s="12" t="s">
        <v>19</v>
      </c>
      <c r="B24" s="12" t="s">
        <v>55</v>
      </c>
      <c r="C24" s="12">
        <v>76</v>
      </c>
      <c r="D24" s="12">
        <v>16</v>
      </c>
      <c r="E24" s="12">
        <v>40</v>
      </c>
      <c r="F24" s="12">
        <v>25000</v>
      </c>
      <c r="G24" s="12">
        <v>2312</v>
      </c>
      <c r="H24" s="13" t="s">
        <v>34</v>
      </c>
      <c r="I24" s="5">
        <v>9.5499999999999988E-2</v>
      </c>
      <c r="J24" s="5">
        <v>97.117916666666659</v>
      </c>
      <c r="K24" s="5">
        <v>0.75</v>
      </c>
      <c r="L24" s="5">
        <v>290.22500000000002</v>
      </c>
      <c r="M24" s="5">
        <v>20.785</v>
      </c>
      <c r="N24" s="5">
        <v>91992.558333499997</v>
      </c>
      <c r="O24" s="5">
        <v>0</v>
      </c>
      <c r="P24" s="5">
        <v>0</v>
      </c>
      <c r="Q24" s="5"/>
      <c r="R24" s="5"/>
      <c r="S24" s="5"/>
    </row>
    <row r="25" spans="1:19" x14ac:dyDescent="0.35">
      <c r="H25" s="6" t="s">
        <v>35</v>
      </c>
      <c r="I25" s="14">
        <f t="shared" ref="I25:S25" si="0">COUNT(I2:I24)</f>
        <v>23</v>
      </c>
      <c r="J25" s="14">
        <f t="shared" si="0"/>
        <v>23</v>
      </c>
      <c r="K25" s="14">
        <f t="shared" si="0"/>
        <v>20</v>
      </c>
      <c r="L25" s="14">
        <f t="shared" si="0"/>
        <v>20</v>
      </c>
      <c r="M25" s="14">
        <f t="shared" si="0"/>
        <v>20</v>
      </c>
      <c r="N25" s="14">
        <f t="shared" si="0"/>
        <v>20</v>
      </c>
      <c r="O25" s="14">
        <f t="shared" si="0"/>
        <v>23</v>
      </c>
      <c r="P25" s="14">
        <f t="shared" si="0"/>
        <v>23</v>
      </c>
      <c r="Q25" s="15">
        <f t="shared" si="0"/>
        <v>0</v>
      </c>
      <c r="R25" s="15">
        <f t="shared" si="0"/>
        <v>0</v>
      </c>
      <c r="S25" s="15">
        <f t="shared" si="0"/>
        <v>0</v>
      </c>
    </row>
    <row r="26" spans="1:19" x14ac:dyDescent="0.35">
      <c r="H26" s="6" t="s">
        <v>36</v>
      </c>
      <c r="I26" s="4">
        <f t="shared" ref="I26:S26" si="1">AVERAGE(I2:I24)</f>
        <v>0.25379347826086956</v>
      </c>
      <c r="J26" s="4">
        <f t="shared" si="1"/>
        <v>93.306768115942049</v>
      </c>
      <c r="K26" s="4">
        <f t="shared" si="1"/>
        <v>1.2900119047619047</v>
      </c>
      <c r="L26" s="4">
        <f t="shared" si="1"/>
        <v>461.3619497926191</v>
      </c>
      <c r="M26" s="4">
        <f t="shared" si="1"/>
        <v>19.716437142857139</v>
      </c>
      <c r="N26" s="4">
        <f t="shared" si="1"/>
        <v>77214.014130049763</v>
      </c>
      <c r="O26" s="4">
        <f t="shared" si="1"/>
        <v>0</v>
      </c>
      <c r="P26" s="4">
        <f t="shared" si="1"/>
        <v>0</v>
      </c>
      <c r="Q26" s="4" t="e">
        <f t="shared" si="1"/>
        <v>#DIV/0!</v>
      </c>
      <c r="R26" s="4" t="e">
        <f t="shared" si="1"/>
        <v>#DIV/0!</v>
      </c>
      <c r="S26" s="4" t="e">
        <f t="shared" si="1"/>
        <v>#DIV/0!</v>
      </c>
    </row>
    <row r="27" spans="1:19" x14ac:dyDescent="0.35">
      <c r="H27" s="8" t="s">
        <v>37</v>
      </c>
      <c r="I27" s="9">
        <f t="shared" ref="I27:S27" si="2">STDEVA(I2:I24)</f>
        <v>0.16973363875415359</v>
      </c>
      <c r="J27" s="9">
        <f t="shared" si="2"/>
        <v>6.2030825677864057</v>
      </c>
      <c r="K27" s="9">
        <f t="shared" si="2"/>
        <v>0.78838069047266501</v>
      </c>
      <c r="L27" s="9">
        <f t="shared" si="2"/>
        <v>250.25709560040809</v>
      </c>
      <c r="M27" s="9">
        <f t="shared" si="2"/>
        <v>4.0496385582976329</v>
      </c>
      <c r="N27" s="9">
        <f t="shared" si="2"/>
        <v>43239.696942847324</v>
      </c>
      <c r="O27" s="9">
        <f t="shared" si="2"/>
        <v>0</v>
      </c>
      <c r="P27" s="9">
        <f t="shared" si="2"/>
        <v>0</v>
      </c>
      <c r="Q27" s="9" t="e">
        <f t="shared" si="2"/>
        <v>#DIV/0!</v>
      </c>
      <c r="R27" s="9" t="e">
        <f t="shared" si="2"/>
        <v>#DIV/0!</v>
      </c>
      <c r="S27" s="9" t="e">
        <f t="shared" si="2"/>
        <v>#DIV/0!</v>
      </c>
    </row>
    <row r="28" spans="1:19" x14ac:dyDescent="0.35">
      <c r="H28" s="6" t="s">
        <v>38</v>
      </c>
      <c r="I28" s="4">
        <f>I26-3*I27</f>
        <v>-0.25540743800159121</v>
      </c>
      <c r="J28" s="4">
        <f t="shared" ref="J28:S28" si="3">J26-3*J27</f>
        <v>74.697520412582833</v>
      </c>
      <c r="K28" s="4">
        <f t="shared" si="3"/>
        <v>-1.0751301666560904</v>
      </c>
      <c r="L28" s="4">
        <f t="shared" si="3"/>
        <v>-289.40933700860518</v>
      </c>
      <c r="M28" s="4">
        <f t="shared" si="3"/>
        <v>7.5675214679642409</v>
      </c>
      <c r="N28" s="4">
        <f t="shared" si="3"/>
        <v>-52505.076698492208</v>
      </c>
      <c r="O28" s="4">
        <f t="shared" si="3"/>
        <v>0</v>
      </c>
      <c r="P28" s="4">
        <f t="shared" si="3"/>
        <v>0</v>
      </c>
      <c r="Q28" s="4" t="e">
        <f t="shared" si="3"/>
        <v>#DIV/0!</v>
      </c>
      <c r="R28" s="4" t="e">
        <f t="shared" si="3"/>
        <v>#DIV/0!</v>
      </c>
      <c r="S28" s="4" t="e">
        <f t="shared" si="3"/>
        <v>#DIV/0!</v>
      </c>
    </row>
    <row r="29" spans="1:19" x14ac:dyDescent="0.35">
      <c r="H29" s="6" t="s">
        <v>39</v>
      </c>
      <c r="I29" s="4">
        <f>I26+3*I27</f>
        <v>0.7629943945233304</v>
      </c>
      <c r="J29" s="4">
        <f t="shared" ref="J29:S29" si="4">J26+3*J27</f>
        <v>111.91601581930126</v>
      </c>
      <c r="K29" s="4">
        <f t="shared" si="4"/>
        <v>3.6551539761798999</v>
      </c>
      <c r="L29" s="4">
        <f t="shared" si="4"/>
        <v>1212.1332365938433</v>
      </c>
      <c r="M29" s="4">
        <f t="shared" si="4"/>
        <v>31.865352817750036</v>
      </c>
      <c r="N29" s="4">
        <f t="shared" si="4"/>
        <v>206933.10495859175</v>
      </c>
      <c r="O29" s="4">
        <f t="shared" si="4"/>
        <v>0</v>
      </c>
      <c r="P29" s="4">
        <f t="shared" si="4"/>
        <v>0</v>
      </c>
      <c r="Q29" s="4" t="e">
        <f t="shared" si="4"/>
        <v>#DIV/0!</v>
      </c>
      <c r="R29" s="4" t="e">
        <f t="shared" si="4"/>
        <v>#DIV/0!</v>
      </c>
      <c r="S29" s="4" t="e">
        <f t="shared" si="4"/>
        <v>#DIV/0!</v>
      </c>
    </row>
    <row r="30" spans="1:19" x14ac:dyDescent="0.35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35">
      <c r="A31" t="s">
        <v>19</v>
      </c>
      <c r="B31" t="s">
        <v>55</v>
      </c>
      <c r="C31">
        <v>76</v>
      </c>
      <c r="D31">
        <v>23</v>
      </c>
      <c r="E31">
        <v>38</v>
      </c>
      <c r="F31">
        <v>25000</v>
      </c>
      <c r="G31">
        <v>2309</v>
      </c>
      <c r="H31" s="3" t="s">
        <v>46</v>
      </c>
      <c r="I31" s="4">
        <v>0.95241666666666669</v>
      </c>
      <c r="J31" s="4">
        <v>66.073499999999996</v>
      </c>
      <c r="K31" s="4">
        <v>2.1</v>
      </c>
      <c r="L31" s="4">
        <v>630.19588760000011</v>
      </c>
      <c r="M31" s="4">
        <v>19.8461</v>
      </c>
      <c r="N31" s="4">
        <v>48245.3782775</v>
      </c>
      <c r="O31" s="4">
        <v>9</v>
      </c>
      <c r="P31" s="4">
        <v>0.90000000000000024</v>
      </c>
      <c r="Q31" s="4">
        <v>1672.0222219999998</v>
      </c>
      <c r="R31" s="4">
        <v>70597.587500000009</v>
      </c>
      <c r="S31" s="4">
        <v>0.48784734609570785</v>
      </c>
    </row>
    <row r="32" spans="1:19" x14ac:dyDescent="0.35">
      <c r="A32" t="s">
        <v>19</v>
      </c>
      <c r="B32" t="s">
        <v>55</v>
      </c>
      <c r="C32">
        <v>76</v>
      </c>
      <c r="D32">
        <v>23</v>
      </c>
      <c r="E32">
        <v>38</v>
      </c>
      <c r="F32">
        <v>25000</v>
      </c>
      <c r="G32">
        <v>2309</v>
      </c>
      <c r="H32" s="3" t="s">
        <v>48</v>
      </c>
      <c r="I32" s="4">
        <v>1.4364999999999997</v>
      </c>
      <c r="J32" s="4">
        <v>51.018249999999995</v>
      </c>
      <c r="K32" s="4">
        <v>3.25</v>
      </c>
      <c r="L32" s="4">
        <v>699.23841699999991</v>
      </c>
      <c r="M32" s="4">
        <v>28.282100000000003</v>
      </c>
      <c r="N32" s="4">
        <v>46382.898392300005</v>
      </c>
      <c r="O32" s="4">
        <v>7</v>
      </c>
      <c r="P32" s="4">
        <v>0.70000000000000007</v>
      </c>
      <c r="Q32" s="4">
        <v>2225.3428569999996</v>
      </c>
      <c r="R32" s="4">
        <v>81534.433333000023</v>
      </c>
      <c r="S32" s="4">
        <v>0.68297820832829026</v>
      </c>
    </row>
    <row r="33" spans="1:19" x14ac:dyDescent="0.35">
      <c r="A33" s="10" t="s">
        <v>19</v>
      </c>
      <c r="B33" s="10" t="s">
        <v>55</v>
      </c>
      <c r="C33" s="10">
        <v>76</v>
      </c>
      <c r="D33" s="10">
        <v>23</v>
      </c>
      <c r="E33" s="10">
        <v>38</v>
      </c>
      <c r="F33" s="10">
        <v>30000</v>
      </c>
      <c r="G33" s="10">
        <v>2309</v>
      </c>
      <c r="H33" s="11" t="s">
        <v>20</v>
      </c>
      <c r="I33" s="4">
        <v>0.67725000000000002</v>
      </c>
      <c r="J33" s="4">
        <v>80.44816666666668</v>
      </c>
      <c r="K33" s="4">
        <v>1.2857142857142858</v>
      </c>
      <c r="L33" s="4">
        <v>565.33721442857143</v>
      </c>
      <c r="M33" s="4">
        <v>18.162142857142857</v>
      </c>
      <c r="N33" s="4">
        <v>124910.72643685713</v>
      </c>
      <c r="O33" s="4">
        <v>4</v>
      </c>
      <c r="P33" s="4">
        <v>0.39999999999999997</v>
      </c>
      <c r="Q33" s="4">
        <v>1898.5750000000005</v>
      </c>
      <c r="R33" s="4">
        <v>180600.533333</v>
      </c>
      <c r="S33" s="4">
        <v>0.21376275679034729</v>
      </c>
    </row>
    <row r="34" spans="1:19" x14ac:dyDescent="0.35">
      <c r="A34" s="10" t="s">
        <v>19</v>
      </c>
      <c r="B34" s="10" t="s">
        <v>55</v>
      </c>
      <c r="C34" s="10">
        <v>76</v>
      </c>
      <c r="D34" s="10">
        <v>23</v>
      </c>
      <c r="E34" s="10">
        <v>38</v>
      </c>
      <c r="F34" s="10">
        <v>25000</v>
      </c>
      <c r="G34" s="10">
        <v>2309</v>
      </c>
      <c r="H34" s="11" t="s">
        <v>49</v>
      </c>
      <c r="I34" s="4">
        <v>0.83266666666666689</v>
      </c>
      <c r="J34" s="4">
        <v>70.699416666666664</v>
      </c>
      <c r="K34" s="4">
        <v>1.7375000000000003</v>
      </c>
      <c r="L34" s="4">
        <v>606.78235537500007</v>
      </c>
      <c r="M34" s="4">
        <v>23.406624999999998</v>
      </c>
      <c r="N34" s="4">
        <v>92107.663162874989</v>
      </c>
      <c r="O34" s="4">
        <v>5</v>
      </c>
      <c r="P34" s="4">
        <v>0.5</v>
      </c>
      <c r="Q34" s="4">
        <v>2737.34</v>
      </c>
      <c r="R34" s="4">
        <v>126582.85000000002</v>
      </c>
      <c r="S34" s="4">
        <v>0.26809156561418812</v>
      </c>
    </row>
    <row r="35" spans="1:19" x14ac:dyDescent="0.35">
      <c r="A35" s="10" t="s">
        <v>19</v>
      </c>
      <c r="B35" s="10" t="s">
        <v>55</v>
      </c>
      <c r="C35" s="10">
        <v>76</v>
      </c>
      <c r="D35" s="10">
        <v>23</v>
      </c>
      <c r="E35" s="10">
        <v>38</v>
      </c>
      <c r="F35" s="10">
        <v>30000</v>
      </c>
      <c r="G35" s="10">
        <v>2309</v>
      </c>
      <c r="H35" s="11" t="s">
        <v>52</v>
      </c>
      <c r="I35" s="4">
        <v>1.1508333333333336</v>
      </c>
      <c r="J35" s="4">
        <v>52.32</v>
      </c>
      <c r="K35" s="4">
        <v>2.2199999999999998</v>
      </c>
      <c r="L35" s="4">
        <v>670.45208530000002</v>
      </c>
      <c r="M35" s="4">
        <v>24.785899999999998</v>
      </c>
      <c r="N35" s="4">
        <v>41037.5768494</v>
      </c>
      <c r="O35" s="4">
        <v>6</v>
      </c>
      <c r="P35" s="4">
        <v>0.59999999999999987</v>
      </c>
      <c r="Q35" s="4">
        <v>2553.9333330000004</v>
      </c>
      <c r="R35" s="4">
        <v>97283.98</v>
      </c>
      <c r="S35" s="4">
        <v>0.18663582719741501</v>
      </c>
    </row>
    <row r="36" spans="1:19" x14ac:dyDescent="0.35">
      <c r="A36" s="10" t="s">
        <v>19</v>
      </c>
      <c r="B36" s="10" t="s">
        <v>55</v>
      </c>
      <c r="C36" s="10">
        <v>76</v>
      </c>
      <c r="D36" s="10">
        <v>23</v>
      </c>
      <c r="E36" s="10">
        <v>38</v>
      </c>
      <c r="F36" s="10">
        <v>25000</v>
      </c>
      <c r="G36" s="10">
        <v>2309</v>
      </c>
      <c r="H36" s="11" t="s">
        <v>53</v>
      </c>
      <c r="I36" s="4">
        <v>0.96766666666666679</v>
      </c>
      <c r="J36" s="4">
        <v>55.260750000000009</v>
      </c>
      <c r="K36" s="4">
        <v>2.38</v>
      </c>
      <c r="L36" s="4">
        <v>567.06653690000007</v>
      </c>
      <c r="M36" s="4">
        <v>25.676100000000002</v>
      </c>
      <c r="N36" s="4">
        <v>41109.080284699994</v>
      </c>
      <c r="O36" s="4">
        <v>3</v>
      </c>
      <c r="P36" s="4">
        <v>0.29999999999999993</v>
      </c>
      <c r="Q36" s="4">
        <v>1838.5666669999994</v>
      </c>
      <c r="R36" s="4">
        <v>170426.19999999998</v>
      </c>
      <c r="S36" s="4">
        <v>8.4913622215408463E-2</v>
      </c>
    </row>
    <row r="37" spans="1:19" x14ac:dyDescent="0.35">
      <c r="A37" s="10" t="s">
        <v>19</v>
      </c>
      <c r="B37" s="10" t="s">
        <v>55</v>
      </c>
      <c r="C37" s="10">
        <v>76</v>
      </c>
      <c r="D37" s="10">
        <v>23</v>
      </c>
      <c r="E37" s="10">
        <v>39</v>
      </c>
      <c r="F37" s="10">
        <v>20000</v>
      </c>
      <c r="G37" s="10">
        <v>2311</v>
      </c>
      <c r="H37" s="11" t="s">
        <v>20</v>
      </c>
      <c r="I37" s="4">
        <v>0.69116666666666671</v>
      </c>
      <c r="J37" s="4">
        <v>72.897833333333324</v>
      </c>
      <c r="K37" s="4">
        <v>1.8500000000000003</v>
      </c>
      <c r="L37" s="4">
        <v>958.92761000000007</v>
      </c>
      <c r="M37" s="4">
        <v>23.611166666666666</v>
      </c>
      <c r="N37" s="4">
        <v>41949.255407999997</v>
      </c>
      <c r="O37" s="4">
        <v>3</v>
      </c>
      <c r="P37" s="4">
        <v>0.29999999999999993</v>
      </c>
      <c r="Q37" s="4">
        <v>1874.6666670000002</v>
      </c>
      <c r="R37" s="4">
        <v>133579.60000000003</v>
      </c>
      <c r="S37" s="4">
        <v>1.0165481799114242</v>
      </c>
    </row>
    <row r="38" spans="1:19" x14ac:dyDescent="0.35">
      <c r="A38" s="10" t="s">
        <v>19</v>
      </c>
      <c r="B38" s="10" t="s">
        <v>55</v>
      </c>
      <c r="C38" s="10">
        <v>76</v>
      </c>
      <c r="D38" s="10">
        <v>23</v>
      </c>
      <c r="E38" s="10">
        <v>39</v>
      </c>
      <c r="F38" s="10">
        <v>20000</v>
      </c>
      <c r="G38" s="10">
        <v>2311</v>
      </c>
      <c r="H38" s="11" t="s">
        <v>52</v>
      </c>
      <c r="I38" s="4">
        <v>0.26858333333333334</v>
      </c>
      <c r="J38" s="4">
        <v>76.141999999999996</v>
      </c>
      <c r="K38" s="4">
        <v>1.8200000000000003</v>
      </c>
      <c r="L38" s="4">
        <v>635.60731120000003</v>
      </c>
      <c r="M38" s="4">
        <v>17.301200000000001</v>
      </c>
      <c r="N38" s="4">
        <v>54382.625625200002</v>
      </c>
      <c r="O38" s="4">
        <v>0</v>
      </c>
      <c r="P38" s="4">
        <v>0</v>
      </c>
      <c r="Q38" s="4"/>
      <c r="R38" s="4"/>
      <c r="S38" s="4"/>
    </row>
    <row r="39" spans="1:19" x14ac:dyDescent="0.35">
      <c r="A39" s="10" t="s">
        <v>19</v>
      </c>
      <c r="B39" s="10" t="s">
        <v>55</v>
      </c>
      <c r="C39" s="10">
        <v>76</v>
      </c>
      <c r="D39" s="10">
        <v>23</v>
      </c>
      <c r="E39" s="10">
        <v>39</v>
      </c>
      <c r="F39" s="10">
        <v>25000</v>
      </c>
      <c r="G39" s="10">
        <v>2311</v>
      </c>
      <c r="H39" s="11" t="s">
        <v>49</v>
      </c>
      <c r="I39" s="4">
        <v>0.56674999999999998</v>
      </c>
      <c r="J39" s="4">
        <v>67.732583333333324</v>
      </c>
      <c r="K39" s="4">
        <v>1.4833333333333334</v>
      </c>
      <c r="L39" s="4">
        <v>845.26300183333331</v>
      </c>
      <c r="M39" s="4">
        <v>23.218666666666667</v>
      </c>
      <c r="N39" s="4">
        <v>54970.760445</v>
      </c>
      <c r="O39" s="4">
        <v>5</v>
      </c>
      <c r="P39" s="4">
        <v>0.5</v>
      </c>
      <c r="Q39" s="4">
        <v>1830.2799999999997</v>
      </c>
      <c r="R39" s="4">
        <v>124887.125</v>
      </c>
      <c r="S39" s="4">
        <v>0.48363689809659893</v>
      </c>
    </row>
    <row r="40" spans="1:19" x14ac:dyDescent="0.35">
      <c r="A40" s="10" t="s">
        <v>19</v>
      </c>
      <c r="B40" s="10" t="s">
        <v>55</v>
      </c>
      <c r="C40" s="10">
        <v>76</v>
      </c>
      <c r="D40" s="10">
        <v>23</v>
      </c>
      <c r="E40" s="10">
        <v>39</v>
      </c>
      <c r="F40" s="10">
        <v>25000</v>
      </c>
      <c r="G40" s="10">
        <v>2311</v>
      </c>
      <c r="H40" s="11" t="s">
        <v>31</v>
      </c>
      <c r="I40" s="4">
        <v>0.60899999999999987</v>
      </c>
      <c r="J40" s="4">
        <v>60.082333333333338</v>
      </c>
      <c r="K40" s="4">
        <v>1.3375000000000001</v>
      </c>
      <c r="L40" s="4">
        <v>734.05417562499997</v>
      </c>
      <c r="M40" s="4">
        <v>29.556999999999999</v>
      </c>
      <c r="N40" s="4">
        <v>49751.39808912501</v>
      </c>
      <c r="O40" s="4">
        <v>8</v>
      </c>
      <c r="P40" s="4">
        <v>0.79999999999999993</v>
      </c>
      <c r="Q40" s="4">
        <v>1898.0250000000003</v>
      </c>
      <c r="R40" s="4">
        <v>70438.25714300001</v>
      </c>
      <c r="S40" s="4">
        <v>0.28846944408805353</v>
      </c>
    </row>
    <row r="41" spans="1:19" x14ac:dyDescent="0.35">
      <c r="A41" s="10" t="s">
        <v>19</v>
      </c>
      <c r="B41" s="10" t="s">
        <v>55</v>
      </c>
      <c r="C41" s="10">
        <v>76</v>
      </c>
      <c r="D41" s="10">
        <v>23</v>
      </c>
      <c r="E41" s="10">
        <v>39</v>
      </c>
      <c r="F41" s="10">
        <v>25000</v>
      </c>
      <c r="G41" s="10">
        <v>2311</v>
      </c>
      <c r="H41" s="11" t="s">
        <v>53</v>
      </c>
      <c r="I41" s="4">
        <v>1.1109166666666666</v>
      </c>
      <c r="J41" s="4">
        <v>81.603416666666661</v>
      </c>
      <c r="K41" s="4">
        <v>2.68</v>
      </c>
      <c r="L41" s="4">
        <v>813.92170839999994</v>
      </c>
      <c r="M41" s="4">
        <v>20.6266</v>
      </c>
      <c r="N41" s="4">
        <v>49359.093413999995</v>
      </c>
      <c r="O41" s="4">
        <v>0</v>
      </c>
      <c r="P41" s="4">
        <v>0</v>
      </c>
      <c r="Q41" s="4"/>
      <c r="R41" s="4"/>
      <c r="S41" s="4"/>
    </row>
    <row r="42" spans="1:19" x14ac:dyDescent="0.35">
      <c r="A42" s="10" t="s">
        <v>19</v>
      </c>
      <c r="B42" s="10" t="s">
        <v>55</v>
      </c>
      <c r="C42" s="10">
        <v>76</v>
      </c>
      <c r="D42" s="10">
        <v>23</v>
      </c>
      <c r="E42" s="10">
        <v>39</v>
      </c>
      <c r="F42" s="10">
        <v>25000</v>
      </c>
      <c r="G42" s="10">
        <v>2311</v>
      </c>
      <c r="H42" s="11" t="s">
        <v>33</v>
      </c>
      <c r="I42" s="4">
        <v>0.52008333333333334</v>
      </c>
      <c r="J42" s="4">
        <v>69.308083333333329</v>
      </c>
      <c r="K42" s="4">
        <v>1.3166666666666667</v>
      </c>
      <c r="L42" s="4">
        <v>981.04942116666678</v>
      </c>
      <c r="M42" s="4">
        <v>23.1645</v>
      </c>
      <c r="N42" s="4">
        <v>58898.048942499998</v>
      </c>
      <c r="O42" s="4">
        <v>2</v>
      </c>
      <c r="P42" s="4">
        <v>0.19999999999999998</v>
      </c>
      <c r="Q42" s="4">
        <v>2151.4500000000003</v>
      </c>
      <c r="R42" s="4">
        <v>500996.20000000013</v>
      </c>
      <c r="S42" s="4"/>
    </row>
    <row r="43" spans="1:19" x14ac:dyDescent="0.35">
      <c r="A43" s="10" t="s">
        <v>19</v>
      </c>
      <c r="B43" s="10" t="s">
        <v>55</v>
      </c>
      <c r="C43" s="10">
        <v>76</v>
      </c>
      <c r="D43" s="10">
        <v>23</v>
      </c>
      <c r="E43" s="10">
        <v>39</v>
      </c>
      <c r="F43" s="10">
        <v>30000</v>
      </c>
      <c r="G43" s="10">
        <v>2311</v>
      </c>
      <c r="H43" s="11" t="s">
        <v>32</v>
      </c>
      <c r="I43" s="4">
        <v>0.29191666666666666</v>
      </c>
      <c r="J43" s="4">
        <v>64.724833333333336</v>
      </c>
      <c r="K43" s="4">
        <v>0.67777777777777781</v>
      </c>
      <c r="L43" s="4">
        <v>762.76312188888892</v>
      </c>
      <c r="M43" s="4">
        <v>21.15077777777778</v>
      </c>
      <c r="N43" s="4">
        <v>81981.932138888878</v>
      </c>
      <c r="O43" s="4">
        <v>5</v>
      </c>
      <c r="P43" s="4">
        <v>0.5</v>
      </c>
      <c r="Q43" s="4">
        <v>1380.5400000000002</v>
      </c>
      <c r="R43" s="4">
        <v>104280.625</v>
      </c>
      <c r="S43" s="4">
        <v>0.34734363082893649</v>
      </c>
    </row>
    <row r="44" spans="1:19" x14ac:dyDescent="0.35">
      <c r="A44" s="10" t="s">
        <v>19</v>
      </c>
      <c r="B44" s="10" t="s">
        <v>55</v>
      </c>
      <c r="C44" s="10">
        <v>76</v>
      </c>
      <c r="D44" s="10">
        <v>23</v>
      </c>
      <c r="E44" s="10">
        <v>39</v>
      </c>
      <c r="F44" s="10">
        <v>30000</v>
      </c>
      <c r="G44" s="10">
        <v>2311</v>
      </c>
      <c r="H44" s="11" t="s">
        <v>34</v>
      </c>
      <c r="I44" s="4">
        <v>0.59516666666666662</v>
      </c>
      <c r="J44" s="4">
        <v>54.255666666666663</v>
      </c>
      <c r="K44" s="4">
        <v>1.0555555555555556</v>
      </c>
      <c r="L44" s="4">
        <v>806.57835977777768</v>
      </c>
      <c r="M44" s="4">
        <v>22.64811111111111</v>
      </c>
      <c r="N44" s="4">
        <v>65760.100951777771</v>
      </c>
      <c r="O44" s="4">
        <v>7</v>
      </c>
      <c r="P44" s="4">
        <v>0.70000000000000007</v>
      </c>
      <c r="Q44" s="4">
        <v>1821.885714</v>
      </c>
      <c r="R44" s="4">
        <v>73769.233332999996</v>
      </c>
      <c r="S44" s="4">
        <v>8.6542188397735545E-2</v>
      </c>
    </row>
    <row r="45" spans="1:19" x14ac:dyDescent="0.35">
      <c r="A45" s="10" t="s">
        <v>19</v>
      </c>
      <c r="B45" s="10" t="s">
        <v>55</v>
      </c>
      <c r="C45" s="10">
        <v>76</v>
      </c>
      <c r="D45" s="10">
        <v>23</v>
      </c>
      <c r="E45" s="10">
        <v>40</v>
      </c>
      <c r="F45" s="10">
        <v>20000</v>
      </c>
      <c r="G45" s="10">
        <v>2312</v>
      </c>
      <c r="H45" s="11" t="s">
        <v>20</v>
      </c>
      <c r="I45" s="4">
        <v>1.0386666666666666</v>
      </c>
      <c r="J45" s="4">
        <v>55.053166666666662</v>
      </c>
      <c r="K45" s="4">
        <v>1.8555555555555554</v>
      </c>
      <c r="L45" s="4">
        <v>810.30791666666664</v>
      </c>
      <c r="M45" s="4">
        <v>24.702444444444442</v>
      </c>
      <c r="N45" s="4">
        <v>34966.434231777777</v>
      </c>
      <c r="O45" s="4">
        <v>18</v>
      </c>
      <c r="P45" s="4">
        <v>1.8000000000000005</v>
      </c>
      <c r="Q45" s="4">
        <v>1726.4166670000002</v>
      </c>
      <c r="R45" s="4">
        <v>32561.723529000006</v>
      </c>
      <c r="S45" s="4">
        <v>2.1435228031045538E-2</v>
      </c>
    </row>
    <row r="46" spans="1:19" x14ac:dyDescent="0.35">
      <c r="A46" s="10" t="s">
        <v>19</v>
      </c>
      <c r="B46" s="10" t="s">
        <v>55</v>
      </c>
      <c r="C46" s="10">
        <v>76</v>
      </c>
      <c r="D46" s="10">
        <v>23</v>
      </c>
      <c r="E46" s="10">
        <v>40</v>
      </c>
      <c r="F46" s="10">
        <v>20000</v>
      </c>
      <c r="G46" s="10">
        <v>2312</v>
      </c>
      <c r="H46" s="11" t="s">
        <v>49</v>
      </c>
      <c r="I46" s="4">
        <v>0.45074999999999998</v>
      </c>
      <c r="J46" s="4">
        <v>78.539833333333334</v>
      </c>
      <c r="K46" s="4">
        <v>1.4000000000000001</v>
      </c>
      <c r="L46" s="4">
        <v>587.50289450000002</v>
      </c>
      <c r="M46" s="4">
        <v>21.196666666666665</v>
      </c>
      <c r="N46" s="4">
        <v>55565.724227333332</v>
      </c>
      <c r="O46" s="4">
        <v>2</v>
      </c>
      <c r="P46" s="4">
        <v>0.19999999999999998</v>
      </c>
      <c r="Q46" s="4">
        <v>980.60000000000025</v>
      </c>
      <c r="R46" s="4">
        <v>462506.5</v>
      </c>
      <c r="S46" s="4"/>
    </row>
    <row r="47" spans="1:19" x14ac:dyDescent="0.35">
      <c r="A47" s="10" t="s">
        <v>19</v>
      </c>
      <c r="B47" s="10" t="s">
        <v>55</v>
      </c>
      <c r="C47" s="10">
        <v>76</v>
      </c>
      <c r="D47" s="10">
        <v>23</v>
      </c>
      <c r="E47" s="10">
        <v>40</v>
      </c>
      <c r="F47" s="10">
        <v>20000</v>
      </c>
      <c r="G47" s="10">
        <v>2312</v>
      </c>
      <c r="H47" s="11" t="s">
        <v>52</v>
      </c>
      <c r="I47" s="4">
        <v>1.2927500000000001</v>
      </c>
      <c r="J47" s="4">
        <v>64.502833333333328</v>
      </c>
      <c r="K47" s="4">
        <v>2.2799999999999998</v>
      </c>
      <c r="L47" s="4">
        <v>725.34990379999999</v>
      </c>
      <c r="M47" s="4">
        <v>25.026199999999999</v>
      </c>
      <c r="N47" s="4">
        <v>58583.528858400008</v>
      </c>
      <c r="O47" s="4">
        <v>5</v>
      </c>
      <c r="P47" s="4">
        <v>0.5</v>
      </c>
      <c r="Q47" s="4">
        <v>2868.0600000000009</v>
      </c>
      <c r="R47" s="4">
        <v>115662.67500000003</v>
      </c>
      <c r="S47" s="4">
        <v>0.5383314564470858</v>
      </c>
    </row>
    <row r="48" spans="1:19" x14ac:dyDescent="0.35">
      <c r="A48" s="10" t="s">
        <v>19</v>
      </c>
      <c r="B48" s="10" t="s">
        <v>55</v>
      </c>
      <c r="C48" s="10">
        <v>76</v>
      </c>
      <c r="D48" s="10">
        <v>23</v>
      </c>
      <c r="E48" s="10">
        <v>40</v>
      </c>
      <c r="F48" s="10">
        <v>25000</v>
      </c>
      <c r="G48" s="10">
        <v>2312</v>
      </c>
      <c r="H48" s="11" t="s">
        <v>31</v>
      </c>
      <c r="I48" s="4">
        <v>0.77216666666666667</v>
      </c>
      <c r="J48" s="4">
        <v>71.634499999999989</v>
      </c>
      <c r="K48" s="4">
        <v>1.8714285714285719</v>
      </c>
      <c r="L48" s="4">
        <v>701.48260542857133</v>
      </c>
      <c r="M48" s="4">
        <v>26.273285714285713</v>
      </c>
      <c r="N48" s="4">
        <v>53895.121720428571</v>
      </c>
      <c r="O48" s="4">
        <v>8</v>
      </c>
      <c r="P48" s="4">
        <v>0.79999999999999993</v>
      </c>
      <c r="Q48" s="4">
        <v>1562.5</v>
      </c>
      <c r="R48" s="4">
        <v>72658.828571000005</v>
      </c>
      <c r="S48" s="4">
        <v>0.24625204333285589</v>
      </c>
    </row>
    <row r="49" spans="1:19" x14ac:dyDescent="0.35">
      <c r="A49" s="10" t="s">
        <v>19</v>
      </c>
      <c r="B49" s="10" t="s">
        <v>55</v>
      </c>
      <c r="C49" s="10">
        <v>76</v>
      </c>
      <c r="D49" s="10">
        <v>23</v>
      </c>
      <c r="E49" s="10">
        <v>40</v>
      </c>
      <c r="F49" s="10">
        <v>25000</v>
      </c>
      <c r="G49" s="10">
        <v>2312</v>
      </c>
      <c r="H49" s="11" t="s">
        <v>32</v>
      </c>
      <c r="I49" s="4">
        <v>0.83216666666666661</v>
      </c>
      <c r="J49" s="4">
        <v>61.061500000000002</v>
      </c>
      <c r="K49" s="4">
        <v>1.2699999999999998</v>
      </c>
      <c r="L49" s="4">
        <v>756.45457069999998</v>
      </c>
      <c r="M49" s="4">
        <v>22</v>
      </c>
      <c r="N49" s="4">
        <v>127422.23360859999</v>
      </c>
      <c r="O49" s="4">
        <v>6</v>
      </c>
      <c r="P49" s="4">
        <v>0.59999999999999987</v>
      </c>
      <c r="Q49" s="4">
        <v>1934.1833330000006</v>
      </c>
      <c r="R49" s="4">
        <v>112208.58</v>
      </c>
      <c r="S49" s="4">
        <v>0.46379785910210747</v>
      </c>
    </row>
    <row r="50" spans="1:19" x14ac:dyDescent="0.35">
      <c r="A50" s="10" t="s">
        <v>19</v>
      </c>
      <c r="B50" s="10" t="s">
        <v>55</v>
      </c>
      <c r="C50" s="10">
        <v>76</v>
      </c>
      <c r="D50" s="10">
        <v>23</v>
      </c>
      <c r="E50" s="10">
        <v>40</v>
      </c>
      <c r="F50" s="10">
        <v>25000</v>
      </c>
      <c r="G50" s="10">
        <v>2312</v>
      </c>
      <c r="H50" s="11" t="s">
        <v>33</v>
      </c>
      <c r="I50" s="4">
        <v>1.1858333333333333</v>
      </c>
      <c r="J50" s="4">
        <v>50.94233333333333</v>
      </c>
      <c r="K50" s="4">
        <v>1.2916666666666665</v>
      </c>
      <c r="L50" s="4">
        <v>893.59014391666653</v>
      </c>
      <c r="M50" s="4">
        <v>26.111999999999998</v>
      </c>
      <c r="N50" s="4">
        <v>43982.739342749999</v>
      </c>
      <c r="O50" s="4">
        <v>11</v>
      </c>
      <c r="P50" s="4">
        <v>1.0999999999999999</v>
      </c>
      <c r="Q50" s="4">
        <v>1986.5818179999997</v>
      </c>
      <c r="R50" s="4">
        <v>50564.51</v>
      </c>
      <c r="S50" s="4">
        <v>0.30726400015363148</v>
      </c>
    </row>
    <row r="51" spans="1:19" x14ac:dyDescent="0.35">
      <c r="A51" s="12" t="s">
        <v>19</v>
      </c>
      <c r="B51" s="12" t="s">
        <v>55</v>
      </c>
      <c r="C51" s="12">
        <v>76</v>
      </c>
      <c r="D51" s="12">
        <v>23</v>
      </c>
      <c r="E51" s="12">
        <v>40</v>
      </c>
      <c r="F51" s="12">
        <v>25000</v>
      </c>
      <c r="G51" s="12">
        <v>2312</v>
      </c>
      <c r="H51" s="13" t="s">
        <v>34</v>
      </c>
      <c r="I51" s="5">
        <v>1.1638333333333335</v>
      </c>
      <c r="J51" s="5">
        <v>72.578166666666675</v>
      </c>
      <c r="K51" s="5">
        <v>2.0285714285714289</v>
      </c>
      <c r="L51" s="5">
        <v>810.3600218571429</v>
      </c>
      <c r="M51" s="5">
        <v>26.988428571428567</v>
      </c>
      <c r="N51" s="5">
        <v>74682.430810428559</v>
      </c>
      <c r="O51" s="5">
        <v>7</v>
      </c>
      <c r="P51" s="5">
        <v>0.70000000000000007</v>
      </c>
      <c r="Q51" s="5">
        <v>2830.7428570000006</v>
      </c>
      <c r="R51" s="5">
        <v>77180.916667000012</v>
      </c>
      <c r="S51" s="5">
        <v>0.27077014103376901</v>
      </c>
    </row>
    <row r="52" spans="1:19" x14ac:dyDescent="0.35">
      <c r="H52" s="6" t="s">
        <v>35</v>
      </c>
      <c r="I52" s="14">
        <f t="shared" ref="I52:S52" si="5">COUNT(I31:I51)</f>
        <v>21</v>
      </c>
      <c r="J52" s="14">
        <f t="shared" si="5"/>
        <v>21</v>
      </c>
      <c r="K52" s="14">
        <f t="shared" si="5"/>
        <v>21</v>
      </c>
      <c r="L52" s="14">
        <f t="shared" si="5"/>
        <v>21</v>
      </c>
      <c r="M52" s="14">
        <f t="shared" si="5"/>
        <v>21</v>
      </c>
      <c r="N52" s="14">
        <f t="shared" si="5"/>
        <v>21</v>
      </c>
      <c r="O52" s="14">
        <f t="shared" si="5"/>
        <v>21</v>
      </c>
      <c r="P52" s="14">
        <f t="shared" si="5"/>
        <v>21</v>
      </c>
      <c r="Q52" s="14">
        <f t="shared" si="5"/>
        <v>19</v>
      </c>
      <c r="R52" s="14">
        <f t="shared" si="5"/>
        <v>19</v>
      </c>
      <c r="S52" s="14">
        <f t="shared" si="5"/>
        <v>17</v>
      </c>
    </row>
    <row r="53" spans="1:19" x14ac:dyDescent="0.35">
      <c r="H53" s="6" t="s">
        <v>36</v>
      </c>
      <c r="I53" s="4">
        <f t="shared" ref="I53:S53" si="6">AVERAGE(I31:I51)</f>
        <v>0.82890873015873012</v>
      </c>
      <c r="J53" s="4">
        <f t="shared" si="6"/>
        <v>65.5656746031746</v>
      </c>
      <c r="K53" s="4">
        <f t="shared" si="6"/>
        <v>1.7710128495842783</v>
      </c>
      <c r="L53" s="4">
        <f t="shared" si="6"/>
        <v>741.06120301734677</v>
      </c>
      <c r="M53" s="4">
        <f t="shared" si="6"/>
        <v>23.511238832199545</v>
      </c>
      <c r="N53" s="4">
        <f t="shared" si="6"/>
        <v>61902.131010373436</v>
      </c>
      <c r="O53" s="4">
        <f t="shared" si="6"/>
        <v>5.7619047619047619</v>
      </c>
      <c r="P53" s="4">
        <f t="shared" si="6"/>
        <v>0.57619047619047614</v>
      </c>
      <c r="Q53" s="4">
        <f t="shared" si="6"/>
        <v>1987.9848492105264</v>
      </c>
      <c r="R53" s="4">
        <f t="shared" si="6"/>
        <v>139911.59781100001</v>
      </c>
      <c r="S53" s="4">
        <f t="shared" si="6"/>
        <v>0.35262472915674126</v>
      </c>
    </row>
    <row r="54" spans="1:19" x14ac:dyDescent="0.35">
      <c r="H54" s="8" t="s">
        <v>37</v>
      </c>
      <c r="I54" s="9">
        <f t="shared" ref="I54:S54" si="7">STDEVA(I31:I51)</f>
        <v>0.32735287185488432</v>
      </c>
      <c r="J54" s="9">
        <f t="shared" si="7"/>
        <v>9.8531597750172129</v>
      </c>
      <c r="K54" s="9">
        <f t="shared" si="7"/>
        <v>0.59518325813792472</v>
      </c>
      <c r="L54" s="9">
        <f t="shared" si="7"/>
        <v>121.21522032772104</v>
      </c>
      <c r="M54" s="9">
        <f t="shared" si="7"/>
        <v>3.1538700068162338</v>
      </c>
      <c r="N54" s="9">
        <f t="shared" si="7"/>
        <v>25524.891793614959</v>
      </c>
      <c r="O54" s="9">
        <f t="shared" si="7"/>
        <v>3.9862860146352008</v>
      </c>
      <c r="P54" s="9">
        <f t="shared" si="7"/>
        <v>0.39862860146352008</v>
      </c>
      <c r="Q54" s="9">
        <f t="shared" si="7"/>
        <v>488.15838637319172</v>
      </c>
      <c r="R54" s="9">
        <f t="shared" si="7"/>
        <v>126337.4179172265</v>
      </c>
      <c r="S54" s="9">
        <f t="shared" si="7"/>
        <v>0.24527748768300212</v>
      </c>
    </row>
    <row r="55" spans="1:19" x14ac:dyDescent="0.35">
      <c r="H55" s="6" t="s">
        <v>38</v>
      </c>
      <c r="I55" s="4">
        <f>I53-3*I54</f>
        <v>-0.15314988540592278</v>
      </c>
      <c r="J55" s="4">
        <f t="shared" ref="J55:S55" si="8">J53-3*J54</f>
        <v>36.006195278122959</v>
      </c>
      <c r="K55" s="4">
        <f t="shared" si="8"/>
        <v>-1.4536924829495756E-2</v>
      </c>
      <c r="L55" s="4">
        <f t="shared" si="8"/>
        <v>377.41554203418366</v>
      </c>
      <c r="M55" s="4">
        <f t="shared" si="8"/>
        <v>14.049628811750845</v>
      </c>
      <c r="N55" s="4">
        <f t="shared" si="8"/>
        <v>-14672.544370471449</v>
      </c>
      <c r="O55" s="4">
        <f t="shared" si="8"/>
        <v>-6.1969532820008402</v>
      </c>
      <c r="P55" s="4">
        <f t="shared" si="8"/>
        <v>-0.61969532820008411</v>
      </c>
      <c r="Q55" s="4">
        <f t="shared" si="8"/>
        <v>523.50969009095115</v>
      </c>
      <c r="R55" s="4">
        <f t="shared" si="8"/>
        <v>-239100.65594067948</v>
      </c>
      <c r="S55" s="4">
        <f t="shared" si="8"/>
        <v>-0.38320773389226503</v>
      </c>
    </row>
    <row r="56" spans="1:19" x14ac:dyDescent="0.35">
      <c r="H56" s="6" t="s">
        <v>39</v>
      </c>
      <c r="I56" s="4">
        <f>I53+3*I54</f>
        <v>1.810967345723383</v>
      </c>
      <c r="J56" s="4">
        <f t="shared" ref="J56:S56" si="9">J53+3*J54</f>
        <v>95.12515392822624</v>
      </c>
      <c r="K56" s="4">
        <f t="shared" si="9"/>
        <v>3.5565626239980523</v>
      </c>
      <c r="L56" s="4">
        <f t="shared" si="9"/>
        <v>1104.70686400051</v>
      </c>
      <c r="M56" s="4">
        <f t="shared" si="9"/>
        <v>32.972848852648248</v>
      </c>
      <c r="N56" s="4">
        <f t="shared" si="9"/>
        <v>138476.80639121833</v>
      </c>
      <c r="O56" s="4">
        <f t="shared" si="9"/>
        <v>17.720762805810363</v>
      </c>
      <c r="P56" s="4">
        <f t="shared" si="9"/>
        <v>1.7720762805810364</v>
      </c>
      <c r="Q56" s="4">
        <f t="shared" si="9"/>
        <v>3452.4600083301016</v>
      </c>
      <c r="R56" s="4">
        <f t="shared" si="9"/>
        <v>518923.85156267951</v>
      </c>
      <c r="S56" s="4">
        <f t="shared" si="9"/>
        <v>1.0884571922057475</v>
      </c>
    </row>
    <row r="57" spans="1:19" x14ac:dyDescent="0.35"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x14ac:dyDescent="0.35">
      <c r="A58" t="s">
        <v>19</v>
      </c>
      <c r="B58" t="s">
        <v>55</v>
      </c>
      <c r="C58">
        <v>76</v>
      </c>
      <c r="D58">
        <v>30</v>
      </c>
      <c r="E58">
        <v>38</v>
      </c>
      <c r="F58">
        <v>30000</v>
      </c>
      <c r="G58">
        <v>2309</v>
      </c>
      <c r="H58" s="3" t="s">
        <v>52</v>
      </c>
      <c r="I58" s="4">
        <v>3.500083333333333</v>
      </c>
      <c r="J58" s="4">
        <v>31.386916666666664</v>
      </c>
      <c r="K58" s="4">
        <v>4.0249999999999995</v>
      </c>
      <c r="L58" s="4">
        <v>1064.4871457500001</v>
      </c>
      <c r="M58" s="4">
        <v>39.185416666666669</v>
      </c>
      <c r="N58" s="4">
        <v>25504.345562000002</v>
      </c>
      <c r="O58" s="4">
        <v>15</v>
      </c>
      <c r="P58" s="4">
        <v>1.5</v>
      </c>
      <c r="Q58" s="4">
        <v>3913.4533329999995</v>
      </c>
      <c r="R58" s="4">
        <v>34951.428571000004</v>
      </c>
      <c r="S58" s="4">
        <v>0.48454042948847936</v>
      </c>
    </row>
    <row r="59" spans="1:19" x14ac:dyDescent="0.35">
      <c r="A59" s="10" t="s">
        <v>19</v>
      </c>
      <c r="B59" s="10" t="s">
        <v>55</v>
      </c>
      <c r="C59" s="10">
        <v>76</v>
      </c>
      <c r="D59" s="10">
        <v>30</v>
      </c>
      <c r="E59" s="10">
        <v>39</v>
      </c>
      <c r="F59" s="10">
        <v>20000</v>
      </c>
      <c r="G59" s="10">
        <v>2311</v>
      </c>
      <c r="H59" s="11" t="s">
        <v>20</v>
      </c>
      <c r="I59" s="4">
        <v>2.1991666666666663</v>
      </c>
      <c r="J59" s="4">
        <v>61.909833333333346</v>
      </c>
      <c r="K59" s="4">
        <v>2.8874999999999997</v>
      </c>
      <c r="L59" s="4">
        <v>836.94892500000014</v>
      </c>
      <c r="M59" s="4">
        <v>36.035000000000004</v>
      </c>
      <c r="N59" s="4">
        <v>34675.203050625001</v>
      </c>
      <c r="O59" s="4">
        <v>12</v>
      </c>
      <c r="P59" s="4">
        <v>1.1999999999999997</v>
      </c>
      <c r="Q59" s="4">
        <v>1932.1749999999995</v>
      </c>
      <c r="R59" s="4">
        <v>46184.78181800001</v>
      </c>
      <c r="S59" s="4">
        <v>0.60643899516650812</v>
      </c>
    </row>
    <row r="60" spans="1:19" x14ac:dyDescent="0.35">
      <c r="A60" s="10" t="s">
        <v>19</v>
      </c>
      <c r="B60" s="10" t="s">
        <v>55</v>
      </c>
      <c r="C60" s="10">
        <v>76</v>
      </c>
      <c r="D60" s="10">
        <v>30</v>
      </c>
      <c r="E60" s="10">
        <v>39</v>
      </c>
      <c r="F60" s="10">
        <v>20000</v>
      </c>
      <c r="G60" s="10">
        <v>2311</v>
      </c>
      <c r="H60" s="11" t="s">
        <v>52</v>
      </c>
      <c r="I60" s="4">
        <v>1.0075833333333335</v>
      </c>
      <c r="J60" s="4">
        <v>56.616000000000007</v>
      </c>
      <c r="K60" s="4">
        <v>1.5555555555555556</v>
      </c>
      <c r="L60" s="4">
        <v>709.09923588888887</v>
      </c>
      <c r="M60" s="4">
        <v>36.623111111111115</v>
      </c>
      <c r="N60" s="4">
        <v>57002.227249555559</v>
      </c>
      <c r="O60" s="4">
        <v>11</v>
      </c>
      <c r="P60" s="4">
        <v>1.0999999999999999</v>
      </c>
      <c r="Q60" s="4">
        <v>1619.0363639999998</v>
      </c>
      <c r="R60" s="4">
        <v>45798.460000000014</v>
      </c>
      <c r="S60" s="4">
        <v>0.33095890620143731</v>
      </c>
    </row>
    <row r="61" spans="1:19" x14ac:dyDescent="0.35">
      <c r="A61" s="10" t="s">
        <v>19</v>
      </c>
      <c r="B61" s="10" t="s">
        <v>55</v>
      </c>
      <c r="C61" s="10">
        <v>76</v>
      </c>
      <c r="D61" s="10">
        <v>30</v>
      </c>
      <c r="E61" s="10">
        <v>39</v>
      </c>
      <c r="F61" s="10">
        <v>25000</v>
      </c>
      <c r="G61" s="10">
        <v>2311</v>
      </c>
      <c r="H61" s="11" t="s">
        <v>49</v>
      </c>
      <c r="I61" s="4">
        <v>2.7078333333333333</v>
      </c>
      <c r="J61" s="4">
        <v>48.568166666666663</v>
      </c>
      <c r="K61" s="4">
        <v>3.0454545454545454</v>
      </c>
      <c r="L61" s="4">
        <v>709.78055336363639</v>
      </c>
      <c r="M61" s="4">
        <v>32.770727272727271</v>
      </c>
      <c r="N61" s="4">
        <v>50308.786082909086</v>
      </c>
      <c r="O61" s="4">
        <v>15</v>
      </c>
      <c r="P61" s="4">
        <v>1.5</v>
      </c>
      <c r="Q61" s="4">
        <v>3362.893333</v>
      </c>
      <c r="R61" s="4">
        <v>39248.049999999996</v>
      </c>
      <c r="S61" s="4">
        <v>0.15535814273420859</v>
      </c>
    </row>
    <row r="62" spans="1:19" x14ac:dyDescent="0.35">
      <c r="A62" s="10" t="s">
        <v>19</v>
      </c>
      <c r="B62" t="s">
        <v>55</v>
      </c>
      <c r="C62" s="10">
        <v>76</v>
      </c>
      <c r="D62" s="10">
        <v>30</v>
      </c>
      <c r="E62" s="10">
        <v>39</v>
      </c>
      <c r="F62" s="10">
        <v>25000</v>
      </c>
      <c r="G62" s="10">
        <v>2311</v>
      </c>
      <c r="H62" s="11" t="s">
        <v>31</v>
      </c>
      <c r="I62" s="4">
        <v>2.8562499999999997</v>
      </c>
      <c r="J62" s="4">
        <v>28.780083333333334</v>
      </c>
      <c r="K62" s="4">
        <v>2.0545454545454547</v>
      </c>
      <c r="L62" s="4">
        <v>1068.9450317272729</v>
      </c>
      <c r="M62" s="4">
        <v>55.485000000000007</v>
      </c>
      <c r="N62" s="4">
        <v>26161.067908727273</v>
      </c>
      <c r="O62" s="4">
        <v>14</v>
      </c>
      <c r="P62" s="4">
        <v>1.4000000000000001</v>
      </c>
      <c r="Q62" s="4">
        <v>1958.0071429999991</v>
      </c>
      <c r="R62" s="4">
        <v>37555.761538000013</v>
      </c>
      <c r="S62" s="4">
        <v>0.28354344255466463</v>
      </c>
    </row>
    <row r="63" spans="1:19" x14ac:dyDescent="0.35">
      <c r="A63" t="s">
        <v>19</v>
      </c>
      <c r="B63" t="s">
        <v>55</v>
      </c>
      <c r="C63">
        <v>76</v>
      </c>
      <c r="D63">
        <v>30</v>
      </c>
      <c r="E63">
        <v>39</v>
      </c>
      <c r="F63">
        <v>25000</v>
      </c>
      <c r="G63">
        <v>2311</v>
      </c>
      <c r="H63" s="3" t="s">
        <v>33</v>
      </c>
      <c r="I63" s="4">
        <v>2.0965833333333328</v>
      </c>
      <c r="J63" s="4">
        <v>41.060916666666664</v>
      </c>
      <c r="K63" s="4">
        <v>2.4</v>
      </c>
      <c r="L63" s="4">
        <v>839.9368192999998</v>
      </c>
      <c r="M63" s="4">
        <v>38.157500000000006</v>
      </c>
      <c r="N63" s="4">
        <v>28306.888639699999</v>
      </c>
      <c r="O63" s="4">
        <v>15</v>
      </c>
      <c r="P63" s="4">
        <v>1.5</v>
      </c>
      <c r="Q63" s="4">
        <v>1873.3133329999994</v>
      </c>
      <c r="R63" s="4">
        <v>37415.314285999993</v>
      </c>
      <c r="S63" s="4">
        <v>0.13493696536601602</v>
      </c>
    </row>
    <row r="64" spans="1:19" x14ac:dyDescent="0.35">
      <c r="A64" t="s">
        <v>19</v>
      </c>
      <c r="B64" s="10" t="s">
        <v>55</v>
      </c>
      <c r="C64">
        <v>76</v>
      </c>
      <c r="D64">
        <v>30</v>
      </c>
      <c r="E64">
        <v>39</v>
      </c>
      <c r="F64">
        <v>30000</v>
      </c>
      <c r="G64">
        <v>2311</v>
      </c>
      <c r="H64" s="3" t="s">
        <v>32</v>
      </c>
      <c r="I64" s="4">
        <v>1.8680000000000003</v>
      </c>
      <c r="J64" s="4">
        <v>21.805166666666668</v>
      </c>
      <c r="K64" s="4">
        <v>1.4333333333333336</v>
      </c>
      <c r="L64" s="4">
        <v>1058.1326190833333</v>
      </c>
      <c r="M64" s="4">
        <v>49.028833333333331</v>
      </c>
      <c r="N64" s="4">
        <v>46340.905983500001</v>
      </c>
      <c r="O64" s="4">
        <v>14</v>
      </c>
      <c r="P64" s="4">
        <v>1.4000000000000001</v>
      </c>
      <c r="Q64" s="4">
        <v>1576.2999999999995</v>
      </c>
      <c r="R64" s="4">
        <v>38825.561538000002</v>
      </c>
      <c r="S64" s="4">
        <v>0.85181289353062606</v>
      </c>
    </row>
    <row r="65" spans="1:19" x14ac:dyDescent="0.35">
      <c r="A65" t="s">
        <v>19</v>
      </c>
      <c r="B65" t="s">
        <v>55</v>
      </c>
      <c r="C65">
        <v>76</v>
      </c>
      <c r="D65">
        <v>30</v>
      </c>
      <c r="E65">
        <v>39</v>
      </c>
      <c r="F65">
        <v>30000</v>
      </c>
      <c r="G65">
        <v>2311</v>
      </c>
      <c r="H65" s="3" t="s">
        <v>34</v>
      </c>
      <c r="I65" s="4">
        <v>2.9260833333333331</v>
      </c>
      <c r="J65" s="4">
        <v>29.89758333333333</v>
      </c>
      <c r="K65" s="4">
        <v>2.6636363636363636</v>
      </c>
      <c r="L65" s="4">
        <v>1091.0610034545455</v>
      </c>
      <c r="M65" s="4">
        <v>45.742000000000012</v>
      </c>
      <c r="N65" s="4">
        <v>22049.787659545455</v>
      </c>
      <c r="O65" s="4">
        <v>13</v>
      </c>
      <c r="P65" s="4">
        <v>1.3000000000000003</v>
      </c>
      <c r="Q65" s="4">
        <v>2325.9692309999996</v>
      </c>
      <c r="R65" s="4">
        <v>30375.674999999992</v>
      </c>
      <c r="S65" s="4">
        <v>0.30472556351434482</v>
      </c>
    </row>
    <row r="66" spans="1:19" x14ac:dyDescent="0.35">
      <c r="A66" t="s">
        <v>19</v>
      </c>
      <c r="B66" s="10" t="s">
        <v>55</v>
      </c>
      <c r="C66">
        <v>76</v>
      </c>
      <c r="D66">
        <v>30</v>
      </c>
      <c r="E66">
        <v>40</v>
      </c>
      <c r="F66">
        <v>20000</v>
      </c>
      <c r="G66">
        <v>2312</v>
      </c>
      <c r="H66" s="3" t="s">
        <v>20</v>
      </c>
      <c r="I66" s="4">
        <v>1.3219999999999998</v>
      </c>
      <c r="J66" s="4">
        <v>57.63416666666668</v>
      </c>
      <c r="K66" s="4">
        <v>1.7999999999999998</v>
      </c>
      <c r="L66" s="4">
        <v>647.77910977777776</v>
      </c>
      <c r="M66" s="4">
        <v>30.164111111111115</v>
      </c>
      <c r="N66" s="4">
        <v>47025.553466333331</v>
      </c>
      <c r="O66" s="4">
        <v>19</v>
      </c>
      <c r="P66" s="4">
        <v>1.8999999999999997</v>
      </c>
      <c r="Q66" s="4">
        <v>1288.3263160000004</v>
      </c>
      <c r="R66" s="4">
        <v>30446.338889000002</v>
      </c>
      <c r="S66" s="4">
        <v>0.19437058689117923</v>
      </c>
    </row>
    <row r="67" spans="1:19" x14ac:dyDescent="0.35">
      <c r="A67" t="s">
        <v>19</v>
      </c>
      <c r="B67" t="s">
        <v>55</v>
      </c>
      <c r="C67">
        <v>76</v>
      </c>
      <c r="D67">
        <v>30</v>
      </c>
      <c r="E67">
        <v>40</v>
      </c>
      <c r="F67">
        <v>20000</v>
      </c>
      <c r="G67">
        <v>2312</v>
      </c>
      <c r="H67" s="3" t="s">
        <v>49</v>
      </c>
      <c r="I67" s="4">
        <v>0.59491666666666665</v>
      </c>
      <c r="J67" s="4">
        <v>66.946333333333328</v>
      </c>
      <c r="K67" s="4">
        <v>1.2999999999999998</v>
      </c>
      <c r="L67" s="4">
        <v>459.78647566666666</v>
      </c>
      <c r="M67" s="4">
        <v>25.589555555555556</v>
      </c>
      <c r="N67" s="4">
        <v>74014.016568444466</v>
      </c>
      <c r="O67" s="4">
        <v>8</v>
      </c>
      <c r="P67" s="4">
        <v>0.79999999999999993</v>
      </c>
      <c r="Q67" s="4">
        <v>1232.0499999999997</v>
      </c>
      <c r="R67" s="4">
        <v>74225.01428600002</v>
      </c>
      <c r="S67" s="4">
        <v>0.65549172895537644</v>
      </c>
    </row>
    <row r="68" spans="1:19" x14ac:dyDescent="0.35">
      <c r="A68" t="s">
        <v>19</v>
      </c>
      <c r="B68" t="s">
        <v>55</v>
      </c>
      <c r="C68">
        <v>76</v>
      </c>
      <c r="D68">
        <v>30</v>
      </c>
      <c r="E68">
        <v>40</v>
      </c>
      <c r="F68">
        <v>20000</v>
      </c>
      <c r="G68">
        <v>2312</v>
      </c>
      <c r="H68" s="3" t="s">
        <v>52</v>
      </c>
      <c r="I68" s="4">
        <v>1.3991666666666667</v>
      </c>
      <c r="J68" s="4">
        <v>53.989250000000006</v>
      </c>
      <c r="K68" s="4">
        <v>1.85</v>
      </c>
      <c r="L68" s="4">
        <v>668.98828609999998</v>
      </c>
      <c r="M68" s="4">
        <v>43.587400000000009</v>
      </c>
      <c r="N68" s="4">
        <v>45180.864545899996</v>
      </c>
      <c r="O68" s="4">
        <v>10</v>
      </c>
      <c r="P68" s="4">
        <v>1</v>
      </c>
      <c r="Q68" s="4">
        <v>1349.91</v>
      </c>
      <c r="R68" s="4">
        <v>57510.888889000016</v>
      </c>
      <c r="S68" s="4">
        <v>0.41885677901846086</v>
      </c>
    </row>
    <row r="69" spans="1:19" x14ac:dyDescent="0.35">
      <c r="A69" t="s">
        <v>19</v>
      </c>
      <c r="B69" t="s">
        <v>55</v>
      </c>
      <c r="C69">
        <v>76</v>
      </c>
      <c r="D69">
        <v>30</v>
      </c>
      <c r="E69">
        <v>40</v>
      </c>
      <c r="F69">
        <v>20000</v>
      </c>
      <c r="G69">
        <v>2312</v>
      </c>
      <c r="H69" s="3" t="s">
        <v>53</v>
      </c>
      <c r="I69" s="4">
        <v>3.3134166666666665</v>
      </c>
      <c r="J69" s="4">
        <v>51.910333333333341</v>
      </c>
      <c r="K69" s="4">
        <v>4.2363636363636363</v>
      </c>
      <c r="L69" s="4">
        <v>1017.0065942727273</v>
      </c>
      <c r="M69" s="4">
        <v>26.564363636363634</v>
      </c>
      <c r="N69" s="4">
        <v>33573.377189545456</v>
      </c>
      <c r="O69" s="4">
        <v>20</v>
      </c>
      <c r="P69" s="4">
        <v>2</v>
      </c>
      <c r="Q69" s="4">
        <v>4795.5250000000005</v>
      </c>
      <c r="R69" s="4">
        <v>25864.478947</v>
      </c>
      <c r="S69" s="4">
        <v>0.56151546697560151</v>
      </c>
    </row>
    <row r="70" spans="1:19" x14ac:dyDescent="0.35">
      <c r="A70" t="s">
        <v>19</v>
      </c>
      <c r="B70" t="s">
        <v>55</v>
      </c>
      <c r="C70">
        <v>76</v>
      </c>
      <c r="D70">
        <v>30</v>
      </c>
      <c r="E70">
        <v>40</v>
      </c>
      <c r="F70">
        <v>25000</v>
      </c>
      <c r="G70">
        <v>2312</v>
      </c>
      <c r="H70" s="3" t="s">
        <v>31</v>
      </c>
      <c r="I70" s="4">
        <v>1.3146666666666667</v>
      </c>
      <c r="J70" s="4">
        <v>58.940499999999993</v>
      </c>
      <c r="K70" s="4">
        <v>1.75</v>
      </c>
      <c r="L70" s="4">
        <v>750.46714637500008</v>
      </c>
      <c r="M70" s="4">
        <v>47.3645</v>
      </c>
      <c r="N70" s="4">
        <v>37257.799161750001</v>
      </c>
      <c r="O70" s="4">
        <v>14</v>
      </c>
      <c r="P70" s="4">
        <v>1.4000000000000001</v>
      </c>
      <c r="Q70" s="4">
        <v>1195.442857</v>
      </c>
      <c r="R70" s="4">
        <v>42934.230769000009</v>
      </c>
      <c r="S70" s="4">
        <v>0.15586670755017354</v>
      </c>
    </row>
    <row r="71" spans="1:19" x14ac:dyDescent="0.35">
      <c r="A71" t="s">
        <v>19</v>
      </c>
      <c r="B71" t="s">
        <v>55</v>
      </c>
      <c r="C71">
        <v>76</v>
      </c>
      <c r="D71">
        <v>30</v>
      </c>
      <c r="E71">
        <v>40</v>
      </c>
      <c r="F71">
        <v>25000</v>
      </c>
      <c r="G71">
        <v>2312</v>
      </c>
      <c r="H71" s="3" t="s">
        <v>32</v>
      </c>
      <c r="I71" s="4">
        <v>1.0556666666666668</v>
      </c>
      <c r="J71" s="4">
        <v>41.944750000000006</v>
      </c>
      <c r="K71" s="4">
        <v>1.4599999999999997</v>
      </c>
      <c r="L71" s="4">
        <v>671.36802049999994</v>
      </c>
      <c r="M71" s="4">
        <v>45.349599999999995</v>
      </c>
      <c r="N71" s="4">
        <v>46648.408343999996</v>
      </c>
      <c r="O71" s="4">
        <v>11</v>
      </c>
      <c r="P71" s="4">
        <v>1.0999999999999999</v>
      </c>
      <c r="Q71" s="4">
        <v>1347.3545449999999</v>
      </c>
      <c r="R71" s="4">
        <v>53208.589999999975</v>
      </c>
      <c r="S71" s="4">
        <v>7.1264412469266E-2</v>
      </c>
    </row>
    <row r="72" spans="1:19" x14ac:dyDescent="0.35">
      <c r="A72" t="s">
        <v>19</v>
      </c>
      <c r="B72" t="s">
        <v>55</v>
      </c>
      <c r="C72">
        <v>76</v>
      </c>
      <c r="D72">
        <v>30</v>
      </c>
      <c r="E72">
        <v>40</v>
      </c>
      <c r="F72">
        <v>25000</v>
      </c>
      <c r="G72">
        <v>2312</v>
      </c>
      <c r="H72" s="3" t="s">
        <v>33</v>
      </c>
      <c r="I72" s="4">
        <v>1.9662500000000003</v>
      </c>
      <c r="J72" s="4">
        <v>38.076500000000003</v>
      </c>
      <c r="K72" s="4">
        <v>1.875</v>
      </c>
      <c r="L72" s="4">
        <v>732.24255200000005</v>
      </c>
      <c r="M72" s="4">
        <v>46.856999999999999</v>
      </c>
      <c r="N72" s="4">
        <v>59652.873852249999</v>
      </c>
      <c r="O72" s="4">
        <v>10</v>
      </c>
      <c r="P72" s="4">
        <v>1</v>
      </c>
      <c r="Q72" s="4">
        <v>1787.1899999999998</v>
      </c>
      <c r="R72" s="4">
        <v>59466.433332999972</v>
      </c>
      <c r="S72" s="4">
        <v>0.16844646863663107</v>
      </c>
    </row>
    <row r="73" spans="1:19" x14ac:dyDescent="0.35">
      <c r="A73" s="1" t="s">
        <v>19</v>
      </c>
      <c r="B73" s="1" t="s">
        <v>55</v>
      </c>
      <c r="C73" s="1">
        <v>76</v>
      </c>
      <c r="D73" s="1">
        <v>30</v>
      </c>
      <c r="E73" s="1">
        <v>40</v>
      </c>
      <c r="F73" s="1">
        <v>25000</v>
      </c>
      <c r="G73" s="1">
        <v>2312</v>
      </c>
      <c r="H73" s="2" t="s">
        <v>34</v>
      </c>
      <c r="I73" s="5">
        <v>2.7417500000000001</v>
      </c>
      <c r="J73" s="5">
        <v>34.450333333333326</v>
      </c>
      <c r="K73" s="5">
        <v>3.0727272727272723</v>
      </c>
      <c r="L73" s="5">
        <v>836.29714545454556</v>
      </c>
      <c r="M73" s="5">
        <v>41.773636363636363</v>
      </c>
      <c r="N73" s="5">
        <v>23611.523108090907</v>
      </c>
      <c r="O73" s="5">
        <v>19</v>
      </c>
      <c r="P73" s="5">
        <v>1.8999999999999997</v>
      </c>
      <c r="Q73" s="5">
        <v>2131.4421050000005</v>
      </c>
      <c r="R73" s="5">
        <v>29466.788889000003</v>
      </c>
      <c r="S73" s="5">
        <v>0.30397239139036636</v>
      </c>
    </row>
    <row r="74" spans="1:19" x14ac:dyDescent="0.35">
      <c r="H74" s="6" t="s">
        <v>35</v>
      </c>
      <c r="I74">
        <f t="shared" ref="I74:S74" si="10">COUNT(I58:I73)</f>
        <v>16</v>
      </c>
      <c r="J74">
        <f t="shared" si="10"/>
        <v>16</v>
      </c>
      <c r="K74">
        <f t="shared" si="10"/>
        <v>16</v>
      </c>
      <c r="L74">
        <f t="shared" si="10"/>
        <v>16</v>
      </c>
      <c r="M74">
        <f t="shared" si="10"/>
        <v>16</v>
      </c>
      <c r="N74">
        <f t="shared" si="10"/>
        <v>16</v>
      </c>
      <c r="O74">
        <f t="shared" si="10"/>
        <v>16</v>
      </c>
      <c r="P74">
        <f t="shared" si="10"/>
        <v>16</v>
      </c>
      <c r="Q74">
        <f t="shared" si="10"/>
        <v>16</v>
      </c>
      <c r="R74">
        <f t="shared" si="10"/>
        <v>16</v>
      </c>
      <c r="S74">
        <f t="shared" si="10"/>
        <v>16</v>
      </c>
    </row>
    <row r="75" spans="1:19" x14ac:dyDescent="0.35">
      <c r="H75" s="6" t="s">
        <v>36</v>
      </c>
      <c r="I75" s="4">
        <f t="shared" ref="I75:S75" si="11">AVERAGE(I58:I73)</f>
        <v>2.0543385416666666</v>
      </c>
      <c r="J75" s="4">
        <f t="shared" si="11"/>
        <v>45.244802083333333</v>
      </c>
      <c r="K75" s="4">
        <f t="shared" si="11"/>
        <v>2.3380697601010101</v>
      </c>
      <c r="L75" s="4">
        <f t="shared" si="11"/>
        <v>822.6454164821497</v>
      </c>
      <c r="M75" s="4">
        <f t="shared" si="11"/>
        <v>40.017359690656562</v>
      </c>
      <c r="N75" s="4">
        <f t="shared" si="11"/>
        <v>41082.101773304777</v>
      </c>
      <c r="O75" s="4">
        <f>AVERAGE(O58:O73)</f>
        <v>13.75</v>
      </c>
      <c r="P75" s="4">
        <f t="shared" si="11"/>
        <v>1.375</v>
      </c>
      <c r="Q75" s="4">
        <f t="shared" si="11"/>
        <v>2105.5242849999995</v>
      </c>
      <c r="R75" s="4">
        <f t="shared" si="11"/>
        <v>42717.362297062493</v>
      </c>
      <c r="S75" s="4">
        <f t="shared" si="11"/>
        <v>0.35513124252770878</v>
      </c>
    </row>
    <row r="76" spans="1:19" x14ac:dyDescent="0.35">
      <c r="H76" s="8" t="s">
        <v>37</v>
      </c>
      <c r="I76" s="9">
        <f t="shared" ref="I76:S76" si="12">STDEVA(I58:I73)</f>
        <v>0.88614997605577861</v>
      </c>
      <c r="J76" s="9">
        <f t="shared" si="12"/>
        <v>13.651309403953789</v>
      </c>
      <c r="K76" s="9">
        <f t="shared" si="12"/>
        <v>0.90733747394078557</v>
      </c>
      <c r="L76" s="9">
        <f t="shared" si="12"/>
        <v>188.48025289069867</v>
      </c>
      <c r="M76" s="9">
        <f t="shared" si="12"/>
        <v>8.4400862418452061</v>
      </c>
      <c r="N76" s="9">
        <f t="shared" si="12"/>
        <v>14802.577360817477</v>
      </c>
      <c r="O76" s="9">
        <f t="shared" si="12"/>
        <v>3.4544657088084305</v>
      </c>
      <c r="P76" s="9">
        <f t="shared" si="12"/>
        <v>0.34544657088084296</v>
      </c>
      <c r="Q76" s="9">
        <f t="shared" si="12"/>
        <v>1041.2674021260689</v>
      </c>
      <c r="R76" s="9">
        <f t="shared" si="12"/>
        <v>12983.269829716462</v>
      </c>
      <c r="S76" s="9">
        <f t="shared" si="12"/>
        <v>0.22266725735047652</v>
      </c>
    </row>
    <row r="77" spans="1:19" x14ac:dyDescent="0.35">
      <c r="H77" s="6" t="s">
        <v>38</v>
      </c>
      <c r="I77" s="4">
        <f>I75-3*I76</f>
        <v>-0.60411138650066931</v>
      </c>
      <c r="J77" s="4">
        <f t="shared" ref="J77:S77" si="13">J75-3*J76</f>
        <v>4.2908738714719661</v>
      </c>
      <c r="K77" s="4">
        <f t="shared" si="13"/>
        <v>-0.38394266172134683</v>
      </c>
      <c r="L77" s="4">
        <f t="shared" si="13"/>
        <v>257.20465781005373</v>
      </c>
      <c r="M77" s="4">
        <f t="shared" si="13"/>
        <v>14.697100965120946</v>
      </c>
      <c r="N77" s="4">
        <f t="shared" si="13"/>
        <v>-3325.6303091476511</v>
      </c>
      <c r="O77" s="4">
        <f t="shared" si="13"/>
        <v>3.3866028735747093</v>
      </c>
      <c r="P77" s="4">
        <f t="shared" si="13"/>
        <v>0.33866028735747111</v>
      </c>
      <c r="Q77" s="4">
        <f t="shared" si="13"/>
        <v>-1018.2779213782069</v>
      </c>
      <c r="R77" s="4">
        <f t="shared" si="13"/>
        <v>3767.5528079131036</v>
      </c>
      <c r="S77" s="4">
        <f t="shared" si="13"/>
        <v>-0.31287052952372074</v>
      </c>
    </row>
    <row r="78" spans="1:19" x14ac:dyDescent="0.35">
      <c r="H78" s="6" t="s">
        <v>39</v>
      </c>
      <c r="I78" s="4">
        <f>I75+3*I76</f>
        <v>4.7127884698340026</v>
      </c>
      <c r="J78" s="4">
        <f t="shared" ref="J78:S78" si="14">J75+3*J76</f>
        <v>86.198730295194707</v>
      </c>
      <c r="K78" s="4">
        <f t="shared" si="14"/>
        <v>5.0600821819233666</v>
      </c>
      <c r="L78" s="4">
        <f t="shared" si="14"/>
        <v>1388.0861751542457</v>
      </c>
      <c r="M78" s="4">
        <f t="shared" si="14"/>
        <v>65.337618416192186</v>
      </c>
      <c r="N78" s="4">
        <f t="shared" si="14"/>
        <v>85489.833855757199</v>
      </c>
      <c r="O78" s="4">
        <f t="shared" si="14"/>
        <v>24.113397126425291</v>
      </c>
      <c r="P78" s="4">
        <f t="shared" si="14"/>
        <v>2.4113397126425289</v>
      </c>
      <c r="Q78" s="4">
        <f t="shared" si="14"/>
        <v>5229.3264913782059</v>
      </c>
      <c r="R78" s="4">
        <f t="shared" si="14"/>
        <v>81667.171786211882</v>
      </c>
      <c r="S78" s="4">
        <f t="shared" si="14"/>
        <v>1.0231330145791384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A86D-8609-4550-B427-2AFD889C2FE4}">
  <dimension ref="A1:S65"/>
  <sheetViews>
    <sheetView workbookViewId="0">
      <selection sqref="A1:XFD1048576"/>
    </sheetView>
  </sheetViews>
  <sheetFormatPr defaultRowHeight="14.5" x14ac:dyDescent="0.35"/>
  <cols>
    <col min="2" max="3" width="9.90625" bestFit="1" customWidth="1"/>
    <col min="8" max="8" width="8.7265625" style="3"/>
    <col min="9" max="9" width="8.90625" bestFit="1" customWidth="1"/>
    <col min="10" max="10" width="9.36328125" bestFit="1" customWidth="1"/>
    <col min="11" max="11" width="9" bestFit="1" customWidth="1"/>
    <col min="12" max="12" width="9.36328125" bestFit="1" customWidth="1"/>
    <col min="13" max="13" width="9" bestFit="1" customWidth="1"/>
    <col min="14" max="14" width="12.36328125" bestFit="1" customWidth="1"/>
    <col min="15" max="16" width="9" bestFit="1" customWidth="1"/>
    <col min="17" max="17" width="10.36328125" bestFit="1" customWidth="1"/>
    <col min="18" max="18" width="12.36328125" bestFit="1" customWidth="1"/>
  </cols>
  <sheetData>
    <row r="1" spans="1:19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10" t="s">
        <v>19</v>
      </c>
      <c r="B2" s="10" t="s">
        <v>56</v>
      </c>
      <c r="C2" s="10">
        <v>70</v>
      </c>
      <c r="D2" s="10">
        <v>14</v>
      </c>
      <c r="E2" s="10">
        <v>37</v>
      </c>
      <c r="F2" s="10">
        <v>25000</v>
      </c>
      <c r="G2" s="10">
        <v>2307</v>
      </c>
      <c r="H2" s="11" t="s">
        <v>50</v>
      </c>
      <c r="I2" s="4">
        <v>0.89458333333333362</v>
      </c>
      <c r="J2" s="4">
        <v>98.455416666666679</v>
      </c>
      <c r="K2" s="4">
        <v>2.0499999999999998</v>
      </c>
      <c r="L2" s="4">
        <v>589.73903500000006</v>
      </c>
      <c r="M2" s="4">
        <v>10.4375</v>
      </c>
      <c r="N2" s="4">
        <v>137190.5666665</v>
      </c>
      <c r="O2" s="4">
        <v>0</v>
      </c>
      <c r="P2" s="4">
        <v>0</v>
      </c>
      <c r="Q2" s="4"/>
      <c r="R2" s="4"/>
      <c r="S2" s="4"/>
    </row>
    <row r="3" spans="1:19" x14ac:dyDescent="0.35">
      <c r="A3" s="10" t="s">
        <v>19</v>
      </c>
      <c r="B3" s="10" t="s">
        <v>56</v>
      </c>
      <c r="C3" s="10">
        <v>70</v>
      </c>
      <c r="D3" s="10">
        <v>14</v>
      </c>
      <c r="E3" s="10">
        <v>37</v>
      </c>
      <c r="F3" s="10">
        <v>25000</v>
      </c>
      <c r="G3" s="10">
        <v>2307</v>
      </c>
      <c r="H3" s="11" t="s">
        <v>47</v>
      </c>
      <c r="I3" s="4">
        <v>0.36691666666666672</v>
      </c>
      <c r="J3" s="4">
        <v>99.947749999999999</v>
      </c>
      <c r="K3" s="4"/>
      <c r="L3" s="4"/>
      <c r="M3" s="4"/>
      <c r="N3" s="4"/>
      <c r="O3" s="4">
        <v>0</v>
      </c>
      <c r="P3" s="4">
        <v>0</v>
      </c>
      <c r="Q3" s="4"/>
      <c r="R3" s="4"/>
      <c r="S3" s="4"/>
    </row>
    <row r="4" spans="1:19" x14ac:dyDescent="0.35">
      <c r="A4" s="10" t="s">
        <v>19</v>
      </c>
      <c r="B4" s="10" t="s">
        <v>56</v>
      </c>
      <c r="C4" s="10">
        <v>70</v>
      </c>
      <c r="D4" s="10">
        <v>14</v>
      </c>
      <c r="E4" s="10">
        <v>37</v>
      </c>
      <c r="F4" s="10">
        <v>30000</v>
      </c>
      <c r="G4" s="10">
        <v>2307</v>
      </c>
      <c r="H4" s="11" t="s">
        <v>46</v>
      </c>
      <c r="I4" s="4">
        <v>0.38374999999999998</v>
      </c>
      <c r="J4" s="4">
        <v>100</v>
      </c>
      <c r="K4" s="4"/>
      <c r="L4" s="4"/>
      <c r="M4" s="4"/>
      <c r="N4" s="4"/>
      <c r="O4" s="4">
        <v>0</v>
      </c>
      <c r="P4" s="4">
        <v>0</v>
      </c>
      <c r="Q4" s="4"/>
      <c r="R4" s="4"/>
      <c r="S4" s="4"/>
    </row>
    <row r="5" spans="1:19" x14ac:dyDescent="0.35">
      <c r="A5" s="10" t="s">
        <v>19</v>
      </c>
      <c r="B5" s="10" t="s">
        <v>56</v>
      </c>
      <c r="C5" s="10">
        <v>70</v>
      </c>
      <c r="D5" s="10">
        <v>14</v>
      </c>
      <c r="E5" s="10">
        <v>37</v>
      </c>
      <c r="F5" s="10">
        <v>30000</v>
      </c>
      <c r="G5" s="10">
        <v>2307</v>
      </c>
      <c r="H5" s="11" t="s">
        <v>48</v>
      </c>
      <c r="I5" s="4">
        <v>0.51775000000000004</v>
      </c>
      <c r="J5" s="4">
        <v>97.239166666666662</v>
      </c>
      <c r="K5" s="4">
        <v>2.4499999999999997</v>
      </c>
      <c r="L5" s="4">
        <v>449.88948149999999</v>
      </c>
      <c r="M5" s="4">
        <v>16.203500000000002</v>
      </c>
      <c r="N5" s="4">
        <v>17434.176650999998</v>
      </c>
      <c r="O5" s="4">
        <v>0</v>
      </c>
      <c r="P5" s="4">
        <v>0</v>
      </c>
      <c r="Q5" s="4"/>
      <c r="R5" s="4"/>
      <c r="S5" s="4"/>
    </row>
    <row r="6" spans="1:19" x14ac:dyDescent="0.35">
      <c r="A6" s="10" t="s">
        <v>19</v>
      </c>
      <c r="B6" s="10" t="s">
        <v>56</v>
      </c>
      <c r="C6" s="10">
        <v>70</v>
      </c>
      <c r="D6" s="10">
        <v>14</v>
      </c>
      <c r="E6" s="10">
        <v>37</v>
      </c>
      <c r="F6" s="10">
        <v>30000</v>
      </c>
      <c r="G6" s="10">
        <v>2307</v>
      </c>
      <c r="H6" s="11" t="s">
        <v>49</v>
      </c>
      <c r="I6" s="4">
        <v>0.58274999999999999</v>
      </c>
      <c r="J6" s="4">
        <v>99.4465</v>
      </c>
      <c r="K6" s="4">
        <v>0.9</v>
      </c>
      <c r="L6" s="4">
        <v>452.66461549999997</v>
      </c>
      <c r="M6" s="4">
        <v>8.6209999999999987</v>
      </c>
      <c r="N6" s="4">
        <v>92675.531110999989</v>
      </c>
      <c r="O6" s="4">
        <v>0</v>
      </c>
      <c r="P6" s="4">
        <v>0</v>
      </c>
      <c r="Q6" s="4"/>
      <c r="R6" s="4"/>
      <c r="S6" s="4"/>
    </row>
    <row r="7" spans="1:19" x14ac:dyDescent="0.35">
      <c r="A7" s="10" t="s">
        <v>19</v>
      </c>
      <c r="B7" s="10" t="s">
        <v>56</v>
      </c>
      <c r="C7" s="10">
        <v>70</v>
      </c>
      <c r="D7" s="10">
        <v>14</v>
      </c>
      <c r="E7" s="10">
        <v>37</v>
      </c>
      <c r="F7" s="10">
        <v>30000</v>
      </c>
      <c r="G7" s="10">
        <v>2307</v>
      </c>
      <c r="H7" s="11" t="s">
        <v>53</v>
      </c>
      <c r="I7" s="4">
        <v>0.38674999999999998</v>
      </c>
      <c r="J7" s="4">
        <v>100</v>
      </c>
      <c r="K7" s="4"/>
      <c r="L7" s="4"/>
      <c r="M7" s="4"/>
      <c r="N7" s="4"/>
      <c r="O7" s="4">
        <v>0</v>
      </c>
      <c r="P7" s="4">
        <v>0</v>
      </c>
      <c r="Q7" s="4"/>
      <c r="R7" s="4"/>
      <c r="S7" s="4"/>
    </row>
    <row r="8" spans="1:19" x14ac:dyDescent="0.35">
      <c r="A8" s="10" t="s">
        <v>19</v>
      </c>
      <c r="B8" s="10" t="s">
        <v>56</v>
      </c>
      <c r="C8" s="10">
        <v>70</v>
      </c>
      <c r="D8" s="10">
        <v>14</v>
      </c>
      <c r="E8" s="10">
        <v>37</v>
      </c>
      <c r="F8" s="10">
        <v>35000</v>
      </c>
      <c r="G8" s="10">
        <v>2307</v>
      </c>
      <c r="H8" s="11" t="s">
        <v>20</v>
      </c>
      <c r="I8" s="4">
        <v>0.77424999999999999</v>
      </c>
      <c r="J8" s="4">
        <v>99.186666666666667</v>
      </c>
      <c r="K8" s="4">
        <v>0.56666666666666665</v>
      </c>
      <c r="L8" s="4">
        <v>491.53035700000004</v>
      </c>
      <c r="M8" s="4">
        <v>11.790999999999999</v>
      </c>
      <c r="N8" s="4">
        <v>204442.87467933333</v>
      </c>
      <c r="O8" s="4">
        <v>0</v>
      </c>
      <c r="P8" s="4">
        <v>0</v>
      </c>
      <c r="Q8" s="4"/>
      <c r="R8" s="4"/>
      <c r="S8" s="4"/>
    </row>
    <row r="9" spans="1:19" x14ac:dyDescent="0.35">
      <c r="A9" s="10" t="s">
        <v>19</v>
      </c>
      <c r="B9" s="10" t="s">
        <v>56</v>
      </c>
      <c r="C9" s="10">
        <v>70</v>
      </c>
      <c r="D9" s="10">
        <v>14</v>
      </c>
      <c r="E9" s="10">
        <v>37</v>
      </c>
      <c r="F9" s="10">
        <v>35000</v>
      </c>
      <c r="G9" s="10">
        <v>2307</v>
      </c>
      <c r="H9" s="11" t="s">
        <v>52</v>
      </c>
      <c r="I9" s="4">
        <v>0.43733333333333335</v>
      </c>
      <c r="J9" s="4">
        <v>96.575333333333333</v>
      </c>
      <c r="K9" s="4">
        <v>1.2666666666666668</v>
      </c>
      <c r="L9" s="4">
        <v>231.23076933333334</v>
      </c>
      <c r="M9" s="4">
        <v>19.975999999999999</v>
      </c>
      <c r="N9" s="4">
        <v>131689.05920399999</v>
      </c>
      <c r="O9" s="4">
        <v>0</v>
      </c>
      <c r="P9" s="4">
        <v>0</v>
      </c>
      <c r="Q9" s="4"/>
      <c r="R9" s="4"/>
      <c r="S9" s="4"/>
    </row>
    <row r="10" spans="1:19" x14ac:dyDescent="0.35">
      <c r="A10" s="10" t="s">
        <v>19</v>
      </c>
      <c r="B10" s="10" t="s">
        <v>56</v>
      </c>
      <c r="C10" s="10">
        <v>70</v>
      </c>
      <c r="D10" s="10">
        <v>16</v>
      </c>
      <c r="E10" s="10">
        <v>40</v>
      </c>
      <c r="F10" s="10">
        <v>25000</v>
      </c>
      <c r="G10" s="10">
        <v>2311</v>
      </c>
      <c r="H10" s="11" t="s">
        <v>46</v>
      </c>
      <c r="I10" s="4">
        <v>0.40808333333333335</v>
      </c>
      <c r="J10" s="4">
        <v>99.240750000000006</v>
      </c>
      <c r="K10" s="4">
        <v>0.4</v>
      </c>
      <c r="L10" s="4">
        <v>434.17500000000001</v>
      </c>
      <c r="M10" s="4">
        <v>12.965499999999999</v>
      </c>
      <c r="N10" s="4">
        <v>102489.47</v>
      </c>
      <c r="O10" s="4">
        <v>0</v>
      </c>
      <c r="P10" s="4">
        <v>0</v>
      </c>
      <c r="Q10" s="4"/>
      <c r="R10" s="4"/>
      <c r="S10" s="4"/>
    </row>
    <row r="11" spans="1:19" x14ac:dyDescent="0.35">
      <c r="A11" s="10" t="s">
        <v>19</v>
      </c>
      <c r="B11" s="10" t="s">
        <v>56</v>
      </c>
      <c r="C11" s="10">
        <v>70</v>
      </c>
      <c r="D11" s="10">
        <v>16</v>
      </c>
      <c r="E11" s="10">
        <v>40</v>
      </c>
      <c r="F11" s="10">
        <v>25000</v>
      </c>
      <c r="G11" s="10">
        <v>2311</v>
      </c>
      <c r="H11" s="11" t="s">
        <v>42</v>
      </c>
      <c r="I11" s="4">
        <v>0.71558333333333335</v>
      </c>
      <c r="J11" s="4">
        <v>92.47966666666666</v>
      </c>
      <c r="K11" s="4">
        <v>1.4</v>
      </c>
      <c r="L11" s="4">
        <v>631.61914860000002</v>
      </c>
      <c r="M11" s="4">
        <v>16.384</v>
      </c>
      <c r="N11" s="4">
        <v>110164.10727539999</v>
      </c>
      <c r="O11" s="4">
        <v>0</v>
      </c>
      <c r="P11" s="4">
        <v>0</v>
      </c>
      <c r="Q11" s="4"/>
      <c r="R11" s="4"/>
      <c r="S11" s="4"/>
    </row>
    <row r="12" spans="1:19" x14ac:dyDescent="0.35">
      <c r="A12" s="10" t="s">
        <v>19</v>
      </c>
      <c r="B12" s="10" t="s">
        <v>56</v>
      </c>
      <c r="C12" s="10">
        <v>70</v>
      </c>
      <c r="D12" s="10">
        <v>16</v>
      </c>
      <c r="E12" s="10">
        <v>40</v>
      </c>
      <c r="F12" s="10">
        <v>30000</v>
      </c>
      <c r="G12" s="10">
        <v>2311</v>
      </c>
      <c r="H12" s="11" t="s">
        <v>45</v>
      </c>
      <c r="I12" s="4">
        <v>0.72191666666666665</v>
      </c>
      <c r="J12" s="4">
        <v>98.479833333333318</v>
      </c>
      <c r="K12" s="4">
        <v>0.52500000000000002</v>
      </c>
      <c r="L12" s="4">
        <v>636.75722225000004</v>
      </c>
      <c r="M12" s="4">
        <v>9.1452500000000008</v>
      </c>
      <c r="N12" s="4">
        <v>76556.893333250002</v>
      </c>
      <c r="O12" s="4">
        <v>0</v>
      </c>
      <c r="P12" s="4">
        <v>0</v>
      </c>
      <c r="Q12" s="4"/>
      <c r="R12" s="4"/>
      <c r="S12" s="4"/>
    </row>
    <row r="13" spans="1:19" x14ac:dyDescent="0.35">
      <c r="A13" s="10" t="s">
        <v>19</v>
      </c>
      <c r="B13" s="10" t="s">
        <v>56</v>
      </c>
      <c r="C13" s="10">
        <v>70</v>
      </c>
      <c r="D13" s="10">
        <v>16</v>
      </c>
      <c r="E13" s="10">
        <v>40</v>
      </c>
      <c r="F13" s="10">
        <v>20000</v>
      </c>
      <c r="G13" s="10">
        <v>2311</v>
      </c>
      <c r="H13" s="11" t="s">
        <v>47</v>
      </c>
      <c r="I13" s="4">
        <v>0.34441666666666665</v>
      </c>
      <c r="J13" s="4">
        <v>89.573666666666668</v>
      </c>
      <c r="K13" s="4">
        <v>0.8600000000000001</v>
      </c>
      <c r="L13" s="4">
        <v>602.71666660000005</v>
      </c>
      <c r="M13" s="4">
        <v>14.5238</v>
      </c>
      <c r="N13" s="4">
        <v>117688.69160619999</v>
      </c>
      <c r="O13" s="4">
        <v>0</v>
      </c>
      <c r="P13" s="4">
        <v>0</v>
      </c>
      <c r="Q13" s="4"/>
      <c r="R13" s="4"/>
      <c r="S13" s="4"/>
    </row>
    <row r="14" spans="1:19" x14ac:dyDescent="0.35">
      <c r="A14" s="10" t="s">
        <v>19</v>
      </c>
      <c r="B14" s="10" t="s">
        <v>56</v>
      </c>
      <c r="C14" s="10">
        <v>70</v>
      </c>
      <c r="D14" s="10">
        <v>16</v>
      </c>
      <c r="E14" s="10">
        <v>40</v>
      </c>
      <c r="F14" s="10">
        <v>25000</v>
      </c>
      <c r="G14" s="10">
        <v>2311</v>
      </c>
      <c r="H14" s="11" t="s">
        <v>48</v>
      </c>
      <c r="I14" s="4">
        <v>0.52149999999999996</v>
      </c>
      <c r="J14" s="4">
        <v>91.663000000000011</v>
      </c>
      <c r="K14" s="4">
        <v>1.1200000000000001</v>
      </c>
      <c r="L14" s="4">
        <v>534.02085720000002</v>
      </c>
      <c r="M14" s="4">
        <v>14.677600000000002</v>
      </c>
      <c r="N14" s="4">
        <v>64338.651688600003</v>
      </c>
      <c r="O14" s="4">
        <v>0</v>
      </c>
      <c r="P14" s="4">
        <v>0</v>
      </c>
      <c r="Q14" s="4"/>
      <c r="R14" s="4"/>
      <c r="S14" s="4"/>
    </row>
    <row r="15" spans="1:19" x14ac:dyDescent="0.35">
      <c r="A15" s="10" t="s">
        <v>19</v>
      </c>
      <c r="B15" s="10" t="s">
        <v>56</v>
      </c>
      <c r="C15" s="10">
        <v>70</v>
      </c>
      <c r="D15" s="10">
        <v>16</v>
      </c>
      <c r="E15" s="10">
        <v>40</v>
      </c>
      <c r="F15" s="10">
        <v>25000</v>
      </c>
      <c r="G15" s="10">
        <v>2311</v>
      </c>
      <c r="H15" s="11" t="s">
        <v>43</v>
      </c>
      <c r="I15" s="4">
        <v>0.48649999999999993</v>
      </c>
      <c r="J15" s="4">
        <v>99.151250000000005</v>
      </c>
      <c r="K15" s="4">
        <v>0.21999999999999997</v>
      </c>
      <c r="L15" s="4">
        <v>366.12666660000002</v>
      </c>
      <c r="M15" s="4">
        <v>10.454800000000001</v>
      </c>
      <c r="N15" s="4">
        <v>148958.94</v>
      </c>
      <c r="O15" s="4">
        <v>0</v>
      </c>
      <c r="P15" s="4">
        <v>0</v>
      </c>
      <c r="Q15" s="4"/>
      <c r="R15" s="4"/>
      <c r="S15" s="4"/>
    </row>
    <row r="16" spans="1:19" x14ac:dyDescent="0.35">
      <c r="A16" s="12" t="s">
        <v>19</v>
      </c>
      <c r="B16" s="12" t="s">
        <v>56</v>
      </c>
      <c r="C16" s="12">
        <v>70</v>
      </c>
      <c r="D16" s="12">
        <v>16</v>
      </c>
      <c r="E16" s="12">
        <v>40</v>
      </c>
      <c r="F16" s="12">
        <v>30000</v>
      </c>
      <c r="G16" s="12">
        <v>2311</v>
      </c>
      <c r="H16" s="13" t="s">
        <v>44</v>
      </c>
      <c r="I16" s="5">
        <v>0.43974999999999992</v>
      </c>
      <c r="J16" s="5">
        <v>96.241583333333324</v>
      </c>
      <c r="K16" s="5">
        <v>1.0666666666666667</v>
      </c>
      <c r="L16" s="5">
        <v>617.98888899999997</v>
      </c>
      <c r="M16" s="5">
        <v>14.495666666666667</v>
      </c>
      <c r="N16" s="5">
        <v>53853.643518666671</v>
      </c>
      <c r="O16" s="5">
        <v>0</v>
      </c>
      <c r="P16" s="5">
        <v>0</v>
      </c>
      <c r="Q16" s="5"/>
      <c r="R16" s="5"/>
      <c r="S16" s="5"/>
    </row>
    <row r="17" spans="1:19" x14ac:dyDescent="0.35">
      <c r="H17" s="6" t="s">
        <v>35</v>
      </c>
      <c r="I17">
        <f t="shared" ref="I17:S17" si="0">COUNT(I2:I16)</f>
        <v>15</v>
      </c>
      <c r="J17">
        <f t="shared" si="0"/>
        <v>15</v>
      </c>
      <c r="K17">
        <f t="shared" si="0"/>
        <v>12</v>
      </c>
      <c r="L17">
        <f t="shared" si="0"/>
        <v>12</v>
      </c>
      <c r="M17">
        <f t="shared" si="0"/>
        <v>12</v>
      </c>
      <c r="N17">
        <f t="shared" si="0"/>
        <v>12</v>
      </c>
      <c r="O17">
        <f t="shared" si="0"/>
        <v>15</v>
      </c>
      <c r="P17">
        <f t="shared" si="0"/>
        <v>15</v>
      </c>
      <c r="Q17" s="7">
        <f t="shared" si="0"/>
        <v>0</v>
      </c>
      <c r="R17" s="7">
        <f t="shared" si="0"/>
        <v>0</v>
      </c>
      <c r="S17" s="7">
        <f t="shared" si="0"/>
        <v>0</v>
      </c>
    </row>
    <row r="18" spans="1:19" x14ac:dyDescent="0.35">
      <c r="H18" s="6" t="s">
        <v>36</v>
      </c>
      <c r="I18" s="4">
        <f t="shared" ref="I18:S18" si="1">AVERAGE(I2:I16)</f>
        <v>0.53212222222222227</v>
      </c>
      <c r="J18" s="4">
        <f t="shared" si="1"/>
        <v>97.178705555555553</v>
      </c>
      <c r="K18" s="4">
        <f t="shared" si="1"/>
        <v>1.0687500000000001</v>
      </c>
      <c r="L18" s="4">
        <f t="shared" si="1"/>
        <v>503.20489238194455</v>
      </c>
      <c r="M18" s="4">
        <f t="shared" si="1"/>
        <v>13.306301388888889</v>
      </c>
      <c r="N18" s="4">
        <f t="shared" si="1"/>
        <v>104790.21714449581</v>
      </c>
      <c r="O18" s="4">
        <f t="shared" si="1"/>
        <v>0</v>
      </c>
      <c r="P18" s="4">
        <f t="shared" si="1"/>
        <v>0</v>
      </c>
      <c r="Q18" s="4" t="e">
        <f t="shared" si="1"/>
        <v>#DIV/0!</v>
      </c>
      <c r="R18" s="4" t="e">
        <f t="shared" si="1"/>
        <v>#DIV/0!</v>
      </c>
      <c r="S18" s="4" t="e">
        <f t="shared" si="1"/>
        <v>#DIV/0!</v>
      </c>
    </row>
    <row r="19" spans="1:19" x14ac:dyDescent="0.35">
      <c r="H19" s="8" t="s">
        <v>37</v>
      </c>
      <c r="I19" s="9">
        <f t="shared" ref="I19:S19" si="2">STDEVA(I2:I16)</f>
        <v>0.1697108122317485</v>
      </c>
      <c r="J19" s="9">
        <f t="shared" si="2"/>
        <v>3.3361033441254757</v>
      </c>
      <c r="K19" s="9">
        <f t="shared" si="2"/>
        <v>0.66124122838886257</v>
      </c>
      <c r="L19" s="9">
        <f t="shared" si="2"/>
        <v>123.91376167693757</v>
      </c>
      <c r="M19" s="9">
        <f t="shared" si="2"/>
        <v>3.3732636454687879</v>
      </c>
      <c r="N19" s="9">
        <f t="shared" si="2"/>
        <v>49231.576197809227</v>
      </c>
      <c r="O19" s="9">
        <f t="shared" si="2"/>
        <v>0</v>
      </c>
      <c r="P19" s="9">
        <f t="shared" si="2"/>
        <v>0</v>
      </c>
      <c r="Q19" s="9" t="e">
        <f t="shared" si="2"/>
        <v>#DIV/0!</v>
      </c>
      <c r="R19" s="9" t="e">
        <f t="shared" si="2"/>
        <v>#DIV/0!</v>
      </c>
      <c r="S19" s="9" t="e">
        <f t="shared" si="2"/>
        <v>#DIV/0!</v>
      </c>
    </row>
    <row r="20" spans="1:19" x14ac:dyDescent="0.35">
      <c r="H20" s="6" t="s">
        <v>38</v>
      </c>
      <c r="I20" s="4">
        <f>I18-3*I19</f>
        <v>2.2989785526976836E-2</v>
      </c>
      <c r="J20" s="4">
        <f t="shared" ref="J20:S20" si="3">J18-3*J19</f>
        <v>87.170395523179124</v>
      </c>
      <c r="K20" s="4">
        <f t="shared" si="3"/>
        <v>-0.91497368516658772</v>
      </c>
      <c r="L20" s="4">
        <f t="shared" si="3"/>
        <v>131.46360735113183</v>
      </c>
      <c r="M20" s="4">
        <f t="shared" si="3"/>
        <v>3.1865104524825245</v>
      </c>
      <c r="N20" s="4">
        <f t="shared" si="3"/>
        <v>-42904.51144893188</v>
      </c>
      <c r="O20" s="4">
        <f t="shared" si="3"/>
        <v>0</v>
      </c>
      <c r="P20" s="4">
        <f t="shared" si="3"/>
        <v>0</v>
      </c>
      <c r="Q20" s="4" t="e">
        <f t="shared" si="3"/>
        <v>#DIV/0!</v>
      </c>
      <c r="R20" s="4" t="e">
        <f t="shared" si="3"/>
        <v>#DIV/0!</v>
      </c>
      <c r="S20" s="4" t="e">
        <f t="shared" si="3"/>
        <v>#DIV/0!</v>
      </c>
    </row>
    <row r="21" spans="1:19" x14ac:dyDescent="0.35">
      <c r="H21" s="6" t="s">
        <v>39</v>
      </c>
      <c r="I21" s="4">
        <f>I18+3*I19</f>
        <v>1.0412546589174676</v>
      </c>
      <c r="J21" s="4">
        <f t="shared" ref="J21:S21" si="4">J18+3*J19</f>
        <v>107.18701558793198</v>
      </c>
      <c r="K21" s="4">
        <f t="shared" si="4"/>
        <v>3.0524736851665879</v>
      </c>
      <c r="L21" s="4">
        <f t="shared" si="4"/>
        <v>874.94617741275727</v>
      </c>
      <c r="M21" s="4">
        <f t="shared" si="4"/>
        <v>23.426092325295251</v>
      </c>
      <c r="N21" s="4">
        <f t="shared" si="4"/>
        <v>252484.9457379235</v>
      </c>
      <c r="O21" s="4">
        <f t="shared" si="4"/>
        <v>0</v>
      </c>
      <c r="P21" s="4">
        <f t="shared" si="4"/>
        <v>0</v>
      </c>
      <c r="Q21" s="4" t="e">
        <f t="shared" si="4"/>
        <v>#DIV/0!</v>
      </c>
      <c r="R21" s="4" t="e">
        <f t="shared" si="4"/>
        <v>#DIV/0!</v>
      </c>
      <c r="S21" s="4" t="e">
        <f t="shared" si="4"/>
        <v>#DIV/0!</v>
      </c>
    </row>
    <row r="23" spans="1:19" x14ac:dyDescent="0.35">
      <c r="A23" t="s">
        <v>19</v>
      </c>
      <c r="B23" t="s">
        <v>56</v>
      </c>
      <c r="C23">
        <v>70</v>
      </c>
      <c r="D23">
        <v>23</v>
      </c>
      <c r="E23">
        <v>37</v>
      </c>
      <c r="F23">
        <v>25000</v>
      </c>
      <c r="G23">
        <v>2307</v>
      </c>
      <c r="H23" s="3" t="s">
        <v>50</v>
      </c>
      <c r="I23" s="4">
        <v>3.1907500000000009</v>
      </c>
      <c r="J23" s="4">
        <v>37.182083333333331</v>
      </c>
      <c r="K23" s="4">
        <v>2.3833333333333329</v>
      </c>
      <c r="L23" s="4">
        <v>1400.8244368333335</v>
      </c>
      <c r="M23" s="4">
        <v>40.438416666666669</v>
      </c>
      <c r="N23" s="4">
        <v>37596.491968750001</v>
      </c>
      <c r="O23" s="4">
        <v>9</v>
      </c>
      <c r="P23" s="4">
        <v>0.90000000000000024</v>
      </c>
      <c r="Q23" s="4">
        <v>3429.9444440000002</v>
      </c>
      <c r="R23" s="4">
        <v>53251.212500000016</v>
      </c>
      <c r="S23" s="4">
        <v>1.0098081580056788</v>
      </c>
    </row>
    <row r="24" spans="1:19" x14ac:dyDescent="0.35">
      <c r="A24" t="s">
        <v>19</v>
      </c>
      <c r="B24" t="s">
        <v>56</v>
      </c>
      <c r="C24">
        <v>70</v>
      </c>
      <c r="D24">
        <v>23</v>
      </c>
      <c r="E24">
        <v>37</v>
      </c>
      <c r="F24">
        <v>25000</v>
      </c>
      <c r="G24">
        <v>2307</v>
      </c>
      <c r="H24" s="3" t="s">
        <v>47</v>
      </c>
      <c r="I24" s="4">
        <v>2.9364166666666667</v>
      </c>
      <c r="J24" s="4">
        <v>22.978249999999999</v>
      </c>
      <c r="K24" s="4">
        <v>1.175</v>
      </c>
      <c r="L24" s="4">
        <v>1918.6532865833331</v>
      </c>
      <c r="M24" s="4">
        <v>53.977750000000007</v>
      </c>
      <c r="N24" s="4">
        <v>37776.173108333336</v>
      </c>
      <c r="O24" s="4">
        <v>10</v>
      </c>
      <c r="P24" s="4">
        <v>1</v>
      </c>
      <c r="Q24" s="4">
        <v>3032.5800000000004</v>
      </c>
      <c r="R24" s="4">
        <v>60128.155555999991</v>
      </c>
      <c r="S24" s="4">
        <v>0.56076500254076556</v>
      </c>
    </row>
    <row r="25" spans="1:19" x14ac:dyDescent="0.35">
      <c r="A25" s="10" t="s">
        <v>19</v>
      </c>
      <c r="B25" s="10" t="s">
        <v>56</v>
      </c>
      <c r="C25" s="10">
        <v>70</v>
      </c>
      <c r="D25" s="10">
        <v>23</v>
      </c>
      <c r="E25" s="10">
        <v>37</v>
      </c>
      <c r="F25" s="10">
        <v>30000</v>
      </c>
      <c r="G25" s="10">
        <v>2307</v>
      </c>
      <c r="H25" s="11" t="s">
        <v>46</v>
      </c>
      <c r="I25" s="4">
        <v>1.2412500000000002</v>
      </c>
      <c r="J25" s="4">
        <v>62.531499999999994</v>
      </c>
      <c r="K25" s="4">
        <v>0.71</v>
      </c>
      <c r="L25" s="4">
        <v>1551.9473647</v>
      </c>
      <c r="M25" s="4">
        <v>30.3063</v>
      </c>
      <c r="N25" s="4">
        <v>77540.823963099989</v>
      </c>
      <c r="O25" s="4">
        <v>4</v>
      </c>
      <c r="P25" s="4">
        <v>0.39999999999999997</v>
      </c>
      <c r="Q25" s="4">
        <v>3256.2000000000003</v>
      </c>
      <c r="R25" s="4">
        <v>127826.60000000002</v>
      </c>
      <c r="S25" s="4">
        <v>1.1455885328466535</v>
      </c>
    </row>
    <row r="26" spans="1:19" x14ac:dyDescent="0.35">
      <c r="A26" s="10" t="s">
        <v>19</v>
      </c>
      <c r="B26" s="10" t="s">
        <v>56</v>
      </c>
      <c r="C26" s="10">
        <v>70</v>
      </c>
      <c r="D26" s="10">
        <v>23</v>
      </c>
      <c r="E26" s="10">
        <v>37</v>
      </c>
      <c r="F26" s="10">
        <v>30000</v>
      </c>
      <c r="G26" s="10">
        <v>2307</v>
      </c>
      <c r="H26" s="11" t="s">
        <v>48</v>
      </c>
      <c r="I26" s="4">
        <v>2.6777499999999996</v>
      </c>
      <c r="J26" s="4">
        <v>27.787333333333336</v>
      </c>
      <c r="K26" s="4">
        <v>1.4333333333333336</v>
      </c>
      <c r="L26" s="4">
        <v>2232.5403129166666</v>
      </c>
      <c r="M26" s="4">
        <v>45.277083333333337</v>
      </c>
      <c r="N26" s="4">
        <v>66320.545784833332</v>
      </c>
      <c r="O26" s="4">
        <v>5</v>
      </c>
      <c r="P26" s="4">
        <v>0.5</v>
      </c>
      <c r="Q26" s="4">
        <v>4191.4199999999992</v>
      </c>
      <c r="R26" s="4">
        <v>125489.07499999997</v>
      </c>
      <c r="S26" s="4">
        <v>0.49090994991424669</v>
      </c>
    </row>
    <row r="27" spans="1:19" x14ac:dyDescent="0.35">
      <c r="A27" s="10" t="s">
        <v>19</v>
      </c>
      <c r="B27" s="10" t="s">
        <v>56</v>
      </c>
      <c r="C27" s="10">
        <v>70</v>
      </c>
      <c r="D27" s="10">
        <v>23</v>
      </c>
      <c r="E27" s="10">
        <v>37</v>
      </c>
      <c r="F27" s="10">
        <v>30000</v>
      </c>
      <c r="G27" s="10">
        <v>2307</v>
      </c>
      <c r="H27" s="11" t="s">
        <v>49</v>
      </c>
      <c r="I27" s="4">
        <v>2.3409166666666672</v>
      </c>
      <c r="J27" s="4">
        <v>35.08841666666666</v>
      </c>
      <c r="K27" s="4">
        <v>1</v>
      </c>
      <c r="L27" s="4">
        <v>2551.9703374999999</v>
      </c>
      <c r="M27" s="4">
        <v>42.416666666666664</v>
      </c>
      <c r="N27" s="4">
        <v>62491.550312416679</v>
      </c>
      <c r="O27" s="4">
        <v>4</v>
      </c>
      <c r="P27" s="4">
        <v>0.39999999999999997</v>
      </c>
      <c r="Q27" s="4">
        <v>4613.1999999999989</v>
      </c>
      <c r="R27" s="4">
        <v>130618.13333299996</v>
      </c>
      <c r="S27" s="4">
        <v>0.37515943734723312</v>
      </c>
    </row>
    <row r="28" spans="1:19" x14ac:dyDescent="0.35">
      <c r="A28" s="10" t="s">
        <v>19</v>
      </c>
      <c r="B28" s="10" t="s">
        <v>56</v>
      </c>
      <c r="C28" s="10">
        <v>70</v>
      </c>
      <c r="D28" s="10">
        <v>23</v>
      </c>
      <c r="E28" s="10">
        <v>37</v>
      </c>
      <c r="F28" s="10">
        <v>30000</v>
      </c>
      <c r="G28" s="10">
        <v>2307</v>
      </c>
      <c r="H28" s="11" t="s">
        <v>53</v>
      </c>
      <c r="I28" s="4">
        <v>0.47649999999999992</v>
      </c>
      <c r="J28" s="4">
        <v>64.66249999999998</v>
      </c>
      <c r="K28" s="4">
        <v>0.48333333333333334</v>
      </c>
      <c r="L28" s="4">
        <v>505.43187500000005</v>
      </c>
      <c r="M28" s="4">
        <v>38.810250000000003</v>
      </c>
      <c r="N28" s="4">
        <v>46493.83198950001</v>
      </c>
      <c r="O28" s="4">
        <v>5</v>
      </c>
      <c r="P28" s="4">
        <v>0.5</v>
      </c>
      <c r="Q28" s="4">
        <v>1974.4199999999994</v>
      </c>
      <c r="R28" s="4">
        <v>45331.950000000004</v>
      </c>
      <c r="S28" s="4">
        <v>0.14362711640392439</v>
      </c>
    </row>
    <row r="29" spans="1:19" x14ac:dyDescent="0.35">
      <c r="A29" s="10" t="s">
        <v>19</v>
      </c>
      <c r="B29" s="10" t="s">
        <v>56</v>
      </c>
      <c r="C29" s="10">
        <v>70</v>
      </c>
      <c r="D29" s="10">
        <v>23</v>
      </c>
      <c r="E29" s="10">
        <v>37</v>
      </c>
      <c r="F29" s="10">
        <v>35000</v>
      </c>
      <c r="G29" s="10">
        <v>2307</v>
      </c>
      <c r="H29" s="11" t="s">
        <v>20</v>
      </c>
      <c r="I29" s="4">
        <v>2.8101666666666669</v>
      </c>
      <c r="J29" s="4">
        <v>46.924416666666666</v>
      </c>
      <c r="K29" s="4">
        <v>1.1666666666666665</v>
      </c>
      <c r="L29" s="4">
        <v>1877.1898671666668</v>
      </c>
      <c r="M29" s="4">
        <v>31.987333333333336</v>
      </c>
      <c r="N29" s="4">
        <v>63024.566931749992</v>
      </c>
      <c r="O29" s="4">
        <v>3</v>
      </c>
      <c r="P29" s="4">
        <v>0.29999999999999993</v>
      </c>
      <c r="Q29" s="4">
        <v>5639.7333329999974</v>
      </c>
      <c r="R29" s="4">
        <v>192189.80000000002</v>
      </c>
      <c r="S29" s="4">
        <v>0.66774584857467156</v>
      </c>
    </row>
    <row r="30" spans="1:19" x14ac:dyDescent="0.35">
      <c r="A30" s="10" t="s">
        <v>19</v>
      </c>
      <c r="B30" s="10" t="s">
        <v>56</v>
      </c>
      <c r="C30" s="10">
        <v>70</v>
      </c>
      <c r="D30" s="10">
        <v>23</v>
      </c>
      <c r="E30" s="10">
        <v>37</v>
      </c>
      <c r="F30" s="10">
        <v>35000</v>
      </c>
      <c r="G30" s="10">
        <v>2307</v>
      </c>
      <c r="H30" s="11" t="s">
        <v>52</v>
      </c>
      <c r="I30" s="4">
        <v>1.7071666666666667</v>
      </c>
      <c r="J30" s="4">
        <v>43.818249999999999</v>
      </c>
      <c r="K30" s="4">
        <v>0.73636363636363633</v>
      </c>
      <c r="L30" s="4">
        <v>2883.7322475454548</v>
      </c>
      <c r="M30" s="4">
        <v>39.485999999999997</v>
      </c>
      <c r="N30" s="4">
        <v>64986.414107818178</v>
      </c>
      <c r="O30" s="4">
        <v>3</v>
      </c>
      <c r="P30" s="4">
        <v>0.29999999999999993</v>
      </c>
      <c r="Q30" s="4">
        <v>5050.1333329999989</v>
      </c>
      <c r="R30" s="4">
        <v>173585.35000000003</v>
      </c>
      <c r="S30" s="4">
        <v>6.8009778851153072E-2</v>
      </c>
    </row>
    <row r="31" spans="1:19" x14ac:dyDescent="0.35">
      <c r="A31" s="10" t="s">
        <v>19</v>
      </c>
      <c r="B31" s="10" t="s">
        <v>56</v>
      </c>
      <c r="C31" s="10">
        <v>70</v>
      </c>
      <c r="D31" s="10">
        <v>23</v>
      </c>
      <c r="E31" s="10">
        <v>40</v>
      </c>
      <c r="F31" s="10">
        <v>20000</v>
      </c>
      <c r="G31" s="10">
        <v>2311</v>
      </c>
      <c r="H31" s="11" t="s">
        <v>50</v>
      </c>
      <c r="I31" s="4">
        <v>1.979166666666667</v>
      </c>
      <c r="J31" s="4">
        <v>20.424250000000001</v>
      </c>
      <c r="K31" s="4">
        <v>1.4083333333333334</v>
      </c>
      <c r="L31" s="4">
        <v>991.79226183333333</v>
      </c>
      <c r="M31" s="4">
        <v>61.329166666666673</v>
      </c>
      <c r="N31" s="4">
        <v>39157.781217833333</v>
      </c>
      <c r="O31" s="4">
        <v>14</v>
      </c>
      <c r="P31" s="4">
        <v>1.4000000000000001</v>
      </c>
      <c r="Q31" s="4">
        <v>1686.7214289999999</v>
      </c>
      <c r="R31" s="4">
        <v>40959.092308000007</v>
      </c>
      <c r="S31" s="4">
        <v>3.3843798173174192E-2</v>
      </c>
    </row>
    <row r="32" spans="1:19" x14ac:dyDescent="0.35">
      <c r="A32" s="10" t="s">
        <v>19</v>
      </c>
      <c r="B32" s="10" t="s">
        <v>56</v>
      </c>
      <c r="C32" s="10">
        <v>70</v>
      </c>
      <c r="D32" s="10">
        <v>23</v>
      </c>
      <c r="E32" s="10">
        <v>40</v>
      </c>
      <c r="F32" s="10">
        <v>20000</v>
      </c>
      <c r="G32" s="10">
        <v>2311</v>
      </c>
      <c r="H32" s="11" t="s">
        <v>47</v>
      </c>
      <c r="I32" s="4">
        <v>0.36749999999999999</v>
      </c>
      <c r="J32" s="4">
        <v>51.925583333333329</v>
      </c>
      <c r="K32" s="4">
        <v>0.73333333333333339</v>
      </c>
      <c r="L32" s="4">
        <v>784.05549177777777</v>
      </c>
      <c r="M32" s="4">
        <v>30.280333333333335</v>
      </c>
      <c r="N32" s="4">
        <v>74976.561205888895</v>
      </c>
      <c r="O32" s="4">
        <v>6</v>
      </c>
      <c r="P32" s="4">
        <v>0.59999999999999987</v>
      </c>
      <c r="Q32" s="4">
        <v>2269.9000000000005</v>
      </c>
      <c r="R32" s="4">
        <v>87415.800000000032</v>
      </c>
      <c r="S32" s="4">
        <v>0.13523737563027363</v>
      </c>
    </row>
    <row r="33" spans="1:19" x14ac:dyDescent="0.35">
      <c r="A33" s="10" t="s">
        <v>19</v>
      </c>
      <c r="B33" s="10" t="s">
        <v>56</v>
      </c>
      <c r="C33" s="10">
        <v>70</v>
      </c>
      <c r="D33" s="10">
        <v>23</v>
      </c>
      <c r="E33" s="10">
        <v>40</v>
      </c>
      <c r="F33" s="10">
        <v>25000</v>
      </c>
      <c r="G33" s="10">
        <v>2311</v>
      </c>
      <c r="H33" s="11" t="s">
        <v>46</v>
      </c>
      <c r="I33" s="4">
        <v>1.8361666666666665</v>
      </c>
      <c r="J33" s="4">
        <v>29.121999999999996</v>
      </c>
      <c r="K33" s="4">
        <v>1.0333333333333334</v>
      </c>
      <c r="L33" s="4">
        <v>1132.2465091666666</v>
      </c>
      <c r="M33" s="4">
        <v>52.541583333333335</v>
      </c>
      <c r="N33" s="4">
        <v>49765.902248666673</v>
      </c>
      <c r="O33" s="4">
        <v>9</v>
      </c>
      <c r="P33" s="4">
        <v>0.90000000000000024</v>
      </c>
      <c r="Q33" s="4">
        <v>2391.2666669999999</v>
      </c>
      <c r="R33" s="4">
        <v>57028.92500000001</v>
      </c>
      <c r="S33" s="4">
        <v>0.2677376727571702</v>
      </c>
    </row>
    <row r="34" spans="1:19" x14ac:dyDescent="0.35">
      <c r="A34" s="10" t="s">
        <v>19</v>
      </c>
      <c r="B34" s="10" t="s">
        <v>56</v>
      </c>
      <c r="C34" s="10">
        <v>70</v>
      </c>
      <c r="D34" s="10">
        <v>23</v>
      </c>
      <c r="E34" s="10">
        <v>40</v>
      </c>
      <c r="F34" s="10">
        <v>25000</v>
      </c>
      <c r="G34" s="10">
        <v>2311</v>
      </c>
      <c r="H34" s="11" t="s">
        <v>42</v>
      </c>
      <c r="I34" s="4">
        <v>2.6274999999999999</v>
      </c>
      <c r="J34" s="4">
        <v>35.196583333333336</v>
      </c>
      <c r="K34" s="4">
        <v>1.58</v>
      </c>
      <c r="L34" s="4">
        <v>1260.8076488999998</v>
      </c>
      <c r="M34" s="4">
        <v>65.459500000000006</v>
      </c>
      <c r="N34" s="4">
        <v>38664.954822699998</v>
      </c>
      <c r="O34" s="4">
        <v>13</v>
      </c>
      <c r="P34" s="4">
        <v>1.3000000000000003</v>
      </c>
      <c r="Q34" s="4">
        <v>2292.2769230000004</v>
      </c>
      <c r="R34" s="4">
        <v>46370.775000000016</v>
      </c>
      <c r="S34" s="4">
        <v>4.0521838035675259E-2</v>
      </c>
    </row>
    <row r="35" spans="1:19" x14ac:dyDescent="0.35">
      <c r="A35" s="10" t="s">
        <v>19</v>
      </c>
      <c r="B35" s="10" t="s">
        <v>56</v>
      </c>
      <c r="C35" s="10">
        <v>70</v>
      </c>
      <c r="D35" s="10">
        <v>23</v>
      </c>
      <c r="E35" s="10">
        <v>40</v>
      </c>
      <c r="F35" s="10">
        <v>25000</v>
      </c>
      <c r="G35" s="10">
        <v>2311</v>
      </c>
      <c r="H35" s="11" t="s">
        <v>48</v>
      </c>
      <c r="I35" s="4">
        <v>1.2192500000000002</v>
      </c>
      <c r="J35" s="4">
        <v>35.096583333333335</v>
      </c>
      <c r="K35" s="4">
        <v>0.87272727272727291</v>
      </c>
      <c r="L35" s="4">
        <v>1401.7721987272728</v>
      </c>
      <c r="M35" s="4">
        <v>45.642636363636356</v>
      </c>
      <c r="N35" s="4">
        <v>60228.674044909094</v>
      </c>
      <c r="O35" s="4">
        <v>8</v>
      </c>
      <c r="P35" s="4">
        <v>0.79999999999999993</v>
      </c>
      <c r="Q35" s="4">
        <v>2521.1500000000005</v>
      </c>
      <c r="R35" s="4">
        <v>70180.800000000017</v>
      </c>
      <c r="S35" s="4">
        <v>0.20754885308539109</v>
      </c>
    </row>
    <row r="36" spans="1:19" x14ac:dyDescent="0.35">
      <c r="A36" s="10" t="s">
        <v>19</v>
      </c>
      <c r="B36" s="10" t="s">
        <v>56</v>
      </c>
      <c r="C36" s="10">
        <v>70</v>
      </c>
      <c r="D36" s="10">
        <v>23</v>
      </c>
      <c r="E36" s="10">
        <v>40</v>
      </c>
      <c r="F36" s="10">
        <v>25000</v>
      </c>
      <c r="G36" s="10">
        <v>2311</v>
      </c>
      <c r="H36" s="11" t="s">
        <v>43</v>
      </c>
      <c r="I36" s="4">
        <v>0.3193333333333333</v>
      </c>
      <c r="J36" s="4">
        <v>60.731583333333326</v>
      </c>
      <c r="K36" s="4">
        <v>0.37500000000000006</v>
      </c>
      <c r="L36" s="4">
        <v>558.63375000000008</v>
      </c>
      <c r="M36" s="4">
        <v>31.310166666666664</v>
      </c>
      <c r="N36" s="4">
        <v>132441.60277608331</v>
      </c>
      <c r="O36" s="4">
        <v>4</v>
      </c>
      <c r="P36" s="4">
        <v>0.39999999999999997</v>
      </c>
      <c r="Q36" s="4">
        <v>1992.625</v>
      </c>
      <c r="R36" s="4">
        <v>119086.83333300002</v>
      </c>
      <c r="S36" s="4">
        <v>0.29730181915988924</v>
      </c>
    </row>
    <row r="37" spans="1:19" x14ac:dyDescent="0.35">
      <c r="A37" s="10" t="s">
        <v>19</v>
      </c>
      <c r="B37" s="10" t="s">
        <v>56</v>
      </c>
      <c r="C37" s="10">
        <v>70</v>
      </c>
      <c r="D37" s="10">
        <v>23</v>
      </c>
      <c r="E37" s="10">
        <v>40</v>
      </c>
      <c r="F37" s="10">
        <v>30000</v>
      </c>
      <c r="G37" s="10">
        <v>2311</v>
      </c>
      <c r="H37" s="11" t="s">
        <v>45</v>
      </c>
      <c r="I37" s="4">
        <v>2.2030833333333333</v>
      </c>
      <c r="J37" s="4">
        <v>35.574749999999995</v>
      </c>
      <c r="K37" s="4">
        <v>1.1666666666666667</v>
      </c>
      <c r="L37" s="4">
        <v>1843.7869898333331</v>
      </c>
      <c r="M37" s="4">
        <v>43.057833333333328</v>
      </c>
      <c r="N37" s="4">
        <v>77123.924052666684</v>
      </c>
      <c r="O37" s="4">
        <v>5</v>
      </c>
      <c r="P37" s="4">
        <v>0.5</v>
      </c>
      <c r="Q37" s="4">
        <v>3894.7399999999984</v>
      </c>
      <c r="R37" s="4">
        <v>139280.375</v>
      </c>
      <c r="S37" s="4">
        <v>0.36506708183134345</v>
      </c>
    </row>
    <row r="38" spans="1:19" x14ac:dyDescent="0.35">
      <c r="A38" s="12" t="s">
        <v>19</v>
      </c>
      <c r="B38" s="12" t="s">
        <v>56</v>
      </c>
      <c r="C38" s="12">
        <v>70</v>
      </c>
      <c r="D38" s="12">
        <v>23</v>
      </c>
      <c r="E38" s="12">
        <v>40</v>
      </c>
      <c r="F38" s="12">
        <v>30000</v>
      </c>
      <c r="G38" s="12">
        <v>2311</v>
      </c>
      <c r="H38" s="13" t="s">
        <v>44</v>
      </c>
      <c r="I38" s="5">
        <v>0.89816666666666656</v>
      </c>
      <c r="J38" s="5">
        <v>30.167083333333334</v>
      </c>
      <c r="K38" s="5">
        <v>0.5083333333333333</v>
      </c>
      <c r="L38" s="5">
        <v>1183.5180555833333</v>
      </c>
      <c r="M38" s="5">
        <v>58.737083333333324</v>
      </c>
      <c r="N38" s="5">
        <v>94579.359964333344</v>
      </c>
      <c r="O38" s="5">
        <v>5</v>
      </c>
      <c r="P38" s="5">
        <v>0.5</v>
      </c>
      <c r="Q38" s="5">
        <v>1923.16</v>
      </c>
      <c r="R38" s="5">
        <v>111261.875</v>
      </c>
      <c r="S38" s="5">
        <v>0.64395691598969673</v>
      </c>
    </row>
    <row r="39" spans="1:19" x14ac:dyDescent="0.35">
      <c r="H39" s="6" t="s">
        <v>35</v>
      </c>
      <c r="I39">
        <f>COUNT(I23:I38)</f>
        <v>16</v>
      </c>
      <c r="J39">
        <f t="shared" ref="J39:S39" si="5">COUNT(J23:J38)</f>
        <v>16</v>
      </c>
      <c r="K39">
        <f t="shared" si="5"/>
        <v>16</v>
      </c>
      <c r="L39">
        <f t="shared" si="5"/>
        <v>16</v>
      </c>
      <c r="M39">
        <f t="shared" si="5"/>
        <v>16</v>
      </c>
      <c r="N39">
        <f t="shared" si="5"/>
        <v>16</v>
      </c>
      <c r="O39">
        <f t="shared" si="5"/>
        <v>16</v>
      </c>
      <c r="P39">
        <f t="shared" si="5"/>
        <v>16</v>
      </c>
      <c r="Q39">
        <f t="shared" si="5"/>
        <v>16</v>
      </c>
      <c r="R39">
        <f t="shared" si="5"/>
        <v>16</v>
      </c>
      <c r="S39">
        <f t="shared" si="5"/>
        <v>16</v>
      </c>
    </row>
    <row r="40" spans="1:19" x14ac:dyDescent="0.35">
      <c r="H40" s="6" t="s">
        <v>36</v>
      </c>
      <c r="I40" s="4">
        <f>AVERAGE(I23:I38)</f>
        <v>1.8019427083333333</v>
      </c>
      <c r="J40" s="4">
        <f t="shared" ref="J40:S40" si="6">AVERAGE(J23:J38)</f>
        <v>39.95069791666667</v>
      </c>
      <c r="K40" s="4">
        <f t="shared" si="6"/>
        <v>1.0478598484848485</v>
      </c>
      <c r="L40" s="4">
        <f t="shared" si="6"/>
        <v>1504.9314146291983</v>
      </c>
      <c r="M40" s="4">
        <f t="shared" si="6"/>
        <v>44.441131439393935</v>
      </c>
      <c r="N40" s="4">
        <f t="shared" si="6"/>
        <v>63948.072406223917</v>
      </c>
      <c r="O40" s="4">
        <f t="shared" si="6"/>
        <v>6.6875</v>
      </c>
      <c r="P40" s="4">
        <f t="shared" si="6"/>
        <v>0.66875000000000007</v>
      </c>
      <c r="Q40" s="4">
        <f t="shared" si="6"/>
        <v>3134.9669455624999</v>
      </c>
      <c r="R40" s="4">
        <f t="shared" si="6"/>
        <v>98750.297001875006</v>
      </c>
      <c r="S40" s="4">
        <f t="shared" si="6"/>
        <v>0.40330182369668377</v>
      </c>
    </row>
    <row r="41" spans="1:19" x14ac:dyDescent="0.35">
      <c r="H41" s="8" t="s">
        <v>37</v>
      </c>
      <c r="I41" s="9">
        <f>STDEVA(I23:I38)</f>
        <v>0.95418927373449036</v>
      </c>
      <c r="J41" s="9">
        <f t="shared" ref="J41:S41" si="7">STDEVA(J23:J38)</f>
        <v>13.871536669958209</v>
      </c>
      <c r="K41" s="9">
        <f t="shared" si="7"/>
        <v>0.50301668435684421</v>
      </c>
      <c r="L41" s="9">
        <f t="shared" si="7"/>
        <v>680.89657887275655</v>
      </c>
      <c r="M41" s="9">
        <f t="shared" si="7"/>
        <v>11.243349060914317</v>
      </c>
      <c r="N41" s="9">
        <f t="shared" si="7"/>
        <v>24862.423009459315</v>
      </c>
      <c r="O41" s="9">
        <f t="shared" si="7"/>
        <v>3.439355559791204</v>
      </c>
      <c r="P41" s="9">
        <f t="shared" si="7"/>
        <v>0.3439355559791204</v>
      </c>
      <c r="Q41" s="9">
        <f t="shared" si="7"/>
        <v>1225.791294091026</v>
      </c>
      <c r="R41" s="9">
        <f t="shared" si="7"/>
        <v>47821.985081060659</v>
      </c>
      <c r="S41" s="9">
        <f t="shared" si="7"/>
        <v>0.33358261416627594</v>
      </c>
    </row>
    <row r="42" spans="1:19" x14ac:dyDescent="0.35">
      <c r="H42" s="6" t="s">
        <v>38</v>
      </c>
      <c r="I42" s="4">
        <f>I40-3*I41</f>
        <v>-1.0606251128701376</v>
      </c>
      <c r="J42" s="4">
        <f t="shared" ref="J42:S42" si="8">J40-3*J41</f>
        <v>-1.663912093207955</v>
      </c>
      <c r="K42" s="4">
        <f t="shared" si="8"/>
        <v>-0.46119020458568416</v>
      </c>
      <c r="L42" s="4">
        <f t="shared" si="8"/>
        <v>-537.75832198907142</v>
      </c>
      <c r="M42" s="4">
        <f t="shared" si="8"/>
        <v>10.711084256650985</v>
      </c>
      <c r="N42" s="4">
        <f t="shared" si="8"/>
        <v>-10639.196622154035</v>
      </c>
      <c r="O42" s="4">
        <f t="shared" si="8"/>
        <v>-3.6305666793736115</v>
      </c>
      <c r="P42" s="4">
        <f t="shared" si="8"/>
        <v>-0.36305666793736113</v>
      </c>
      <c r="Q42" s="4">
        <f t="shared" si="8"/>
        <v>-542.40693671057807</v>
      </c>
      <c r="R42" s="4">
        <f t="shared" si="8"/>
        <v>-44715.658241306955</v>
      </c>
      <c r="S42" s="4">
        <f t="shared" si="8"/>
        <v>-0.5974460188021441</v>
      </c>
    </row>
    <row r="43" spans="1:19" x14ac:dyDescent="0.35">
      <c r="H43" s="6" t="s">
        <v>39</v>
      </c>
      <c r="I43" s="4">
        <f>I40+3*I41</f>
        <v>4.6645105295368037</v>
      </c>
      <c r="J43" s="4">
        <f t="shared" ref="J43:S43" si="9">J40+3*J41</f>
        <v>81.565307926541294</v>
      </c>
      <c r="K43" s="4">
        <f t="shared" si="9"/>
        <v>2.5569099015553811</v>
      </c>
      <c r="L43" s="4">
        <f t="shared" si="9"/>
        <v>3547.6211512474683</v>
      </c>
      <c r="M43" s="4">
        <f t="shared" si="9"/>
        <v>78.171178622136892</v>
      </c>
      <c r="N43" s="4">
        <f t="shared" si="9"/>
        <v>138535.34143460187</v>
      </c>
      <c r="O43" s="4">
        <f t="shared" si="9"/>
        <v>17.005566679373612</v>
      </c>
      <c r="P43" s="4">
        <f t="shared" si="9"/>
        <v>1.7005566679373612</v>
      </c>
      <c r="Q43" s="4">
        <f t="shared" si="9"/>
        <v>6812.3408278355782</v>
      </c>
      <c r="R43" s="4">
        <f t="shared" si="9"/>
        <v>242216.25224505697</v>
      </c>
      <c r="S43" s="4">
        <f t="shared" si="9"/>
        <v>1.4040496661955117</v>
      </c>
    </row>
    <row r="45" spans="1:19" x14ac:dyDescent="0.35">
      <c r="A45" t="s">
        <v>19</v>
      </c>
      <c r="B45" t="s">
        <v>56</v>
      </c>
      <c r="C45">
        <v>70</v>
      </c>
      <c r="D45">
        <v>30</v>
      </c>
      <c r="E45">
        <v>37</v>
      </c>
      <c r="F45">
        <v>25000</v>
      </c>
      <c r="G45">
        <v>2307</v>
      </c>
      <c r="H45" s="3" t="s">
        <v>50</v>
      </c>
      <c r="I45" s="4">
        <v>6.2233333333333327</v>
      </c>
      <c r="J45" s="4">
        <v>16.29366666666667</v>
      </c>
      <c r="K45" s="4">
        <v>2.8083333333333336</v>
      </c>
      <c r="L45" s="4">
        <v>1877.7826577499998</v>
      </c>
      <c r="M45" s="4">
        <v>46.814416666666666</v>
      </c>
      <c r="N45" s="4">
        <v>14174.174584083332</v>
      </c>
      <c r="O45" s="4">
        <v>9</v>
      </c>
      <c r="P45" s="4">
        <v>0.90000000000000024</v>
      </c>
      <c r="Q45" s="4">
        <v>4731.3888890000007</v>
      </c>
      <c r="R45" s="4">
        <v>27283.912499999995</v>
      </c>
      <c r="S45" s="4">
        <v>0.23175511850618172</v>
      </c>
    </row>
    <row r="46" spans="1:19" x14ac:dyDescent="0.35">
      <c r="A46" s="10" t="s">
        <v>19</v>
      </c>
      <c r="B46" s="10" t="s">
        <v>56</v>
      </c>
      <c r="C46" s="10">
        <v>70</v>
      </c>
      <c r="D46" s="10">
        <v>30</v>
      </c>
      <c r="E46" s="10">
        <v>37</v>
      </c>
      <c r="F46" s="10">
        <v>25000</v>
      </c>
      <c r="G46" s="10">
        <v>2307</v>
      </c>
      <c r="H46" s="11" t="s">
        <v>47</v>
      </c>
      <c r="I46" s="4">
        <v>7.8178333333333327</v>
      </c>
      <c r="J46" s="4">
        <v>7.5663333333333336</v>
      </c>
      <c r="K46" s="4">
        <v>2.291666666666667</v>
      </c>
      <c r="L46" s="4">
        <v>2391.9961615833331</v>
      </c>
      <c r="M46" s="4">
        <v>81.890250000000009</v>
      </c>
      <c r="N46" s="4">
        <v>18044.82839825</v>
      </c>
      <c r="O46" s="4">
        <v>13</v>
      </c>
      <c r="P46" s="4">
        <v>1.3000000000000003</v>
      </c>
      <c r="Q46" s="4">
        <v>4207.1846149999992</v>
      </c>
      <c r="R46" s="4">
        <v>30889.858332999996</v>
      </c>
      <c r="S46" s="4">
        <v>1.0018183638255229</v>
      </c>
    </row>
    <row r="47" spans="1:19" x14ac:dyDescent="0.35">
      <c r="A47" s="10" t="s">
        <v>19</v>
      </c>
      <c r="B47" s="10" t="s">
        <v>56</v>
      </c>
      <c r="C47" s="10">
        <v>70</v>
      </c>
      <c r="D47" s="10">
        <v>30</v>
      </c>
      <c r="E47" s="10">
        <v>37</v>
      </c>
      <c r="F47" s="10">
        <v>30000</v>
      </c>
      <c r="G47" s="10">
        <v>2307</v>
      </c>
      <c r="H47" s="11" t="s">
        <v>46</v>
      </c>
      <c r="I47" s="4">
        <v>4.4777499999999995</v>
      </c>
      <c r="J47" s="4">
        <v>18.089916666666667</v>
      </c>
      <c r="K47" s="4">
        <v>1.3</v>
      </c>
      <c r="L47" s="4">
        <v>3276.1668735833337</v>
      </c>
      <c r="M47" s="4">
        <v>55.124083333333346</v>
      </c>
      <c r="N47" s="4">
        <v>10854.226354</v>
      </c>
      <c r="O47" s="4">
        <v>8</v>
      </c>
      <c r="P47" s="4">
        <v>0.79999999999999993</v>
      </c>
      <c r="Q47" s="4">
        <v>5456.9875000000011</v>
      </c>
      <c r="R47" s="4">
        <v>24546.571429</v>
      </c>
      <c r="S47" s="4">
        <v>0.58627696372974414</v>
      </c>
    </row>
    <row r="48" spans="1:19" x14ac:dyDescent="0.35">
      <c r="A48" s="10" t="s">
        <v>19</v>
      </c>
      <c r="B48" s="10" t="s">
        <v>56</v>
      </c>
      <c r="C48" s="10">
        <v>70</v>
      </c>
      <c r="D48" s="10">
        <v>30</v>
      </c>
      <c r="E48" s="10">
        <v>37</v>
      </c>
      <c r="F48" s="10">
        <v>30000</v>
      </c>
      <c r="G48" s="10">
        <v>2307</v>
      </c>
      <c r="H48" s="11" t="s">
        <v>48</v>
      </c>
      <c r="I48" s="4">
        <v>6.6520000000000001</v>
      </c>
      <c r="J48" s="4">
        <v>31.125416666666666</v>
      </c>
      <c r="K48" s="4">
        <v>3.1222222222222222</v>
      </c>
      <c r="L48" s="4">
        <v>2751.6458551111109</v>
      </c>
      <c r="M48" s="4">
        <v>64.235444444444454</v>
      </c>
      <c r="N48" s="4">
        <v>19020.124875555557</v>
      </c>
      <c r="O48" s="4">
        <v>11</v>
      </c>
      <c r="P48" s="4">
        <v>1.0999999999999999</v>
      </c>
      <c r="Q48" s="4">
        <v>5463.4363640000001</v>
      </c>
      <c r="R48" s="4">
        <v>49057.280000000006</v>
      </c>
      <c r="S48" s="4">
        <v>1.4443974100428281</v>
      </c>
    </row>
    <row r="49" spans="1:19" x14ac:dyDescent="0.35">
      <c r="A49" s="10" t="s">
        <v>19</v>
      </c>
      <c r="B49" s="10" t="s">
        <v>56</v>
      </c>
      <c r="C49" s="10">
        <v>70</v>
      </c>
      <c r="D49" s="10">
        <v>30</v>
      </c>
      <c r="E49" s="10">
        <v>37</v>
      </c>
      <c r="F49" s="10">
        <v>30000</v>
      </c>
      <c r="G49" s="10">
        <v>2307</v>
      </c>
      <c r="H49" s="11" t="s">
        <v>49</v>
      </c>
      <c r="I49" s="4">
        <v>4.8798333333333321</v>
      </c>
      <c r="J49" s="4">
        <v>24.40133333333333</v>
      </c>
      <c r="K49" s="4">
        <v>2.0333333333333328</v>
      </c>
      <c r="L49" s="4">
        <v>2075.9649637500002</v>
      </c>
      <c r="M49" s="4">
        <v>51.517166666666668</v>
      </c>
      <c r="N49" s="4">
        <v>32096.097330000001</v>
      </c>
      <c r="O49" s="4">
        <v>4</v>
      </c>
      <c r="P49" s="4">
        <v>0.39999999999999997</v>
      </c>
      <c r="Q49" s="4">
        <v>6128.9000000000005</v>
      </c>
      <c r="R49" s="4">
        <v>88443.333332999973</v>
      </c>
      <c r="S49" s="4">
        <v>1.341196471709859</v>
      </c>
    </row>
    <row r="50" spans="1:19" x14ac:dyDescent="0.35">
      <c r="A50" s="10" t="s">
        <v>19</v>
      </c>
      <c r="B50" s="10" t="s">
        <v>56</v>
      </c>
      <c r="C50" s="10">
        <v>70</v>
      </c>
      <c r="D50" s="10">
        <v>30</v>
      </c>
      <c r="E50" s="10">
        <v>37</v>
      </c>
      <c r="F50" s="10">
        <v>30000</v>
      </c>
      <c r="G50" s="10">
        <v>2307</v>
      </c>
      <c r="H50" s="11" t="s">
        <v>53</v>
      </c>
      <c r="I50" s="4">
        <v>9.6792500000000015</v>
      </c>
      <c r="J50" s="4">
        <v>6.1931666666666674</v>
      </c>
      <c r="K50" s="4">
        <v>1.5333333333333334</v>
      </c>
      <c r="L50" s="4">
        <v>3460.0093720833333</v>
      </c>
      <c r="M50" s="4">
        <v>88.290999999999997</v>
      </c>
      <c r="N50" s="4">
        <v>19823.857421666668</v>
      </c>
      <c r="O50" s="4">
        <v>12</v>
      </c>
      <c r="P50" s="4">
        <v>1.1999999999999997</v>
      </c>
      <c r="Q50" s="4">
        <v>4862.5666670000001</v>
      </c>
      <c r="R50" s="4">
        <v>33235.763635999996</v>
      </c>
      <c r="S50" s="4">
        <v>0.2027949502802652</v>
      </c>
    </row>
    <row r="51" spans="1:19" x14ac:dyDescent="0.35">
      <c r="A51" s="10" t="s">
        <v>19</v>
      </c>
      <c r="B51" s="10" t="s">
        <v>56</v>
      </c>
      <c r="C51" s="10">
        <v>70</v>
      </c>
      <c r="D51" s="10">
        <v>30</v>
      </c>
      <c r="E51" s="10">
        <v>37</v>
      </c>
      <c r="F51" s="10">
        <v>35000</v>
      </c>
      <c r="G51" s="10">
        <v>2307</v>
      </c>
      <c r="H51" s="11" t="s">
        <v>20</v>
      </c>
      <c r="I51" s="4">
        <v>5.3709166666666661</v>
      </c>
      <c r="J51" s="4">
        <v>17.561333333333327</v>
      </c>
      <c r="K51" s="4">
        <v>1.8083333333333338</v>
      </c>
      <c r="L51" s="4">
        <v>2619.2048690833335</v>
      </c>
      <c r="M51" s="4">
        <v>61.425416666666649</v>
      </c>
      <c r="N51" s="4">
        <v>34263.598105166668</v>
      </c>
      <c r="O51" s="4">
        <v>5</v>
      </c>
      <c r="P51" s="4">
        <v>0.5</v>
      </c>
      <c r="Q51" s="4">
        <v>5736.800000000002</v>
      </c>
      <c r="R51" s="4">
        <v>103130.40000000001</v>
      </c>
      <c r="S51" s="4">
        <v>1.2525960671071621</v>
      </c>
    </row>
    <row r="52" spans="1:19" x14ac:dyDescent="0.35">
      <c r="A52" s="10" t="s">
        <v>19</v>
      </c>
      <c r="B52" s="10" t="s">
        <v>56</v>
      </c>
      <c r="C52" s="10">
        <v>70</v>
      </c>
      <c r="D52" s="10">
        <v>30</v>
      </c>
      <c r="E52" s="10">
        <v>37</v>
      </c>
      <c r="F52" s="10">
        <v>35000</v>
      </c>
      <c r="G52" s="10">
        <v>2307</v>
      </c>
      <c r="H52" s="11" t="s">
        <v>52</v>
      </c>
      <c r="I52" s="4">
        <v>5.4560833333333347</v>
      </c>
      <c r="J52" s="4">
        <v>21.772583333333341</v>
      </c>
      <c r="K52" s="4">
        <v>1.416666666666667</v>
      </c>
      <c r="L52" s="4">
        <v>2954.8061785833329</v>
      </c>
      <c r="M52" s="4">
        <v>58.901666666666664</v>
      </c>
      <c r="N52" s="4">
        <v>50258.040107999994</v>
      </c>
      <c r="O52" s="4">
        <v>6</v>
      </c>
      <c r="P52" s="4">
        <v>0.59999999999999987</v>
      </c>
      <c r="Q52" s="4">
        <v>5892.5333329999994</v>
      </c>
      <c r="R52" s="4">
        <v>106288.71999999999</v>
      </c>
      <c r="S52" s="4">
        <v>1.7127642107206438</v>
      </c>
    </row>
    <row r="53" spans="1:19" x14ac:dyDescent="0.35">
      <c r="A53" s="10" t="s">
        <v>19</v>
      </c>
      <c r="B53" s="10" t="s">
        <v>56</v>
      </c>
      <c r="C53" s="10">
        <v>70</v>
      </c>
      <c r="D53" s="10">
        <v>30</v>
      </c>
      <c r="E53" s="10">
        <v>40</v>
      </c>
      <c r="F53" s="10">
        <v>20000</v>
      </c>
      <c r="G53" s="10">
        <v>2311</v>
      </c>
      <c r="H53" s="11" t="s">
        <v>50</v>
      </c>
      <c r="I53" s="4">
        <v>3.2161666666666666</v>
      </c>
      <c r="J53" s="4">
        <v>31.468999999999998</v>
      </c>
      <c r="K53" s="4">
        <v>1.5833333333333337</v>
      </c>
      <c r="L53" s="4">
        <v>1142.1561677500001</v>
      </c>
      <c r="M53" s="4">
        <v>76.698833333333354</v>
      </c>
      <c r="N53" s="4">
        <v>54057.170264333334</v>
      </c>
      <c r="O53" s="4">
        <v>8</v>
      </c>
      <c r="P53" s="4">
        <v>0.79999999999999993</v>
      </c>
      <c r="Q53" s="4">
        <v>2199.375</v>
      </c>
      <c r="R53" s="4">
        <v>79344.785713999998</v>
      </c>
      <c r="S53" s="4">
        <v>0.36681428730227095</v>
      </c>
    </row>
    <row r="54" spans="1:19" x14ac:dyDescent="0.35">
      <c r="A54" s="10" t="s">
        <v>19</v>
      </c>
      <c r="B54" s="10" t="s">
        <v>56</v>
      </c>
      <c r="C54" s="10">
        <v>70</v>
      </c>
      <c r="D54" s="10">
        <v>30</v>
      </c>
      <c r="E54" s="10">
        <v>40</v>
      </c>
      <c r="F54" s="10">
        <v>20000</v>
      </c>
      <c r="G54" s="10">
        <v>2311</v>
      </c>
      <c r="H54" s="11" t="s">
        <v>47</v>
      </c>
      <c r="I54" s="4">
        <v>1.877833333333333</v>
      </c>
      <c r="J54" s="4">
        <v>33.917666666666662</v>
      </c>
      <c r="K54" s="4">
        <v>1.0249999999999999</v>
      </c>
      <c r="L54" s="4">
        <v>1349.0672355833333</v>
      </c>
      <c r="M54" s="4">
        <v>48.459416666666662</v>
      </c>
      <c r="N54" s="4">
        <v>55679.546259250004</v>
      </c>
      <c r="O54" s="4">
        <v>5</v>
      </c>
      <c r="P54" s="4">
        <v>0.5</v>
      </c>
      <c r="Q54" s="4">
        <v>3013.2999999999997</v>
      </c>
      <c r="R54" s="4">
        <v>89275.25</v>
      </c>
      <c r="S54" s="4">
        <v>0.38345849289723988</v>
      </c>
    </row>
    <row r="55" spans="1:19" x14ac:dyDescent="0.35">
      <c r="A55" s="10" t="s">
        <v>19</v>
      </c>
      <c r="B55" s="10" t="s">
        <v>56</v>
      </c>
      <c r="C55" s="10">
        <v>70</v>
      </c>
      <c r="D55" s="10">
        <v>30</v>
      </c>
      <c r="E55" s="10">
        <v>40</v>
      </c>
      <c r="F55" s="10">
        <v>25000</v>
      </c>
      <c r="G55" s="10">
        <v>2311</v>
      </c>
      <c r="H55" s="11" t="s">
        <v>46</v>
      </c>
      <c r="I55" s="4">
        <v>3.9919166666666666</v>
      </c>
      <c r="J55" s="4">
        <v>32.59024999999999</v>
      </c>
      <c r="K55" s="4">
        <v>1.9416666666666667</v>
      </c>
      <c r="L55" s="4">
        <v>1720.3959414166668</v>
      </c>
      <c r="M55" s="4">
        <v>46.529999999999994</v>
      </c>
      <c r="N55" s="4">
        <v>55037.305425000006</v>
      </c>
      <c r="O55" s="4">
        <v>5</v>
      </c>
      <c r="P55" s="4">
        <v>0.5</v>
      </c>
      <c r="Q55" s="4">
        <v>4259.2600000000011</v>
      </c>
      <c r="R55" s="4">
        <v>115061.30000000003</v>
      </c>
      <c r="S55" s="4">
        <v>1.2575835767061112</v>
      </c>
    </row>
    <row r="56" spans="1:19" x14ac:dyDescent="0.35">
      <c r="A56" t="s">
        <v>19</v>
      </c>
      <c r="B56" t="s">
        <v>56</v>
      </c>
      <c r="C56">
        <v>70</v>
      </c>
      <c r="D56">
        <v>30</v>
      </c>
      <c r="E56">
        <v>40</v>
      </c>
      <c r="F56">
        <v>25000</v>
      </c>
      <c r="G56">
        <v>2311</v>
      </c>
      <c r="H56" s="3" t="s">
        <v>42</v>
      </c>
      <c r="I56" s="4">
        <v>3.52075</v>
      </c>
      <c r="J56" s="4">
        <v>32.998999999999995</v>
      </c>
      <c r="K56" s="4">
        <v>1.6416666666666666</v>
      </c>
      <c r="L56" s="4">
        <v>1248.8596345000001</v>
      </c>
      <c r="M56" s="4">
        <v>62.681916666666659</v>
      </c>
      <c r="N56" s="4">
        <v>48280.903586250002</v>
      </c>
      <c r="O56" s="4">
        <v>7</v>
      </c>
      <c r="P56" s="4">
        <v>0.70000000000000007</v>
      </c>
      <c r="Q56" s="4">
        <v>2956.7571429999994</v>
      </c>
      <c r="R56" s="4">
        <v>79274</v>
      </c>
      <c r="S56" s="4">
        <v>0.36538671197638739</v>
      </c>
    </row>
    <row r="57" spans="1:19" x14ac:dyDescent="0.35">
      <c r="A57" t="s">
        <v>19</v>
      </c>
      <c r="B57" t="s">
        <v>56</v>
      </c>
      <c r="C57">
        <v>70</v>
      </c>
      <c r="D57">
        <v>30</v>
      </c>
      <c r="E57">
        <v>40</v>
      </c>
      <c r="F57">
        <v>25000</v>
      </c>
      <c r="G57">
        <v>2311</v>
      </c>
      <c r="H57" s="3" t="s">
        <v>48</v>
      </c>
      <c r="I57" s="4">
        <v>2.3787499999999997</v>
      </c>
      <c r="J57" s="4">
        <v>24.637583333333335</v>
      </c>
      <c r="K57" s="4">
        <v>0.79999999999999993</v>
      </c>
      <c r="L57" s="4">
        <v>1691.7789683333333</v>
      </c>
      <c r="M57" s="4">
        <v>78.540333333333336</v>
      </c>
      <c r="N57" s="4">
        <v>56094.940312583327</v>
      </c>
      <c r="O57" s="4">
        <v>5</v>
      </c>
      <c r="P57" s="4">
        <v>0.5</v>
      </c>
      <c r="Q57" s="4">
        <v>2584.5600000000004</v>
      </c>
      <c r="R57" s="4">
        <v>87897.300000000032</v>
      </c>
      <c r="S57" s="4">
        <v>0.23651992636814803</v>
      </c>
    </row>
    <row r="58" spans="1:19" x14ac:dyDescent="0.35">
      <c r="A58" t="s">
        <v>19</v>
      </c>
      <c r="B58" t="s">
        <v>56</v>
      </c>
      <c r="C58">
        <v>70</v>
      </c>
      <c r="D58">
        <v>30</v>
      </c>
      <c r="E58">
        <v>40</v>
      </c>
      <c r="F58">
        <v>25000</v>
      </c>
      <c r="G58">
        <v>2311</v>
      </c>
      <c r="H58" s="3" t="s">
        <v>43</v>
      </c>
      <c r="I58" s="4">
        <v>2.9653333333333332</v>
      </c>
      <c r="J58" s="4">
        <v>28.803250000000002</v>
      </c>
      <c r="K58" s="4">
        <v>1.1500000000000001</v>
      </c>
      <c r="L58" s="4">
        <v>1305.12432825</v>
      </c>
      <c r="M58" s="4">
        <v>69.320250000000001</v>
      </c>
      <c r="N58" s="4">
        <v>49280.549353749993</v>
      </c>
      <c r="O58" s="4">
        <v>8</v>
      </c>
      <c r="P58" s="4">
        <v>0.79999999999999993</v>
      </c>
      <c r="Q58" s="4">
        <v>2650.9124999999995</v>
      </c>
      <c r="R58" s="4">
        <v>77856.271428999986</v>
      </c>
      <c r="S58" s="4">
        <v>0.28042328983655773</v>
      </c>
    </row>
    <row r="59" spans="1:19" x14ac:dyDescent="0.35">
      <c r="A59" t="s">
        <v>19</v>
      </c>
      <c r="B59" t="s">
        <v>56</v>
      </c>
      <c r="C59">
        <v>70</v>
      </c>
      <c r="D59">
        <v>30</v>
      </c>
      <c r="E59">
        <v>40</v>
      </c>
      <c r="F59">
        <v>30000</v>
      </c>
      <c r="G59">
        <v>2311</v>
      </c>
      <c r="H59" s="3" t="s">
        <v>45</v>
      </c>
      <c r="I59" s="4">
        <v>3.1564999999999999</v>
      </c>
      <c r="J59" s="4">
        <v>44.016249999999992</v>
      </c>
      <c r="K59" s="4">
        <v>2.7166666666666668</v>
      </c>
      <c r="L59" s="4">
        <v>1352.2513153333334</v>
      </c>
      <c r="M59" s="4">
        <v>42.974666666666657</v>
      </c>
      <c r="N59" s="4">
        <v>44452.800786916669</v>
      </c>
      <c r="O59" s="4">
        <v>3</v>
      </c>
      <c r="P59" s="4">
        <v>0.29999999999999993</v>
      </c>
      <c r="Q59" s="4">
        <v>5052.5666670000001</v>
      </c>
      <c r="R59" s="4">
        <v>108825.94999999997</v>
      </c>
      <c r="S59" s="4">
        <v>3.9035592240034854E-2</v>
      </c>
    </row>
    <row r="60" spans="1:19" x14ac:dyDescent="0.35">
      <c r="A60" s="1" t="s">
        <v>19</v>
      </c>
      <c r="B60" s="1" t="s">
        <v>56</v>
      </c>
      <c r="C60" s="1">
        <v>70</v>
      </c>
      <c r="D60" s="1">
        <v>30</v>
      </c>
      <c r="E60" s="1">
        <v>40</v>
      </c>
      <c r="F60" s="1">
        <v>30000</v>
      </c>
      <c r="G60" s="1">
        <v>2311</v>
      </c>
      <c r="H60" s="2" t="s">
        <v>44</v>
      </c>
      <c r="I60" s="5">
        <v>2.0741666666666667</v>
      </c>
      <c r="J60" s="5">
        <v>29.668916666666664</v>
      </c>
      <c r="K60" s="5">
        <v>0.83333333333333337</v>
      </c>
      <c r="L60" s="5">
        <v>1269.1270997499998</v>
      </c>
      <c r="M60" s="5">
        <v>77.359416666666675</v>
      </c>
      <c r="N60" s="5">
        <v>61298.212257083338</v>
      </c>
      <c r="O60" s="5">
        <v>6</v>
      </c>
      <c r="P60" s="5">
        <v>0.59999999999999987</v>
      </c>
      <c r="Q60" s="5">
        <v>2267.6500000000005</v>
      </c>
      <c r="R60" s="5">
        <v>81147.339999999982</v>
      </c>
      <c r="S60" s="5">
        <v>0.26837110287062865</v>
      </c>
    </row>
    <row r="61" spans="1:19" x14ac:dyDescent="0.35">
      <c r="H61" s="6" t="s">
        <v>35</v>
      </c>
      <c r="I61">
        <f>COUNT(I45:I60)</f>
        <v>16</v>
      </c>
      <c r="J61">
        <f t="shared" ref="J61:S61" si="10">COUNT(J45:J60)</f>
        <v>16</v>
      </c>
      <c r="K61">
        <f t="shared" si="10"/>
        <v>16</v>
      </c>
      <c r="L61">
        <f t="shared" si="10"/>
        <v>16</v>
      </c>
      <c r="M61">
        <f t="shared" si="10"/>
        <v>16</v>
      </c>
      <c r="N61">
        <f t="shared" si="10"/>
        <v>16</v>
      </c>
      <c r="O61">
        <f t="shared" si="10"/>
        <v>16</v>
      </c>
      <c r="P61">
        <f t="shared" si="10"/>
        <v>16</v>
      </c>
      <c r="Q61">
        <f t="shared" si="10"/>
        <v>16</v>
      </c>
      <c r="R61">
        <f t="shared" si="10"/>
        <v>16</v>
      </c>
      <c r="S61">
        <f t="shared" si="10"/>
        <v>16</v>
      </c>
    </row>
    <row r="62" spans="1:19" x14ac:dyDescent="0.35">
      <c r="H62" s="6" t="s">
        <v>36</v>
      </c>
      <c r="I62" s="4">
        <f>AVERAGE(I45:I60)</f>
        <v>4.6086510416666666</v>
      </c>
      <c r="J62" s="4">
        <f t="shared" ref="J62:S62" si="11">AVERAGE(J45:J60)</f>
        <v>25.069104166666666</v>
      </c>
      <c r="K62" s="4">
        <f t="shared" si="11"/>
        <v>1.7503472222222218</v>
      </c>
      <c r="L62" s="4">
        <f t="shared" si="11"/>
        <v>2030.396101402778</v>
      </c>
      <c r="M62" s="4">
        <f t="shared" si="11"/>
        <v>63.172767361111113</v>
      </c>
      <c r="N62" s="4">
        <f t="shared" si="11"/>
        <v>38919.773463868063</v>
      </c>
      <c r="O62" s="4">
        <f t="shared" si="11"/>
        <v>7.1875</v>
      </c>
      <c r="P62" s="4">
        <f t="shared" si="11"/>
        <v>0.71875000000000011</v>
      </c>
      <c r="Q62" s="4">
        <f t="shared" si="11"/>
        <v>4216.5111673749998</v>
      </c>
      <c r="R62" s="4">
        <f t="shared" si="11"/>
        <v>73847.377273375008</v>
      </c>
      <c r="S62" s="4">
        <f t="shared" si="11"/>
        <v>0.68569953350747415</v>
      </c>
    </row>
    <row r="63" spans="1:19" x14ac:dyDescent="0.35">
      <c r="H63" s="8" t="s">
        <v>37</v>
      </c>
      <c r="I63" s="9">
        <f>STDEVA(I45:I60)</f>
        <v>2.1809437931561302</v>
      </c>
      <c r="J63" s="9">
        <f t="shared" ref="J63:S63" si="12">STDEVA(J45:J60)</f>
        <v>10.085346298682653</v>
      </c>
      <c r="K63" s="9">
        <f t="shared" si="12"/>
        <v>0.70141749116598273</v>
      </c>
      <c r="L63" s="9">
        <f t="shared" si="12"/>
        <v>779.46400277273312</v>
      </c>
      <c r="M63" s="9">
        <f t="shared" si="12"/>
        <v>14.216802901388231</v>
      </c>
      <c r="N63" s="9">
        <f t="shared" si="12"/>
        <v>17482.198710109173</v>
      </c>
      <c r="O63" s="9">
        <f t="shared" si="12"/>
        <v>2.9033027170218864</v>
      </c>
      <c r="P63" s="9">
        <f t="shared" si="12"/>
        <v>0.29033027170218834</v>
      </c>
      <c r="Q63" s="9">
        <f t="shared" si="12"/>
        <v>1396.9135684164016</v>
      </c>
      <c r="R63" s="9">
        <f t="shared" si="12"/>
        <v>30894.921138513844</v>
      </c>
      <c r="S63" s="9">
        <f t="shared" si="12"/>
        <v>0.54843098016067582</v>
      </c>
    </row>
    <row r="64" spans="1:19" x14ac:dyDescent="0.35">
      <c r="H64" s="6" t="s">
        <v>38</v>
      </c>
      <c r="I64" s="4">
        <f>I62-3*I63</f>
        <v>-1.9341803378017239</v>
      </c>
      <c r="J64" s="4">
        <f t="shared" ref="J64:S64" si="13">J62-3*J63</f>
        <v>-5.1869347293812957</v>
      </c>
      <c r="K64" s="4">
        <f t="shared" si="13"/>
        <v>-0.35390525127572636</v>
      </c>
      <c r="L64" s="4">
        <f t="shared" si="13"/>
        <v>-307.9959069154213</v>
      </c>
      <c r="M64" s="4">
        <f t="shared" si="13"/>
        <v>20.522358656946423</v>
      </c>
      <c r="N64" s="4">
        <f t="shared" si="13"/>
        <v>-13526.822666459455</v>
      </c>
      <c r="O64" s="4">
        <f t="shared" si="13"/>
        <v>-1.5224081510656582</v>
      </c>
      <c r="P64" s="4">
        <f t="shared" si="13"/>
        <v>-0.15224081510656495</v>
      </c>
      <c r="Q64" s="4">
        <f t="shared" si="13"/>
        <v>25.770462125794438</v>
      </c>
      <c r="R64" s="4">
        <f t="shared" si="13"/>
        <v>-18837.386142166521</v>
      </c>
      <c r="S64" s="4">
        <f t="shared" si="13"/>
        <v>-0.9595934069745532</v>
      </c>
    </row>
    <row r="65" spans="8:19" x14ac:dyDescent="0.35">
      <c r="H65" s="6" t="s">
        <v>39</v>
      </c>
      <c r="I65" s="4">
        <f>I62+3*I63</f>
        <v>11.151482421135057</v>
      </c>
      <c r="J65" s="4">
        <f t="shared" ref="J65:S65" si="14">J62+3*J63</f>
        <v>55.325143062714631</v>
      </c>
      <c r="K65" s="4">
        <f t="shared" si="14"/>
        <v>3.8545996957201698</v>
      </c>
      <c r="L65" s="4">
        <f t="shared" si="14"/>
        <v>4368.7881097209774</v>
      </c>
      <c r="M65" s="4">
        <f t="shared" si="14"/>
        <v>105.8231760652758</v>
      </c>
      <c r="N65" s="4">
        <f t="shared" si="14"/>
        <v>91366.369594195581</v>
      </c>
      <c r="O65" s="4">
        <f t="shared" si="14"/>
        <v>15.897408151065658</v>
      </c>
      <c r="P65" s="4">
        <f t="shared" si="14"/>
        <v>1.5897408151065653</v>
      </c>
      <c r="Q65" s="4">
        <f t="shared" si="14"/>
        <v>8407.2518726242051</v>
      </c>
      <c r="R65" s="4">
        <f t="shared" si="14"/>
        <v>166532.14068891655</v>
      </c>
      <c r="S65" s="4">
        <f t="shared" si="14"/>
        <v>2.3309924739895016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F1E3-CABE-45AB-AE98-E903FEE4B4D1}">
  <dimension ref="A1:S100"/>
  <sheetViews>
    <sheetView workbookViewId="0">
      <selection sqref="A1:XFD1048576"/>
    </sheetView>
  </sheetViews>
  <sheetFormatPr defaultRowHeight="14.5" x14ac:dyDescent="0.35"/>
  <cols>
    <col min="2" max="3" width="9.90625" bestFit="1" customWidth="1"/>
    <col min="8" max="8" width="8.7265625" style="3"/>
    <col min="9" max="9" width="8.81640625" bestFit="1" customWidth="1"/>
    <col min="10" max="13" width="8.90625" bestFit="1" customWidth="1"/>
    <col min="14" max="14" width="9.453125" bestFit="1" customWidth="1"/>
    <col min="15" max="16" width="8.90625" bestFit="1" customWidth="1"/>
    <col min="17" max="17" width="10.36328125" bestFit="1" customWidth="1"/>
    <col min="18" max="18" width="12.36328125" bestFit="1" customWidth="1"/>
    <col min="19" max="19" width="8.81640625" bestFit="1" customWidth="1"/>
  </cols>
  <sheetData>
    <row r="1" spans="1:19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10" t="s">
        <v>19</v>
      </c>
      <c r="B2" s="10" t="s">
        <v>57</v>
      </c>
      <c r="C2" s="10">
        <v>67</v>
      </c>
      <c r="D2" s="10">
        <v>16</v>
      </c>
      <c r="E2" s="10">
        <v>15</v>
      </c>
      <c r="F2" s="10">
        <v>25000</v>
      </c>
      <c r="G2" s="10">
        <v>2311</v>
      </c>
      <c r="H2" s="16" t="s">
        <v>26</v>
      </c>
      <c r="I2">
        <v>0.40524999999999994</v>
      </c>
      <c r="J2">
        <v>77.413500000000013</v>
      </c>
      <c r="K2">
        <v>1.1833333333333333</v>
      </c>
      <c r="L2">
        <v>831.57857083333329</v>
      </c>
      <c r="M2">
        <v>22.607166666666668</v>
      </c>
      <c r="N2">
        <v>39821.879572666665</v>
      </c>
      <c r="O2">
        <v>8</v>
      </c>
      <c r="P2">
        <v>0.79999999999999993</v>
      </c>
      <c r="Q2">
        <v>1974</v>
      </c>
      <c r="R2">
        <v>42175.371428999999</v>
      </c>
      <c r="S2" s="4">
        <v>0.23887379398478756</v>
      </c>
    </row>
    <row r="3" spans="1:19" x14ac:dyDescent="0.35">
      <c r="A3" s="10" t="s">
        <v>19</v>
      </c>
      <c r="B3" s="10" t="s">
        <v>57</v>
      </c>
      <c r="C3" s="10">
        <v>67</v>
      </c>
      <c r="D3" s="10">
        <v>16</v>
      </c>
      <c r="E3" s="10">
        <v>15</v>
      </c>
      <c r="F3" s="10">
        <v>25000</v>
      </c>
      <c r="G3" s="10">
        <v>2311</v>
      </c>
      <c r="H3" s="3" t="s">
        <v>27</v>
      </c>
      <c r="I3">
        <v>0.37641666666666657</v>
      </c>
      <c r="J3">
        <v>78.585000000000008</v>
      </c>
      <c r="K3">
        <v>2.2999999999999998</v>
      </c>
      <c r="L3">
        <v>713.34460999999988</v>
      </c>
      <c r="M3">
        <v>24.306799999999999</v>
      </c>
      <c r="N3">
        <v>37707.001716000006</v>
      </c>
      <c r="O3">
        <v>0</v>
      </c>
      <c r="P3">
        <v>0</v>
      </c>
      <c r="S3" s="4"/>
    </row>
    <row r="4" spans="1:19" x14ac:dyDescent="0.35">
      <c r="A4" s="10" t="s">
        <v>19</v>
      </c>
      <c r="B4" s="10" t="s">
        <v>57</v>
      </c>
      <c r="C4" s="10">
        <v>67</v>
      </c>
      <c r="D4" s="10">
        <v>16</v>
      </c>
      <c r="E4" s="10">
        <v>15</v>
      </c>
      <c r="F4" s="10">
        <v>25000</v>
      </c>
      <c r="G4" s="10">
        <v>2311</v>
      </c>
      <c r="H4" s="3" t="s">
        <v>50</v>
      </c>
      <c r="I4">
        <v>0.61041666666666661</v>
      </c>
      <c r="J4">
        <v>72.708583333333323</v>
      </c>
      <c r="K4">
        <v>1.2571428571428573</v>
      </c>
      <c r="L4">
        <v>873.92029142857143</v>
      </c>
      <c r="M4">
        <v>22.308428571428571</v>
      </c>
      <c r="N4">
        <v>45835.219269000001</v>
      </c>
      <c r="O4">
        <v>12</v>
      </c>
      <c r="P4">
        <v>1.1999999999999997</v>
      </c>
      <c r="Q4">
        <v>1868.3333329999998</v>
      </c>
      <c r="R4">
        <v>48612.081818000006</v>
      </c>
      <c r="S4" s="4">
        <v>0.36074123478235953</v>
      </c>
    </row>
    <row r="5" spans="1:19" x14ac:dyDescent="0.35">
      <c r="A5" s="10" t="s">
        <v>19</v>
      </c>
      <c r="B5" s="10" t="s">
        <v>57</v>
      </c>
      <c r="C5" s="10">
        <v>67</v>
      </c>
      <c r="D5" s="10">
        <v>16</v>
      </c>
      <c r="E5" s="10">
        <v>15</v>
      </c>
      <c r="F5" s="10">
        <v>25000</v>
      </c>
      <c r="G5" s="10">
        <v>2311</v>
      </c>
      <c r="H5" s="3" t="s">
        <v>29</v>
      </c>
      <c r="I5">
        <v>0.82650000000000012</v>
      </c>
      <c r="J5">
        <v>59.930416666666652</v>
      </c>
      <c r="K5">
        <v>1.07</v>
      </c>
      <c r="L5">
        <v>1141.6444037000001</v>
      </c>
      <c r="M5">
        <v>24.734099999999998</v>
      </c>
      <c r="N5">
        <v>46964.792533400003</v>
      </c>
      <c r="O5">
        <v>11</v>
      </c>
      <c r="P5">
        <v>1.0999999999999999</v>
      </c>
      <c r="Q5">
        <v>2499.4363640000006</v>
      </c>
      <c r="R5">
        <v>47450.839999999989</v>
      </c>
      <c r="S5" s="4">
        <v>0.19112360874485212</v>
      </c>
    </row>
    <row r="6" spans="1:19" x14ac:dyDescent="0.35">
      <c r="A6" s="10" t="s">
        <v>19</v>
      </c>
      <c r="B6" s="10" t="s">
        <v>57</v>
      </c>
      <c r="C6" s="10">
        <v>67</v>
      </c>
      <c r="D6" s="10">
        <v>16</v>
      </c>
      <c r="E6" s="10">
        <v>15</v>
      </c>
      <c r="F6" s="10">
        <v>25000</v>
      </c>
      <c r="G6" s="10">
        <v>2311</v>
      </c>
      <c r="H6" s="3" t="s">
        <v>47</v>
      </c>
      <c r="I6">
        <v>0.34825</v>
      </c>
      <c r="J6">
        <v>88.886499999999998</v>
      </c>
      <c r="K6">
        <v>1.3199999999999998</v>
      </c>
      <c r="L6">
        <v>453.53867400000001</v>
      </c>
      <c r="M6">
        <v>21.109200000000001</v>
      </c>
      <c r="N6">
        <v>41064.270985800002</v>
      </c>
      <c r="O6">
        <v>0</v>
      </c>
      <c r="P6">
        <v>0</v>
      </c>
    </row>
    <row r="7" spans="1:19" x14ac:dyDescent="0.35">
      <c r="A7" s="10" t="s">
        <v>19</v>
      </c>
      <c r="B7" s="10" t="s">
        <v>57</v>
      </c>
      <c r="C7" s="10">
        <v>67</v>
      </c>
      <c r="D7" s="10">
        <v>16</v>
      </c>
      <c r="E7" s="10">
        <v>16</v>
      </c>
      <c r="F7" s="10">
        <v>25000</v>
      </c>
      <c r="G7" s="10">
        <v>2312</v>
      </c>
      <c r="H7" s="11" t="s">
        <v>40</v>
      </c>
      <c r="I7">
        <v>0.45333299999999999</v>
      </c>
      <c r="J7">
        <v>88.353920000000002</v>
      </c>
      <c r="K7">
        <v>1.5285709999999999</v>
      </c>
      <c r="L7">
        <v>315.7389</v>
      </c>
      <c r="M7">
        <v>23.201709999999999</v>
      </c>
      <c r="N7">
        <v>125929.9</v>
      </c>
      <c r="O7">
        <v>0</v>
      </c>
      <c r="P7">
        <v>0</v>
      </c>
    </row>
    <row r="8" spans="1:19" x14ac:dyDescent="0.35">
      <c r="A8" s="10" t="s">
        <v>19</v>
      </c>
      <c r="B8" s="10" t="s">
        <v>57</v>
      </c>
      <c r="C8" s="10">
        <v>67</v>
      </c>
      <c r="D8" s="10">
        <v>16</v>
      </c>
      <c r="E8" s="10">
        <v>16</v>
      </c>
      <c r="F8" s="10">
        <v>25000</v>
      </c>
      <c r="G8" s="10">
        <v>2312</v>
      </c>
      <c r="H8" s="11" t="s">
        <v>22</v>
      </c>
      <c r="I8">
        <v>5.9832999999999997E-2</v>
      </c>
      <c r="J8">
        <v>98.584919999999997</v>
      </c>
      <c r="K8">
        <v>0.5</v>
      </c>
      <c r="L8">
        <v>333.7</v>
      </c>
      <c r="M8">
        <v>14.215</v>
      </c>
      <c r="N8">
        <v>80554.73</v>
      </c>
      <c r="O8">
        <v>0</v>
      </c>
      <c r="P8">
        <v>0</v>
      </c>
    </row>
    <row r="9" spans="1:19" x14ac:dyDescent="0.35">
      <c r="A9" t="s">
        <v>19</v>
      </c>
      <c r="B9" t="s">
        <v>57</v>
      </c>
      <c r="C9">
        <v>67</v>
      </c>
      <c r="D9">
        <v>16</v>
      </c>
      <c r="E9" s="10">
        <v>16</v>
      </c>
      <c r="F9" s="10">
        <v>25000</v>
      </c>
      <c r="G9" s="10">
        <v>2312</v>
      </c>
      <c r="H9" s="3" t="s">
        <v>20</v>
      </c>
      <c r="I9">
        <v>0.41858299999999998</v>
      </c>
      <c r="J9">
        <v>91.54392</v>
      </c>
      <c r="K9">
        <v>2.5666669999999998</v>
      </c>
      <c r="L9">
        <v>507.8766</v>
      </c>
      <c r="M9">
        <v>16.061669999999999</v>
      </c>
      <c r="N9">
        <v>59694.44</v>
      </c>
      <c r="O9">
        <v>0</v>
      </c>
      <c r="P9">
        <v>0</v>
      </c>
    </row>
    <row r="10" spans="1:19" x14ac:dyDescent="0.35">
      <c r="A10" s="10" t="s">
        <v>19</v>
      </c>
      <c r="B10" s="10" t="s">
        <v>57</v>
      </c>
      <c r="C10" s="10">
        <v>67</v>
      </c>
      <c r="D10" s="10">
        <v>16</v>
      </c>
      <c r="E10" s="10">
        <v>16</v>
      </c>
      <c r="F10" s="10">
        <v>25000</v>
      </c>
      <c r="G10" s="10">
        <v>2312</v>
      </c>
      <c r="H10" s="11" t="s">
        <v>23</v>
      </c>
      <c r="I10">
        <v>0.193333</v>
      </c>
      <c r="J10">
        <v>95.647000000000006</v>
      </c>
      <c r="K10">
        <v>0.65</v>
      </c>
      <c r="L10">
        <v>582.25909999999999</v>
      </c>
      <c r="M10">
        <v>12.8735</v>
      </c>
      <c r="N10">
        <v>145149.9</v>
      </c>
      <c r="O10">
        <v>0</v>
      </c>
      <c r="P10">
        <v>0</v>
      </c>
    </row>
    <row r="11" spans="1:19" x14ac:dyDescent="0.35">
      <c r="A11" s="10" t="s">
        <v>19</v>
      </c>
      <c r="B11" s="10" t="s">
        <v>57</v>
      </c>
      <c r="C11" s="10">
        <v>67</v>
      </c>
      <c r="D11" s="10">
        <v>16</v>
      </c>
      <c r="E11" s="10">
        <v>16</v>
      </c>
      <c r="F11" s="10">
        <v>25000</v>
      </c>
      <c r="G11" s="10">
        <v>2312</v>
      </c>
      <c r="H11" s="11" t="s">
        <v>24</v>
      </c>
      <c r="I11">
        <v>0.13375000000000001</v>
      </c>
      <c r="J11">
        <v>98.241919999999993</v>
      </c>
      <c r="K11">
        <v>0.6</v>
      </c>
      <c r="L11">
        <v>272.92779999999999</v>
      </c>
      <c r="M11">
        <v>24.989000000000001</v>
      </c>
      <c r="N11">
        <v>107782.8</v>
      </c>
      <c r="O11">
        <v>0</v>
      </c>
      <c r="P11">
        <v>0</v>
      </c>
    </row>
    <row r="12" spans="1:19" x14ac:dyDescent="0.35">
      <c r="A12" s="10" t="s">
        <v>19</v>
      </c>
      <c r="B12" s="10" t="s">
        <v>57</v>
      </c>
      <c r="C12" s="10">
        <v>67</v>
      </c>
      <c r="D12" s="10">
        <v>16</v>
      </c>
      <c r="E12" s="10">
        <v>16</v>
      </c>
      <c r="F12" s="10">
        <v>25000</v>
      </c>
      <c r="G12" s="10">
        <v>2312</v>
      </c>
      <c r="H12" s="11" t="s">
        <v>52</v>
      </c>
      <c r="I12">
        <v>9.4167000000000001E-2</v>
      </c>
      <c r="J12">
        <v>86.237499999999997</v>
      </c>
      <c r="K12">
        <v>0.6</v>
      </c>
      <c r="L12">
        <v>248.209</v>
      </c>
      <c r="M12">
        <v>26.81625</v>
      </c>
      <c r="N12">
        <v>161146.9</v>
      </c>
      <c r="O12">
        <v>0</v>
      </c>
      <c r="P12">
        <v>0</v>
      </c>
    </row>
    <row r="13" spans="1:19" x14ac:dyDescent="0.35">
      <c r="A13" s="10" t="s">
        <v>19</v>
      </c>
      <c r="B13" s="10" t="s">
        <v>57</v>
      </c>
      <c r="C13" s="10">
        <v>67</v>
      </c>
      <c r="D13" s="10">
        <v>16</v>
      </c>
      <c r="E13" s="10">
        <v>17</v>
      </c>
      <c r="F13" s="10">
        <v>25000</v>
      </c>
      <c r="G13" s="10" t="s">
        <v>25</v>
      </c>
      <c r="H13" s="11" t="s">
        <v>22</v>
      </c>
      <c r="I13">
        <v>0.19925000000000001</v>
      </c>
      <c r="J13">
        <v>96.091750000000005</v>
      </c>
      <c r="K13">
        <v>0.83333299999999999</v>
      </c>
      <c r="L13">
        <v>403.97989999999999</v>
      </c>
      <c r="M13">
        <v>16.70233</v>
      </c>
      <c r="N13">
        <v>62519.85</v>
      </c>
      <c r="O13">
        <v>0</v>
      </c>
      <c r="P13">
        <v>0</v>
      </c>
    </row>
    <row r="14" spans="1:19" x14ac:dyDescent="0.35">
      <c r="A14" s="10" t="s">
        <v>19</v>
      </c>
      <c r="B14" s="10" t="s">
        <v>57</v>
      </c>
      <c r="C14" s="10">
        <v>67</v>
      </c>
      <c r="D14" s="10">
        <v>16</v>
      </c>
      <c r="E14" s="10">
        <v>17</v>
      </c>
      <c r="F14" s="10">
        <v>25000</v>
      </c>
      <c r="G14" s="10" t="s">
        <v>25</v>
      </c>
      <c r="H14" s="11" t="s">
        <v>20</v>
      </c>
      <c r="I14">
        <v>0.26624999999999999</v>
      </c>
      <c r="J14">
        <v>86.984669999999994</v>
      </c>
      <c r="K14">
        <v>1.425</v>
      </c>
      <c r="L14">
        <v>535.447</v>
      </c>
      <c r="M14">
        <v>17.577500000000001</v>
      </c>
      <c r="N14">
        <v>128300.7</v>
      </c>
      <c r="O14">
        <v>0</v>
      </c>
      <c r="P14">
        <v>0</v>
      </c>
    </row>
    <row r="15" spans="1:19" x14ac:dyDescent="0.35">
      <c r="A15" s="10" t="s">
        <v>19</v>
      </c>
      <c r="B15" s="10" t="s">
        <v>57</v>
      </c>
      <c r="C15" s="10">
        <v>67</v>
      </c>
      <c r="D15" s="10">
        <v>16</v>
      </c>
      <c r="E15" s="10">
        <v>17</v>
      </c>
      <c r="F15" s="10">
        <v>25000</v>
      </c>
      <c r="G15" s="10" t="s">
        <v>25</v>
      </c>
      <c r="H15" s="11" t="s">
        <v>24</v>
      </c>
      <c r="I15">
        <v>0.23966699999999999</v>
      </c>
      <c r="J15">
        <v>92.320419999999999</v>
      </c>
      <c r="K15">
        <v>1.2749999999999999</v>
      </c>
      <c r="L15">
        <v>337.46510000000001</v>
      </c>
      <c r="M15">
        <v>16.765250000000002</v>
      </c>
      <c r="N15">
        <v>64566.96</v>
      </c>
      <c r="O15">
        <v>0</v>
      </c>
      <c r="P15">
        <v>0</v>
      </c>
    </row>
    <row r="16" spans="1:19" x14ac:dyDescent="0.35">
      <c r="A16" s="10" t="s">
        <v>19</v>
      </c>
      <c r="B16" s="10" t="s">
        <v>57</v>
      </c>
      <c r="C16" s="10">
        <v>67</v>
      </c>
      <c r="D16" s="10">
        <v>16</v>
      </c>
      <c r="E16" s="10">
        <v>18</v>
      </c>
      <c r="F16" s="10">
        <v>25000</v>
      </c>
      <c r="G16" s="10" t="s">
        <v>30</v>
      </c>
      <c r="H16" s="3" t="s">
        <v>46</v>
      </c>
      <c r="I16">
        <v>0.30558333333333332</v>
      </c>
      <c r="J16">
        <v>99.290833333333339</v>
      </c>
      <c r="K16">
        <v>1</v>
      </c>
      <c r="L16">
        <v>353.76</v>
      </c>
      <c r="M16">
        <v>13.49</v>
      </c>
      <c r="N16">
        <v>74217.240000000005</v>
      </c>
      <c r="O16">
        <v>0</v>
      </c>
      <c r="P16">
        <v>0</v>
      </c>
    </row>
    <row r="17" spans="1:19" x14ac:dyDescent="0.35">
      <c r="A17" s="10" t="s">
        <v>19</v>
      </c>
      <c r="B17" s="10" t="s">
        <v>57</v>
      </c>
      <c r="C17" s="10">
        <v>67</v>
      </c>
      <c r="D17" s="10">
        <v>16</v>
      </c>
      <c r="E17" s="10">
        <v>18</v>
      </c>
      <c r="F17" s="10">
        <v>25000</v>
      </c>
      <c r="G17" s="10" t="s">
        <v>30</v>
      </c>
      <c r="H17" s="3" t="s">
        <v>42</v>
      </c>
      <c r="I17">
        <v>0.33750000000000008</v>
      </c>
      <c r="J17">
        <v>99.432083333333324</v>
      </c>
      <c r="K17">
        <v>0.5</v>
      </c>
      <c r="L17">
        <v>455.38</v>
      </c>
      <c r="M17">
        <v>11.85</v>
      </c>
      <c r="N17">
        <v>91264.3</v>
      </c>
      <c r="O17">
        <v>0</v>
      </c>
      <c r="P17">
        <v>0</v>
      </c>
    </row>
    <row r="18" spans="1:19" x14ac:dyDescent="0.35">
      <c r="A18" s="10" t="s">
        <v>19</v>
      </c>
      <c r="B18" s="10" t="s">
        <v>57</v>
      </c>
      <c r="C18" s="10">
        <v>67</v>
      </c>
      <c r="D18" s="10">
        <v>16</v>
      </c>
      <c r="E18" s="10">
        <v>18</v>
      </c>
      <c r="F18" s="10">
        <v>25000</v>
      </c>
      <c r="G18" s="10" t="s">
        <v>30</v>
      </c>
      <c r="H18" s="3" t="s">
        <v>45</v>
      </c>
      <c r="I18">
        <v>0.1603333333333333</v>
      </c>
      <c r="J18">
        <v>99.329499999999996</v>
      </c>
      <c r="K18">
        <v>0.2</v>
      </c>
      <c r="L18">
        <v>394.6</v>
      </c>
      <c r="M18">
        <v>8.9689999999999994</v>
      </c>
      <c r="N18">
        <v>26867</v>
      </c>
      <c r="O18">
        <v>0</v>
      </c>
      <c r="P18">
        <v>0</v>
      </c>
    </row>
    <row r="19" spans="1:19" x14ac:dyDescent="0.35">
      <c r="A19" s="10" t="s">
        <v>19</v>
      </c>
      <c r="B19" s="10" t="s">
        <v>57</v>
      </c>
      <c r="C19" s="10">
        <v>67</v>
      </c>
      <c r="D19" s="10">
        <v>16</v>
      </c>
      <c r="E19" s="10">
        <v>18</v>
      </c>
      <c r="F19" s="10">
        <v>30000</v>
      </c>
      <c r="G19" s="10" t="s">
        <v>30</v>
      </c>
      <c r="H19" s="3" t="s">
        <v>48</v>
      </c>
      <c r="I19">
        <v>0.20508333333333337</v>
      </c>
      <c r="J19">
        <v>99.563916666666657</v>
      </c>
      <c r="K19">
        <v>0.2</v>
      </c>
      <c r="L19">
        <v>276.07499999999999</v>
      </c>
      <c r="M19">
        <v>15.05</v>
      </c>
      <c r="N19">
        <v>156941.35</v>
      </c>
      <c r="O19">
        <v>0</v>
      </c>
      <c r="P19">
        <v>0</v>
      </c>
    </row>
    <row r="20" spans="1:19" x14ac:dyDescent="0.35">
      <c r="A20" s="10" t="s">
        <v>19</v>
      </c>
      <c r="B20" s="10" t="s">
        <v>57</v>
      </c>
      <c r="C20" s="10">
        <v>67</v>
      </c>
      <c r="D20" s="10">
        <v>16</v>
      </c>
      <c r="E20" s="10">
        <v>18</v>
      </c>
      <c r="F20" s="10">
        <v>30000</v>
      </c>
      <c r="G20" s="10" t="s">
        <v>30</v>
      </c>
      <c r="H20" s="3" t="s">
        <v>44</v>
      </c>
      <c r="I20">
        <v>0.32691666666666663</v>
      </c>
      <c r="J20">
        <v>98.116666666666674</v>
      </c>
      <c r="K20">
        <v>0.39999999999999997</v>
      </c>
      <c r="L20">
        <v>507.93611099999998</v>
      </c>
      <c r="M20">
        <v>16.439333333333334</v>
      </c>
      <c r="N20">
        <v>112090.95666666667</v>
      </c>
      <c r="O20">
        <v>0</v>
      </c>
      <c r="P20">
        <v>0</v>
      </c>
    </row>
    <row r="21" spans="1:19" x14ac:dyDescent="0.35">
      <c r="A21" s="10" t="s">
        <v>19</v>
      </c>
      <c r="B21" s="10" t="s">
        <v>57</v>
      </c>
      <c r="C21" s="10">
        <v>67</v>
      </c>
      <c r="D21" s="10">
        <v>16</v>
      </c>
      <c r="E21" s="10">
        <v>22</v>
      </c>
      <c r="F21" s="10">
        <v>25000</v>
      </c>
      <c r="G21">
        <v>4245</v>
      </c>
      <c r="H21" s="3" t="s">
        <v>42</v>
      </c>
      <c r="I21">
        <v>0.13483333333333333</v>
      </c>
      <c r="J21">
        <v>92.796083333333328</v>
      </c>
      <c r="K21">
        <v>1.5</v>
      </c>
      <c r="L21">
        <v>410.65185200000002</v>
      </c>
      <c r="M21">
        <v>25.72</v>
      </c>
      <c r="N21">
        <v>126719.4983335</v>
      </c>
      <c r="O21">
        <v>0</v>
      </c>
      <c r="P21">
        <v>0</v>
      </c>
    </row>
    <row r="22" spans="1:19" x14ac:dyDescent="0.35">
      <c r="A22" s="10" t="s">
        <v>19</v>
      </c>
      <c r="B22" s="10" t="s">
        <v>57</v>
      </c>
      <c r="C22" s="10">
        <v>67</v>
      </c>
      <c r="D22" s="10">
        <v>16</v>
      </c>
      <c r="E22" s="10">
        <v>22</v>
      </c>
      <c r="F22" s="10">
        <v>25000</v>
      </c>
      <c r="G22">
        <v>4245</v>
      </c>
      <c r="H22" s="3" t="s">
        <v>45</v>
      </c>
      <c r="I22">
        <v>0.14674999999999999</v>
      </c>
      <c r="J22">
        <v>93.968166666666662</v>
      </c>
      <c r="K22">
        <v>0.53333333333333333</v>
      </c>
      <c r="L22">
        <v>279.91111099999995</v>
      </c>
      <c r="M22">
        <v>25.355333333333334</v>
      </c>
      <c r="N22">
        <v>88148.802381000016</v>
      </c>
      <c r="O22">
        <v>0</v>
      </c>
      <c r="P22">
        <v>0</v>
      </c>
    </row>
    <row r="23" spans="1:19" x14ac:dyDescent="0.35">
      <c r="A23" s="10" t="s">
        <v>19</v>
      </c>
      <c r="B23" s="10" t="s">
        <v>57</v>
      </c>
      <c r="C23" s="10">
        <v>67</v>
      </c>
      <c r="D23" s="10">
        <v>16</v>
      </c>
      <c r="E23" s="10">
        <v>22</v>
      </c>
      <c r="F23" s="10">
        <v>25000</v>
      </c>
      <c r="G23">
        <v>4245</v>
      </c>
      <c r="H23" s="3" t="s">
        <v>43</v>
      </c>
      <c r="I23">
        <v>0.17333333333333334</v>
      </c>
      <c r="J23">
        <v>93.904166666666654</v>
      </c>
      <c r="K23">
        <v>3.5</v>
      </c>
      <c r="L23">
        <v>436.09714299999996</v>
      </c>
      <c r="M23">
        <v>25.478000000000002</v>
      </c>
      <c r="N23">
        <v>18547.019355</v>
      </c>
      <c r="O23">
        <v>0</v>
      </c>
      <c r="P23">
        <v>0</v>
      </c>
    </row>
    <row r="24" spans="1:19" x14ac:dyDescent="0.35">
      <c r="A24" s="10" t="s">
        <v>19</v>
      </c>
      <c r="B24" s="10" t="s">
        <v>57</v>
      </c>
      <c r="C24" s="10">
        <v>67</v>
      </c>
      <c r="D24" s="10">
        <v>16</v>
      </c>
      <c r="E24" s="10">
        <v>22</v>
      </c>
      <c r="F24" s="10">
        <v>25000</v>
      </c>
      <c r="G24">
        <v>4245</v>
      </c>
      <c r="H24" s="3" t="s">
        <v>44</v>
      </c>
      <c r="I24">
        <v>0.31583333333333324</v>
      </c>
      <c r="J24">
        <v>88.113833333333332</v>
      </c>
      <c r="K24">
        <v>2.1333333333333333</v>
      </c>
      <c r="L24">
        <v>461.45559200000002</v>
      </c>
      <c r="M24">
        <v>16.403000000000002</v>
      </c>
      <c r="N24">
        <v>67963.038593999998</v>
      </c>
      <c r="O24">
        <v>0</v>
      </c>
      <c r="P24">
        <v>0</v>
      </c>
    </row>
    <row r="25" spans="1:19" x14ac:dyDescent="0.35">
      <c r="A25" s="10" t="s">
        <v>19</v>
      </c>
      <c r="B25" s="10" t="s">
        <v>57</v>
      </c>
      <c r="C25" s="10">
        <v>67</v>
      </c>
      <c r="D25" s="10">
        <v>16</v>
      </c>
      <c r="E25" s="10">
        <v>22</v>
      </c>
      <c r="F25" s="10">
        <v>30000</v>
      </c>
      <c r="G25">
        <v>4245</v>
      </c>
      <c r="H25" s="3" t="s">
        <v>31</v>
      </c>
      <c r="I25">
        <v>0.17791699999999999</v>
      </c>
      <c r="J25">
        <v>79.984499999999997</v>
      </c>
      <c r="K25">
        <v>1.375</v>
      </c>
      <c r="L25">
        <v>222.6824</v>
      </c>
      <c r="M25">
        <v>28.422249999999998</v>
      </c>
      <c r="N25">
        <v>86951.79</v>
      </c>
      <c r="O25">
        <v>0</v>
      </c>
      <c r="P25">
        <v>0</v>
      </c>
    </row>
    <row r="26" spans="1:19" x14ac:dyDescent="0.35">
      <c r="A26" s="10" t="s">
        <v>19</v>
      </c>
      <c r="B26" s="10" t="s">
        <v>57</v>
      </c>
      <c r="C26" s="10">
        <v>67</v>
      </c>
      <c r="D26" s="10">
        <v>16</v>
      </c>
      <c r="E26" s="10">
        <v>22</v>
      </c>
      <c r="F26" s="10">
        <v>30000</v>
      </c>
      <c r="G26">
        <v>4245</v>
      </c>
      <c r="H26" s="3" t="s">
        <v>32</v>
      </c>
      <c r="I26">
        <v>0.23033300000000001</v>
      </c>
      <c r="J26">
        <v>98.670919999999995</v>
      </c>
      <c r="K26">
        <v>0.36666700000000002</v>
      </c>
      <c r="L26">
        <v>403.89440000000002</v>
      </c>
      <c r="M26">
        <v>13.231</v>
      </c>
      <c r="N26">
        <v>163608.70000000001</v>
      </c>
      <c r="O26">
        <v>0</v>
      </c>
      <c r="P26">
        <v>0</v>
      </c>
    </row>
    <row r="27" spans="1:19" x14ac:dyDescent="0.35">
      <c r="A27" s="10" t="s">
        <v>19</v>
      </c>
      <c r="B27" s="10" t="s">
        <v>57</v>
      </c>
      <c r="C27" s="10">
        <v>67</v>
      </c>
      <c r="D27" s="10">
        <v>16</v>
      </c>
      <c r="E27" s="10">
        <v>22</v>
      </c>
      <c r="F27" s="10">
        <v>30000</v>
      </c>
      <c r="G27">
        <v>4245</v>
      </c>
      <c r="H27" s="3" t="s">
        <v>33</v>
      </c>
      <c r="I27">
        <v>0.41191699999999998</v>
      </c>
      <c r="J27">
        <v>88.086830000000006</v>
      </c>
      <c r="K27">
        <v>3.1666669999999999</v>
      </c>
      <c r="L27">
        <v>377.8295</v>
      </c>
      <c r="M27">
        <v>18.933</v>
      </c>
      <c r="N27">
        <v>20146.98</v>
      </c>
      <c r="O27">
        <v>0</v>
      </c>
      <c r="P27">
        <v>0</v>
      </c>
    </row>
    <row r="28" spans="1:19" x14ac:dyDescent="0.35">
      <c r="A28" s="12" t="s">
        <v>19</v>
      </c>
      <c r="B28" s="12" t="s">
        <v>57</v>
      </c>
      <c r="C28" s="12">
        <v>67</v>
      </c>
      <c r="D28" s="12">
        <v>16</v>
      </c>
      <c r="E28" s="12">
        <v>22</v>
      </c>
      <c r="F28" s="12">
        <v>30000</v>
      </c>
      <c r="G28" s="12">
        <v>4245</v>
      </c>
      <c r="H28" s="13" t="s">
        <v>34</v>
      </c>
      <c r="I28" s="1">
        <v>0.35391699999999998</v>
      </c>
      <c r="J28" s="1">
        <v>99.170500000000004</v>
      </c>
      <c r="K28" s="1">
        <v>0.23333300000000001</v>
      </c>
      <c r="L28" s="1">
        <v>438.40559999999999</v>
      </c>
      <c r="M28" s="1">
        <v>13.962</v>
      </c>
      <c r="N28" s="1">
        <v>173983.9</v>
      </c>
      <c r="O28" s="1">
        <v>0</v>
      </c>
      <c r="P28" s="1">
        <v>0</v>
      </c>
      <c r="Q28" s="1"/>
      <c r="R28" s="1"/>
      <c r="S28" s="1"/>
    </row>
    <row r="29" spans="1:19" x14ac:dyDescent="0.35">
      <c r="H29" s="6" t="s">
        <v>35</v>
      </c>
      <c r="I29">
        <f t="shared" ref="I29:S29" si="0">COUNT(I2:I28)</f>
        <v>27</v>
      </c>
      <c r="J29">
        <f t="shared" si="0"/>
        <v>27</v>
      </c>
      <c r="K29">
        <f t="shared" si="0"/>
        <v>27</v>
      </c>
      <c r="L29">
        <f t="shared" si="0"/>
        <v>27</v>
      </c>
      <c r="M29">
        <f t="shared" si="0"/>
        <v>27</v>
      </c>
      <c r="N29">
        <f t="shared" si="0"/>
        <v>27</v>
      </c>
      <c r="O29">
        <f t="shared" si="0"/>
        <v>27</v>
      </c>
      <c r="P29">
        <f t="shared" si="0"/>
        <v>27</v>
      </c>
      <c r="Q29" s="7">
        <f t="shared" si="0"/>
        <v>3</v>
      </c>
      <c r="R29" s="7">
        <f t="shared" si="0"/>
        <v>3</v>
      </c>
      <c r="S29" s="7">
        <f t="shared" si="0"/>
        <v>3</v>
      </c>
    </row>
    <row r="30" spans="1:19" x14ac:dyDescent="0.35">
      <c r="H30" s="6" t="s">
        <v>36</v>
      </c>
      <c r="I30" s="4">
        <f t="shared" ref="I30:S30" si="1">AVERAGE(I2:I28)</f>
        <v>0.29278703703703701</v>
      </c>
      <c r="J30" s="4">
        <f t="shared" si="1"/>
        <v>90.442889629629661</v>
      </c>
      <c r="K30" s="4">
        <f t="shared" si="1"/>
        <v>1.1932363280423279</v>
      </c>
      <c r="L30" s="4">
        <f t="shared" si="1"/>
        <v>465.56698736895947</v>
      </c>
      <c r="M30" s="4">
        <f t="shared" si="1"/>
        <v>19.169289700176364</v>
      </c>
      <c r="N30" s="4">
        <f t="shared" si="1"/>
        <v>87203.33034840865</v>
      </c>
      <c r="O30" s="4">
        <f t="shared" si="1"/>
        <v>1.1481481481481481</v>
      </c>
      <c r="P30" s="4">
        <f t="shared" si="1"/>
        <v>0.1148148148148148</v>
      </c>
      <c r="Q30" s="4">
        <f t="shared" si="1"/>
        <v>2113.9232323333331</v>
      </c>
      <c r="R30" s="4">
        <f t="shared" si="1"/>
        <v>46079.431082333329</v>
      </c>
      <c r="S30" s="4">
        <f t="shared" si="1"/>
        <v>0.26357954583733306</v>
      </c>
    </row>
    <row r="31" spans="1:19" x14ac:dyDescent="0.35">
      <c r="H31" s="8" t="s">
        <v>37</v>
      </c>
      <c r="I31" s="9">
        <f t="shared" ref="I31:S31" si="2">STDEVA(I2:I28)</f>
        <v>0.1659352212406725</v>
      </c>
      <c r="J31" s="9">
        <f t="shared" si="2"/>
        <v>9.7220672567748654</v>
      </c>
      <c r="K31" s="9">
        <f t="shared" si="2"/>
        <v>0.88394632646763527</v>
      </c>
      <c r="L31" s="9">
        <f t="shared" si="2"/>
        <v>210.21651668763192</v>
      </c>
      <c r="M31" s="9">
        <f t="shared" si="2"/>
        <v>5.4441860092229639</v>
      </c>
      <c r="N31" s="9">
        <f t="shared" si="2"/>
        <v>47366.999526567168</v>
      </c>
      <c r="O31" s="9">
        <f t="shared" si="2"/>
        <v>3.359300564834931</v>
      </c>
      <c r="P31" s="9">
        <f t="shared" si="2"/>
        <v>0.33593005648349306</v>
      </c>
      <c r="Q31" s="9">
        <f t="shared" si="2"/>
        <v>338.01870087955888</v>
      </c>
      <c r="R31" s="9">
        <f t="shared" si="2"/>
        <v>3430.5075386241147</v>
      </c>
      <c r="S31" s="9">
        <f t="shared" si="2"/>
        <v>8.7466081406449001E-2</v>
      </c>
    </row>
    <row r="32" spans="1:19" x14ac:dyDescent="0.35">
      <c r="H32" s="6" t="s">
        <v>38</v>
      </c>
      <c r="I32" s="4">
        <f>I30-3*I31</f>
        <v>-0.2050186266849805</v>
      </c>
      <c r="J32" s="4">
        <f t="shared" ref="J32:S32" si="3">J30-3*J31</f>
        <v>61.276687859305063</v>
      </c>
      <c r="K32" s="4">
        <f t="shared" si="3"/>
        <v>-1.4586026513605781</v>
      </c>
      <c r="L32" s="4">
        <f t="shared" si="3"/>
        <v>-165.08256269393627</v>
      </c>
      <c r="M32" s="4">
        <f t="shared" si="3"/>
        <v>2.8367316725074723</v>
      </c>
      <c r="N32" s="4">
        <f t="shared" si="3"/>
        <v>-54897.668231292846</v>
      </c>
      <c r="O32" s="4">
        <f t="shared" si="3"/>
        <v>-8.9297535463566433</v>
      </c>
      <c r="P32" s="4">
        <f t="shared" si="3"/>
        <v>-0.89297535463566435</v>
      </c>
      <c r="Q32" s="4">
        <f t="shared" si="3"/>
        <v>1099.8671296946563</v>
      </c>
      <c r="R32" s="4">
        <f t="shared" si="3"/>
        <v>35787.908466460984</v>
      </c>
      <c r="S32" s="4">
        <f t="shared" si="3"/>
        <v>1.1813016179860747E-3</v>
      </c>
    </row>
    <row r="33" spans="1:19" x14ac:dyDescent="0.35">
      <c r="H33" s="6" t="s">
        <v>39</v>
      </c>
      <c r="I33" s="4">
        <f>I30+3*I31</f>
        <v>0.79059270075905452</v>
      </c>
      <c r="J33" s="4">
        <f t="shared" ref="J33:S33" si="4">J30+3*J31</f>
        <v>119.60909139995425</v>
      </c>
      <c r="K33" s="4">
        <f t="shared" si="4"/>
        <v>3.8450753074452342</v>
      </c>
      <c r="L33" s="4">
        <f t="shared" si="4"/>
        <v>1096.2165374318552</v>
      </c>
      <c r="M33" s="4">
        <f t="shared" si="4"/>
        <v>35.501847727845259</v>
      </c>
      <c r="N33" s="4">
        <f t="shared" si="4"/>
        <v>229304.32892811013</v>
      </c>
      <c r="O33" s="4">
        <f t="shared" si="4"/>
        <v>11.226049842652941</v>
      </c>
      <c r="P33" s="4">
        <f t="shared" si="4"/>
        <v>1.1226049842652939</v>
      </c>
      <c r="Q33" s="4">
        <f t="shared" si="4"/>
        <v>3127.9793349720098</v>
      </c>
      <c r="R33" s="4">
        <f t="shared" si="4"/>
        <v>56370.953698205674</v>
      </c>
      <c r="S33" s="4">
        <f t="shared" si="4"/>
        <v>0.52597779005667999</v>
      </c>
    </row>
    <row r="35" spans="1:19" x14ac:dyDescent="0.35">
      <c r="A35" t="s">
        <v>19</v>
      </c>
      <c r="B35" t="s">
        <v>57</v>
      </c>
      <c r="C35">
        <v>67</v>
      </c>
      <c r="D35">
        <v>23</v>
      </c>
      <c r="E35" s="10">
        <v>15</v>
      </c>
      <c r="F35" s="10">
        <v>25000</v>
      </c>
      <c r="G35">
        <v>2311</v>
      </c>
      <c r="H35" s="3" t="s">
        <v>26</v>
      </c>
      <c r="I35" s="4">
        <v>0.14566699999999999</v>
      </c>
      <c r="J35" s="4">
        <v>86.325580000000002</v>
      </c>
      <c r="K35" s="4">
        <v>0.55000000000000004</v>
      </c>
      <c r="L35" s="4">
        <v>601.95420000000001</v>
      </c>
      <c r="M35" s="4">
        <v>27.972999999999999</v>
      </c>
      <c r="N35" s="4">
        <v>77615.570000000007</v>
      </c>
      <c r="O35" s="4">
        <v>0</v>
      </c>
      <c r="P35" s="4">
        <v>0</v>
      </c>
      <c r="Q35" s="4"/>
      <c r="R35" s="4"/>
    </row>
    <row r="36" spans="1:19" x14ac:dyDescent="0.35">
      <c r="A36" t="s">
        <v>19</v>
      </c>
      <c r="B36" t="s">
        <v>57</v>
      </c>
      <c r="C36">
        <v>67</v>
      </c>
      <c r="D36">
        <v>23</v>
      </c>
      <c r="E36" s="10">
        <v>15</v>
      </c>
      <c r="F36" s="10">
        <v>25000</v>
      </c>
      <c r="G36">
        <v>2311</v>
      </c>
      <c r="H36" s="3" t="s">
        <v>27</v>
      </c>
      <c r="I36" s="4">
        <v>0.46083299999999999</v>
      </c>
      <c r="J36" s="4">
        <v>60.835999999999999</v>
      </c>
      <c r="K36" s="4">
        <v>1.014286</v>
      </c>
      <c r="L36" s="4">
        <v>928.56960000000004</v>
      </c>
      <c r="M36" s="4">
        <v>32.475290000000001</v>
      </c>
      <c r="N36" s="4">
        <v>47688.45</v>
      </c>
      <c r="O36" s="4">
        <v>10</v>
      </c>
      <c r="P36" s="4">
        <v>1</v>
      </c>
      <c r="Q36" s="4">
        <v>1363.32</v>
      </c>
      <c r="R36" s="4">
        <v>59321.77</v>
      </c>
      <c r="S36" s="4">
        <v>0.34892302332131975</v>
      </c>
    </row>
    <row r="37" spans="1:19" x14ac:dyDescent="0.35">
      <c r="A37" s="10" t="s">
        <v>19</v>
      </c>
      <c r="B37" t="s">
        <v>57</v>
      </c>
      <c r="C37">
        <v>67</v>
      </c>
      <c r="D37">
        <v>23</v>
      </c>
      <c r="E37" s="10">
        <v>15</v>
      </c>
      <c r="F37" s="10">
        <v>25000</v>
      </c>
      <c r="G37" s="10">
        <v>2311</v>
      </c>
      <c r="H37" s="11" t="s">
        <v>50</v>
      </c>
      <c r="I37" s="4">
        <v>0.62908299999999995</v>
      </c>
      <c r="J37" s="4">
        <v>53.866250000000001</v>
      </c>
      <c r="K37" s="4">
        <v>0.66</v>
      </c>
      <c r="L37" s="4">
        <v>693.30679999999995</v>
      </c>
      <c r="M37" s="4">
        <v>48.336100000000002</v>
      </c>
      <c r="N37" s="4">
        <v>76021.7</v>
      </c>
      <c r="O37" s="4">
        <v>6</v>
      </c>
      <c r="P37" s="4">
        <v>0.6</v>
      </c>
      <c r="Q37" s="4">
        <v>1286.7829999999999</v>
      </c>
      <c r="R37" s="4">
        <v>85929.600000000006</v>
      </c>
      <c r="S37" s="4">
        <v>0.33559035364433409</v>
      </c>
    </row>
    <row r="38" spans="1:19" x14ac:dyDescent="0.35">
      <c r="A38" s="10" t="s">
        <v>19</v>
      </c>
      <c r="B38" t="s">
        <v>57</v>
      </c>
      <c r="C38">
        <v>67</v>
      </c>
      <c r="D38">
        <v>23</v>
      </c>
      <c r="E38" s="10">
        <v>15</v>
      </c>
      <c r="F38" s="10">
        <v>25000</v>
      </c>
      <c r="G38" s="10">
        <v>2311</v>
      </c>
      <c r="H38" s="11" t="s">
        <v>28</v>
      </c>
      <c r="I38" s="4">
        <v>0.52691699999999997</v>
      </c>
      <c r="J38" s="4">
        <v>56.132919999999999</v>
      </c>
      <c r="K38" s="4">
        <v>0.67</v>
      </c>
      <c r="L38" s="4">
        <v>846.67939999999999</v>
      </c>
      <c r="M38" s="4">
        <v>29.841200000000001</v>
      </c>
      <c r="N38" s="4">
        <v>100353.5</v>
      </c>
      <c r="O38" s="4">
        <v>8</v>
      </c>
      <c r="P38" s="4">
        <v>0.8</v>
      </c>
      <c r="Q38" s="4">
        <v>1314.425</v>
      </c>
      <c r="R38" s="4">
        <v>79032.759999999995</v>
      </c>
      <c r="S38" s="4">
        <v>0.54838213692644422</v>
      </c>
    </row>
    <row r="39" spans="1:19" x14ac:dyDescent="0.35">
      <c r="A39" s="10" t="s">
        <v>19</v>
      </c>
      <c r="B39" t="s">
        <v>57</v>
      </c>
      <c r="C39">
        <v>67</v>
      </c>
      <c r="D39">
        <v>23</v>
      </c>
      <c r="E39" s="10">
        <v>15</v>
      </c>
      <c r="F39" s="10">
        <v>25000</v>
      </c>
      <c r="G39" s="10">
        <v>2311</v>
      </c>
      <c r="H39" s="11" t="s">
        <v>29</v>
      </c>
      <c r="I39" s="4">
        <v>1.2722500000000001</v>
      </c>
      <c r="J39" s="4">
        <v>34.649250000000002</v>
      </c>
      <c r="K39" s="4">
        <v>1.2727269999999999</v>
      </c>
      <c r="L39" s="4">
        <v>1117.9680000000001</v>
      </c>
      <c r="M39" s="4">
        <v>41.711550000000003</v>
      </c>
      <c r="N39" s="4">
        <v>44671.95</v>
      </c>
      <c r="O39" s="4">
        <v>10</v>
      </c>
      <c r="P39" s="4">
        <v>1</v>
      </c>
      <c r="Q39" s="4">
        <v>1719.95</v>
      </c>
      <c r="R39" s="4">
        <v>60325.77</v>
      </c>
      <c r="S39" s="4">
        <v>0.39484837082541263</v>
      </c>
    </row>
    <row r="40" spans="1:19" x14ac:dyDescent="0.35">
      <c r="A40" s="10" t="s">
        <v>19</v>
      </c>
      <c r="B40" t="s">
        <v>57</v>
      </c>
      <c r="C40">
        <v>67</v>
      </c>
      <c r="D40">
        <v>23</v>
      </c>
      <c r="E40" s="10">
        <v>15</v>
      </c>
      <c r="F40" s="10">
        <v>25000</v>
      </c>
      <c r="G40" s="10">
        <v>2311</v>
      </c>
      <c r="H40" s="11" t="s">
        <v>47</v>
      </c>
      <c r="I40" s="4">
        <v>0.50791699999999995</v>
      </c>
      <c r="J40" s="4">
        <v>69.278170000000003</v>
      </c>
      <c r="K40" s="4">
        <v>1.485714</v>
      </c>
      <c r="L40" s="4">
        <v>688.58309999999994</v>
      </c>
      <c r="M40" s="4">
        <v>22.099139999999998</v>
      </c>
      <c r="N40" s="4">
        <v>85603.94</v>
      </c>
      <c r="O40" s="4">
        <v>5</v>
      </c>
      <c r="P40" s="4">
        <v>0.5</v>
      </c>
      <c r="Q40" s="4">
        <v>1562.44</v>
      </c>
      <c r="R40" s="4">
        <v>94248.4</v>
      </c>
      <c r="S40" s="4">
        <v>1.0505425355456506</v>
      </c>
    </row>
    <row r="41" spans="1:19" x14ac:dyDescent="0.35">
      <c r="A41" s="10" t="s">
        <v>19</v>
      </c>
      <c r="B41" t="s">
        <v>57</v>
      </c>
      <c r="C41">
        <v>67</v>
      </c>
      <c r="D41">
        <v>23</v>
      </c>
      <c r="E41" s="10">
        <v>16</v>
      </c>
      <c r="F41" s="10">
        <v>25000</v>
      </c>
      <c r="G41" s="10">
        <v>2312</v>
      </c>
      <c r="H41" s="11" t="s">
        <v>40</v>
      </c>
      <c r="I41" s="4">
        <v>0.66425000000000001</v>
      </c>
      <c r="J41" s="4">
        <v>53.37283</v>
      </c>
      <c r="K41" s="4">
        <v>2.6</v>
      </c>
      <c r="L41" s="4">
        <v>704.17460000000005</v>
      </c>
      <c r="M41" s="4">
        <v>27.731110000000001</v>
      </c>
      <c r="N41" s="4">
        <v>41870.44</v>
      </c>
      <c r="O41" s="4">
        <v>6</v>
      </c>
      <c r="P41" s="4">
        <v>0.6</v>
      </c>
      <c r="Q41" s="4">
        <v>1802.4670000000001</v>
      </c>
      <c r="R41" s="4">
        <v>89357.22</v>
      </c>
      <c r="S41" s="4">
        <v>0.49687044421857962</v>
      </c>
    </row>
    <row r="42" spans="1:19" x14ac:dyDescent="0.35">
      <c r="A42" s="10" t="s">
        <v>19</v>
      </c>
      <c r="B42" t="s">
        <v>57</v>
      </c>
      <c r="C42">
        <v>67</v>
      </c>
      <c r="D42">
        <v>23</v>
      </c>
      <c r="E42" s="10">
        <v>16</v>
      </c>
      <c r="F42" s="10">
        <v>25000</v>
      </c>
      <c r="G42" s="10">
        <v>2312</v>
      </c>
      <c r="H42" s="11" t="s">
        <v>22</v>
      </c>
      <c r="I42" s="4">
        <v>0.27424999999999999</v>
      </c>
      <c r="J42" s="4">
        <v>89.784000000000006</v>
      </c>
      <c r="K42" s="4">
        <v>2.1</v>
      </c>
      <c r="L42" s="4">
        <v>390.00029999999998</v>
      </c>
      <c r="M42" s="4">
        <v>26.61533</v>
      </c>
      <c r="N42" s="4">
        <v>59165.07</v>
      </c>
      <c r="O42" s="4">
        <v>0</v>
      </c>
      <c r="P42" s="4">
        <v>0</v>
      </c>
      <c r="Q42" s="4"/>
      <c r="R42" s="4"/>
      <c r="S42" s="4"/>
    </row>
    <row r="43" spans="1:19" x14ac:dyDescent="0.35">
      <c r="A43" s="10" t="s">
        <v>19</v>
      </c>
      <c r="B43" t="s">
        <v>57</v>
      </c>
      <c r="C43">
        <v>67</v>
      </c>
      <c r="D43">
        <v>23</v>
      </c>
      <c r="E43" s="10">
        <v>16</v>
      </c>
      <c r="F43" s="10">
        <v>25000</v>
      </c>
      <c r="G43" s="10">
        <v>2312</v>
      </c>
      <c r="H43" s="11" t="s">
        <v>23</v>
      </c>
      <c r="I43" s="4">
        <v>0.439083</v>
      </c>
      <c r="J43" s="4">
        <v>64.02525</v>
      </c>
      <c r="K43" s="4">
        <v>1.0285709999999999</v>
      </c>
      <c r="L43" s="4">
        <v>736.00390000000004</v>
      </c>
      <c r="M43" s="4">
        <v>28.59657</v>
      </c>
      <c r="N43" s="4">
        <v>56879.16</v>
      </c>
      <c r="O43" s="4">
        <v>10</v>
      </c>
      <c r="P43" s="4">
        <v>1</v>
      </c>
      <c r="Q43" s="4">
        <v>1246.31</v>
      </c>
      <c r="R43" s="4">
        <v>61634.43</v>
      </c>
      <c r="S43" s="4">
        <v>0.34606032926001568</v>
      </c>
    </row>
    <row r="44" spans="1:19" x14ac:dyDescent="0.35">
      <c r="A44" s="10" t="s">
        <v>19</v>
      </c>
      <c r="B44" t="s">
        <v>57</v>
      </c>
      <c r="C44">
        <v>67</v>
      </c>
      <c r="D44">
        <v>23</v>
      </c>
      <c r="E44" s="10">
        <v>16</v>
      </c>
      <c r="F44" s="10">
        <v>25000</v>
      </c>
      <c r="G44" s="10">
        <v>2312</v>
      </c>
      <c r="H44" s="11" t="s">
        <v>24</v>
      </c>
      <c r="I44" s="4">
        <v>0.61883299999999997</v>
      </c>
      <c r="J44" s="4">
        <v>64.493920000000003</v>
      </c>
      <c r="K44" s="4">
        <v>1.7222219999999999</v>
      </c>
      <c r="L44" s="4">
        <v>522.36379999999997</v>
      </c>
      <c r="M44" s="4">
        <v>27.316669999999998</v>
      </c>
      <c r="N44" s="4">
        <v>48888.6</v>
      </c>
      <c r="O44" s="4">
        <v>6</v>
      </c>
      <c r="P44" s="4">
        <v>0.6</v>
      </c>
      <c r="Q44" s="4">
        <v>1559</v>
      </c>
      <c r="R44" s="4">
        <v>103248.5</v>
      </c>
      <c r="S44" s="4">
        <v>0.52345571158519999</v>
      </c>
    </row>
    <row r="45" spans="1:19" x14ac:dyDescent="0.35">
      <c r="A45" s="10" t="s">
        <v>19</v>
      </c>
      <c r="B45" s="10" t="s">
        <v>57</v>
      </c>
      <c r="C45" s="10">
        <v>67</v>
      </c>
      <c r="D45" s="10">
        <v>23</v>
      </c>
      <c r="E45" s="10">
        <v>16</v>
      </c>
      <c r="F45" s="10">
        <v>25000</v>
      </c>
      <c r="G45" s="10">
        <v>2312</v>
      </c>
      <c r="H45" s="11" t="s">
        <v>52</v>
      </c>
      <c r="I45" s="4">
        <v>0.52241700000000002</v>
      </c>
      <c r="J45" s="4">
        <v>71.608580000000003</v>
      </c>
      <c r="K45" s="4">
        <v>2.7875000000000001</v>
      </c>
      <c r="L45" s="4">
        <v>471.1003</v>
      </c>
      <c r="M45" s="4">
        <v>21.260999999999999</v>
      </c>
      <c r="N45" s="4">
        <v>41668.910000000003</v>
      </c>
      <c r="O45" s="4">
        <v>1</v>
      </c>
      <c r="P45" s="4">
        <v>0.1</v>
      </c>
      <c r="Q45" s="4">
        <v>1326.7</v>
      </c>
      <c r="R45" s="4"/>
      <c r="S45" s="4"/>
    </row>
    <row r="46" spans="1:19" x14ac:dyDescent="0.35">
      <c r="A46" s="10" t="s">
        <v>19</v>
      </c>
      <c r="B46" s="10" t="s">
        <v>57</v>
      </c>
      <c r="C46" s="10">
        <v>67</v>
      </c>
      <c r="D46" s="10">
        <v>23</v>
      </c>
      <c r="E46" s="10">
        <v>17</v>
      </c>
      <c r="F46" s="10">
        <v>25000</v>
      </c>
      <c r="G46" s="10" t="s">
        <v>25</v>
      </c>
      <c r="H46" s="11" t="s">
        <v>22</v>
      </c>
      <c r="I46" s="4">
        <v>0.50624999999999998</v>
      </c>
      <c r="J46" s="4">
        <v>60.310580000000002</v>
      </c>
      <c r="K46" s="4">
        <v>1.3111109999999999</v>
      </c>
      <c r="L46" s="4">
        <v>527.82320000000004</v>
      </c>
      <c r="M46" s="4">
        <v>28.552109999999999</v>
      </c>
      <c r="N46" s="4">
        <v>55559.7</v>
      </c>
      <c r="O46" s="4">
        <v>15</v>
      </c>
      <c r="P46" s="4">
        <v>1.5</v>
      </c>
      <c r="Q46" s="4">
        <v>1106.0530000000001</v>
      </c>
      <c r="R46" s="4">
        <v>39376.51</v>
      </c>
      <c r="S46" s="4">
        <v>0.32126916284962309</v>
      </c>
    </row>
    <row r="47" spans="1:19" x14ac:dyDescent="0.35">
      <c r="A47" s="10" t="s">
        <v>19</v>
      </c>
      <c r="B47" s="10" t="s">
        <v>57</v>
      </c>
      <c r="C47" s="10">
        <v>67</v>
      </c>
      <c r="D47" s="10">
        <v>23</v>
      </c>
      <c r="E47" s="10">
        <v>17</v>
      </c>
      <c r="F47" s="10">
        <v>25000</v>
      </c>
      <c r="G47" s="10" t="s">
        <v>25</v>
      </c>
      <c r="H47" s="11" t="s">
        <v>20</v>
      </c>
      <c r="I47" s="4">
        <v>0.69733299999999998</v>
      </c>
      <c r="J47" s="4">
        <v>60.671750000000003</v>
      </c>
      <c r="K47" s="4">
        <v>1.7250000000000001</v>
      </c>
      <c r="L47" s="4">
        <v>662.91430000000003</v>
      </c>
      <c r="M47" s="4">
        <v>33.232999999999997</v>
      </c>
      <c r="N47" s="4">
        <v>56781.07</v>
      </c>
      <c r="O47" s="4">
        <v>5</v>
      </c>
      <c r="P47" s="4">
        <v>0.5</v>
      </c>
      <c r="Q47" s="4">
        <v>1194.0999999999999</v>
      </c>
      <c r="R47" s="4">
        <v>90439.6</v>
      </c>
      <c r="S47" s="4">
        <v>1.0052508767874093</v>
      </c>
    </row>
    <row r="48" spans="1:19" x14ac:dyDescent="0.35">
      <c r="A48" s="10" t="s">
        <v>19</v>
      </c>
      <c r="B48" s="10" t="s">
        <v>57</v>
      </c>
      <c r="C48" s="10">
        <v>67</v>
      </c>
      <c r="D48" s="10">
        <v>23</v>
      </c>
      <c r="E48" s="10">
        <v>17</v>
      </c>
      <c r="F48" s="10">
        <v>25000</v>
      </c>
      <c r="G48" s="10" t="s">
        <v>25</v>
      </c>
      <c r="H48" s="11" t="s">
        <v>24</v>
      </c>
      <c r="I48" s="4">
        <v>0.5615</v>
      </c>
      <c r="J48" s="4">
        <v>61.533329999999999</v>
      </c>
      <c r="K48" s="4">
        <v>1.3</v>
      </c>
      <c r="L48" s="4">
        <v>796.91629999999998</v>
      </c>
      <c r="M48" s="4">
        <v>26.373750000000001</v>
      </c>
      <c r="N48" s="4">
        <v>51357.34</v>
      </c>
      <c r="O48" s="4">
        <v>12</v>
      </c>
      <c r="P48" s="4">
        <v>1.2</v>
      </c>
      <c r="Q48" s="4">
        <v>1498.367</v>
      </c>
      <c r="R48" s="4">
        <v>51208.42</v>
      </c>
      <c r="S48" s="4">
        <v>0.25150631801180207</v>
      </c>
    </row>
    <row r="49" spans="1:19" x14ac:dyDescent="0.35">
      <c r="A49" s="10" t="s">
        <v>19</v>
      </c>
      <c r="B49" s="10" t="s">
        <v>57</v>
      </c>
      <c r="C49" s="10">
        <v>67</v>
      </c>
      <c r="D49" s="10">
        <v>23</v>
      </c>
      <c r="E49" s="10">
        <v>18</v>
      </c>
      <c r="F49" s="10">
        <v>25000</v>
      </c>
      <c r="G49" s="10" t="s">
        <v>30</v>
      </c>
      <c r="H49" s="11" t="s">
        <v>46</v>
      </c>
      <c r="I49" s="4">
        <v>0.750417</v>
      </c>
      <c r="J49" s="4">
        <v>46.48283</v>
      </c>
      <c r="K49" s="4">
        <v>1.2</v>
      </c>
      <c r="L49" s="4">
        <v>740.53179999999998</v>
      </c>
      <c r="M49" s="4">
        <v>29.8445</v>
      </c>
      <c r="N49" s="4">
        <v>46429.19</v>
      </c>
      <c r="O49" s="4">
        <v>12</v>
      </c>
      <c r="P49" s="4">
        <v>1.2</v>
      </c>
      <c r="Q49" s="4">
        <v>1320.367</v>
      </c>
      <c r="R49" s="4">
        <v>50798.1</v>
      </c>
      <c r="S49" s="4">
        <v>0.29682116934074643</v>
      </c>
    </row>
    <row r="50" spans="1:19" x14ac:dyDescent="0.35">
      <c r="A50" s="10" t="s">
        <v>19</v>
      </c>
      <c r="B50" s="10" t="s">
        <v>57</v>
      </c>
      <c r="C50" s="10">
        <v>67</v>
      </c>
      <c r="D50" s="10">
        <v>23</v>
      </c>
      <c r="E50" s="10">
        <v>18</v>
      </c>
      <c r="F50" s="10">
        <v>25000</v>
      </c>
      <c r="G50" s="10" t="s">
        <v>30</v>
      </c>
      <c r="H50" s="11" t="s">
        <v>42</v>
      </c>
      <c r="I50" s="4">
        <v>0.45308300000000001</v>
      </c>
      <c r="J50" s="4">
        <v>57.057580000000002</v>
      </c>
      <c r="K50" s="4">
        <v>1.411111</v>
      </c>
      <c r="L50" s="4">
        <v>565.8202</v>
      </c>
      <c r="M50" s="4">
        <v>23.665330000000001</v>
      </c>
      <c r="N50" s="4">
        <v>59186.22</v>
      </c>
      <c r="O50" s="4">
        <v>14</v>
      </c>
      <c r="P50" s="4">
        <v>1.4</v>
      </c>
      <c r="Q50" s="4">
        <v>1080.8710000000001</v>
      </c>
      <c r="R50" s="4">
        <v>40735.22</v>
      </c>
      <c r="S50" s="4">
        <v>0.22271722186810403</v>
      </c>
    </row>
    <row r="51" spans="1:19" x14ac:dyDescent="0.35">
      <c r="A51" s="10" t="s">
        <v>19</v>
      </c>
      <c r="B51" s="10" t="s">
        <v>57</v>
      </c>
      <c r="C51" s="10">
        <v>67</v>
      </c>
      <c r="D51" s="10">
        <v>23</v>
      </c>
      <c r="E51" s="10">
        <v>18</v>
      </c>
      <c r="F51" s="10">
        <v>25000</v>
      </c>
      <c r="G51" s="10" t="s">
        <v>30</v>
      </c>
      <c r="H51" s="11" t="s">
        <v>45</v>
      </c>
      <c r="I51" s="4">
        <v>0.75924999999999998</v>
      </c>
      <c r="J51" s="4">
        <v>51.859250000000003</v>
      </c>
      <c r="K51" s="4">
        <v>1.266667</v>
      </c>
      <c r="L51" s="4">
        <v>832.35159999999996</v>
      </c>
      <c r="M51" s="4">
        <v>32.538890000000002</v>
      </c>
      <c r="N51" s="4">
        <v>58316.88</v>
      </c>
      <c r="O51" s="4">
        <v>14</v>
      </c>
      <c r="P51" s="4">
        <v>1.4</v>
      </c>
      <c r="Q51" s="4">
        <v>1266.393</v>
      </c>
      <c r="R51" s="4">
        <v>40310.870000000003</v>
      </c>
      <c r="S51" s="4">
        <v>8.7772188777243368E-2</v>
      </c>
    </row>
    <row r="52" spans="1:19" x14ac:dyDescent="0.35">
      <c r="A52" s="10" t="s">
        <v>19</v>
      </c>
      <c r="B52" s="10" t="s">
        <v>57</v>
      </c>
      <c r="C52" s="10">
        <v>67</v>
      </c>
      <c r="D52" s="10">
        <v>23</v>
      </c>
      <c r="E52" s="10">
        <v>18</v>
      </c>
      <c r="F52" s="10">
        <v>30000</v>
      </c>
      <c r="G52" s="10" t="s">
        <v>30</v>
      </c>
      <c r="H52" s="11" t="s">
        <v>48</v>
      </c>
      <c r="I52" s="4">
        <v>0.909667</v>
      </c>
      <c r="J52" s="4">
        <v>37.739919999999998</v>
      </c>
      <c r="K52" s="4">
        <v>1.045455</v>
      </c>
      <c r="L52" s="4">
        <v>855.54179999999997</v>
      </c>
      <c r="M52" s="4">
        <v>36.981090000000002</v>
      </c>
      <c r="N52" s="4">
        <v>69422.95</v>
      </c>
      <c r="O52" s="4">
        <v>11</v>
      </c>
      <c r="P52" s="4">
        <v>1.1000000000000001</v>
      </c>
      <c r="Q52" s="4">
        <v>1517.8910000000001</v>
      </c>
      <c r="R52" s="4">
        <v>54877.51</v>
      </c>
      <c r="S52" s="4">
        <v>0.70707415295704501</v>
      </c>
    </row>
    <row r="53" spans="1:19" x14ac:dyDescent="0.35">
      <c r="A53" s="10" t="s">
        <v>19</v>
      </c>
      <c r="B53" s="10" t="s">
        <v>57</v>
      </c>
      <c r="C53" s="10">
        <v>67</v>
      </c>
      <c r="D53" s="10">
        <v>23</v>
      </c>
      <c r="E53" s="10">
        <v>18</v>
      </c>
      <c r="F53" s="10">
        <v>30000</v>
      </c>
      <c r="G53" s="10" t="s">
        <v>30</v>
      </c>
      <c r="H53" s="11" t="s">
        <v>43</v>
      </c>
      <c r="I53" s="4">
        <v>0.77216700000000005</v>
      </c>
      <c r="J53" s="4">
        <v>69.660079999999994</v>
      </c>
      <c r="K53" s="4">
        <v>1.1875</v>
      </c>
      <c r="L53" s="4">
        <v>611.9384</v>
      </c>
      <c r="M53" s="4">
        <v>29.254380000000001</v>
      </c>
      <c r="N53" s="4">
        <v>89498.58</v>
      </c>
      <c r="O53" s="4">
        <v>8</v>
      </c>
      <c r="P53" s="4">
        <v>0.8</v>
      </c>
      <c r="Q53" s="4">
        <v>1361.463</v>
      </c>
      <c r="R53" s="4">
        <v>78859.929999999993</v>
      </c>
      <c r="S53" s="4">
        <v>0.50374791165500066</v>
      </c>
    </row>
    <row r="54" spans="1:19" x14ac:dyDescent="0.35">
      <c r="A54" s="10" t="s">
        <v>19</v>
      </c>
      <c r="B54" s="10" t="s">
        <v>57</v>
      </c>
      <c r="C54" s="10">
        <v>67</v>
      </c>
      <c r="D54" s="10">
        <v>23</v>
      </c>
      <c r="E54" s="10">
        <v>18</v>
      </c>
      <c r="F54" s="10">
        <v>30000</v>
      </c>
      <c r="G54" s="10" t="s">
        <v>30</v>
      </c>
      <c r="H54" s="11" t="s">
        <v>44</v>
      </c>
      <c r="I54" s="4">
        <v>0.89258300000000002</v>
      </c>
      <c r="J54" s="4">
        <v>50.608080000000001</v>
      </c>
      <c r="K54" s="4">
        <v>1.875</v>
      </c>
      <c r="L54" s="4">
        <v>1032.9090000000001</v>
      </c>
      <c r="M54" s="4">
        <v>28.160129999999999</v>
      </c>
      <c r="N54" s="4">
        <v>30594.47</v>
      </c>
      <c r="O54" s="4">
        <v>20</v>
      </c>
      <c r="P54" s="4">
        <v>2</v>
      </c>
      <c r="Q54" s="4">
        <v>1683.05</v>
      </c>
      <c r="R54" s="4">
        <v>28798.98</v>
      </c>
      <c r="S54" s="4">
        <v>3.7660638288500269E-2</v>
      </c>
    </row>
    <row r="55" spans="1:19" x14ac:dyDescent="0.35">
      <c r="A55" s="10" t="s">
        <v>19</v>
      </c>
      <c r="B55" s="10" t="s">
        <v>57</v>
      </c>
      <c r="C55" s="10">
        <v>67</v>
      </c>
      <c r="D55" s="10">
        <v>23</v>
      </c>
      <c r="E55" s="10">
        <v>22</v>
      </c>
      <c r="F55" s="10">
        <v>25000</v>
      </c>
      <c r="G55" s="10">
        <v>4245</v>
      </c>
      <c r="H55" s="11" t="s">
        <v>42</v>
      </c>
      <c r="I55" s="4">
        <v>0.155083</v>
      </c>
      <c r="J55" s="4">
        <v>84.354249999999993</v>
      </c>
      <c r="K55" s="4">
        <v>2.5</v>
      </c>
      <c r="L55" s="4">
        <v>243.28620000000001</v>
      </c>
      <c r="M55" s="4">
        <v>24.773</v>
      </c>
      <c r="N55" s="4">
        <v>33504.74</v>
      </c>
      <c r="O55" s="4">
        <v>0</v>
      </c>
      <c r="P55" s="4">
        <v>0</v>
      </c>
      <c r="Q55" s="4"/>
      <c r="R55" s="4"/>
      <c r="S55" s="4"/>
    </row>
    <row r="56" spans="1:19" x14ac:dyDescent="0.35">
      <c r="A56" s="10" t="s">
        <v>19</v>
      </c>
      <c r="B56" s="10" t="s">
        <v>57</v>
      </c>
      <c r="C56" s="10">
        <v>67</v>
      </c>
      <c r="D56" s="10">
        <v>23</v>
      </c>
      <c r="E56" s="10">
        <v>22</v>
      </c>
      <c r="F56" s="10">
        <v>25000</v>
      </c>
      <c r="G56" s="10">
        <v>4245</v>
      </c>
      <c r="H56" s="11" t="s">
        <v>45</v>
      </c>
      <c r="I56" s="4">
        <v>0.92758300000000005</v>
      </c>
      <c r="J56" s="4">
        <v>80.971080000000001</v>
      </c>
      <c r="K56" s="4">
        <v>2.5571429999999999</v>
      </c>
      <c r="L56" s="4">
        <v>702.33839999999998</v>
      </c>
      <c r="M56" s="4">
        <v>16.203569999999999</v>
      </c>
      <c r="N56" s="4">
        <v>84332.09</v>
      </c>
      <c r="O56" s="4">
        <v>1</v>
      </c>
      <c r="P56" s="4">
        <v>0.1</v>
      </c>
      <c r="Q56" s="4">
        <v>1776.1</v>
      </c>
      <c r="R56" s="4"/>
      <c r="S56" s="4"/>
    </row>
    <row r="57" spans="1:19" x14ac:dyDescent="0.35">
      <c r="A57" s="10" t="s">
        <v>19</v>
      </c>
      <c r="B57" s="10" t="s">
        <v>57</v>
      </c>
      <c r="C57" s="10">
        <v>67</v>
      </c>
      <c r="D57" s="10">
        <v>23</v>
      </c>
      <c r="E57" s="10">
        <v>22</v>
      </c>
      <c r="F57" s="10">
        <v>25000</v>
      </c>
      <c r="G57" s="10">
        <v>4245</v>
      </c>
      <c r="H57" s="11" t="s">
        <v>43</v>
      </c>
      <c r="I57" s="4">
        <v>0.77616700000000005</v>
      </c>
      <c r="J57" s="4">
        <v>78.694999999999993</v>
      </c>
      <c r="K57" s="4">
        <v>2</v>
      </c>
      <c r="L57" s="4">
        <v>798.4393</v>
      </c>
      <c r="M57" s="4">
        <v>17.948499999999999</v>
      </c>
      <c r="N57" s="4">
        <v>43090.29</v>
      </c>
      <c r="O57" s="4">
        <v>7</v>
      </c>
      <c r="P57" s="4">
        <v>0.7</v>
      </c>
      <c r="Q57" s="4">
        <v>1570.1859999999999</v>
      </c>
      <c r="R57" s="4">
        <v>94234.17</v>
      </c>
      <c r="S57" s="4">
        <v>0.72649335360857947</v>
      </c>
    </row>
    <row r="58" spans="1:19" x14ac:dyDescent="0.35">
      <c r="A58" s="10" t="s">
        <v>19</v>
      </c>
      <c r="B58" s="10" t="s">
        <v>57</v>
      </c>
      <c r="C58" s="10">
        <v>67</v>
      </c>
      <c r="D58" s="10">
        <v>23</v>
      </c>
      <c r="E58" s="10">
        <v>22</v>
      </c>
      <c r="F58" s="10">
        <v>25000</v>
      </c>
      <c r="G58" s="10">
        <v>4245</v>
      </c>
      <c r="H58" s="11" t="s">
        <v>44</v>
      </c>
      <c r="I58" s="4">
        <v>0.411167</v>
      </c>
      <c r="J58" s="4">
        <v>90.438500000000005</v>
      </c>
      <c r="K58" s="4">
        <v>1.32</v>
      </c>
      <c r="L58" s="4">
        <v>690.9828</v>
      </c>
      <c r="M58" s="4">
        <v>18.027999999999999</v>
      </c>
      <c r="N58" s="4">
        <v>63137.09</v>
      </c>
      <c r="O58" s="4">
        <v>0</v>
      </c>
      <c r="P58" s="4">
        <v>0</v>
      </c>
      <c r="Q58" s="4"/>
      <c r="R58" s="4"/>
      <c r="S58" s="4"/>
    </row>
    <row r="59" spans="1:19" x14ac:dyDescent="0.35">
      <c r="A59" s="10" t="s">
        <v>19</v>
      </c>
      <c r="B59" s="10" t="s">
        <v>57</v>
      </c>
      <c r="C59" s="10">
        <v>67</v>
      </c>
      <c r="D59" s="10">
        <v>23</v>
      </c>
      <c r="E59" s="10">
        <v>22</v>
      </c>
      <c r="F59" s="10">
        <v>30000</v>
      </c>
      <c r="G59" s="10">
        <v>4245</v>
      </c>
      <c r="H59" s="11" t="s">
        <v>31</v>
      </c>
      <c r="I59" s="4">
        <v>1.1100000000000001</v>
      </c>
      <c r="J59" s="4">
        <v>73.137249999999995</v>
      </c>
      <c r="K59" s="4">
        <v>2.190909</v>
      </c>
      <c r="L59" s="4">
        <v>559.88819999999998</v>
      </c>
      <c r="M59" s="4">
        <v>19.06936</v>
      </c>
      <c r="N59" s="4">
        <v>39081.910000000003</v>
      </c>
      <c r="O59" s="4">
        <v>10</v>
      </c>
      <c r="P59" s="4">
        <v>1</v>
      </c>
      <c r="Q59" s="4">
        <v>1722.61</v>
      </c>
      <c r="R59" s="4">
        <v>52058.86</v>
      </c>
      <c r="S59" s="4">
        <v>0.44878894971927019</v>
      </c>
    </row>
    <row r="60" spans="1:19" x14ac:dyDescent="0.35">
      <c r="A60" s="10" t="s">
        <v>19</v>
      </c>
      <c r="B60" s="10" t="s">
        <v>57</v>
      </c>
      <c r="C60" s="10">
        <v>67</v>
      </c>
      <c r="D60" s="10">
        <v>23</v>
      </c>
      <c r="E60" s="10">
        <v>22</v>
      </c>
      <c r="F60" s="10">
        <v>30000</v>
      </c>
      <c r="G60" s="10">
        <v>4245</v>
      </c>
      <c r="H60" s="11" t="s">
        <v>32</v>
      </c>
      <c r="I60" s="4">
        <v>0.63</v>
      </c>
      <c r="J60" s="4">
        <v>86.501750000000001</v>
      </c>
      <c r="K60" s="4">
        <v>1.95</v>
      </c>
      <c r="L60" s="4">
        <v>504.2122</v>
      </c>
      <c r="M60" s="4">
        <v>18.701000000000001</v>
      </c>
      <c r="N60" s="4">
        <v>123818.1</v>
      </c>
      <c r="O60" s="4">
        <v>1</v>
      </c>
      <c r="P60" s="4">
        <v>0.1</v>
      </c>
      <c r="Q60" s="4">
        <v>1613.5</v>
      </c>
      <c r="R60" s="4"/>
      <c r="S60" s="4"/>
    </row>
    <row r="61" spans="1:19" x14ac:dyDescent="0.35">
      <c r="A61" s="10" t="s">
        <v>19</v>
      </c>
      <c r="B61" s="10" t="s">
        <v>57</v>
      </c>
      <c r="C61" s="10">
        <v>67</v>
      </c>
      <c r="D61" s="10">
        <v>23</v>
      </c>
      <c r="E61" s="10">
        <v>22</v>
      </c>
      <c r="F61" s="10">
        <v>30000</v>
      </c>
      <c r="G61" s="10">
        <v>4245</v>
      </c>
      <c r="H61" s="11" t="s">
        <v>33</v>
      </c>
      <c r="I61" s="4">
        <v>0.82458299999999995</v>
      </c>
      <c r="J61" s="4">
        <v>74.186670000000007</v>
      </c>
      <c r="K61" s="4">
        <v>1.75</v>
      </c>
      <c r="L61" s="4">
        <v>545.5779</v>
      </c>
      <c r="M61" s="4">
        <v>19.269100000000002</v>
      </c>
      <c r="N61" s="4">
        <v>50110.48</v>
      </c>
      <c r="O61" s="4">
        <v>12</v>
      </c>
      <c r="P61" s="4">
        <v>1.2</v>
      </c>
      <c r="Q61" s="4">
        <v>1561.183</v>
      </c>
      <c r="R61" s="4">
        <v>49127.26</v>
      </c>
      <c r="S61" s="4">
        <v>0.37775657638625515</v>
      </c>
    </row>
    <row r="62" spans="1:19" x14ac:dyDescent="0.35">
      <c r="A62" s="12" t="s">
        <v>19</v>
      </c>
      <c r="B62" s="12" t="s">
        <v>57</v>
      </c>
      <c r="C62" s="12">
        <v>67</v>
      </c>
      <c r="D62" s="12">
        <v>23</v>
      </c>
      <c r="E62" s="12">
        <v>22</v>
      </c>
      <c r="F62" s="12">
        <v>30000</v>
      </c>
      <c r="G62" s="12">
        <v>4245</v>
      </c>
      <c r="H62" s="13" t="s">
        <v>34</v>
      </c>
      <c r="I62" s="5">
        <v>0.64558300000000002</v>
      </c>
      <c r="J62" s="5">
        <v>79.679329999999993</v>
      </c>
      <c r="K62" s="5">
        <v>1.0375000000000001</v>
      </c>
      <c r="L62" s="5">
        <v>752.70740000000001</v>
      </c>
      <c r="M62" s="5">
        <v>21.491129999999998</v>
      </c>
      <c r="N62" s="5">
        <v>75215.179999999993</v>
      </c>
      <c r="O62" s="5">
        <v>5</v>
      </c>
      <c r="P62" s="5">
        <v>0.5</v>
      </c>
      <c r="Q62" s="5">
        <v>1645.68</v>
      </c>
      <c r="R62" s="5">
        <v>100760.9</v>
      </c>
      <c r="S62" s="5">
        <v>0.49316174929517109</v>
      </c>
    </row>
    <row r="63" spans="1:19" x14ac:dyDescent="0.35">
      <c r="H63" s="6" t="s">
        <v>35</v>
      </c>
      <c r="I63">
        <f t="shared" ref="I63:S63" si="5">COUNT(I35:I62)</f>
        <v>28</v>
      </c>
      <c r="J63">
        <f t="shared" si="5"/>
        <v>28</v>
      </c>
      <c r="K63">
        <f t="shared" si="5"/>
        <v>28</v>
      </c>
      <c r="L63">
        <f t="shared" si="5"/>
        <v>28</v>
      </c>
      <c r="M63">
        <f t="shared" si="5"/>
        <v>28</v>
      </c>
      <c r="N63">
        <f t="shared" si="5"/>
        <v>28</v>
      </c>
      <c r="O63">
        <f t="shared" si="5"/>
        <v>28</v>
      </c>
      <c r="P63">
        <f t="shared" si="5"/>
        <v>28</v>
      </c>
      <c r="Q63">
        <f t="shared" si="5"/>
        <v>24</v>
      </c>
      <c r="R63">
        <f t="shared" si="5"/>
        <v>21</v>
      </c>
      <c r="S63">
        <f t="shared" si="5"/>
        <v>21</v>
      </c>
    </row>
    <row r="64" spans="1:19" x14ac:dyDescent="0.35">
      <c r="H64" s="6" t="s">
        <v>36</v>
      </c>
      <c r="I64" s="4">
        <f t="shared" ref="I64:S64" si="6">AVERAGE(I35:I62)</f>
        <v>0.63728271428571426</v>
      </c>
      <c r="J64" s="4">
        <f t="shared" si="6"/>
        <v>66.009285000000006</v>
      </c>
      <c r="K64" s="4">
        <f t="shared" si="6"/>
        <v>1.5542291428571429</v>
      </c>
      <c r="L64" s="4">
        <f t="shared" si="6"/>
        <v>683.03153571428595</v>
      </c>
      <c r="M64" s="4">
        <f t="shared" si="6"/>
        <v>27.072992857142854</v>
      </c>
      <c r="N64" s="4">
        <f t="shared" si="6"/>
        <v>61066.556071428575</v>
      </c>
      <c r="O64" s="4">
        <f t="shared" si="6"/>
        <v>7.4642857142857144</v>
      </c>
      <c r="P64" s="4">
        <f t="shared" si="6"/>
        <v>0.74642857142857133</v>
      </c>
      <c r="Q64" s="4">
        <f t="shared" si="6"/>
        <v>1462.4670416666665</v>
      </c>
      <c r="R64" s="4">
        <f t="shared" si="6"/>
        <v>66889.751428571428</v>
      </c>
      <c r="S64" s="4">
        <f t="shared" si="6"/>
        <v>0.45355681785103369</v>
      </c>
    </row>
    <row r="65" spans="1:19" x14ac:dyDescent="0.35">
      <c r="H65" s="8" t="s">
        <v>37</v>
      </c>
      <c r="I65" s="9">
        <f t="shared" ref="I65:S65" si="7">STDEVA(I35:I62)</f>
        <v>0.25689647830823742</v>
      </c>
      <c r="J65" s="9">
        <f t="shared" si="7"/>
        <v>15.246208633907388</v>
      </c>
      <c r="K65" s="9">
        <f t="shared" si="7"/>
        <v>0.61105469811997715</v>
      </c>
      <c r="L65" s="9">
        <f t="shared" si="7"/>
        <v>188.055542618407</v>
      </c>
      <c r="M65" s="9">
        <f t="shared" si="7"/>
        <v>7.3892266145607239</v>
      </c>
      <c r="N65" s="9">
        <f t="shared" si="7"/>
        <v>21559.375669467969</v>
      </c>
      <c r="O65" s="9">
        <f t="shared" si="7"/>
        <v>5.350542671384547</v>
      </c>
      <c r="P65" s="9">
        <f t="shared" si="7"/>
        <v>0.53505426713845483</v>
      </c>
      <c r="Q65" s="9">
        <f t="shared" si="7"/>
        <v>212.56906069046184</v>
      </c>
      <c r="R65" s="9">
        <f t="shared" si="7"/>
        <v>23009.80608302954</v>
      </c>
      <c r="S65" s="9">
        <f t="shared" si="7"/>
        <v>0.25572890706282342</v>
      </c>
    </row>
    <row r="66" spans="1:19" x14ac:dyDescent="0.35">
      <c r="H66" s="6" t="s">
        <v>38</v>
      </c>
      <c r="I66" s="4">
        <f>I64-3*I65</f>
        <v>-0.13340672063899794</v>
      </c>
      <c r="J66" s="4">
        <f t="shared" ref="J66:S66" si="8">J64-3*J65</f>
        <v>20.270659098277839</v>
      </c>
      <c r="K66" s="4">
        <f t="shared" si="8"/>
        <v>-0.27893495150278858</v>
      </c>
      <c r="L66" s="4">
        <f t="shared" si="8"/>
        <v>118.86490785906494</v>
      </c>
      <c r="M66" s="4">
        <f t="shared" si="8"/>
        <v>4.905313013460681</v>
      </c>
      <c r="N66" s="4">
        <f t="shared" si="8"/>
        <v>-3611.5709369753313</v>
      </c>
      <c r="O66" s="4">
        <f t="shared" si="8"/>
        <v>-8.5873422998679274</v>
      </c>
      <c r="P66" s="4">
        <f t="shared" si="8"/>
        <v>-0.85873422998679316</v>
      </c>
      <c r="Q66" s="4">
        <f t="shared" si="8"/>
        <v>824.759859595281</v>
      </c>
      <c r="R66" s="4">
        <f t="shared" si="8"/>
        <v>-2139.6668205171882</v>
      </c>
      <c r="S66" s="4">
        <f t="shared" si="8"/>
        <v>-0.31362990333743651</v>
      </c>
    </row>
    <row r="67" spans="1:19" x14ac:dyDescent="0.35">
      <c r="H67" s="6" t="s">
        <v>39</v>
      </c>
      <c r="I67" s="4">
        <f>I64+3*I65</f>
        <v>1.4079721492104265</v>
      </c>
      <c r="J67" s="4">
        <f t="shared" ref="J67:S67" si="9">J64+3*J65</f>
        <v>111.74791090172218</v>
      </c>
      <c r="K67" s="4">
        <f t="shared" si="9"/>
        <v>3.3873932372170743</v>
      </c>
      <c r="L67" s="4">
        <f t="shared" si="9"/>
        <v>1247.198163569507</v>
      </c>
      <c r="M67" s="4">
        <f t="shared" si="9"/>
        <v>49.24067270082503</v>
      </c>
      <c r="N67" s="4">
        <f t="shared" si="9"/>
        <v>125744.68307983248</v>
      </c>
      <c r="O67" s="4">
        <f t="shared" si="9"/>
        <v>23.515913728439358</v>
      </c>
      <c r="P67" s="4">
        <f t="shared" si="9"/>
        <v>2.3515913728439357</v>
      </c>
      <c r="Q67" s="4">
        <f t="shared" si="9"/>
        <v>2100.1742237380522</v>
      </c>
      <c r="R67" s="4">
        <f t="shared" si="9"/>
        <v>135919.16967766004</v>
      </c>
      <c r="S67" s="4">
        <f t="shared" si="9"/>
        <v>1.2207435390395038</v>
      </c>
    </row>
    <row r="69" spans="1:19" x14ac:dyDescent="0.35">
      <c r="A69" s="10" t="s">
        <v>19</v>
      </c>
      <c r="B69" s="10" t="s">
        <v>57</v>
      </c>
      <c r="C69" s="10">
        <v>67</v>
      </c>
      <c r="D69" s="10">
        <v>30</v>
      </c>
      <c r="E69" s="10">
        <v>15</v>
      </c>
      <c r="F69" s="10">
        <v>25000</v>
      </c>
      <c r="G69" s="10">
        <v>2311</v>
      </c>
      <c r="H69" s="11" t="s">
        <v>27</v>
      </c>
      <c r="I69" s="4">
        <v>1.2124999999999999</v>
      </c>
      <c r="J69" s="4">
        <v>53.375500000000002</v>
      </c>
      <c r="K69" s="4">
        <v>1.6222220000000001</v>
      </c>
      <c r="L69" s="4">
        <v>659.81730000000005</v>
      </c>
      <c r="M69" s="4">
        <v>46.35378</v>
      </c>
      <c r="N69" s="4">
        <v>39316.01</v>
      </c>
      <c r="O69" s="4">
        <v>15</v>
      </c>
      <c r="P69" s="4">
        <v>1.5</v>
      </c>
      <c r="Q69" s="4">
        <v>1131.18</v>
      </c>
      <c r="R69" s="4">
        <v>40542.49</v>
      </c>
      <c r="S69" s="4">
        <v>0.4139553155868203</v>
      </c>
    </row>
    <row r="70" spans="1:19" x14ac:dyDescent="0.35">
      <c r="A70" t="s">
        <v>19</v>
      </c>
      <c r="B70" t="s">
        <v>57</v>
      </c>
      <c r="C70">
        <v>67</v>
      </c>
      <c r="D70">
        <v>30</v>
      </c>
      <c r="E70" s="10">
        <v>15</v>
      </c>
      <c r="F70" s="10">
        <v>25000</v>
      </c>
      <c r="G70">
        <v>2311</v>
      </c>
      <c r="H70" s="11" t="s">
        <v>50</v>
      </c>
      <c r="I70" s="4">
        <v>1.7569170000000001</v>
      </c>
      <c r="J70" s="4">
        <v>41.369579999999999</v>
      </c>
      <c r="K70" s="4">
        <v>1.558333</v>
      </c>
      <c r="L70" s="4">
        <v>581.83209999999997</v>
      </c>
      <c r="M70" s="4">
        <v>58.84075</v>
      </c>
      <c r="N70" s="4">
        <v>40031.360000000001</v>
      </c>
      <c r="O70" s="4">
        <v>11</v>
      </c>
      <c r="P70" s="4">
        <v>1.1000000000000001</v>
      </c>
      <c r="Q70" s="4">
        <v>1099.0360000000001</v>
      </c>
      <c r="R70" s="4">
        <v>48889.77</v>
      </c>
      <c r="S70" s="4">
        <v>0.22626136557528312</v>
      </c>
    </row>
    <row r="71" spans="1:19" x14ac:dyDescent="0.35">
      <c r="A71" s="10" t="s">
        <v>19</v>
      </c>
      <c r="B71" s="10" t="s">
        <v>57</v>
      </c>
      <c r="C71" s="10">
        <v>67</v>
      </c>
      <c r="D71" s="10">
        <v>30</v>
      </c>
      <c r="E71" s="10">
        <v>15</v>
      </c>
      <c r="F71" s="10">
        <v>25000</v>
      </c>
      <c r="G71" s="10">
        <v>2311</v>
      </c>
      <c r="H71" s="11" t="s">
        <v>28</v>
      </c>
      <c r="I71" s="4">
        <v>1.2929999999999999</v>
      </c>
      <c r="J71" s="4">
        <v>38.283329999999999</v>
      </c>
      <c r="K71" s="4">
        <v>1.375</v>
      </c>
      <c r="L71" s="4">
        <v>756.17200000000003</v>
      </c>
      <c r="M71" s="4">
        <v>42.684420000000003</v>
      </c>
      <c r="N71" s="4">
        <v>43720.62</v>
      </c>
      <c r="O71" s="4">
        <v>11</v>
      </c>
      <c r="P71" s="4">
        <v>1.1000000000000001</v>
      </c>
      <c r="Q71" s="4">
        <v>1201.8</v>
      </c>
      <c r="R71" s="4">
        <v>54049.36</v>
      </c>
      <c r="S71" s="4">
        <v>9.1455458668986619E-2</v>
      </c>
    </row>
    <row r="72" spans="1:19" x14ac:dyDescent="0.35">
      <c r="A72" s="10" t="s">
        <v>19</v>
      </c>
      <c r="B72" s="10" t="s">
        <v>57</v>
      </c>
      <c r="C72" s="10">
        <v>67</v>
      </c>
      <c r="D72" s="10">
        <v>30</v>
      </c>
      <c r="E72" s="10">
        <v>15</v>
      </c>
      <c r="F72" s="10">
        <v>25000</v>
      </c>
      <c r="G72" s="10">
        <v>2311</v>
      </c>
      <c r="H72" s="11" t="s">
        <v>47</v>
      </c>
      <c r="I72" s="4">
        <v>1.373167</v>
      </c>
      <c r="J72" s="4">
        <v>68.727999999999994</v>
      </c>
      <c r="K72" s="4">
        <v>3.6749999999999998</v>
      </c>
      <c r="L72" s="4">
        <v>684.48069999999996</v>
      </c>
      <c r="M72" s="4">
        <v>23.903130000000001</v>
      </c>
      <c r="N72" s="4">
        <v>37102.370000000003</v>
      </c>
      <c r="O72" s="4">
        <v>10</v>
      </c>
      <c r="P72" s="4">
        <v>1</v>
      </c>
      <c r="Q72" s="4">
        <v>1477.69</v>
      </c>
      <c r="R72" s="4">
        <v>59494.14</v>
      </c>
      <c r="S72" s="4">
        <v>0.55132032298461264</v>
      </c>
    </row>
    <row r="73" spans="1:19" x14ac:dyDescent="0.35">
      <c r="A73" t="s">
        <v>19</v>
      </c>
      <c r="B73" t="s">
        <v>57</v>
      </c>
      <c r="C73">
        <v>67</v>
      </c>
      <c r="D73">
        <v>30</v>
      </c>
      <c r="E73" s="10">
        <v>16</v>
      </c>
      <c r="F73" s="10">
        <v>25000</v>
      </c>
      <c r="G73" s="10">
        <v>2312</v>
      </c>
      <c r="H73" s="3" t="s">
        <v>40</v>
      </c>
      <c r="I73">
        <v>1.2224999999999999</v>
      </c>
      <c r="J73">
        <v>33.638999999999996</v>
      </c>
      <c r="K73">
        <v>3.3249999999999997</v>
      </c>
      <c r="L73">
        <v>453.77524725000006</v>
      </c>
      <c r="M73">
        <v>35.392166666666675</v>
      </c>
      <c r="N73">
        <v>29227.448198833332</v>
      </c>
      <c r="O73">
        <v>20</v>
      </c>
      <c r="P73">
        <v>2</v>
      </c>
      <c r="Q73">
        <v>1099</v>
      </c>
      <c r="R73">
        <v>28777.394736999999</v>
      </c>
      <c r="S73" s="4">
        <v>0.53163025974344913</v>
      </c>
    </row>
    <row r="74" spans="1:19" x14ac:dyDescent="0.35">
      <c r="A74" s="10" t="s">
        <v>19</v>
      </c>
      <c r="B74" s="10" t="s">
        <v>57</v>
      </c>
      <c r="C74" s="10">
        <v>67</v>
      </c>
      <c r="D74" s="10">
        <v>30</v>
      </c>
      <c r="E74" s="10">
        <v>16</v>
      </c>
      <c r="F74" s="10">
        <v>25000</v>
      </c>
      <c r="G74" s="10">
        <v>2312</v>
      </c>
      <c r="H74" s="3" t="s">
        <v>22</v>
      </c>
      <c r="I74">
        <v>0.25308333333333333</v>
      </c>
      <c r="J74">
        <v>91.240583333333333</v>
      </c>
      <c r="K74">
        <v>3.4</v>
      </c>
      <c r="L74">
        <v>216.12713233333338</v>
      </c>
      <c r="M74">
        <v>28.123000000000001</v>
      </c>
      <c r="N74">
        <v>51151.281830666667</v>
      </c>
      <c r="O74">
        <v>0</v>
      </c>
      <c r="P74">
        <v>0</v>
      </c>
      <c r="S74" s="4"/>
    </row>
    <row r="75" spans="1:19" x14ac:dyDescent="0.35">
      <c r="A75" t="s">
        <v>19</v>
      </c>
      <c r="B75" t="s">
        <v>57</v>
      </c>
      <c r="C75">
        <v>67</v>
      </c>
      <c r="D75">
        <v>30</v>
      </c>
      <c r="E75" s="10">
        <v>16</v>
      </c>
      <c r="F75" s="10">
        <v>25000</v>
      </c>
      <c r="G75" s="10">
        <v>2312</v>
      </c>
      <c r="H75" s="3" t="s">
        <v>20</v>
      </c>
      <c r="I75">
        <v>1.3280000000000001</v>
      </c>
      <c r="J75">
        <v>64.121249999999989</v>
      </c>
      <c r="K75">
        <v>5.3142857142857149</v>
      </c>
      <c r="L75">
        <v>517.14578557142852</v>
      </c>
      <c r="M75">
        <v>29.559857142857144</v>
      </c>
      <c r="N75">
        <v>15565.638377142857</v>
      </c>
      <c r="O75">
        <v>19</v>
      </c>
      <c r="P75">
        <v>1.8999999999999997</v>
      </c>
      <c r="Q75">
        <v>1136.1105260000002</v>
      </c>
      <c r="R75">
        <v>31221.599999999995</v>
      </c>
      <c r="S75" s="4">
        <v>0.51595513370259583</v>
      </c>
    </row>
    <row r="76" spans="1:19" x14ac:dyDescent="0.35">
      <c r="A76" s="10" t="s">
        <v>19</v>
      </c>
      <c r="B76" s="10" t="s">
        <v>57</v>
      </c>
      <c r="C76" s="10">
        <v>67</v>
      </c>
      <c r="D76" s="10">
        <v>30</v>
      </c>
      <c r="E76" s="10">
        <v>16</v>
      </c>
      <c r="F76" s="10">
        <v>25000</v>
      </c>
      <c r="G76" s="10">
        <v>2312</v>
      </c>
      <c r="H76" s="3" t="s">
        <v>23</v>
      </c>
      <c r="I76">
        <v>1.0746666666666667</v>
      </c>
      <c r="J76">
        <v>34.401000000000003</v>
      </c>
      <c r="K76">
        <v>2.0499999999999994</v>
      </c>
      <c r="L76">
        <v>481.43080691666665</v>
      </c>
      <c r="M76">
        <v>35.746833333333335</v>
      </c>
      <c r="N76">
        <v>55791.505720833324</v>
      </c>
      <c r="O76">
        <v>17</v>
      </c>
      <c r="P76">
        <v>1.6999999999999995</v>
      </c>
      <c r="Q76">
        <v>877.05882399999985</v>
      </c>
      <c r="R76">
        <v>33334.71875</v>
      </c>
      <c r="S76" s="4">
        <v>0.31648876799271802</v>
      </c>
    </row>
    <row r="77" spans="1:19" x14ac:dyDescent="0.35">
      <c r="A77" s="10" t="s">
        <v>19</v>
      </c>
      <c r="B77" s="10" t="s">
        <v>57</v>
      </c>
      <c r="C77" s="10">
        <v>67</v>
      </c>
      <c r="D77" s="10">
        <v>30</v>
      </c>
      <c r="E77" s="10">
        <v>16</v>
      </c>
      <c r="F77" s="10">
        <v>25000</v>
      </c>
      <c r="G77" s="10">
        <v>2312</v>
      </c>
      <c r="H77" s="3" t="s">
        <v>24</v>
      </c>
      <c r="I77">
        <v>0.84325000000000017</v>
      </c>
      <c r="J77">
        <v>66.499416666666662</v>
      </c>
      <c r="K77">
        <v>2.3285714285714287</v>
      </c>
      <c r="L77">
        <v>548.67944399999999</v>
      </c>
      <c r="M77">
        <v>33.922285714285714</v>
      </c>
      <c r="N77">
        <v>38121.525306857147</v>
      </c>
      <c r="O77">
        <v>20</v>
      </c>
      <c r="P77">
        <v>2</v>
      </c>
      <c r="Q77">
        <v>843.96999999999991</v>
      </c>
      <c r="R77">
        <v>29232.673683999998</v>
      </c>
      <c r="S77" s="4">
        <v>0.42179173741585019</v>
      </c>
    </row>
    <row r="78" spans="1:19" x14ac:dyDescent="0.35">
      <c r="A78" t="s">
        <v>19</v>
      </c>
      <c r="B78" t="s">
        <v>57</v>
      </c>
      <c r="C78">
        <v>67</v>
      </c>
      <c r="D78">
        <v>30</v>
      </c>
      <c r="E78" s="10">
        <v>16</v>
      </c>
      <c r="F78" s="10">
        <v>25000</v>
      </c>
      <c r="G78" s="10">
        <v>2312</v>
      </c>
      <c r="H78" s="3" t="s">
        <v>52</v>
      </c>
      <c r="I78">
        <v>0.79141666666666677</v>
      </c>
      <c r="J78">
        <v>62.420333333333339</v>
      </c>
      <c r="K78">
        <v>2.125</v>
      </c>
      <c r="L78">
        <v>488.376132375</v>
      </c>
      <c r="M78">
        <v>30.206499999999998</v>
      </c>
      <c r="N78">
        <v>31324.600723875003</v>
      </c>
      <c r="O78">
        <v>14</v>
      </c>
      <c r="P78">
        <v>1.4000000000000001</v>
      </c>
      <c r="Q78">
        <v>1009.5857140000002</v>
      </c>
      <c r="R78">
        <v>40704.376922999996</v>
      </c>
      <c r="S78" s="4">
        <v>0.61528549462940441</v>
      </c>
    </row>
    <row r="79" spans="1:19" x14ac:dyDescent="0.35">
      <c r="A79" s="10" t="s">
        <v>19</v>
      </c>
      <c r="B79" s="10" t="s">
        <v>57</v>
      </c>
      <c r="C79" s="10">
        <v>67</v>
      </c>
      <c r="D79" s="10">
        <v>30</v>
      </c>
      <c r="E79" s="10">
        <v>17</v>
      </c>
      <c r="F79" s="10">
        <v>25000</v>
      </c>
      <c r="G79" s="10" t="s">
        <v>25</v>
      </c>
      <c r="H79" s="11" t="s">
        <v>22</v>
      </c>
      <c r="I79" s="4">
        <v>0.97675000000000001</v>
      </c>
      <c r="J79" s="4">
        <v>42.16433</v>
      </c>
      <c r="K79" s="4">
        <v>2.34</v>
      </c>
      <c r="L79" s="4">
        <v>579.5136</v>
      </c>
      <c r="M79" s="4">
        <v>36.850099999999998</v>
      </c>
      <c r="N79" s="4">
        <v>42859.14</v>
      </c>
      <c r="O79" s="4">
        <v>18</v>
      </c>
      <c r="P79" s="4">
        <v>1.8</v>
      </c>
      <c r="Q79" s="4">
        <v>1097.972</v>
      </c>
      <c r="R79" s="4">
        <v>30904.46</v>
      </c>
      <c r="S79" s="4">
        <v>0.16168446382013099</v>
      </c>
    </row>
    <row r="80" spans="1:19" x14ac:dyDescent="0.35">
      <c r="A80" t="s">
        <v>19</v>
      </c>
      <c r="B80" t="s">
        <v>57</v>
      </c>
      <c r="C80">
        <v>67</v>
      </c>
      <c r="D80">
        <v>30</v>
      </c>
      <c r="E80" s="10">
        <v>17</v>
      </c>
      <c r="F80" s="10">
        <v>25000</v>
      </c>
      <c r="G80" s="10" t="s">
        <v>25</v>
      </c>
      <c r="H80" s="11" t="s">
        <v>20</v>
      </c>
      <c r="I80" s="4">
        <v>1.341167</v>
      </c>
      <c r="J80" s="4">
        <v>61.116329999999998</v>
      </c>
      <c r="K80" s="4">
        <v>1.9555560000000001</v>
      </c>
      <c r="L80" s="4">
        <v>570.84360000000004</v>
      </c>
      <c r="M80" s="4">
        <v>36.672559999999997</v>
      </c>
      <c r="N80" s="4">
        <v>47363.14</v>
      </c>
      <c r="O80" s="4">
        <v>14</v>
      </c>
      <c r="P80" s="4">
        <v>1.4</v>
      </c>
      <c r="Q80" s="4">
        <v>1265.914</v>
      </c>
      <c r="R80" s="4">
        <v>42777.48</v>
      </c>
      <c r="S80" s="4">
        <v>0.45500606175544173</v>
      </c>
    </row>
    <row r="81" spans="1:19" x14ac:dyDescent="0.35">
      <c r="A81" s="10" t="s">
        <v>19</v>
      </c>
      <c r="B81" s="10" t="s">
        <v>57</v>
      </c>
      <c r="C81" s="10">
        <v>67</v>
      </c>
      <c r="D81" s="10">
        <v>30</v>
      </c>
      <c r="E81" s="10">
        <v>17</v>
      </c>
      <c r="F81" s="10">
        <v>25000</v>
      </c>
      <c r="G81" s="10" t="s">
        <v>25</v>
      </c>
      <c r="H81" s="11" t="s">
        <v>24</v>
      </c>
      <c r="I81" s="4">
        <v>1.0062500000000001</v>
      </c>
      <c r="J81" s="4">
        <v>51.03575</v>
      </c>
      <c r="K81" s="4">
        <v>2.7888890000000002</v>
      </c>
      <c r="L81" s="4">
        <v>780.11720000000003</v>
      </c>
      <c r="M81" s="4">
        <v>26.5</v>
      </c>
      <c r="N81" s="4">
        <v>52798.01</v>
      </c>
      <c r="O81" s="4">
        <v>15</v>
      </c>
      <c r="P81" s="4">
        <v>1.5</v>
      </c>
      <c r="Q81" s="4">
        <v>1801.287</v>
      </c>
      <c r="R81" s="4">
        <v>39556.85</v>
      </c>
      <c r="S81" s="4">
        <v>0.17730014025946048</v>
      </c>
    </row>
    <row r="82" spans="1:19" x14ac:dyDescent="0.35">
      <c r="A82" s="10" t="s">
        <v>19</v>
      </c>
      <c r="B82" s="10" t="s">
        <v>57</v>
      </c>
      <c r="C82" s="10">
        <v>67</v>
      </c>
      <c r="D82" s="10">
        <v>30</v>
      </c>
      <c r="E82" s="10">
        <v>18</v>
      </c>
      <c r="F82" s="10">
        <v>25000</v>
      </c>
      <c r="G82" s="10" t="s">
        <v>30</v>
      </c>
      <c r="H82" s="11" t="s">
        <v>46</v>
      </c>
      <c r="I82" s="4">
        <v>1.752167</v>
      </c>
      <c r="J82" s="4">
        <v>16.075669999999999</v>
      </c>
      <c r="K82" s="4">
        <v>2.2583329999999999</v>
      </c>
      <c r="L82" s="4">
        <v>775.77750000000003</v>
      </c>
      <c r="M82" s="4">
        <v>46.779580000000003</v>
      </c>
      <c r="N82" s="4">
        <v>23336.74</v>
      </c>
      <c r="O82" s="4">
        <v>22</v>
      </c>
      <c r="P82" s="4">
        <v>2.2000000000000002</v>
      </c>
      <c r="Q82" s="4">
        <v>1102.1859999999999</v>
      </c>
      <c r="R82" s="4">
        <v>25957.46</v>
      </c>
      <c r="S82" s="4">
        <v>3.4246612711478254E-2</v>
      </c>
    </row>
    <row r="83" spans="1:19" x14ac:dyDescent="0.35">
      <c r="A83" s="10" t="s">
        <v>19</v>
      </c>
      <c r="B83" s="10" t="s">
        <v>57</v>
      </c>
      <c r="C83" s="10">
        <v>67</v>
      </c>
      <c r="D83" s="10">
        <v>30</v>
      </c>
      <c r="E83" s="10">
        <v>18</v>
      </c>
      <c r="F83" s="10">
        <v>25000</v>
      </c>
      <c r="G83" s="10" t="s">
        <v>30</v>
      </c>
      <c r="H83" s="11" t="s">
        <v>42</v>
      </c>
      <c r="I83" s="4">
        <v>1.7993330000000001</v>
      </c>
      <c r="J83" s="4">
        <v>21.38617</v>
      </c>
      <c r="K83" s="4">
        <v>2.6363639999999999</v>
      </c>
      <c r="L83" s="4">
        <v>815.70140000000004</v>
      </c>
      <c r="M83" s="4">
        <v>44.116819999999997</v>
      </c>
      <c r="N83" s="4">
        <v>20917.88</v>
      </c>
      <c r="O83" s="4">
        <v>21</v>
      </c>
      <c r="P83" s="4">
        <v>2.1</v>
      </c>
      <c r="Q83" s="4">
        <v>1421.6949999999999</v>
      </c>
      <c r="R83" s="4">
        <v>27112.62</v>
      </c>
      <c r="S83" s="4">
        <v>6.6409777873184569E-2</v>
      </c>
    </row>
    <row r="84" spans="1:19" x14ac:dyDescent="0.35">
      <c r="A84" s="10" t="s">
        <v>19</v>
      </c>
      <c r="B84" s="10" t="s">
        <v>57</v>
      </c>
      <c r="C84" s="10">
        <v>67</v>
      </c>
      <c r="D84" s="10">
        <v>30</v>
      </c>
      <c r="E84" s="10">
        <v>18</v>
      </c>
      <c r="F84" s="10">
        <v>25000</v>
      </c>
      <c r="G84" s="10" t="s">
        <v>30</v>
      </c>
      <c r="H84" s="11" t="s">
        <v>45</v>
      </c>
      <c r="I84" s="4">
        <v>1.8665</v>
      </c>
      <c r="J84" s="4">
        <v>43.506830000000001</v>
      </c>
      <c r="K84" s="4">
        <v>2.3199999999999998</v>
      </c>
      <c r="L84" s="4">
        <v>639.72929999999997</v>
      </c>
      <c r="M84" s="4">
        <v>43.308500000000002</v>
      </c>
      <c r="N84" s="4">
        <v>34755.589999999997</v>
      </c>
      <c r="O84" s="4">
        <v>22</v>
      </c>
      <c r="P84" s="4">
        <v>2.2000000000000002</v>
      </c>
      <c r="Q84" s="4">
        <v>1304.7950000000001</v>
      </c>
      <c r="R84" s="4">
        <v>26028.63</v>
      </c>
      <c r="S84" s="4">
        <v>8.159962655502391E-2</v>
      </c>
    </row>
    <row r="85" spans="1:19" x14ac:dyDescent="0.35">
      <c r="A85" s="10" t="s">
        <v>19</v>
      </c>
      <c r="B85" s="10" t="s">
        <v>57</v>
      </c>
      <c r="C85" s="10">
        <v>67</v>
      </c>
      <c r="D85" s="10">
        <v>30</v>
      </c>
      <c r="E85" s="10">
        <v>18</v>
      </c>
      <c r="F85" s="10">
        <v>30000</v>
      </c>
      <c r="G85" s="10" t="s">
        <v>30</v>
      </c>
      <c r="H85" s="11" t="s">
        <v>48</v>
      </c>
      <c r="I85" s="4">
        <v>2.38375</v>
      </c>
      <c r="J85" s="4">
        <v>28.195080000000001</v>
      </c>
      <c r="K85" s="4">
        <v>2.5818180000000002</v>
      </c>
      <c r="L85" s="4">
        <v>734.69119999999998</v>
      </c>
      <c r="M85" s="4">
        <v>47.347729999999999</v>
      </c>
      <c r="N85" s="4">
        <v>26862.18</v>
      </c>
      <c r="O85" s="4">
        <v>17</v>
      </c>
      <c r="P85" s="4">
        <v>1.7</v>
      </c>
      <c r="Q85" s="4">
        <v>1698.076</v>
      </c>
      <c r="R85" s="4">
        <v>34314.33</v>
      </c>
      <c r="S85" s="4">
        <v>9.9848792238683134E-2</v>
      </c>
    </row>
    <row r="86" spans="1:19" x14ac:dyDescent="0.35">
      <c r="A86" s="10" t="s">
        <v>19</v>
      </c>
      <c r="B86" s="10" t="s">
        <v>57</v>
      </c>
      <c r="C86" s="10">
        <v>67</v>
      </c>
      <c r="D86" s="10">
        <v>30</v>
      </c>
      <c r="E86" s="10">
        <v>18</v>
      </c>
      <c r="F86" s="10">
        <v>30000</v>
      </c>
      <c r="G86" s="10" t="s">
        <v>30</v>
      </c>
      <c r="H86" s="11" t="s">
        <v>43</v>
      </c>
      <c r="I86" s="4">
        <v>1.099667</v>
      </c>
      <c r="J86" s="4">
        <v>44.007750000000001</v>
      </c>
      <c r="K86" s="4">
        <v>1.67</v>
      </c>
      <c r="L86" s="4">
        <v>556.08040000000005</v>
      </c>
      <c r="M86" s="4">
        <v>42.523499999999999</v>
      </c>
      <c r="N86" s="4">
        <v>39132.29</v>
      </c>
      <c r="O86" s="4">
        <v>18</v>
      </c>
      <c r="P86" s="4">
        <v>1.8</v>
      </c>
      <c r="Q86" s="4">
        <v>1096.944</v>
      </c>
      <c r="R86" s="4">
        <v>32778.44</v>
      </c>
      <c r="S86" s="4">
        <v>4.6237709345039985E-2</v>
      </c>
    </row>
    <row r="87" spans="1:19" x14ac:dyDescent="0.35">
      <c r="A87" s="10" t="s">
        <v>19</v>
      </c>
      <c r="B87" s="10" t="s">
        <v>57</v>
      </c>
      <c r="C87" s="10">
        <v>67</v>
      </c>
      <c r="D87" s="10">
        <v>30</v>
      </c>
      <c r="E87" s="10">
        <v>18</v>
      </c>
      <c r="F87" s="10">
        <v>30000</v>
      </c>
      <c r="G87" s="10" t="s">
        <v>30</v>
      </c>
      <c r="H87" s="11" t="s">
        <v>44</v>
      </c>
      <c r="I87" s="4">
        <v>1.812667</v>
      </c>
      <c r="J87" s="4">
        <v>42.38908</v>
      </c>
      <c r="K87" s="4">
        <v>2.19</v>
      </c>
      <c r="L87" s="4">
        <v>802.6318</v>
      </c>
      <c r="M87" s="4">
        <v>41.869500000000002</v>
      </c>
      <c r="N87" s="4">
        <v>40295.24</v>
      </c>
      <c r="O87" s="4">
        <v>20</v>
      </c>
      <c r="P87" s="4">
        <v>2</v>
      </c>
      <c r="Q87" s="4">
        <v>1482.33</v>
      </c>
      <c r="R87" s="4">
        <v>29391.32</v>
      </c>
      <c r="S87" s="4">
        <v>4.6461821651304996E-2</v>
      </c>
    </row>
    <row r="88" spans="1:19" x14ac:dyDescent="0.35">
      <c r="A88" s="10" t="s">
        <v>19</v>
      </c>
      <c r="B88" s="10" t="s">
        <v>57</v>
      </c>
      <c r="C88" s="10">
        <v>67</v>
      </c>
      <c r="D88" s="10">
        <v>30</v>
      </c>
      <c r="E88" s="10">
        <v>22</v>
      </c>
      <c r="F88" s="10">
        <v>25000</v>
      </c>
      <c r="G88" s="10">
        <v>4245</v>
      </c>
      <c r="H88" s="11" t="s">
        <v>42</v>
      </c>
      <c r="I88" s="4">
        <v>0.70058299999999996</v>
      </c>
      <c r="J88" s="4">
        <v>79.159750000000003</v>
      </c>
      <c r="K88" s="4">
        <v>2.2000000000000002</v>
      </c>
      <c r="L88" s="4">
        <v>578.13139999999999</v>
      </c>
      <c r="M88" s="4">
        <v>22.334</v>
      </c>
      <c r="N88" s="4">
        <v>37149.06</v>
      </c>
      <c r="O88" s="4">
        <v>7</v>
      </c>
      <c r="P88" s="4">
        <v>0.7</v>
      </c>
      <c r="Q88" s="4">
        <v>1001.7430000000001</v>
      </c>
      <c r="R88" s="4">
        <v>79707.3</v>
      </c>
      <c r="S88" s="4">
        <v>0.88493850412366448</v>
      </c>
    </row>
    <row r="89" spans="1:19" x14ac:dyDescent="0.35">
      <c r="A89" s="10" t="s">
        <v>19</v>
      </c>
      <c r="B89" s="10" t="s">
        <v>57</v>
      </c>
      <c r="C89" s="10">
        <v>67</v>
      </c>
      <c r="D89" s="10">
        <v>30</v>
      </c>
      <c r="E89" s="10">
        <v>22</v>
      </c>
      <c r="F89" s="10">
        <v>25000</v>
      </c>
      <c r="G89" s="10">
        <v>4245</v>
      </c>
      <c r="H89" s="11" t="s">
        <v>45</v>
      </c>
      <c r="I89" s="4">
        <v>1.095917</v>
      </c>
      <c r="J89" s="4">
        <v>70.838250000000002</v>
      </c>
      <c r="K89" s="4">
        <v>2.6333329999999999</v>
      </c>
      <c r="L89" s="4">
        <v>694.16390000000001</v>
      </c>
      <c r="M89" s="4">
        <v>22.62867</v>
      </c>
      <c r="N89" s="4">
        <v>45589.43</v>
      </c>
      <c r="O89" s="4">
        <v>8</v>
      </c>
      <c r="P89" s="4">
        <v>0.8</v>
      </c>
      <c r="Q89" s="4">
        <v>1495.9749999999999</v>
      </c>
      <c r="R89" s="4">
        <v>78058.14</v>
      </c>
      <c r="S89" s="4">
        <v>0.46263186737487128</v>
      </c>
    </row>
    <row r="90" spans="1:19" x14ac:dyDescent="0.35">
      <c r="A90" s="10" t="s">
        <v>19</v>
      </c>
      <c r="B90" s="10" t="s">
        <v>57</v>
      </c>
      <c r="C90" s="10">
        <v>67</v>
      </c>
      <c r="D90" s="10">
        <v>30</v>
      </c>
      <c r="E90" s="10">
        <v>22</v>
      </c>
      <c r="F90" s="10">
        <v>25000</v>
      </c>
      <c r="G90" s="10">
        <v>4245</v>
      </c>
      <c r="H90" s="11" t="s">
        <v>43</v>
      </c>
      <c r="I90" s="4">
        <v>2.4855830000000001</v>
      </c>
      <c r="J90" s="4">
        <v>56.64067</v>
      </c>
      <c r="K90" s="4">
        <v>4.7</v>
      </c>
      <c r="L90" s="4">
        <v>692.95270000000005</v>
      </c>
      <c r="M90" s="4">
        <v>27.996400000000001</v>
      </c>
      <c r="N90" s="4">
        <v>16608.54</v>
      </c>
      <c r="O90" s="4">
        <v>21</v>
      </c>
      <c r="P90" s="4">
        <v>2.1</v>
      </c>
      <c r="Q90" s="4">
        <v>1787.252</v>
      </c>
      <c r="R90" s="4">
        <v>26417.41</v>
      </c>
      <c r="S90" s="4">
        <v>0.60715942259487066</v>
      </c>
    </row>
    <row r="91" spans="1:19" x14ac:dyDescent="0.35">
      <c r="A91" t="s">
        <v>19</v>
      </c>
      <c r="B91" t="s">
        <v>57</v>
      </c>
      <c r="C91">
        <v>67</v>
      </c>
      <c r="D91">
        <v>30</v>
      </c>
      <c r="E91" s="10">
        <v>22</v>
      </c>
      <c r="F91" s="10">
        <v>25000</v>
      </c>
      <c r="G91" s="10">
        <v>4245</v>
      </c>
      <c r="H91" s="3" t="s">
        <v>44</v>
      </c>
      <c r="I91" s="4">
        <v>0.64608299999999996</v>
      </c>
      <c r="J91" s="4">
        <v>82.576499999999996</v>
      </c>
      <c r="K91" s="4">
        <v>2.0142859999999998</v>
      </c>
      <c r="L91" s="4">
        <v>446.1764</v>
      </c>
      <c r="M91" s="4">
        <v>26.747140000000002</v>
      </c>
      <c r="N91" s="4">
        <v>54105.89</v>
      </c>
      <c r="O91" s="4">
        <v>0</v>
      </c>
      <c r="P91" s="4">
        <v>0</v>
      </c>
      <c r="Q91" s="4"/>
      <c r="R91" s="4"/>
      <c r="S91" s="4"/>
    </row>
    <row r="92" spans="1:19" x14ac:dyDescent="0.35">
      <c r="A92" t="s">
        <v>19</v>
      </c>
      <c r="B92" t="s">
        <v>57</v>
      </c>
      <c r="C92">
        <v>67</v>
      </c>
      <c r="D92">
        <v>30</v>
      </c>
      <c r="E92" s="10">
        <v>22</v>
      </c>
      <c r="F92" s="10">
        <v>30000</v>
      </c>
      <c r="G92" s="10">
        <v>4245</v>
      </c>
      <c r="H92" s="3" t="s">
        <v>31</v>
      </c>
      <c r="I92" s="4">
        <v>2.175583</v>
      </c>
      <c r="J92" s="4">
        <v>57.603580000000001</v>
      </c>
      <c r="K92" s="4">
        <v>4.983333</v>
      </c>
      <c r="L92" s="4">
        <v>515.54589999999996</v>
      </c>
      <c r="M92" s="4">
        <v>25.394670000000001</v>
      </c>
      <c r="N92" s="4">
        <v>23741.66</v>
      </c>
      <c r="O92" s="4">
        <v>13</v>
      </c>
      <c r="P92" s="4">
        <v>1.3</v>
      </c>
      <c r="Q92" s="4">
        <v>1453.008</v>
      </c>
      <c r="R92" s="4">
        <v>46194.11</v>
      </c>
      <c r="S92" s="4">
        <v>0.34484751992142071</v>
      </c>
    </row>
    <row r="93" spans="1:19" x14ac:dyDescent="0.35">
      <c r="A93" t="s">
        <v>19</v>
      </c>
      <c r="B93" t="s">
        <v>57</v>
      </c>
      <c r="C93">
        <v>67</v>
      </c>
      <c r="D93">
        <v>30</v>
      </c>
      <c r="E93" s="10">
        <v>22</v>
      </c>
      <c r="F93" s="10">
        <v>30000</v>
      </c>
      <c r="G93" s="10">
        <v>4245</v>
      </c>
      <c r="H93" s="3" t="s">
        <v>32</v>
      </c>
      <c r="I93" s="4">
        <v>1.2302500000000001</v>
      </c>
      <c r="J93" s="4">
        <v>76.729830000000007</v>
      </c>
      <c r="K93" s="4">
        <v>2.8285710000000002</v>
      </c>
      <c r="L93" s="4">
        <v>541.58450000000005</v>
      </c>
      <c r="M93" s="4">
        <v>24.914999999999999</v>
      </c>
      <c r="N93" s="4">
        <v>55151.82</v>
      </c>
      <c r="O93" s="4">
        <v>9</v>
      </c>
      <c r="P93" s="4">
        <v>0.9</v>
      </c>
      <c r="Q93" s="4">
        <v>1355.489</v>
      </c>
      <c r="R93" s="4">
        <v>62567.21</v>
      </c>
      <c r="S93" s="4">
        <v>0.53159434191865662</v>
      </c>
    </row>
    <row r="94" spans="1:19" x14ac:dyDescent="0.35">
      <c r="A94" t="s">
        <v>19</v>
      </c>
      <c r="B94" t="s">
        <v>57</v>
      </c>
      <c r="C94">
        <v>67</v>
      </c>
      <c r="D94">
        <v>30</v>
      </c>
      <c r="E94" s="10">
        <v>22</v>
      </c>
      <c r="F94" s="10">
        <v>30000</v>
      </c>
      <c r="G94" s="10">
        <v>4245</v>
      </c>
      <c r="H94" s="3" t="s">
        <v>33</v>
      </c>
      <c r="I94" s="4">
        <v>1.361083</v>
      </c>
      <c r="J94" s="4">
        <v>58.995579999999997</v>
      </c>
      <c r="K94" s="4">
        <v>2.8636360000000001</v>
      </c>
      <c r="L94" s="4">
        <v>547.17280000000005</v>
      </c>
      <c r="M94" s="4">
        <v>26.020820000000001</v>
      </c>
      <c r="N94" s="4">
        <v>33686.65</v>
      </c>
      <c r="O94" s="4">
        <v>16</v>
      </c>
      <c r="P94" s="4">
        <v>1.6</v>
      </c>
      <c r="Q94" s="4">
        <v>1145.7059999999999</v>
      </c>
      <c r="R94" s="4">
        <v>35431.61</v>
      </c>
      <c r="S94" s="4">
        <v>0.50035157808294817</v>
      </c>
    </row>
    <row r="95" spans="1:19" x14ac:dyDescent="0.35">
      <c r="A95" s="1" t="s">
        <v>19</v>
      </c>
      <c r="B95" s="1" t="s">
        <v>57</v>
      </c>
      <c r="C95" s="1">
        <v>67</v>
      </c>
      <c r="D95" s="1">
        <v>30</v>
      </c>
      <c r="E95" s="12">
        <v>22</v>
      </c>
      <c r="F95" s="12">
        <v>30000</v>
      </c>
      <c r="G95" s="12">
        <v>4245</v>
      </c>
      <c r="H95" s="2" t="s">
        <v>34</v>
      </c>
      <c r="I95" s="5">
        <v>1.3236669999999999</v>
      </c>
      <c r="J95" s="5">
        <v>49.199919999999999</v>
      </c>
      <c r="K95" s="5">
        <v>2.5083329999999999</v>
      </c>
      <c r="L95" s="5">
        <v>629.81920000000002</v>
      </c>
      <c r="M95" s="5">
        <v>25.666419999999999</v>
      </c>
      <c r="N95" s="5">
        <v>37013.96</v>
      </c>
      <c r="O95" s="5">
        <v>11</v>
      </c>
      <c r="P95" s="5">
        <v>1.1000000000000001</v>
      </c>
      <c r="Q95" s="5">
        <v>1372.2550000000001</v>
      </c>
      <c r="R95" s="5">
        <v>54861.31</v>
      </c>
      <c r="S95" s="5">
        <v>0.35677036406890705</v>
      </c>
    </row>
    <row r="96" spans="1:19" x14ac:dyDescent="0.35">
      <c r="H96" s="6" t="s">
        <v>35</v>
      </c>
      <c r="I96">
        <f t="shared" ref="I96:S96" si="10">COUNT(I69:I95)</f>
        <v>27</v>
      </c>
      <c r="J96">
        <f t="shared" si="10"/>
        <v>27</v>
      </c>
      <c r="K96">
        <f t="shared" si="10"/>
        <v>27</v>
      </c>
      <c r="L96">
        <f t="shared" si="10"/>
        <v>27</v>
      </c>
      <c r="M96">
        <f t="shared" si="10"/>
        <v>27</v>
      </c>
      <c r="N96">
        <f t="shared" si="10"/>
        <v>27</v>
      </c>
      <c r="O96">
        <f t="shared" si="10"/>
        <v>27</v>
      </c>
      <c r="P96">
        <f t="shared" si="10"/>
        <v>27</v>
      </c>
      <c r="Q96">
        <f t="shared" si="10"/>
        <v>25</v>
      </c>
      <c r="R96">
        <f t="shared" si="10"/>
        <v>25</v>
      </c>
      <c r="S96">
        <f t="shared" si="10"/>
        <v>25</v>
      </c>
    </row>
    <row r="97" spans="8:19" x14ac:dyDescent="0.35">
      <c r="H97" s="6" t="s">
        <v>36</v>
      </c>
      <c r="I97" s="4">
        <f t="shared" ref="I97:S97" si="11">AVERAGE(I69:I95)</f>
        <v>1.3409444691358023</v>
      </c>
      <c r="J97" s="4">
        <f t="shared" si="11"/>
        <v>53.174039382716039</v>
      </c>
      <c r="K97" s="4">
        <f t="shared" si="11"/>
        <v>2.6757727460317455</v>
      </c>
      <c r="L97" s="4">
        <f t="shared" si="11"/>
        <v>603.27664623875671</v>
      </c>
      <c r="M97" s="4">
        <f t="shared" si="11"/>
        <v>34.533486402116395</v>
      </c>
      <c r="N97" s="4">
        <f t="shared" si="11"/>
        <v>37508.132598452161</v>
      </c>
      <c r="O97" s="4">
        <f t="shared" si="11"/>
        <v>14.407407407407407</v>
      </c>
      <c r="P97" s="4">
        <f t="shared" si="11"/>
        <v>1.4407407407407407</v>
      </c>
      <c r="Q97" s="4">
        <f t="shared" si="11"/>
        <v>1270.32232256</v>
      </c>
      <c r="R97" s="4">
        <f t="shared" si="11"/>
        <v>41532.208163759999</v>
      </c>
      <c r="S97" s="4">
        <f t="shared" si="11"/>
        <v>0.34164929842379238</v>
      </c>
    </row>
    <row r="98" spans="8:19" x14ac:dyDescent="0.35">
      <c r="H98" s="8" t="s">
        <v>37</v>
      </c>
      <c r="I98" s="9">
        <f t="shared" ref="I98:S98" si="12">STDEVA(I69:I95)</f>
        <v>0.52813430634568082</v>
      </c>
      <c r="J98" s="9">
        <f t="shared" si="12"/>
        <v>18.760022245758574</v>
      </c>
      <c r="K98" s="9">
        <f t="shared" si="12"/>
        <v>1.0028823011161019</v>
      </c>
      <c r="L98" s="9">
        <f t="shared" si="12"/>
        <v>134.39600996783011</v>
      </c>
      <c r="M98" s="9">
        <f t="shared" si="12"/>
        <v>9.5943246481496995</v>
      </c>
      <c r="N98" s="9">
        <f t="shared" si="12"/>
        <v>11465.271362465055</v>
      </c>
      <c r="O98" s="9">
        <f t="shared" si="12"/>
        <v>6.0654079656008122</v>
      </c>
      <c r="P98" s="9">
        <f t="shared" si="12"/>
        <v>0.60654079656008153</v>
      </c>
      <c r="Q98" s="9">
        <f t="shared" si="12"/>
        <v>260.36781592172213</v>
      </c>
      <c r="R98" s="9">
        <f t="shared" si="12"/>
        <v>15555.000102505734</v>
      </c>
      <c r="S98" s="9">
        <f t="shared" si="12"/>
        <v>0.22897482096979821</v>
      </c>
    </row>
    <row r="99" spans="8:19" x14ac:dyDescent="0.35">
      <c r="H99" s="6" t="s">
        <v>38</v>
      </c>
      <c r="I99" s="4">
        <f>I97-3*I98</f>
        <v>-0.24345844990123999</v>
      </c>
      <c r="J99" s="4">
        <f t="shared" ref="J99:S99" si="13">J97-3*J98</f>
        <v>-3.1060273545596786</v>
      </c>
      <c r="K99" s="4">
        <f t="shared" si="13"/>
        <v>-0.33287415731656012</v>
      </c>
      <c r="L99" s="4">
        <f t="shared" si="13"/>
        <v>200.08861633526635</v>
      </c>
      <c r="M99" s="4">
        <f t="shared" si="13"/>
        <v>5.7505124576672983</v>
      </c>
      <c r="N99" s="4">
        <f t="shared" si="13"/>
        <v>3112.3185110569975</v>
      </c>
      <c r="O99" s="4">
        <f t="shared" si="13"/>
        <v>-3.78881648939503</v>
      </c>
      <c r="P99" s="4">
        <f t="shared" si="13"/>
        <v>-0.37888164893950393</v>
      </c>
      <c r="Q99" s="4">
        <f t="shared" si="13"/>
        <v>489.2188747948336</v>
      </c>
      <c r="R99" s="4">
        <f t="shared" si="13"/>
        <v>-5132.7921437572004</v>
      </c>
      <c r="S99" s="4">
        <f t="shared" si="13"/>
        <v>-0.3452751644856023</v>
      </c>
    </row>
    <row r="100" spans="8:19" x14ac:dyDescent="0.35">
      <c r="H100" s="6" t="s">
        <v>39</v>
      </c>
      <c r="I100" s="4">
        <f>I97+3*I98</f>
        <v>2.9253473881728445</v>
      </c>
      <c r="J100" s="4">
        <f t="shared" ref="J100:S100" si="14">J97+3*J98</f>
        <v>109.45410611999176</v>
      </c>
      <c r="K100" s="4">
        <f t="shared" si="14"/>
        <v>5.6844196493800512</v>
      </c>
      <c r="L100" s="4">
        <f t="shared" si="14"/>
        <v>1006.4646761422471</v>
      </c>
      <c r="M100" s="4">
        <f t="shared" si="14"/>
        <v>63.316460346565492</v>
      </c>
      <c r="N100" s="4">
        <f t="shared" si="14"/>
        <v>71903.946685847332</v>
      </c>
      <c r="O100" s="4">
        <f t="shared" si="14"/>
        <v>32.603631304209841</v>
      </c>
      <c r="P100" s="4">
        <f t="shared" si="14"/>
        <v>3.260363130420985</v>
      </c>
      <c r="Q100" s="4">
        <f t="shared" si="14"/>
        <v>2051.4257703251665</v>
      </c>
      <c r="R100" s="4">
        <f t="shared" si="14"/>
        <v>88197.208471277205</v>
      </c>
      <c r="S100" s="4">
        <f t="shared" si="14"/>
        <v>1.0285737613331871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C1</vt:lpstr>
      <vt:lpstr>C2</vt:lpstr>
      <vt:lpstr>C4</vt:lpstr>
      <vt:lpstr>KANSL1_CR4</vt:lpstr>
      <vt:lpstr>KdVS1</vt:lpstr>
      <vt:lpstr>KdVS2</vt:lpstr>
      <vt:lpstr>KdVS3</vt:lpstr>
      <vt:lpstr>KdVS4</vt:lpstr>
    </vt:vector>
  </TitlesOfParts>
  <Company>RaboudUMC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Puvogel Lütjens, Sofía</dc:creator>
  <cp:lastModifiedBy>Puvogel Lütjens, Sofía</cp:lastModifiedBy>
  <dcterms:created xsi:type="dcterms:W3CDTF">2025-10-13T10:37:13Z</dcterms:created>
  <dcterms:modified xsi:type="dcterms:W3CDTF">2025-10-13T11:13:03Z</dcterms:modified>
</cp:coreProperties>
</file>