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<sst xmlns="http://schemas.openxmlformats.org/spreadsheetml/2006/main" count="6" uniqueCount="6">
  <si>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 IT 2023</t>
  </si>
  <si>
    <t>E IT 2022</t>
  </si>
  <si>
    <t>E IT 2021</t>
  </si>
  <si>
    <t>E IT 2020</t>
  </si>
  <si>
    <t>E IT 2019</t>
  </si>
  <si>
    <t>E IT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</si>
</sst>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 IT Equity", "GHG_SCOPE_1", "FY 2023")</f>
        <v>0</v>
      </c>
      <c r="C1">
        <f>BDH("E IT Equity", "GHG_SCOPE_2_LOCATION_BASED", "FY 2023")</f>
        <v>0</v>
      </c>
      <c r="D1">
        <f>BDH("E IT Equity", "GHG_SCOPE_3", "FY 2023")</f>
        <v>0</v>
      </c>
      <c r="E1">
        <f>BDH("E IT Equity", "SCOPE_3_PURCH_GOODS_SRVCS", "FY 2023")</f>
        <v>0</v>
      </c>
      <c r="F1">
        <f>BDH("E IT Equity", "SCOPE_3_CAPITAL_GOODS", "FY 2023")</f>
        <v>0</v>
      </c>
      <c r="G1">
        <f>BDH("E IT Equity", "SCOPE_3_FUEL_ENRG_RELATD_ACT", "FY 2023")</f>
        <v>0</v>
      </c>
      <c r="H1">
        <f>BDH("E IT Equity", "SCOPE_3_UPSTREAM_TRANS_DIST", "FY 2023")</f>
        <v>0</v>
      </c>
      <c r="I1">
        <f>BDH("E IT Equity", "SCOPE_3_WASTE_GENRTD_IN_OP", "FY 2023")</f>
        <v>0</v>
      </c>
      <c r="J1">
        <f>BDH("E IT Equity", "SCOPE_3_BUSINESS_TRVL_EMISSIONS", "FY 2023")</f>
        <v>0</v>
      </c>
      <c r="K1">
        <f>BDH("E IT Equity", "SCOPE_3_EMPLOYEE_COMMUTING", "FY 2023")</f>
        <v>0</v>
      </c>
      <c r="L1">
        <f>BDH("E IT Equity", "SCOPE_3_UPSTREAM_LEASED_ASSETS", "FY 2023")</f>
        <v>0</v>
      </c>
      <c r="M1">
        <f>BDH("E IT Equity", "SCOPE_3_DWNSTRM_TRANS_DIST", "FY 2023")</f>
        <v>0</v>
      </c>
      <c r="N1">
        <f>BDH("E IT Equity", "SCOPE_3_PRCSS_OF_SOLD_PRODS", "FY 2023")</f>
        <v>0</v>
      </c>
      <c r="O1">
        <f>BDH("E IT Equity", "SCOPE_3_USE_SOLD_PRODUCTS", "FY 2023")</f>
        <v>0</v>
      </c>
      <c r="P1">
        <f>BDH("E IT Equity", "SCOPE_3_EOL_TRTMNT_PRODS", "FY 2023")</f>
        <v>0</v>
      </c>
      <c r="Q1">
        <f>BDH("E IT Equity", "SCOPE_3_DWNSTRM_LEASE_ASSTS", "FY 2023")</f>
        <v>0</v>
      </c>
      <c r="R1">
        <f>BDH("E IT Equity", "SCOPE_3_FRANCHISES", "FY 2023")</f>
        <v>0</v>
      </c>
      <c r="S1">
        <f>BDH("E IT Equity", "SCOPE_3_INVESTMENTS", "FY 2023")</f>
        <v>0</v>
      </c>
      <c r="T1">
        <f>BDH("E IT Equity", "SCOPE_3_EMISSIONS_OTHER", "FY 2023")</f>
        <v>0</v>
      </c>
      <c r="U1">
        <f>BDH("E IT Equity", "ENTERPRISE_VALUE", "FY 2023")</f>
        <v>0</v>
      </c>
      <c r="V1">
        <f>BDH("E IT Equity", "IS_COMP_SALES", "FY 2023")</f>
        <v>0</v>
      </c>
      <c r="W1">
        <f>BDH("E IT Equity", "HISTORICAL_MARKET_CAP", "FY 2023")</f>
        <v>0</v>
      </c>
      <c r="X1">
        <f>BDP("E IT Equity", "NAME")</f>
        <v>0</v>
      </c>
      <c r="Y1">
        <f>BDH("E IT Equity", "IS_AVG_NUM_SH_FOR_EPS", "FY 2023")</f>
        <v>0</v>
      </c>
      <c r="Z1">
        <f>BDH("E IT Equity", "PX_LAST", "FY 2023")</f>
        <v>0</v>
      </c>
      <c r="AA1">
        <f>BDH("E IT Equity", "SHORT_AND_LONG_TERM_DEBT", "FY 2023")</f>
        <v>0</v>
      </c>
      <c r="AB1">
        <f>BDH("E IT Equity", "CASH_AND_MARKETABLE_SECURITIES", "FY 2023")</f>
        <v>0</v>
      </c>
      <c r="AC1">
        <f>BDH("E IT Equity", "BS_TOT_ASSET", "FY 2023")</f>
        <v>0</v>
      </c>
    </row>
    <row r="2" spans="1:29">
      <c r="A2" t="s">
        <v>1</v>
      </c>
      <c r="B2">
        <f>BDH("E IT Equity", "GHG_SCOPE_1", "FY 2022")</f>
        <v>0</v>
      </c>
      <c r="C2">
        <f>BDH("E IT Equity", "GHG_SCOPE_2_LOCATION_BASED", "FY 2022")</f>
        <v>0</v>
      </c>
      <c r="D2">
        <f>BDH("E IT Equity", "GHG_SCOPE_3", "FY 2022")</f>
        <v>0</v>
      </c>
      <c r="E2">
        <f>BDH("E IT Equity", "SCOPE_3_PURCH_GOODS_SRVCS", "FY 2022")</f>
        <v>0</v>
      </c>
      <c r="F2">
        <f>BDH("E IT Equity", "SCOPE_3_CAPITAL_GOODS", "FY 2022")</f>
        <v>0</v>
      </c>
      <c r="G2">
        <f>BDH("E IT Equity", "SCOPE_3_FUEL_ENRG_RELATD_ACT", "FY 2022")</f>
        <v>0</v>
      </c>
      <c r="H2">
        <f>BDH("E IT Equity", "SCOPE_3_UPSTREAM_TRANS_DIST", "FY 2022")</f>
        <v>0</v>
      </c>
      <c r="I2">
        <f>BDH("E IT Equity", "SCOPE_3_WASTE_GENRTD_IN_OP", "FY 2022")</f>
        <v>0</v>
      </c>
      <c r="J2">
        <f>BDH("E IT Equity", "SCOPE_3_BUSINESS_TRVL_EMISSIONS", "FY 2022")</f>
        <v>0</v>
      </c>
      <c r="K2">
        <f>BDH("E IT Equity", "SCOPE_3_EMPLOYEE_COMMUTING", "FY 2022")</f>
        <v>0</v>
      </c>
      <c r="L2">
        <f>BDH("E IT Equity", "SCOPE_3_UPSTREAM_LEASED_ASSETS", "FY 2022")</f>
        <v>0</v>
      </c>
      <c r="M2">
        <f>BDH("E IT Equity", "SCOPE_3_DWNSTRM_TRANS_DIST", "FY 2022")</f>
        <v>0</v>
      </c>
      <c r="N2">
        <f>BDH("E IT Equity", "SCOPE_3_PRCSS_OF_SOLD_PRODS", "FY 2022")</f>
        <v>0</v>
      </c>
      <c r="O2">
        <f>BDH("E IT Equity", "SCOPE_3_USE_SOLD_PRODUCTS", "FY 2022")</f>
        <v>0</v>
      </c>
      <c r="P2">
        <f>BDH("E IT Equity", "SCOPE_3_EOL_TRTMNT_PRODS", "FY 2022")</f>
        <v>0</v>
      </c>
      <c r="Q2">
        <f>BDH("E IT Equity", "SCOPE_3_DWNSTRM_LEASE_ASSTS", "FY 2022")</f>
        <v>0</v>
      </c>
      <c r="R2">
        <f>BDH("E IT Equity", "SCOPE_3_FRANCHISES", "FY 2022")</f>
        <v>0</v>
      </c>
      <c r="S2">
        <f>BDH("E IT Equity", "SCOPE_3_INVESTMENTS", "FY 2022")</f>
        <v>0</v>
      </c>
      <c r="T2">
        <f>BDH("E IT Equity", "SCOPE_3_EMISSIONS_OTHER", "FY 2022")</f>
        <v>0</v>
      </c>
      <c r="U2">
        <f>BDH("E IT Equity", "ENTERPRISE_VALUE", "FY 2022")</f>
        <v>0</v>
      </c>
      <c r="V2">
        <f>BDH("E IT Equity", "IS_COMP_SALES", "FY 2022")</f>
        <v>0</v>
      </c>
      <c r="W2">
        <f>BDH("E IT Equity", "HISTORICAL_MARKET_CAP", "FY 2022")</f>
        <v>0</v>
      </c>
      <c r="X2">
        <f>BDP("E IT Equity", "NAME")</f>
        <v>0</v>
      </c>
      <c r="Y2">
        <f>BDH("E IT Equity", "IS_AVG_NUM_SH_FOR_EPS", "FY 2022")</f>
        <v>0</v>
      </c>
      <c r="Z2">
        <f>BDH("E IT Equity", "PX_LAST", "FY 2022")</f>
        <v>0</v>
      </c>
      <c r="AA2">
        <f>BDH("E IT Equity", "SHORT_AND_LONG_TERM_DEBT", "FY 2022")</f>
        <v>0</v>
      </c>
      <c r="AB2">
        <f>BDH("E IT Equity", "CASH_AND_MARKETABLE_SECURITIES", "FY 2022")</f>
        <v>0</v>
      </c>
      <c r="AC2">
        <f>BDH("E IT Equity", "BS_TOT_ASSET", "FY 2022")</f>
        <v>0</v>
      </c>
    </row>
    <row r="3" spans="1:29">
      <c r="A3" t="s">
        <v>2</v>
      </c>
      <c r="B3">
        <f>BDH("E IT Equity", "GHG_SCOPE_1", "FY 2021")</f>
        <v>0</v>
      </c>
      <c r="C3">
        <f>BDH("E IT Equity", "GHG_SCOPE_2_LOCATION_BASED", "FY 2021")</f>
        <v>0</v>
      </c>
      <c r="D3">
        <f>BDH("E IT Equity", "GHG_SCOPE_3", "FY 2021")</f>
        <v>0</v>
      </c>
      <c r="E3">
        <f>BDH("E IT Equity", "SCOPE_3_PURCH_GOODS_SRVCS", "FY 2021")</f>
        <v>0</v>
      </c>
      <c r="F3">
        <f>BDH("E IT Equity", "SCOPE_3_CAPITAL_GOODS", "FY 2021")</f>
        <v>0</v>
      </c>
      <c r="G3">
        <f>BDH("E IT Equity", "SCOPE_3_FUEL_ENRG_RELATD_ACT", "FY 2021")</f>
        <v>0</v>
      </c>
      <c r="H3">
        <f>BDH("E IT Equity", "SCOPE_3_UPSTREAM_TRANS_DIST", "FY 2021")</f>
        <v>0</v>
      </c>
      <c r="I3">
        <f>BDH("E IT Equity", "SCOPE_3_WASTE_GENRTD_IN_OP", "FY 2021")</f>
        <v>0</v>
      </c>
      <c r="J3">
        <f>BDH("E IT Equity", "SCOPE_3_BUSINESS_TRVL_EMISSIONS", "FY 2021")</f>
        <v>0</v>
      </c>
      <c r="K3">
        <f>BDH("E IT Equity", "SCOPE_3_EMPLOYEE_COMMUTING", "FY 2021")</f>
        <v>0</v>
      </c>
      <c r="L3">
        <f>BDH("E IT Equity", "SCOPE_3_UPSTREAM_LEASED_ASSETS", "FY 2021")</f>
        <v>0</v>
      </c>
      <c r="M3">
        <f>BDH("E IT Equity", "SCOPE_3_DWNSTRM_TRANS_DIST", "FY 2021")</f>
        <v>0</v>
      </c>
      <c r="N3">
        <f>BDH("E IT Equity", "SCOPE_3_PRCSS_OF_SOLD_PRODS", "FY 2021")</f>
        <v>0</v>
      </c>
      <c r="O3">
        <f>BDH("E IT Equity", "SCOPE_3_USE_SOLD_PRODUCTS", "FY 2021")</f>
        <v>0</v>
      </c>
      <c r="P3">
        <f>BDH("E IT Equity", "SCOPE_3_EOL_TRTMNT_PRODS", "FY 2021")</f>
        <v>0</v>
      </c>
      <c r="Q3">
        <f>BDH("E IT Equity", "SCOPE_3_DWNSTRM_LEASE_ASSTS", "FY 2021")</f>
        <v>0</v>
      </c>
      <c r="R3">
        <f>BDH("E IT Equity", "SCOPE_3_FRANCHISES", "FY 2021")</f>
        <v>0</v>
      </c>
      <c r="S3">
        <f>BDH("E IT Equity", "SCOPE_3_INVESTMENTS", "FY 2021")</f>
        <v>0</v>
      </c>
      <c r="T3">
        <f>BDH("E IT Equity", "SCOPE_3_EMISSIONS_OTHER", "FY 2021")</f>
        <v>0</v>
      </c>
      <c r="U3">
        <f>BDH("E IT Equity", "ENTERPRISE_VALUE", "FY 2021")</f>
        <v>0</v>
      </c>
      <c r="V3">
        <f>BDH("E IT Equity", "IS_COMP_SALES", "FY 2021")</f>
        <v>0</v>
      </c>
      <c r="W3">
        <f>BDH("E IT Equity", "HISTORICAL_MARKET_CAP", "FY 2021")</f>
        <v>0</v>
      </c>
      <c r="X3">
        <f>BDP("E IT Equity", "NAME")</f>
        <v>0</v>
      </c>
      <c r="Y3">
        <f>BDH("E IT Equity", "IS_AVG_NUM_SH_FOR_EPS", "FY 2021")</f>
        <v>0</v>
      </c>
      <c r="Z3">
        <f>BDH("E IT Equity", "PX_LAST", "FY 2021")</f>
        <v>0</v>
      </c>
      <c r="AA3">
        <f>BDH("E IT Equity", "SHORT_AND_LONG_TERM_DEBT", "FY 2021")</f>
        <v>0</v>
      </c>
      <c r="AB3">
        <f>BDH("E IT Equity", "CASH_AND_MARKETABLE_SECURITIES", "FY 2021")</f>
        <v>0</v>
      </c>
      <c r="AC3">
        <f>BDH("E IT Equity", "BS_TOT_ASSET", "FY 2021")</f>
        <v>0</v>
      </c>
    </row>
    <row r="4" spans="1:29">
      <c r="A4" t="s">
        <v>3</v>
      </c>
      <c r="B4">
        <f>BDH("E IT Equity", "GHG_SCOPE_1", "FY 2020")</f>
        <v>0</v>
      </c>
      <c r="C4">
        <f>BDH("E IT Equity", "GHG_SCOPE_2_LOCATION_BASED", "FY 2020")</f>
        <v>0</v>
      </c>
      <c r="D4">
        <f>BDH("E IT Equity", "GHG_SCOPE_3", "FY 2020")</f>
        <v>0</v>
      </c>
      <c r="E4">
        <f>BDH("E IT Equity", "SCOPE_3_PURCH_GOODS_SRVCS", "FY 2020")</f>
        <v>0</v>
      </c>
      <c r="F4">
        <f>BDH("E IT Equity", "SCOPE_3_CAPITAL_GOODS", "FY 2020")</f>
        <v>0</v>
      </c>
      <c r="G4">
        <f>BDH("E IT Equity", "SCOPE_3_FUEL_ENRG_RELATD_ACT", "FY 2020")</f>
        <v>0</v>
      </c>
      <c r="H4">
        <f>BDH("E IT Equity", "SCOPE_3_UPSTREAM_TRANS_DIST", "FY 2020")</f>
        <v>0</v>
      </c>
      <c r="I4">
        <f>BDH("E IT Equity", "SCOPE_3_WASTE_GENRTD_IN_OP", "FY 2020")</f>
        <v>0</v>
      </c>
      <c r="J4">
        <f>BDH("E IT Equity", "SCOPE_3_BUSINESS_TRVL_EMISSIONS", "FY 2020")</f>
        <v>0</v>
      </c>
      <c r="K4">
        <f>BDH("E IT Equity", "SCOPE_3_EMPLOYEE_COMMUTING", "FY 2020")</f>
        <v>0</v>
      </c>
      <c r="L4">
        <f>BDH("E IT Equity", "SCOPE_3_UPSTREAM_LEASED_ASSETS", "FY 2020")</f>
        <v>0</v>
      </c>
      <c r="M4">
        <f>BDH("E IT Equity", "SCOPE_3_DWNSTRM_TRANS_DIST", "FY 2020")</f>
        <v>0</v>
      </c>
      <c r="N4">
        <f>BDH("E IT Equity", "SCOPE_3_PRCSS_OF_SOLD_PRODS", "FY 2020")</f>
        <v>0</v>
      </c>
      <c r="O4">
        <f>BDH("E IT Equity", "SCOPE_3_USE_SOLD_PRODUCTS", "FY 2020")</f>
        <v>0</v>
      </c>
      <c r="P4">
        <f>BDH("E IT Equity", "SCOPE_3_EOL_TRTMNT_PRODS", "FY 2020")</f>
        <v>0</v>
      </c>
      <c r="Q4">
        <f>BDH("E IT Equity", "SCOPE_3_DWNSTRM_LEASE_ASSTS", "FY 2020")</f>
        <v>0</v>
      </c>
      <c r="R4">
        <f>BDH("E IT Equity", "SCOPE_3_FRANCHISES", "FY 2020")</f>
        <v>0</v>
      </c>
      <c r="S4">
        <f>BDH("E IT Equity", "SCOPE_3_INVESTMENTS", "FY 2020")</f>
        <v>0</v>
      </c>
      <c r="T4">
        <f>BDH("E IT Equity", "SCOPE_3_EMISSIONS_OTHER", "FY 2020")</f>
        <v>0</v>
      </c>
      <c r="U4">
        <f>BDH("E IT Equity", "ENTERPRISE_VALUE", "FY 2020")</f>
        <v>0</v>
      </c>
      <c r="V4">
        <f>BDH("E IT Equity", "IS_COMP_SALES", "FY 2020")</f>
        <v>0</v>
      </c>
      <c r="W4">
        <f>BDH("E IT Equity", "HISTORICAL_MARKET_CAP", "FY 2020")</f>
        <v>0</v>
      </c>
      <c r="X4">
        <f>BDP("E IT Equity", "NAME")</f>
        <v>0</v>
      </c>
      <c r="Y4">
        <f>BDH("E IT Equity", "IS_AVG_NUM_SH_FOR_EPS", "FY 2020")</f>
        <v>0</v>
      </c>
      <c r="Z4">
        <f>BDH("E IT Equity", "PX_LAST", "FY 2020")</f>
        <v>0</v>
      </c>
      <c r="AA4">
        <f>BDH("E IT Equity", "SHORT_AND_LONG_TERM_DEBT", "FY 2020")</f>
        <v>0</v>
      </c>
      <c r="AB4">
        <f>BDH("E IT Equity", "CASH_AND_MARKETABLE_SECURITIES", "FY 2020")</f>
        <v>0</v>
      </c>
      <c r="AC4">
        <f>BDH("E IT Equity", "BS_TOT_ASSET", "FY 2020")</f>
        <v>0</v>
      </c>
    </row>
    <row r="5" spans="1:29">
      <c r="A5" t="s">
        <v>4</v>
      </c>
      <c r="B5">
        <f>BDH("E IT Equity", "GHG_SCOPE_1", "FY 2019")</f>
        <v>0</v>
      </c>
      <c r="C5">
        <f>BDH("E IT Equity", "GHG_SCOPE_2_LOCATION_BASED", "FY 2019")</f>
        <v>0</v>
      </c>
      <c r="D5">
        <f>BDH("E IT Equity", "GHG_SCOPE_3", "FY 2019")</f>
        <v>0</v>
      </c>
      <c r="E5">
        <f>BDH("E IT Equity", "SCOPE_3_PURCH_GOODS_SRVCS", "FY 2019")</f>
        <v>0</v>
      </c>
      <c r="F5">
        <f>BDH("E IT Equity", "SCOPE_3_CAPITAL_GOODS", "FY 2019")</f>
        <v>0</v>
      </c>
      <c r="G5">
        <f>BDH("E IT Equity", "SCOPE_3_FUEL_ENRG_RELATD_ACT", "FY 2019")</f>
        <v>0</v>
      </c>
      <c r="H5">
        <f>BDH("E IT Equity", "SCOPE_3_UPSTREAM_TRANS_DIST", "FY 2019")</f>
        <v>0</v>
      </c>
      <c r="I5">
        <f>BDH("E IT Equity", "SCOPE_3_WASTE_GENRTD_IN_OP", "FY 2019")</f>
        <v>0</v>
      </c>
      <c r="J5">
        <f>BDH("E IT Equity", "SCOPE_3_BUSINESS_TRVL_EMISSIONS", "FY 2019")</f>
        <v>0</v>
      </c>
      <c r="K5">
        <f>BDH("E IT Equity", "SCOPE_3_EMPLOYEE_COMMUTING", "FY 2019")</f>
        <v>0</v>
      </c>
      <c r="L5">
        <f>BDH("E IT Equity", "SCOPE_3_UPSTREAM_LEASED_ASSETS", "FY 2019")</f>
        <v>0</v>
      </c>
      <c r="M5">
        <f>BDH("E IT Equity", "SCOPE_3_DWNSTRM_TRANS_DIST", "FY 2019")</f>
        <v>0</v>
      </c>
      <c r="N5">
        <f>BDH("E IT Equity", "SCOPE_3_PRCSS_OF_SOLD_PRODS", "FY 2019")</f>
        <v>0</v>
      </c>
      <c r="O5">
        <f>BDH("E IT Equity", "SCOPE_3_USE_SOLD_PRODUCTS", "FY 2019")</f>
        <v>0</v>
      </c>
      <c r="P5">
        <f>BDH("E IT Equity", "SCOPE_3_EOL_TRTMNT_PRODS", "FY 2019")</f>
        <v>0</v>
      </c>
      <c r="Q5">
        <f>BDH("E IT Equity", "SCOPE_3_DWNSTRM_LEASE_ASSTS", "FY 2019")</f>
        <v>0</v>
      </c>
      <c r="R5">
        <f>BDH("E IT Equity", "SCOPE_3_FRANCHISES", "FY 2019")</f>
        <v>0</v>
      </c>
      <c r="S5">
        <f>BDH("E IT Equity", "SCOPE_3_INVESTMENTS", "FY 2019")</f>
        <v>0</v>
      </c>
      <c r="T5">
        <f>BDH("E IT Equity", "SCOPE_3_EMISSIONS_OTHER", "FY 2019")</f>
        <v>0</v>
      </c>
      <c r="U5">
        <f>BDH("E IT Equity", "ENTERPRISE_VALUE", "FY 2019")</f>
        <v>0</v>
      </c>
      <c r="V5">
        <f>BDH("E IT Equity", "IS_COMP_SALES", "FY 2019")</f>
        <v>0</v>
      </c>
      <c r="W5">
        <f>BDH("E IT Equity", "HISTORICAL_MARKET_CAP", "FY 2019")</f>
        <v>0</v>
      </c>
      <c r="X5">
        <f>BDP("E IT Equity", "NAME")</f>
        <v>0</v>
      </c>
      <c r="Y5">
        <f>BDH("E IT Equity", "IS_AVG_NUM_SH_FOR_EPS", "FY 2019")</f>
        <v>0</v>
      </c>
      <c r="Z5">
        <f>BDH("E IT Equity", "PX_LAST", "FY 2019")</f>
        <v>0</v>
      </c>
      <c r="AA5">
        <f>BDH("E IT Equity", "SHORT_AND_LONG_TERM_DEBT", "FY 2019")</f>
        <v>0</v>
      </c>
      <c r="AB5">
        <f>BDH("E IT Equity", "CASH_AND_MARKETABLE_SECURITIES", "FY 2019")</f>
        <v>0</v>
      </c>
      <c r="AC5">
        <f>BDH("E IT Equity", "BS_TOT_ASSET", "FY 2019")</f>
        <v>0</v>
      </c>
    </row>
    <row r="6" spans="1:29">
      <c r="A6" t="s">
        <v>5</v>
      </c>
      <c r="B6">
        <f>BDH("E IT Equity", "GHG_SCOPE_1", "FY 2018")</f>
        <v>0</v>
      </c>
      <c r="C6">
        <f>BDH("E IT Equity", "GHG_SCOPE_2_LOCATION_BASED", "FY 2018")</f>
        <v>0</v>
      </c>
      <c r="D6">
        <f>BDH("E IT Equity", "GHG_SCOPE_3", "FY 2018")</f>
        <v>0</v>
      </c>
      <c r="E6">
        <f>BDH("E IT Equity", "SCOPE_3_PURCH_GOODS_SRVCS", "FY 2018")</f>
        <v>0</v>
      </c>
      <c r="F6">
        <f>BDH("E IT Equity", "SCOPE_3_CAPITAL_GOODS", "FY 2018")</f>
        <v>0</v>
      </c>
      <c r="G6">
        <f>BDH("E IT Equity", "SCOPE_3_FUEL_ENRG_RELATD_ACT", "FY 2018")</f>
        <v>0</v>
      </c>
      <c r="H6">
        <f>BDH("E IT Equity", "SCOPE_3_UPSTREAM_TRANS_DIST", "FY 2018")</f>
        <v>0</v>
      </c>
      <c r="I6">
        <f>BDH("E IT Equity", "SCOPE_3_WASTE_GENRTD_IN_OP", "FY 2018")</f>
        <v>0</v>
      </c>
      <c r="J6">
        <f>BDH("E IT Equity", "SCOPE_3_BUSINESS_TRVL_EMISSIONS", "FY 2018")</f>
        <v>0</v>
      </c>
      <c r="K6">
        <f>BDH("E IT Equity", "SCOPE_3_EMPLOYEE_COMMUTING", "FY 2018")</f>
        <v>0</v>
      </c>
      <c r="L6">
        <f>BDH("E IT Equity", "SCOPE_3_UPSTREAM_LEASED_ASSETS", "FY 2018")</f>
        <v>0</v>
      </c>
      <c r="M6">
        <f>BDH("E IT Equity", "SCOPE_3_DWNSTRM_TRANS_DIST", "FY 2018")</f>
        <v>0</v>
      </c>
      <c r="N6">
        <f>BDH("E IT Equity", "SCOPE_3_PRCSS_OF_SOLD_PRODS", "FY 2018")</f>
        <v>0</v>
      </c>
      <c r="O6">
        <f>BDH("E IT Equity", "SCOPE_3_USE_SOLD_PRODUCTS", "FY 2018")</f>
        <v>0</v>
      </c>
      <c r="P6">
        <f>BDH("E IT Equity", "SCOPE_3_EOL_TRTMNT_PRODS", "FY 2018")</f>
        <v>0</v>
      </c>
      <c r="Q6">
        <f>BDH("E IT Equity", "SCOPE_3_DWNSTRM_LEASE_ASSTS", "FY 2018")</f>
        <v>0</v>
      </c>
      <c r="R6">
        <f>BDH("E IT Equity", "SCOPE_3_FRANCHISES", "FY 2018")</f>
        <v>0</v>
      </c>
      <c r="S6">
        <f>BDH("E IT Equity", "SCOPE_3_INVESTMENTS", "FY 2018")</f>
        <v>0</v>
      </c>
      <c r="T6">
        <f>BDH("E IT Equity", "SCOPE_3_EMISSIONS_OTHER", "FY 2018")</f>
        <v>0</v>
      </c>
      <c r="U6">
        <f>BDH("E IT Equity", "ENTERPRISE_VALUE", "FY 2018")</f>
        <v>0</v>
      </c>
      <c r="V6">
        <f>BDH("E IT Equity", "IS_COMP_SALES", "FY 2018")</f>
        <v>0</v>
      </c>
      <c r="W6">
        <f>BDH("E IT Equity", "HISTORICAL_MARKET_CAP", "FY 2018")</f>
        <v>0</v>
      </c>
      <c r="X6">
        <f>BDP("E IT Equity", "NAME")</f>
        <v>0</v>
      </c>
      <c r="Y6">
        <f>BDH("E IT Equity", "IS_AVG_NUM_SH_FOR_EPS", "FY 2018")</f>
        <v>0</v>
      </c>
      <c r="Z6">
        <f>BDH("E IT Equity", "PX_LAST", "FY 2018")</f>
        <v>0</v>
      </c>
      <c r="AA6">
        <f>BDH("E IT Equity", "SHORT_AND_LONG_TERM_DEBT", "FY 2018")</f>
        <v>0</v>
      </c>
      <c r="AB6">
        <f>BDH("E IT Equity", "CASH_AND_MARKETABLE_SECURITIES", "FY 2018")</f>
        <v>0</v>
      </c>
      <c r="AC6">
        <f>BDH("E IT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