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<sst xmlns="http://schemas.openxmlformats.org/spreadsheetml/2006/main" count="7" uniqueCount="7">
  <si>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7017605Z GR Equity 2018</t>
  </si>
  <si>
    <t>7017605Z GR Equity 2019</t>
  </si>
  <si>
    <t>7017605Z GR Equity 2020</t>
  </si>
  <si>
    <t>7017605Z GR Equity 2021</t>
  </si>
  <si>
    <t>7017605Z GR Equity 2022</t>
  </si>
  <si>
    <t>7017605Z GR Equity 2023</t>
  </si>
  <si>
    <t>7017605Z GR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</si>
</sst>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BDH("7017605Z GR Equity", "GHG_SCOPE_1", "FY 2018")</f>
        <v>0</v>
      </c>
      <c r="C1">
        <f>BDH("7017605Z GR Equity", "GHG_SCOPE_2_LOCATION_BASED", "FY 2018")</f>
        <v>0</v>
      </c>
      <c r="D1">
        <f>BDH("7017605Z GR Equity", "GHG_SCOPE_3", "FY 2018")</f>
        <v>0</v>
      </c>
      <c r="E1">
        <f>BDH("7017605Z GR Equity", "SCOPE_3_PURCH_GOODS_SRVCS", "FY 2018")</f>
        <v>0</v>
      </c>
      <c r="F1">
        <f>BDH("7017605Z GR Equity", "SCOPE_3_CAPITAL_GOODS", "FY 2018")</f>
        <v>0</v>
      </c>
      <c r="G1">
        <f>BDH("7017605Z GR Equity", "SCOPE_3_FUEL_ENRG_RELATD_ACT", "FY 2018")</f>
        <v>0</v>
      </c>
      <c r="H1">
        <f>BDH("7017605Z GR Equity", "SCOPE_3_UPSTREAM_TRANS_DIST", "FY 2018")</f>
        <v>0</v>
      </c>
      <c r="I1">
        <f>BDH("7017605Z GR Equity", "SCOPE_3_WASTE_GENRTD_IN_OP", "FY 2018")</f>
        <v>0</v>
      </c>
      <c r="J1">
        <f>BDH("7017605Z GR Equity", "SCOPE_3_BUSINESS_TRVL_EMISSIONS", "FY 2018")</f>
        <v>0</v>
      </c>
      <c r="K1">
        <f>BDH("7017605Z GR Equity", "SCOPE_3_EMPLOYEE_COMMUTING", "FY 2018")</f>
        <v>0</v>
      </c>
      <c r="L1">
        <f>BDH("7017605Z GR Equity", "SCOPE_3_UPSTREAM_LEASED_ASSETS", "FY 2018")</f>
        <v>0</v>
      </c>
      <c r="M1">
        <f>BDH("7017605Z GR Equity", "SCOPE_3_DWNSTRM_TRANS_DIST", "FY 2018")</f>
        <v>0</v>
      </c>
      <c r="N1">
        <f>BDH("7017605Z GR Equity", "SCOPE_3_PRCSS_OF_SOLD_PRODS", "FY 2018")</f>
        <v>0</v>
      </c>
      <c r="O1">
        <f>BDH("7017605Z GR Equity", "SCOPE_3_USE_SOLD_PRODUCTS", "FY 2018")</f>
        <v>0</v>
      </c>
      <c r="P1">
        <f>BDH("7017605Z GR Equity", "SCOPE_3_EOL_TRTMNT_PRODS", "FY 2018")</f>
        <v>0</v>
      </c>
      <c r="Q1">
        <f>BDH("7017605Z GR Equity", "SCOPE_3_DWNSTRM_LEASE_ASSTS", "FY 2018")</f>
        <v>0</v>
      </c>
      <c r="R1">
        <f>BDH("7017605Z GR Equity", "SCOPE_3_FRANCHISES", "FY 2018")</f>
        <v>0</v>
      </c>
      <c r="S1">
        <f>BDH("7017605Z GR Equity", "SCOPE_3_INVESTMENTS", "FY 2018")</f>
        <v>0</v>
      </c>
      <c r="T1">
        <f>BDH("7017605Z GR Equity", "SCOPE_3_EMISSIONS_OTHER", "FY 2018")</f>
        <v>0</v>
      </c>
      <c r="U1">
        <f>BDH("7017605Z GR Equity", "ENTERPRISE_VALUE", "FY 2018")</f>
        <v>0</v>
      </c>
      <c r="V1">
        <f>BDH("7017605Z GR Equity", "IS_COMP_SALES", "FY 2018")</f>
        <v>0</v>
      </c>
      <c r="W1">
        <f>BDH("7017605Z GR Equity", "HISTORICAL_MARKET_CAP", "FY 2018")</f>
        <v>0</v>
      </c>
      <c r="X1">
        <f>BDP("7017605Z GR Equity", "NAME")</f>
        <v>0</v>
      </c>
      <c r="Y1">
        <f>BDH("7017605Z GR Equity", "IS_AVG_NUM_SH_FOR_EPS", "FY 2018")</f>
        <v>0</v>
      </c>
      <c r="Z1">
        <f>BDH("7017605Z GR Equity", "PX_LAST", "FY 2018")</f>
        <v>0</v>
      </c>
      <c r="AA1">
        <f>BDH("7017605Z GR Equity", "SHORT_AND_LONG_TERM_DEBT", "FY 2018")</f>
        <v>0</v>
      </c>
      <c r="AB1">
        <f>BDH("7017605Z GR Equity", "CASH_AND_MARKETABLE_SECURITIES", "FY 2018")</f>
        <v>0</v>
      </c>
      <c r="AC1">
        <f>BDH("7017605Z GR Equity", "BS_TOT_ASSET", "FY 2018")</f>
        <v>0</v>
      </c>
      <c r="AD1">
        <f>BDP("RYCN Equity Equity", "BANK_LOAN_TO_7017605Z GR Equity")</f>
        <v>0</v>
      </c>
      <c r="AE1">
        <f>BDP("BMOCN Equity Equity", "BANK_LOAN_TO_7017605Z GR Equity")</f>
        <v>0</v>
      </c>
      <c r="AF1">
        <f>BDP("TDCN Equity Equity", "BANK_LOAN_TO_7017605Z GR Equity")</f>
        <v>0</v>
      </c>
      <c r="AG1">
        <f>BDP("BNSCN Equity Equity", "BANK_LOAN_TO_7017605Z GR Equity")</f>
        <v>0</v>
      </c>
      <c r="AH1">
        <f>BDP("CMCN Equity Equity", "BANK_LOAN_TO_7017605Z GR Equity")</f>
        <v>0</v>
      </c>
      <c r="AI1">
        <f>BDP("NACN Equity Equity", "BANK_LOAN_TO_7017605Z GR Equity")</f>
        <v>0</v>
      </c>
      <c r="AJ1">
        <f>BDP("SLFCN Equity Equity", "BANK_LOAN_TO_7017605Z GR Equity")</f>
        <v>0</v>
      </c>
      <c r="AK1">
        <f>BDP("POWCN Equity Equity", "BANK_LOAN_TO_7017605Z GR Equity")</f>
        <v>0</v>
      </c>
      <c r="AL1">
        <f>BDP("MFCCN Equity Equity", "BANK_LOAN_TO_7017605Z GR Equity")</f>
        <v>0</v>
      </c>
      <c r="AM1">
        <f>BDP("BNCN Equity Equity", "BANK_LOAN_TO_7017605Z GR Equity")</f>
        <v>0</v>
      </c>
      <c r="AN1">
        <f>BDP("FFHCN Equity Equity", "BANK_LOAN_TO_7017605Z GR Equity")</f>
        <v>0</v>
      </c>
      <c r="AO1">
        <f>BDP("IFCCN Equity Equity", "BANK_LOAN_TO_7017605Z GR Equity")</f>
        <v>0</v>
      </c>
      <c r="AP1">
        <f>BDP("RYCN Equity Equity", "HOLDINGS_VALUE_IN_7017605Z GR Equity")</f>
        <v>0</v>
      </c>
      <c r="AQ1">
        <f>BDP("BMOCN Equity Equity", "HOLDINGS_VALUE_IN_7017605Z GR Equity")</f>
        <v>0</v>
      </c>
      <c r="AR1">
        <f>BDP("TDCN Equity Equity", "HOLDINGS_VALUE_IN_7017605Z GR Equity")</f>
        <v>0</v>
      </c>
      <c r="AS1">
        <f>BDP("BNSCN Equity Equity", "HOLDINGS_VALUE_IN_7017605Z GR Equity")</f>
        <v>0</v>
      </c>
      <c r="AT1">
        <f>BDP("CMCN Equity Equity", "HOLDINGS_VALUE_IN_7017605Z GR Equity")</f>
        <v>0</v>
      </c>
      <c r="AU1">
        <f>BDP("NACN Equity Equity", "HOLDINGS_VALUE_IN_7017605Z GR Equity")</f>
        <v>0</v>
      </c>
      <c r="AV1">
        <f>BDP("SLFCN Equity Equity", "HOLDINGS_VALUE_IN_7017605Z GR Equity")</f>
        <v>0</v>
      </c>
      <c r="AW1">
        <f>BDP("POWCN Equity Equity", "HOLDINGS_VALUE_IN_7017605Z GR Equity")</f>
        <v>0</v>
      </c>
      <c r="AX1">
        <f>BDP("MFCCN Equity Equity", "HOLDINGS_VALUE_IN_7017605Z GR Equity")</f>
        <v>0</v>
      </c>
      <c r="AY1">
        <f>BDP("BNCN Equity Equity", "HOLDINGS_VALUE_IN_7017605Z GR Equity")</f>
        <v>0</v>
      </c>
      <c r="AZ1">
        <f>BDP("FFHCN Equity Equity", "HOLDINGS_VALUE_IN_7017605Z GR Equity")</f>
        <v>0</v>
      </c>
      <c r="BA1">
        <f>BDP("IFCCN Equity Equity", "HOLDINGS_VALUE_IN_7017605Z GR Equity")</f>
        <v>0</v>
      </c>
      <c r="BB1">
        <f>BDP("SLF Equity", "HOLDINGS_VALUE_IN_7017605Z GR Equity")</f>
        <v>0</v>
      </c>
      <c r="BC1">
        <f>BDP("POW Equity", "HOLDINGS_VALUE_IN_7017605Z GR Equity")</f>
        <v>0</v>
      </c>
      <c r="BD1">
        <f>BDP("MFC Equity", "HOLDINGS_VALUE_IN_7017605Z GR Equity")</f>
        <v>0</v>
      </c>
      <c r="BE1">
        <f>BDP("BN Equity", "HOLDINGS_VALUE_IN_7017605Z GR Equity")</f>
        <v>0</v>
      </c>
      <c r="BF1">
        <f>BDP("FFH Equity", "HOLDINGS_VALUE_IN_7017605Z GR Equity")</f>
        <v>0</v>
      </c>
      <c r="BG1">
        <f>BDP("IFC Equity", "HOLDINGS_VALUE_IN_7017605Z GR Equity")</f>
        <v>0</v>
      </c>
      <c r="BH1">
        <f>BDP("OMERSCN Equity Equity", "HOLDINGS_VALUE_IN_7017605Z GR Equity")</f>
        <v>0</v>
      </c>
      <c r="BI1">
        <f>BDP("CPPIBCN Equity Equity", "HOLDINGS_VALUE_IN_7017605Z GR Equity")</f>
        <v>0</v>
      </c>
      <c r="BJ1">
        <f>BDP("HLTHONCN Equity Equity", "HOLDINGS_VALUE_IN_7017605Z GR Equity")</f>
        <v>0</v>
      </c>
    </row>
    <row r="2" spans="1:62">
      <c r="A2" t="s">
        <v>1</v>
      </c>
      <c r="B2">
        <f>BDH("7017605Z GR Equity", "GHG_SCOPE_1", "FY 2019")</f>
        <v>0</v>
      </c>
      <c r="C2">
        <f>BDH("7017605Z GR Equity", "GHG_SCOPE_2_LOCATION_BASED", "FY 2019")</f>
        <v>0</v>
      </c>
      <c r="D2">
        <f>BDH("7017605Z GR Equity", "GHG_SCOPE_3", "FY 2019")</f>
        <v>0</v>
      </c>
      <c r="E2">
        <f>BDH("7017605Z GR Equity", "SCOPE_3_PURCH_GOODS_SRVCS", "FY 2019")</f>
        <v>0</v>
      </c>
      <c r="F2">
        <f>BDH("7017605Z GR Equity", "SCOPE_3_CAPITAL_GOODS", "FY 2019")</f>
        <v>0</v>
      </c>
      <c r="G2">
        <f>BDH("7017605Z GR Equity", "SCOPE_3_FUEL_ENRG_RELATD_ACT", "FY 2019")</f>
        <v>0</v>
      </c>
      <c r="H2">
        <f>BDH("7017605Z GR Equity", "SCOPE_3_UPSTREAM_TRANS_DIST", "FY 2019")</f>
        <v>0</v>
      </c>
      <c r="I2">
        <f>BDH("7017605Z GR Equity", "SCOPE_3_WASTE_GENRTD_IN_OP", "FY 2019")</f>
        <v>0</v>
      </c>
      <c r="J2">
        <f>BDH("7017605Z GR Equity", "SCOPE_3_BUSINESS_TRVL_EMISSIONS", "FY 2019")</f>
        <v>0</v>
      </c>
      <c r="K2">
        <f>BDH("7017605Z GR Equity", "SCOPE_3_EMPLOYEE_COMMUTING", "FY 2019")</f>
        <v>0</v>
      </c>
      <c r="L2">
        <f>BDH("7017605Z GR Equity", "SCOPE_3_UPSTREAM_LEASED_ASSETS", "FY 2019")</f>
        <v>0</v>
      </c>
      <c r="M2">
        <f>BDH("7017605Z GR Equity", "SCOPE_3_DWNSTRM_TRANS_DIST", "FY 2019")</f>
        <v>0</v>
      </c>
      <c r="N2">
        <f>BDH("7017605Z GR Equity", "SCOPE_3_PRCSS_OF_SOLD_PRODS", "FY 2019")</f>
        <v>0</v>
      </c>
      <c r="O2">
        <f>BDH("7017605Z GR Equity", "SCOPE_3_USE_SOLD_PRODUCTS", "FY 2019")</f>
        <v>0</v>
      </c>
      <c r="P2">
        <f>BDH("7017605Z GR Equity", "SCOPE_3_EOL_TRTMNT_PRODS", "FY 2019")</f>
        <v>0</v>
      </c>
      <c r="Q2">
        <f>BDH("7017605Z GR Equity", "SCOPE_3_DWNSTRM_LEASE_ASSTS", "FY 2019")</f>
        <v>0</v>
      </c>
      <c r="R2">
        <f>BDH("7017605Z GR Equity", "SCOPE_3_FRANCHISES", "FY 2019")</f>
        <v>0</v>
      </c>
      <c r="S2">
        <f>BDH("7017605Z GR Equity", "SCOPE_3_INVESTMENTS", "FY 2019")</f>
        <v>0</v>
      </c>
      <c r="T2">
        <f>BDH("7017605Z GR Equity", "SCOPE_3_EMISSIONS_OTHER", "FY 2019")</f>
        <v>0</v>
      </c>
      <c r="U2">
        <f>BDH("7017605Z GR Equity", "ENTERPRISE_VALUE", "FY 2019")</f>
        <v>0</v>
      </c>
      <c r="V2">
        <f>BDH("7017605Z GR Equity", "IS_COMP_SALES", "FY 2019")</f>
        <v>0</v>
      </c>
      <c r="W2">
        <f>BDH("7017605Z GR Equity", "HISTORICAL_MARKET_CAP", "FY 2019")</f>
        <v>0</v>
      </c>
      <c r="X2">
        <f>BDP("7017605Z GR Equity", "NAME")</f>
        <v>0</v>
      </c>
      <c r="Y2">
        <f>BDH("7017605Z GR Equity", "IS_AVG_NUM_SH_FOR_EPS", "FY 2019")</f>
        <v>0</v>
      </c>
      <c r="Z2">
        <f>BDH("7017605Z GR Equity", "PX_LAST", "FY 2019")</f>
        <v>0</v>
      </c>
      <c r="AA2">
        <f>BDH("7017605Z GR Equity", "SHORT_AND_LONG_TERM_DEBT", "FY 2019")</f>
        <v>0</v>
      </c>
      <c r="AB2">
        <f>BDH("7017605Z GR Equity", "CASH_AND_MARKETABLE_SECURITIES", "FY 2019")</f>
        <v>0</v>
      </c>
      <c r="AC2">
        <f>BDH("7017605Z GR Equity", "BS_TOT_ASSET", "FY 2019")</f>
        <v>0</v>
      </c>
      <c r="AD2">
        <f>BDP("RYCN Equity Equity", "BANK_LOAN_TO_7017605Z GR Equity")</f>
        <v>0</v>
      </c>
      <c r="AE2">
        <f>BDP("BMOCN Equity Equity", "BANK_LOAN_TO_7017605Z GR Equity")</f>
        <v>0</v>
      </c>
      <c r="AF2">
        <f>BDP("TDCN Equity Equity", "BANK_LOAN_TO_7017605Z GR Equity")</f>
        <v>0</v>
      </c>
      <c r="AG2">
        <f>BDP("BNSCN Equity Equity", "BANK_LOAN_TO_7017605Z GR Equity")</f>
        <v>0</v>
      </c>
      <c r="AH2">
        <f>BDP("CMCN Equity Equity", "BANK_LOAN_TO_7017605Z GR Equity")</f>
        <v>0</v>
      </c>
      <c r="AI2">
        <f>BDP("NACN Equity Equity", "BANK_LOAN_TO_7017605Z GR Equity")</f>
        <v>0</v>
      </c>
      <c r="AJ2">
        <f>BDP("SLFCN Equity Equity", "BANK_LOAN_TO_7017605Z GR Equity")</f>
        <v>0</v>
      </c>
      <c r="AK2">
        <f>BDP("POWCN Equity Equity", "BANK_LOAN_TO_7017605Z GR Equity")</f>
        <v>0</v>
      </c>
      <c r="AL2">
        <f>BDP("MFCCN Equity Equity", "BANK_LOAN_TO_7017605Z GR Equity")</f>
        <v>0</v>
      </c>
      <c r="AM2">
        <f>BDP("BNCN Equity Equity", "BANK_LOAN_TO_7017605Z GR Equity")</f>
        <v>0</v>
      </c>
      <c r="AN2">
        <f>BDP("FFHCN Equity Equity", "BANK_LOAN_TO_7017605Z GR Equity")</f>
        <v>0</v>
      </c>
      <c r="AO2">
        <f>BDP("IFCCN Equity Equity", "BANK_LOAN_TO_7017605Z GR Equity")</f>
        <v>0</v>
      </c>
      <c r="AP2">
        <f>BDP("RYCN Equity Equity", "HOLDINGS_VALUE_IN_7017605Z GR Equity")</f>
        <v>0</v>
      </c>
      <c r="AQ2">
        <f>BDP("BMOCN Equity Equity", "HOLDINGS_VALUE_IN_7017605Z GR Equity")</f>
        <v>0</v>
      </c>
      <c r="AR2">
        <f>BDP("TDCN Equity Equity", "HOLDINGS_VALUE_IN_7017605Z GR Equity")</f>
        <v>0</v>
      </c>
      <c r="AS2">
        <f>BDP("BNSCN Equity Equity", "HOLDINGS_VALUE_IN_7017605Z GR Equity")</f>
        <v>0</v>
      </c>
      <c r="AT2">
        <f>BDP("CMCN Equity Equity", "HOLDINGS_VALUE_IN_7017605Z GR Equity")</f>
        <v>0</v>
      </c>
      <c r="AU2">
        <f>BDP("NACN Equity Equity", "HOLDINGS_VALUE_IN_7017605Z GR Equity")</f>
        <v>0</v>
      </c>
      <c r="AV2">
        <f>BDP("SLFCN Equity Equity", "HOLDINGS_VALUE_IN_7017605Z GR Equity")</f>
        <v>0</v>
      </c>
      <c r="AW2">
        <f>BDP("POWCN Equity Equity", "HOLDINGS_VALUE_IN_7017605Z GR Equity")</f>
        <v>0</v>
      </c>
      <c r="AX2">
        <f>BDP("MFCCN Equity Equity", "HOLDINGS_VALUE_IN_7017605Z GR Equity")</f>
        <v>0</v>
      </c>
      <c r="AY2">
        <f>BDP("BNCN Equity Equity", "HOLDINGS_VALUE_IN_7017605Z GR Equity")</f>
        <v>0</v>
      </c>
      <c r="AZ2">
        <f>BDP("FFHCN Equity Equity", "HOLDINGS_VALUE_IN_7017605Z GR Equity")</f>
        <v>0</v>
      </c>
      <c r="BA2">
        <f>BDP("IFCCN Equity Equity", "HOLDINGS_VALUE_IN_7017605Z GR Equity")</f>
        <v>0</v>
      </c>
      <c r="BB2">
        <f>BDP("SLF Equity", "HOLDINGS_VALUE_IN_7017605Z GR Equity")</f>
        <v>0</v>
      </c>
      <c r="BC2">
        <f>BDP("POW Equity", "HOLDINGS_VALUE_IN_7017605Z GR Equity")</f>
        <v>0</v>
      </c>
      <c r="BD2">
        <f>BDP("MFC Equity", "HOLDINGS_VALUE_IN_7017605Z GR Equity")</f>
        <v>0</v>
      </c>
      <c r="BE2">
        <f>BDP("BN Equity", "HOLDINGS_VALUE_IN_7017605Z GR Equity")</f>
        <v>0</v>
      </c>
      <c r="BF2">
        <f>BDP("FFH Equity", "HOLDINGS_VALUE_IN_7017605Z GR Equity")</f>
        <v>0</v>
      </c>
      <c r="BG2">
        <f>BDP("IFC Equity", "HOLDINGS_VALUE_IN_7017605Z GR Equity")</f>
        <v>0</v>
      </c>
      <c r="BH2">
        <f>BDP("OMERSCN Equity Equity", "HOLDINGS_VALUE_IN_7017605Z GR Equity")</f>
        <v>0</v>
      </c>
      <c r="BI2">
        <f>BDP("CPPIBCN Equity Equity", "HOLDINGS_VALUE_IN_7017605Z GR Equity")</f>
        <v>0</v>
      </c>
      <c r="BJ2">
        <f>BDP("HLTHONCN Equity Equity", "HOLDINGS_VALUE_IN_7017605Z GR Equity")</f>
        <v>0</v>
      </c>
    </row>
    <row r="3" spans="1:62">
      <c r="A3" t="s">
        <v>2</v>
      </c>
      <c r="B3">
        <f>BDH("7017605Z GR Equity", "GHG_SCOPE_1", "FY 2020")</f>
        <v>0</v>
      </c>
      <c r="C3">
        <f>BDH("7017605Z GR Equity", "GHG_SCOPE_2_LOCATION_BASED", "FY 2020")</f>
        <v>0</v>
      </c>
      <c r="D3">
        <f>BDH("7017605Z GR Equity", "GHG_SCOPE_3", "FY 2020")</f>
        <v>0</v>
      </c>
      <c r="E3">
        <f>BDH("7017605Z GR Equity", "SCOPE_3_PURCH_GOODS_SRVCS", "FY 2020")</f>
        <v>0</v>
      </c>
      <c r="F3">
        <f>BDH("7017605Z GR Equity", "SCOPE_3_CAPITAL_GOODS", "FY 2020")</f>
        <v>0</v>
      </c>
      <c r="G3">
        <f>BDH("7017605Z GR Equity", "SCOPE_3_FUEL_ENRG_RELATD_ACT", "FY 2020")</f>
        <v>0</v>
      </c>
      <c r="H3">
        <f>BDH("7017605Z GR Equity", "SCOPE_3_UPSTREAM_TRANS_DIST", "FY 2020")</f>
        <v>0</v>
      </c>
      <c r="I3">
        <f>BDH("7017605Z GR Equity", "SCOPE_3_WASTE_GENRTD_IN_OP", "FY 2020")</f>
        <v>0</v>
      </c>
      <c r="J3">
        <f>BDH("7017605Z GR Equity", "SCOPE_3_BUSINESS_TRVL_EMISSIONS", "FY 2020")</f>
        <v>0</v>
      </c>
      <c r="K3">
        <f>BDH("7017605Z GR Equity", "SCOPE_3_EMPLOYEE_COMMUTING", "FY 2020")</f>
        <v>0</v>
      </c>
      <c r="L3">
        <f>BDH("7017605Z GR Equity", "SCOPE_3_UPSTREAM_LEASED_ASSETS", "FY 2020")</f>
        <v>0</v>
      </c>
      <c r="M3">
        <f>BDH("7017605Z GR Equity", "SCOPE_3_DWNSTRM_TRANS_DIST", "FY 2020")</f>
        <v>0</v>
      </c>
      <c r="N3">
        <f>BDH("7017605Z GR Equity", "SCOPE_3_PRCSS_OF_SOLD_PRODS", "FY 2020")</f>
        <v>0</v>
      </c>
      <c r="O3">
        <f>BDH("7017605Z GR Equity", "SCOPE_3_USE_SOLD_PRODUCTS", "FY 2020")</f>
        <v>0</v>
      </c>
      <c r="P3">
        <f>BDH("7017605Z GR Equity", "SCOPE_3_EOL_TRTMNT_PRODS", "FY 2020")</f>
        <v>0</v>
      </c>
      <c r="Q3">
        <f>BDH("7017605Z GR Equity", "SCOPE_3_DWNSTRM_LEASE_ASSTS", "FY 2020")</f>
        <v>0</v>
      </c>
      <c r="R3">
        <f>BDH("7017605Z GR Equity", "SCOPE_3_FRANCHISES", "FY 2020")</f>
        <v>0</v>
      </c>
      <c r="S3">
        <f>BDH("7017605Z GR Equity", "SCOPE_3_INVESTMENTS", "FY 2020")</f>
        <v>0</v>
      </c>
      <c r="T3">
        <f>BDH("7017605Z GR Equity", "SCOPE_3_EMISSIONS_OTHER", "FY 2020")</f>
        <v>0</v>
      </c>
      <c r="U3">
        <f>BDH("7017605Z GR Equity", "ENTERPRISE_VALUE", "FY 2020")</f>
        <v>0</v>
      </c>
      <c r="V3">
        <f>BDH("7017605Z GR Equity", "IS_COMP_SALES", "FY 2020")</f>
        <v>0</v>
      </c>
      <c r="W3">
        <f>BDH("7017605Z GR Equity", "HISTORICAL_MARKET_CAP", "FY 2020")</f>
        <v>0</v>
      </c>
      <c r="X3">
        <f>BDP("7017605Z GR Equity", "NAME")</f>
        <v>0</v>
      </c>
      <c r="Y3">
        <f>BDH("7017605Z GR Equity", "IS_AVG_NUM_SH_FOR_EPS", "FY 2020")</f>
        <v>0</v>
      </c>
      <c r="Z3">
        <f>BDH("7017605Z GR Equity", "PX_LAST", "FY 2020")</f>
        <v>0</v>
      </c>
      <c r="AA3">
        <f>BDH("7017605Z GR Equity", "SHORT_AND_LONG_TERM_DEBT", "FY 2020")</f>
        <v>0</v>
      </c>
      <c r="AB3">
        <f>BDH("7017605Z GR Equity", "CASH_AND_MARKETABLE_SECURITIES", "FY 2020")</f>
        <v>0</v>
      </c>
      <c r="AC3">
        <f>BDH("7017605Z GR Equity", "BS_TOT_ASSET", "FY 2020")</f>
        <v>0</v>
      </c>
      <c r="AD3">
        <f>BDP("RYCN Equity Equity", "BANK_LOAN_TO_7017605Z GR Equity")</f>
        <v>0</v>
      </c>
      <c r="AE3">
        <f>BDP("BMOCN Equity Equity", "BANK_LOAN_TO_7017605Z GR Equity")</f>
        <v>0</v>
      </c>
      <c r="AF3">
        <f>BDP("TDCN Equity Equity", "BANK_LOAN_TO_7017605Z GR Equity")</f>
        <v>0</v>
      </c>
      <c r="AG3">
        <f>BDP("BNSCN Equity Equity", "BANK_LOAN_TO_7017605Z GR Equity")</f>
        <v>0</v>
      </c>
      <c r="AH3">
        <f>BDP("CMCN Equity Equity", "BANK_LOAN_TO_7017605Z GR Equity")</f>
        <v>0</v>
      </c>
      <c r="AI3">
        <f>BDP("NACN Equity Equity", "BANK_LOAN_TO_7017605Z GR Equity")</f>
        <v>0</v>
      </c>
      <c r="AJ3">
        <f>BDP("SLFCN Equity Equity", "BANK_LOAN_TO_7017605Z GR Equity")</f>
        <v>0</v>
      </c>
      <c r="AK3">
        <f>BDP("POWCN Equity Equity", "BANK_LOAN_TO_7017605Z GR Equity")</f>
        <v>0</v>
      </c>
      <c r="AL3">
        <f>BDP("MFCCN Equity Equity", "BANK_LOAN_TO_7017605Z GR Equity")</f>
        <v>0</v>
      </c>
      <c r="AM3">
        <f>BDP("BNCN Equity Equity", "BANK_LOAN_TO_7017605Z GR Equity")</f>
        <v>0</v>
      </c>
      <c r="AN3">
        <f>BDP("FFHCN Equity Equity", "BANK_LOAN_TO_7017605Z GR Equity")</f>
        <v>0</v>
      </c>
      <c r="AO3">
        <f>BDP("IFCCN Equity Equity", "BANK_LOAN_TO_7017605Z GR Equity")</f>
        <v>0</v>
      </c>
      <c r="AP3">
        <f>BDP("RYCN Equity Equity", "HOLDINGS_VALUE_IN_7017605Z GR Equity")</f>
        <v>0</v>
      </c>
      <c r="AQ3">
        <f>BDP("BMOCN Equity Equity", "HOLDINGS_VALUE_IN_7017605Z GR Equity")</f>
        <v>0</v>
      </c>
      <c r="AR3">
        <f>BDP("TDCN Equity Equity", "HOLDINGS_VALUE_IN_7017605Z GR Equity")</f>
        <v>0</v>
      </c>
      <c r="AS3">
        <f>BDP("BNSCN Equity Equity", "HOLDINGS_VALUE_IN_7017605Z GR Equity")</f>
        <v>0</v>
      </c>
      <c r="AT3">
        <f>BDP("CMCN Equity Equity", "HOLDINGS_VALUE_IN_7017605Z GR Equity")</f>
        <v>0</v>
      </c>
      <c r="AU3">
        <f>BDP("NACN Equity Equity", "HOLDINGS_VALUE_IN_7017605Z GR Equity")</f>
        <v>0</v>
      </c>
      <c r="AV3">
        <f>BDP("SLFCN Equity Equity", "HOLDINGS_VALUE_IN_7017605Z GR Equity")</f>
        <v>0</v>
      </c>
      <c r="AW3">
        <f>BDP("POWCN Equity Equity", "HOLDINGS_VALUE_IN_7017605Z GR Equity")</f>
        <v>0</v>
      </c>
      <c r="AX3">
        <f>BDP("MFCCN Equity Equity", "HOLDINGS_VALUE_IN_7017605Z GR Equity")</f>
        <v>0</v>
      </c>
      <c r="AY3">
        <f>BDP("BNCN Equity Equity", "HOLDINGS_VALUE_IN_7017605Z GR Equity")</f>
        <v>0</v>
      </c>
      <c r="AZ3">
        <f>BDP("FFHCN Equity Equity", "HOLDINGS_VALUE_IN_7017605Z GR Equity")</f>
        <v>0</v>
      </c>
      <c r="BA3">
        <f>BDP("IFCCN Equity Equity", "HOLDINGS_VALUE_IN_7017605Z GR Equity")</f>
        <v>0</v>
      </c>
      <c r="BB3">
        <f>BDP("SLF Equity", "HOLDINGS_VALUE_IN_7017605Z GR Equity")</f>
        <v>0</v>
      </c>
      <c r="BC3">
        <f>BDP("POW Equity", "HOLDINGS_VALUE_IN_7017605Z GR Equity")</f>
        <v>0</v>
      </c>
      <c r="BD3">
        <f>BDP("MFC Equity", "HOLDINGS_VALUE_IN_7017605Z GR Equity")</f>
        <v>0</v>
      </c>
      <c r="BE3">
        <f>BDP("BN Equity", "HOLDINGS_VALUE_IN_7017605Z GR Equity")</f>
        <v>0</v>
      </c>
      <c r="BF3">
        <f>BDP("FFH Equity", "HOLDINGS_VALUE_IN_7017605Z GR Equity")</f>
        <v>0</v>
      </c>
      <c r="BG3">
        <f>BDP("IFC Equity", "HOLDINGS_VALUE_IN_7017605Z GR Equity")</f>
        <v>0</v>
      </c>
      <c r="BH3">
        <f>BDP("OMERSCN Equity Equity", "HOLDINGS_VALUE_IN_7017605Z GR Equity")</f>
        <v>0</v>
      </c>
      <c r="BI3">
        <f>BDP("CPPIBCN Equity Equity", "HOLDINGS_VALUE_IN_7017605Z GR Equity")</f>
        <v>0</v>
      </c>
      <c r="BJ3">
        <f>BDP("HLTHONCN Equity Equity", "HOLDINGS_VALUE_IN_7017605Z GR Equity")</f>
        <v>0</v>
      </c>
    </row>
    <row r="4" spans="1:62">
      <c r="A4" t="s">
        <v>3</v>
      </c>
      <c r="B4">
        <f>BDH("7017605Z GR Equity", "GHG_SCOPE_1", "FY 2021")</f>
        <v>0</v>
      </c>
      <c r="C4">
        <f>BDH("7017605Z GR Equity", "GHG_SCOPE_2_LOCATION_BASED", "FY 2021")</f>
        <v>0</v>
      </c>
      <c r="D4">
        <f>BDH("7017605Z GR Equity", "GHG_SCOPE_3", "FY 2021")</f>
        <v>0</v>
      </c>
      <c r="E4">
        <f>BDH("7017605Z GR Equity", "SCOPE_3_PURCH_GOODS_SRVCS", "FY 2021")</f>
        <v>0</v>
      </c>
      <c r="F4">
        <f>BDH("7017605Z GR Equity", "SCOPE_3_CAPITAL_GOODS", "FY 2021")</f>
        <v>0</v>
      </c>
      <c r="G4">
        <f>BDH("7017605Z GR Equity", "SCOPE_3_FUEL_ENRG_RELATD_ACT", "FY 2021")</f>
        <v>0</v>
      </c>
      <c r="H4">
        <f>BDH("7017605Z GR Equity", "SCOPE_3_UPSTREAM_TRANS_DIST", "FY 2021")</f>
        <v>0</v>
      </c>
      <c r="I4">
        <f>BDH("7017605Z GR Equity", "SCOPE_3_WASTE_GENRTD_IN_OP", "FY 2021")</f>
        <v>0</v>
      </c>
      <c r="J4">
        <f>BDH("7017605Z GR Equity", "SCOPE_3_BUSINESS_TRVL_EMISSIONS", "FY 2021")</f>
        <v>0</v>
      </c>
      <c r="K4">
        <f>BDH("7017605Z GR Equity", "SCOPE_3_EMPLOYEE_COMMUTING", "FY 2021")</f>
        <v>0</v>
      </c>
      <c r="L4">
        <f>BDH("7017605Z GR Equity", "SCOPE_3_UPSTREAM_LEASED_ASSETS", "FY 2021")</f>
        <v>0</v>
      </c>
      <c r="M4">
        <f>BDH("7017605Z GR Equity", "SCOPE_3_DWNSTRM_TRANS_DIST", "FY 2021")</f>
        <v>0</v>
      </c>
      <c r="N4">
        <f>BDH("7017605Z GR Equity", "SCOPE_3_PRCSS_OF_SOLD_PRODS", "FY 2021")</f>
        <v>0</v>
      </c>
      <c r="O4">
        <f>BDH("7017605Z GR Equity", "SCOPE_3_USE_SOLD_PRODUCTS", "FY 2021")</f>
        <v>0</v>
      </c>
      <c r="P4">
        <f>BDH("7017605Z GR Equity", "SCOPE_3_EOL_TRTMNT_PRODS", "FY 2021")</f>
        <v>0</v>
      </c>
      <c r="Q4">
        <f>BDH("7017605Z GR Equity", "SCOPE_3_DWNSTRM_LEASE_ASSTS", "FY 2021")</f>
        <v>0</v>
      </c>
      <c r="R4">
        <f>BDH("7017605Z GR Equity", "SCOPE_3_FRANCHISES", "FY 2021")</f>
        <v>0</v>
      </c>
      <c r="S4">
        <f>BDH("7017605Z GR Equity", "SCOPE_3_INVESTMENTS", "FY 2021")</f>
        <v>0</v>
      </c>
      <c r="T4">
        <f>BDH("7017605Z GR Equity", "SCOPE_3_EMISSIONS_OTHER", "FY 2021")</f>
        <v>0</v>
      </c>
      <c r="U4">
        <f>BDH("7017605Z GR Equity", "ENTERPRISE_VALUE", "FY 2021")</f>
        <v>0</v>
      </c>
      <c r="V4">
        <f>BDH("7017605Z GR Equity", "IS_COMP_SALES", "FY 2021")</f>
        <v>0</v>
      </c>
      <c r="W4">
        <f>BDH("7017605Z GR Equity", "HISTORICAL_MARKET_CAP", "FY 2021")</f>
        <v>0</v>
      </c>
      <c r="X4">
        <f>BDP("7017605Z GR Equity", "NAME")</f>
        <v>0</v>
      </c>
      <c r="Y4">
        <f>BDH("7017605Z GR Equity", "IS_AVG_NUM_SH_FOR_EPS", "FY 2021")</f>
        <v>0</v>
      </c>
      <c r="Z4">
        <f>BDH("7017605Z GR Equity", "PX_LAST", "FY 2021")</f>
        <v>0</v>
      </c>
      <c r="AA4">
        <f>BDH("7017605Z GR Equity", "SHORT_AND_LONG_TERM_DEBT", "FY 2021")</f>
        <v>0</v>
      </c>
      <c r="AB4">
        <f>BDH("7017605Z GR Equity", "CASH_AND_MARKETABLE_SECURITIES", "FY 2021")</f>
        <v>0</v>
      </c>
      <c r="AC4">
        <f>BDH("7017605Z GR Equity", "BS_TOT_ASSET", "FY 2021")</f>
        <v>0</v>
      </c>
      <c r="AD4">
        <f>BDP("RYCN Equity Equity", "BANK_LOAN_TO_7017605Z GR Equity")</f>
        <v>0</v>
      </c>
      <c r="AE4">
        <f>BDP("BMOCN Equity Equity", "BANK_LOAN_TO_7017605Z GR Equity")</f>
        <v>0</v>
      </c>
      <c r="AF4">
        <f>BDP("TDCN Equity Equity", "BANK_LOAN_TO_7017605Z GR Equity")</f>
        <v>0</v>
      </c>
      <c r="AG4">
        <f>BDP("BNSCN Equity Equity", "BANK_LOAN_TO_7017605Z GR Equity")</f>
        <v>0</v>
      </c>
      <c r="AH4">
        <f>BDP("CMCN Equity Equity", "BANK_LOAN_TO_7017605Z GR Equity")</f>
        <v>0</v>
      </c>
      <c r="AI4">
        <f>BDP("NACN Equity Equity", "BANK_LOAN_TO_7017605Z GR Equity")</f>
        <v>0</v>
      </c>
      <c r="AJ4">
        <f>BDP("SLFCN Equity Equity", "BANK_LOAN_TO_7017605Z GR Equity")</f>
        <v>0</v>
      </c>
      <c r="AK4">
        <f>BDP("POWCN Equity Equity", "BANK_LOAN_TO_7017605Z GR Equity")</f>
        <v>0</v>
      </c>
      <c r="AL4">
        <f>BDP("MFCCN Equity Equity", "BANK_LOAN_TO_7017605Z GR Equity")</f>
        <v>0</v>
      </c>
      <c r="AM4">
        <f>BDP("BNCN Equity Equity", "BANK_LOAN_TO_7017605Z GR Equity")</f>
        <v>0</v>
      </c>
      <c r="AN4">
        <f>BDP("FFHCN Equity Equity", "BANK_LOAN_TO_7017605Z GR Equity")</f>
        <v>0</v>
      </c>
      <c r="AO4">
        <f>BDP("IFCCN Equity Equity", "BANK_LOAN_TO_7017605Z GR Equity")</f>
        <v>0</v>
      </c>
      <c r="AP4">
        <f>BDP("RYCN Equity Equity", "HOLDINGS_VALUE_IN_7017605Z GR Equity")</f>
        <v>0</v>
      </c>
      <c r="AQ4">
        <f>BDP("BMOCN Equity Equity", "HOLDINGS_VALUE_IN_7017605Z GR Equity")</f>
        <v>0</v>
      </c>
      <c r="AR4">
        <f>BDP("TDCN Equity Equity", "HOLDINGS_VALUE_IN_7017605Z GR Equity")</f>
        <v>0</v>
      </c>
      <c r="AS4">
        <f>BDP("BNSCN Equity Equity", "HOLDINGS_VALUE_IN_7017605Z GR Equity")</f>
        <v>0</v>
      </c>
      <c r="AT4">
        <f>BDP("CMCN Equity Equity", "HOLDINGS_VALUE_IN_7017605Z GR Equity")</f>
        <v>0</v>
      </c>
      <c r="AU4">
        <f>BDP("NACN Equity Equity", "HOLDINGS_VALUE_IN_7017605Z GR Equity")</f>
        <v>0</v>
      </c>
      <c r="AV4">
        <f>BDP("SLFCN Equity Equity", "HOLDINGS_VALUE_IN_7017605Z GR Equity")</f>
        <v>0</v>
      </c>
      <c r="AW4">
        <f>BDP("POWCN Equity Equity", "HOLDINGS_VALUE_IN_7017605Z GR Equity")</f>
        <v>0</v>
      </c>
      <c r="AX4">
        <f>BDP("MFCCN Equity Equity", "HOLDINGS_VALUE_IN_7017605Z GR Equity")</f>
        <v>0</v>
      </c>
      <c r="AY4">
        <f>BDP("BNCN Equity Equity", "HOLDINGS_VALUE_IN_7017605Z GR Equity")</f>
        <v>0</v>
      </c>
      <c r="AZ4">
        <f>BDP("FFHCN Equity Equity", "HOLDINGS_VALUE_IN_7017605Z GR Equity")</f>
        <v>0</v>
      </c>
      <c r="BA4">
        <f>BDP("IFCCN Equity Equity", "HOLDINGS_VALUE_IN_7017605Z GR Equity")</f>
        <v>0</v>
      </c>
      <c r="BB4">
        <f>BDP("SLF Equity", "HOLDINGS_VALUE_IN_7017605Z GR Equity")</f>
        <v>0</v>
      </c>
      <c r="BC4">
        <f>BDP("POW Equity", "HOLDINGS_VALUE_IN_7017605Z GR Equity")</f>
        <v>0</v>
      </c>
      <c r="BD4">
        <f>BDP("MFC Equity", "HOLDINGS_VALUE_IN_7017605Z GR Equity")</f>
        <v>0</v>
      </c>
      <c r="BE4">
        <f>BDP("BN Equity", "HOLDINGS_VALUE_IN_7017605Z GR Equity")</f>
        <v>0</v>
      </c>
      <c r="BF4">
        <f>BDP("FFH Equity", "HOLDINGS_VALUE_IN_7017605Z GR Equity")</f>
        <v>0</v>
      </c>
      <c r="BG4">
        <f>BDP("IFC Equity", "HOLDINGS_VALUE_IN_7017605Z GR Equity")</f>
        <v>0</v>
      </c>
      <c r="BH4">
        <f>BDP("OMERSCN Equity Equity", "HOLDINGS_VALUE_IN_7017605Z GR Equity")</f>
        <v>0</v>
      </c>
      <c r="BI4">
        <f>BDP("CPPIBCN Equity Equity", "HOLDINGS_VALUE_IN_7017605Z GR Equity")</f>
        <v>0</v>
      </c>
      <c r="BJ4">
        <f>BDP("HLTHONCN Equity Equity", "HOLDINGS_VALUE_IN_7017605Z GR Equity")</f>
        <v>0</v>
      </c>
    </row>
    <row r="5" spans="1:62">
      <c r="A5" t="s">
        <v>4</v>
      </c>
      <c r="B5">
        <f>BDH("7017605Z GR Equity", "GHG_SCOPE_1", "FY 2022")</f>
        <v>0</v>
      </c>
      <c r="C5">
        <f>BDH("7017605Z GR Equity", "GHG_SCOPE_2_LOCATION_BASED", "FY 2022")</f>
        <v>0</v>
      </c>
      <c r="D5">
        <f>BDH("7017605Z GR Equity", "GHG_SCOPE_3", "FY 2022")</f>
        <v>0</v>
      </c>
      <c r="E5">
        <f>BDH("7017605Z GR Equity", "SCOPE_3_PURCH_GOODS_SRVCS", "FY 2022")</f>
        <v>0</v>
      </c>
      <c r="F5">
        <f>BDH("7017605Z GR Equity", "SCOPE_3_CAPITAL_GOODS", "FY 2022")</f>
        <v>0</v>
      </c>
      <c r="G5">
        <f>BDH("7017605Z GR Equity", "SCOPE_3_FUEL_ENRG_RELATD_ACT", "FY 2022")</f>
        <v>0</v>
      </c>
      <c r="H5">
        <f>BDH("7017605Z GR Equity", "SCOPE_3_UPSTREAM_TRANS_DIST", "FY 2022")</f>
        <v>0</v>
      </c>
      <c r="I5">
        <f>BDH("7017605Z GR Equity", "SCOPE_3_WASTE_GENRTD_IN_OP", "FY 2022")</f>
        <v>0</v>
      </c>
      <c r="J5">
        <f>BDH("7017605Z GR Equity", "SCOPE_3_BUSINESS_TRVL_EMISSIONS", "FY 2022")</f>
        <v>0</v>
      </c>
      <c r="K5">
        <f>BDH("7017605Z GR Equity", "SCOPE_3_EMPLOYEE_COMMUTING", "FY 2022")</f>
        <v>0</v>
      </c>
      <c r="L5">
        <f>BDH("7017605Z GR Equity", "SCOPE_3_UPSTREAM_LEASED_ASSETS", "FY 2022")</f>
        <v>0</v>
      </c>
      <c r="M5">
        <f>BDH("7017605Z GR Equity", "SCOPE_3_DWNSTRM_TRANS_DIST", "FY 2022")</f>
        <v>0</v>
      </c>
      <c r="N5">
        <f>BDH("7017605Z GR Equity", "SCOPE_3_PRCSS_OF_SOLD_PRODS", "FY 2022")</f>
        <v>0</v>
      </c>
      <c r="O5">
        <f>BDH("7017605Z GR Equity", "SCOPE_3_USE_SOLD_PRODUCTS", "FY 2022")</f>
        <v>0</v>
      </c>
      <c r="P5">
        <f>BDH("7017605Z GR Equity", "SCOPE_3_EOL_TRTMNT_PRODS", "FY 2022")</f>
        <v>0</v>
      </c>
      <c r="Q5">
        <f>BDH("7017605Z GR Equity", "SCOPE_3_DWNSTRM_LEASE_ASSTS", "FY 2022")</f>
        <v>0</v>
      </c>
      <c r="R5">
        <f>BDH("7017605Z GR Equity", "SCOPE_3_FRANCHISES", "FY 2022")</f>
        <v>0</v>
      </c>
      <c r="S5">
        <f>BDH("7017605Z GR Equity", "SCOPE_3_INVESTMENTS", "FY 2022")</f>
        <v>0</v>
      </c>
      <c r="T5">
        <f>BDH("7017605Z GR Equity", "SCOPE_3_EMISSIONS_OTHER", "FY 2022")</f>
        <v>0</v>
      </c>
      <c r="U5">
        <f>BDH("7017605Z GR Equity", "ENTERPRISE_VALUE", "FY 2022")</f>
        <v>0</v>
      </c>
      <c r="V5">
        <f>BDH("7017605Z GR Equity", "IS_COMP_SALES", "FY 2022")</f>
        <v>0</v>
      </c>
      <c r="W5">
        <f>BDH("7017605Z GR Equity", "HISTORICAL_MARKET_CAP", "FY 2022")</f>
        <v>0</v>
      </c>
      <c r="X5">
        <f>BDP("7017605Z GR Equity", "NAME")</f>
        <v>0</v>
      </c>
      <c r="Y5">
        <f>BDH("7017605Z GR Equity", "IS_AVG_NUM_SH_FOR_EPS", "FY 2022")</f>
        <v>0</v>
      </c>
      <c r="Z5">
        <f>BDH("7017605Z GR Equity", "PX_LAST", "FY 2022")</f>
        <v>0</v>
      </c>
      <c r="AA5">
        <f>BDH("7017605Z GR Equity", "SHORT_AND_LONG_TERM_DEBT", "FY 2022")</f>
        <v>0</v>
      </c>
      <c r="AB5">
        <f>BDH("7017605Z GR Equity", "CASH_AND_MARKETABLE_SECURITIES", "FY 2022")</f>
        <v>0</v>
      </c>
      <c r="AC5">
        <f>BDH("7017605Z GR Equity", "BS_TOT_ASSET", "FY 2022")</f>
        <v>0</v>
      </c>
      <c r="AD5">
        <f>BDP("RYCN Equity Equity", "BANK_LOAN_TO_7017605Z GR Equity")</f>
        <v>0</v>
      </c>
      <c r="AE5">
        <f>BDP("BMOCN Equity Equity", "BANK_LOAN_TO_7017605Z GR Equity")</f>
        <v>0</v>
      </c>
      <c r="AF5">
        <f>BDP("TDCN Equity Equity", "BANK_LOAN_TO_7017605Z GR Equity")</f>
        <v>0</v>
      </c>
      <c r="AG5">
        <f>BDP("BNSCN Equity Equity", "BANK_LOAN_TO_7017605Z GR Equity")</f>
        <v>0</v>
      </c>
      <c r="AH5">
        <f>BDP("CMCN Equity Equity", "BANK_LOAN_TO_7017605Z GR Equity")</f>
        <v>0</v>
      </c>
      <c r="AI5">
        <f>BDP("NACN Equity Equity", "BANK_LOAN_TO_7017605Z GR Equity")</f>
        <v>0</v>
      </c>
      <c r="AJ5">
        <f>BDP("SLFCN Equity Equity", "BANK_LOAN_TO_7017605Z GR Equity")</f>
        <v>0</v>
      </c>
      <c r="AK5">
        <f>BDP("POWCN Equity Equity", "BANK_LOAN_TO_7017605Z GR Equity")</f>
        <v>0</v>
      </c>
      <c r="AL5">
        <f>BDP("MFCCN Equity Equity", "BANK_LOAN_TO_7017605Z GR Equity")</f>
        <v>0</v>
      </c>
      <c r="AM5">
        <f>BDP("BNCN Equity Equity", "BANK_LOAN_TO_7017605Z GR Equity")</f>
        <v>0</v>
      </c>
      <c r="AN5">
        <f>BDP("FFHCN Equity Equity", "BANK_LOAN_TO_7017605Z GR Equity")</f>
        <v>0</v>
      </c>
      <c r="AO5">
        <f>BDP("IFCCN Equity Equity", "BANK_LOAN_TO_7017605Z GR Equity")</f>
        <v>0</v>
      </c>
      <c r="AP5">
        <f>BDP("RYCN Equity Equity", "HOLDINGS_VALUE_IN_7017605Z GR Equity")</f>
        <v>0</v>
      </c>
      <c r="AQ5">
        <f>BDP("BMOCN Equity Equity", "HOLDINGS_VALUE_IN_7017605Z GR Equity")</f>
        <v>0</v>
      </c>
      <c r="AR5">
        <f>BDP("TDCN Equity Equity", "HOLDINGS_VALUE_IN_7017605Z GR Equity")</f>
        <v>0</v>
      </c>
      <c r="AS5">
        <f>BDP("BNSCN Equity Equity", "HOLDINGS_VALUE_IN_7017605Z GR Equity")</f>
        <v>0</v>
      </c>
      <c r="AT5">
        <f>BDP("CMCN Equity Equity", "HOLDINGS_VALUE_IN_7017605Z GR Equity")</f>
        <v>0</v>
      </c>
      <c r="AU5">
        <f>BDP("NACN Equity Equity", "HOLDINGS_VALUE_IN_7017605Z GR Equity")</f>
        <v>0</v>
      </c>
      <c r="AV5">
        <f>BDP("SLFCN Equity Equity", "HOLDINGS_VALUE_IN_7017605Z GR Equity")</f>
        <v>0</v>
      </c>
      <c r="AW5">
        <f>BDP("POWCN Equity Equity", "HOLDINGS_VALUE_IN_7017605Z GR Equity")</f>
        <v>0</v>
      </c>
      <c r="AX5">
        <f>BDP("MFCCN Equity Equity", "HOLDINGS_VALUE_IN_7017605Z GR Equity")</f>
        <v>0</v>
      </c>
      <c r="AY5">
        <f>BDP("BNCN Equity Equity", "HOLDINGS_VALUE_IN_7017605Z GR Equity")</f>
        <v>0</v>
      </c>
      <c r="AZ5">
        <f>BDP("FFHCN Equity Equity", "HOLDINGS_VALUE_IN_7017605Z GR Equity")</f>
        <v>0</v>
      </c>
      <c r="BA5">
        <f>BDP("IFCCN Equity Equity", "HOLDINGS_VALUE_IN_7017605Z GR Equity")</f>
        <v>0</v>
      </c>
      <c r="BB5">
        <f>BDP("SLF Equity", "HOLDINGS_VALUE_IN_7017605Z GR Equity")</f>
        <v>0</v>
      </c>
      <c r="BC5">
        <f>BDP("POW Equity", "HOLDINGS_VALUE_IN_7017605Z GR Equity")</f>
        <v>0</v>
      </c>
      <c r="BD5">
        <f>BDP("MFC Equity", "HOLDINGS_VALUE_IN_7017605Z GR Equity")</f>
        <v>0</v>
      </c>
      <c r="BE5">
        <f>BDP("BN Equity", "HOLDINGS_VALUE_IN_7017605Z GR Equity")</f>
        <v>0</v>
      </c>
      <c r="BF5">
        <f>BDP("FFH Equity", "HOLDINGS_VALUE_IN_7017605Z GR Equity")</f>
        <v>0</v>
      </c>
      <c r="BG5">
        <f>BDP("IFC Equity", "HOLDINGS_VALUE_IN_7017605Z GR Equity")</f>
        <v>0</v>
      </c>
      <c r="BH5">
        <f>BDP("OMERSCN Equity Equity", "HOLDINGS_VALUE_IN_7017605Z GR Equity")</f>
        <v>0</v>
      </c>
      <c r="BI5">
        <f>BDP("CPPIBCN Equity Equity", "HOLDINGS_VALUE_IN_7017605Z GR Equity")</f>
        <v>0</v>
      </c>
      <c r="BJ5">
        <f>BDP("HLTHONCN Equity Equity", "HOLDINGS_VALUE_IN_7017605Z GR Equity")</f>
        <v>0</v>
      </c>
    </row>
    <row r="6" spans="1:62">
      <c r="A6" t="s">
        <v>5</v>
      </c>
      <c r="B6">
        <f>BDH("7017605Z GR Equity", "GHG_SCOPE_1", "FY 2023")</f>
        <v>0</v>
      </c>
      <c r="C6">
        <f>BDH("7017605Z GR Equity", "GHG_SCOPE_2_LOCATION_BASED", "FY 2023")</f>
        <v>0</v>
      </c>
      <c r="D6">
        <f>BDH("7017605Z GR Equity", "GHG_SCOPE_3", "FY 2023")</f>
        <v>0</v>
      </c>
      <c r="E6">
        <f>BDH("7017605Z GR Equity", "SCOPE_3_PURCH_GOODS_SRVCS", "FY 2023")</f>
        <v>0</v>
      </c>
      <c r="F6">
        <f>BDH("7017605Z GR Equity", "SCOPE_3_CAPITAL_GOODS", "FY 2023")</f>
        <v>0</v>
      </c>
      <c r="G6">
        <f>BDH("7017605Z GR Equity", "SCOPE_3_FUEL_ENRG_RELATD_ACT", "FY 2023")</f>
        <v>0</v>
      </c>
      <c r="H6">
        <f>BDH("7017605Z GR Equity", "SCOPE_3_UPSTREAM_TRANS_DIST", "FY 2023")</f>
        <v>0</v>
      </c>
      <c r="I6">
        <f>BDH("7017605Z GR Equity", "SCOPE_3_WASTE_GENRTD_IN_OP", "FY 2023")</f>
        <v>0</v>
      </c>
      <c r="J6">
        <f>BDH("7017605Z GR Equity", "SCOPE_3_BUSINESS_TRVL_EMISSIONS", "FY 2023")</f>
        <v>0</v>
      </c>
      <c r="K6">
        <f>BDH("7017605Z GR Equity", "SCOPE_3_EMPLOYEE_COMMUTING", "FY 2023")</f>
        <v>0</v>
      </c>
      <c r="L6">
        <f>BDH("7017605Z GR Equity", "SCOPE_3_UPSTREAM_LEASED_ASSETS", "FY 2023")</f>
        <v>0</v>
      </c>
      <c r="M6">
        <f>BDH("7017605Z GR Equity", "SCOPE_3_DWNSTRM_TRANS_DIST", "FY 2023")</f>
        <v>0</v>
      </c>
      <c r="N6">
        <f>BDH("7017605Z GR Equity", "SCOPE_3_PRCSS_OF_SOLD_PRODS", "FY 2023")</f>
        <v>0</v>
      </c>
      <c r="O6">
        <f>BDH("7017605Z GR Equity", "SCOPE_3_USE_SOLD_PRODUCTS", "FY 2023")</f>
        <v>0</v>
      </c>
      <c r="P6">
        <f>BDH("7017605Z GR Equity", "SCOPE_3_EOL_TRTMNT_PRODS", "FY 2023")</f>
        <v>0</v>
      </c>
      <c r="Q6">
        <f>BDH("7017605Z GR Equity", "SCOPE_3_DWNSTRM_LEASE_ASSTS", "FY 2023")</f>
        <v>0</v>
      </c>
      <c r="R6">
        <f>BDH("7017605Z GR Equity", "SCOPE_3_FRANCHISES", "FY 2023")</f>
        <v>0</v>
      </c>
      <c r="S6">
        <f>BDH("7017605Z GR Equity", "SCOPE_3_INVESTMENTS", "FY 2023")</f>
        <v>0</v>
      </c>
      <c r="T6">
        <f>BDH("7017605Z GR Equity", "SCOPE_3_EMISSIONS_OTHER", "FY 2023")</f>
        <v>0</v>
      </c>
      <c r="U6">
        <f>BDH("7017605Z GR Equity", "ENTERPRISE_VALUE", "FY 2023")</f>
        <v>0</v>
      </c>
      <c r="V6">
        <f>BDH("7017605Z GR Equity", "IS_COMP_SALES", "FY 2023")</f>
        <v>0</v>
      </c>
      <c r="W6">
        <f>BDH("7017605Z GR Equity", "HISTORICAL_MARKET_CAP", "FY 2023")</f>
        <v>0</v>
      </c>
      <c r="X6">
        <f>BDP("7017605Z GR Equity", "NAME")</f>
        <v>0</v>
      </c>
      <c r="Y6">
        <f>BDH("7017605Z GR Equity", "IS_AVG_NUM_SH_FOR_EPS", "FY 2023")</f>
        <v>0</v>
      </c>
      <c r="Z6">
        <f>BDH("7017605Z GR Equity", "PX_LAST", "FY 2023")</f>
        <v>0</v>
      </c>
      <c r="AA6">
        <f>BDH("7017605Z GR Equity", "SHORT_AND_LONG_TERM_DEBT", "FY 2023")</f>
        <v>0</v>
      </c>
      <c r="AB6">
        <f>BDH("7017605Z GR Equity", "CASH_AND_MARKETABLE_SECURITIES", "FY 2023")</f>
        <v>0</v>
      </c>
      <c r="AC6">
        <f>BDH("7017605Z GR Equity", "BS_TOT_ASSET", "FY 2023")</f>
        <v>0</v>
      </c>
      <c r="AD6">
        <f>BDP("RYCN Equity Equity", "BANK_LOAN_TO_7017605Z GR Equity")</f>
        <v>0</v>
      </c>
      <c r="AE6">
        <f>BDP("BMOCN Equity Equity", "BANK_LOAN_TO_7017605Z GR Equity")</f>
        <v>0</v>
      </c>
      <c r="AF6">
        <f>BDP("TDCN Equity Equity", "BANK_LOAN_TO_7017605Z GR Equity")</f>
        <v>0</v>
      </c>
      <c r="AG6">
        <f>BDP("BNSCN Equity Equity", "BANK_LOAN_TO_7017605Z GR Equity")</f>
        <v>0</v>
      </c>
      <c r="AH6">
        <f>BDP("CMCN Equity Equity", "BANK_LOAN_TO_7017605Z GR Equity")</f>
        <v>0</v>
      </c>
      <c r="AI6">
        <f>BDP("NACN Equity Equity", "BANK_LOAN_TO_7017605Z GR Equity")</f>
        <v>0</v>
      </c>
      <c r="AJ6">
        <f>BDP("SLFCN Equity Equity", "BANK_LOAN_TO_7017605Z GR Equity")</f>
        <v>0</v>
      </c>
      <c r="AK6">
        <f>BDP("POWCN Equity Equity", "BANK_LOAN_TO_7017605Z GR Equity")</f>
        <v>0</v>
      </c>
      <c r="AL6">
        <f>BDP("MFCCN Equity Equity", "BANK_LOAN_TO_7017605Z GR Equity")</f>
        <v>0</v>
      </c>
      <c r="AM6">
        <f>BDP("BNCN Equity Equity", "BANK_LOAN_TO_7017605Z GR Equity")</f>
        <v>0</v>
      </c>
      <c r="AN6">
        <f>BDP("FFHCN Equity Equity", "BANK_LOAN_TO_7017605Z GR Equity")</f>
        <v>0</v>
      </c>
      <c r="AO6">
        <f>BDP("IFCCN Equity Equity", "BANK_LOAN_TO_7017605Z GR Equity")</f>
        <v>0</v>
      </c>
      <c r="AP6">
        <f>BDP("RYCN Equity Equity", "HOLDINGS_VALUE_IN_7017605Z GR Equity")</f>
        <v>0</v>
      </c>
      <c r="AQ6">
        <f>BDP("BMOCN Equity Equity", "HOLDINGS_VALUE_IN_7017605Z GR Equity")</f>
        <v>0</v>
      </c>
      <c r="AR6">
        <f>BDP("TDCN Equity Equity", "HOLDINGS_VALUE_IN_7017605Z GR Equity")</f>
        <v>0</v>
      </c>
      <c r="AS6">
        <f>BDP("BNSCN Equity Equity", "HOLDINGS_VALUE_IN_7017605Z GR Equity")</f>
        <v>0</v>
      </c>
      <c r="AT6">
        <f>BDP("CMCN Equity Equity", "HOLDINGS_VALUE_IN_7017605Z GR Equity")</f>
        <v>0</v>
      </c>
      <c r="AU6">
        <f>BDP("NACN Equity Equity", "HOLDINGS_VALUE_IN_7017605Z GR Equity")</f>
        <v>0</v>
      </c>
      <c r="AV6">
        <f>BDP("SLFCN Equity Equity", "HOLDINGS_VALUE_IN_7017605Z GR Equity")</f>
        <v>0</v>
      </c>
      <c r="AW6">
        <f>BDP("POWCN Equity Equity", "HOLDINGS_VALUE_IN_7017605Z GR Equity")</f>
        <v>0</v>
      </c>
      <c r="AX6">
        <f>BDP("MFCCN Equity Equity", "HOLDINGS_VALUE_IN_7017605Z GR Equity")</f>
        <v>0</v>
      </c>
      <c r="AY6">
        <f>BDP("BNCN Equity Equity", "HOLDINGS_VALUE_IN_7017605Z GR Equity")</f>
        <v>0</v>
      </c>
      <c r="AZ6">
        <f>BDP("FFHCN Equity Equity", "HOLDINGS_VALUE_IN_7017605Z GR Equity")</f>
        <v>0</v>
      </c>
      <c r="BA6">
        <f>BDP("IFCCN Equity Equity", "HOLDINGS_VALUE_IN_7017605Z GR Equity")</f>
        <v>0</v>
      </c>
      <c r="BB6">
        <f>BDP("SLF Equity", "HOLDINGS_VALUE_IN_7017605Z GR Equity")</f>
        <v>0</v>
      </c>
      <c r="BC6">
        <f>BDP("POW Equity", "HOLDINGS_VALUE_IN_7017605Z GR Equity")</f>
        <v>0</v>
      </c>
      <c r="BD6">
        <f>BDP("MFC Equity", "HOLDINGS_VALUE_IN_7017605Z GR Equity")</f>
        <v>0</v>
      </c>
      <c r="BE6">
        <f>BDP("BN Equity", "HOLDINGS_VALUE_IN_7017605Z GR Equity")</f>
        <v>0</v>
      </c>
      <c r="BF6">
        <f>BDP("FFH Equity", "HOLDINGS_VALUE_IN_7017605Z GR Equity")</f>
        <v>0</v>
      </c>
      <c r="BG6">
        <f>BDP("IFC Equity", "HOLDINGS_VALUE_IN_7017605Z GR Equity")</f>
        <v>0</v>
      </c>
      <c r="BH6">
        <f>BDP("OMERSCN Equity Equity", "HOLDINGS_VALUE_IN_7017605Z GR Equity")</f>
        <v>0</v>
      </c>
      <c r="BI6">
        <f>BDP("CPPIBCN Equity Equity", "HOLDINGS_VALUE_IN_7017605Z GR Equity")</f>
        <v>0</v>
      </c>
      <c r="BJ6">
        <f>BDP("HLTHONCN Equity Equity", "HOLDINGS_VALUE_IN_7017605Z GR Equity")</f>
        <v>0</v>
      </c>
    </row>
    <row r="7" spans="1:62">
      <c r="A7" t="s">
        <v>6</v>
      </c>
      <c r="B7">
        <f>BDH("7017605Z GR Equity", "GHG_SCOPE_1", "FY 2024")</f>
        <v>0</v>
      </c>
      <c r="C7">
        <f>BDH("7017605Z GR Equity", "GHG_SCOPE_2_LOCATION_BASED", "FY 2024")</f>
        <v>0</v>
      </c>
      <c r="D7">
        <f>BDH("7017605Z GR Equity", "GHG_SCOPE_3", "FY 2024")</f>
        <v>0</v>
      </c>
      <c r="E7">
        <f>BDH("7017605Z GR Equity", "SCOPE_3_PURCH_GOODS_SRVCS", "FY 2024")</f>
        <v>0</v>
      </c>
      <c r="F7">
        <f>BDH("7017605Z GR Equity", "SCOPE_3_CAPITAL_GOODS", "FY 2024")</f>
        <v>0</v>
      </c>
      <c r="G7">
        <f>BDH("7017605Z GR Equity", "SCOPE_3_FUEL_ENRG_RELATD_ACT", "FY 2024")</f>
        <v>0</v>
      </c>
      <c r="H7">
        <f>BDH("7017605Z GR Equity", "SCOPE_3_UPSTREAM_TRANS_DIST", "FY 2024")</f>
        <v>0</v>
      </c>
      <c r="I7">
        <f>BDH("7017605Z GR Equity", "SCOPE_3_WASTE_GENRTD_IN_OP", "FY 2024")</f>
        <v>0</v>
      </c>
      <c r="J7">
        <f>BDH("7017605Z GR Equity", "SCOPE_3_BUSINESS_TRVL_EMISSIONS", "FY 2024")</f>
        <v>0</v>
      </c>
      <c r="K7">
        <f>BDH("7017605Z GR Equity", "SCOPE_3_EMPLOYEE_COMMUTING", "FY 2024")</f>
        <v>0</v>
      </c>
      <c r="L7">
        <f>BDH("7017605Z GR Equity", "SCOPE_3_UPSTREAM_LEASED_ASSETS", "FY 2024")</f>
        <v>0</v>
      </c>
      <c r="M7">
        <f>BDH("7017605Z GR Equity", "SCOPE_3_DWNSTRM_TRANS_DIST", "FY 2024")</f>
        <v>0</v>
      </c>
      <c r="N7">
        <f>BDH("7017605Z GR Equity", "SCOPE_3_PRCSS_OF_SOLD_PRODS", "FY 2024")</f>
        <v>0</v>
      </c>
      <c r="O7">
        <f>BDH("7017605Z GR Equity", "SCOPE_3_USE_SOLD_PRODUCTS", "FY 2024")</f>
        <v>0</v>
      </c>
      <c r="P7">
        <f>BDH("7017605Z GR Equity", "SCOPE_3_EOL_TRTMNT_PRODS", "FY 2024")</f>
        <v>0</v>
      </c>
      <c r="Q7">
        <f>BDH("7017605Z GR Equity", "SCOPE_3_DWNSTRM_LEASE_ASSTS", "FY 2024")</f>
        <v>0</v>
      </c>
      <c r="R7">
        <f>BDH("7017605Z GR Equity", "SCOPE_3_FRANCHISES", "FY 2024")</f>
        <v>0</v>
      </c>
      <c r="S7">
        <f>BDH("7017605Z GR Equity", "SCOPE_3_INVESTMENTS", "FY 2024")</f>
        <v>0</v>
      </c>
      <c r="T7">
        <f>BDH("7017605Z GR Equity", "SCOPE_3_EMISSIONS_OTHER", "FY 2024")</f>
        <v>0</v>
      </c>
      <c r="U7">
        <f>BDH("7017605Z GR Equity", "ENTERPRISE_VALUE", "FY 2024")</f>
        <v>0</v>
      </c>
      <c r="V7">
        <f>BDH("7017605Z GR Equity", "IS_COMP_SALES", "FY 2024")</f>
        <v>0</v>
      </c>
      <c r="W7">
        <f>BDH("7017605Z GR Equity", "HISTORICAL_MARKET_CAP", "FY 2024")</f>
        <v>0</v>
      </c>
      <c r="X7">
        <f>BDP("7017605Z GR Equity", "NAME")</f>
        <v>0</v>
      </c>
      <c r="Y7">
        <f>BDH("7017605Z GR Equity", "IS_AVG_NUM_SH_FOR_EPS", "FY 2024")</f>
        <v>0</v>
      </c>
      <c r="Z7">
        <f>BDH("7017605Z GR Equity", "PX_LAST", "FY 2024")</f>
        <v>0</v>
      </c>
      <c r="AA7">
        <f>BDH("7017605Z GR Equity", "SHORT_AND_LONG_TERM_DEBT", "FY 2024")</f>
        <v>0</v>
      </c>
      <c r="AB7">
        <f>BDH("7017605Z GR Equity", "CASH_AND_MARKETABLE_SECURITIES", "FY 2024")</f>
        <v>0</v>
      </c>
      <c r="AC7">
        <f>BDH("7017605Z GR Equity", "BS_TOT_ASSET", "FY 2024")</f>
        <v>0</v>
      </c>
      <c r="AD7">
        <f>BDP("RYCN Equity Equity", "BANK_LOAN_TO_7017605Z GR Equity")</f>
        <v>0</v>
      </c>
      <c r="AE7">
        <f>BDP("BMOCN Equity Equity", "BANK_LOAN_TO_7017605Z GR Equity")</f>
        <v>0</v>
      </c>
      <c r="AF7">
        <f>BDP("TDCN Equity Equity", "BANK_LOAN_TO_7017605Z GR Equity")</f>
        <v>0</v>
      </c>
      <c r="AG7">
        <f>BDP("BNSCN Equity Equity", "BANK_LOAN_TO_7017605Z GR Equity")</f>
        <v>0</v>
      </c>
      <c r="AH7">
        <f>BDP("CMCN Equity Equity", "BANK_LOAN_TO_7017605Z GR Equity")</f>
        <v>0</v>
      </c>
      <c r="AI7">
        <f>BDP("NACN Equity Equity", "BANK_LOAN_TO_7017605Z GR Equity")</f>
        <v>0</v>
      </c>
      <c r="AJ7">
        <f>BDP("SLFCN Equity Equity", "BANK_LOAN_TO_7017605Z GR Equity")</f>
        <v>0</v>
      </c>
      <c r="AK7">
        <f>BDP("POWCN Equity Equity", "BANK_LOAN_TO_7017605Z GR Equity")</f>
        <v>0</v>
      </c>
      <c r="AL7">
        <f>BDP("MFCCN Equity Equity", "BANK_LOAN_TO_7017605Z GR Equity")</f>
        <v>0</v>
      </c>
      <c r="AM7">
        <f>BDP("BNCN Equity Equity", "BANK_LOAN_TO_7017605Z GR Equity")</f>
        <v>0</v>
      </c>
      <c r="AN7">
        <f>BDP("FFHCN Equity Equity", "BANK_LOAN_TO_7017605Z GR Equity")</f>
        <v>0</v>
      </c>
      <c r="AO7">
        <f>BDP("IFCCN Equity Equity", "BANK_LOAN_TO_7017605Z GR Equity")</f>
        <v>0</v>
      </c>
      <c r="AP7">
        <f>BDP("RYCN Equity Equity", "HOLDINGS_VALUE_IN_7017605Z GR Equity")</f>
        <v>0</v>
      </c>
      <c r="AQ7">
        <f>BDP("BMOCN Equity Equity", "HOLDINGS_VALUE_IN_7017605Z GR Equity")</f>
        <v>0</v>
      </c>
      <c r="AR7">
        <f>BDP("TDCN Equity Equity", "HOLDINGS_VALUE_IN_7017605Z GR Equity")</f>
        <v>0</v>
      </c>
      <c r="AS7">
        <f>BDP("BNSCN Equity Equity", "HOLDINGS_VALUE_IN_7017605Z GR Equity")</f>
        <v>0</v>
      </c>
      <c r="AT7">
        <f>BDP("CMCN Equity Equity", "HOLDINGS_VALUE_IN_7017605Z GR Equity")</f>
        <v>0</v>
      </c>
      <c r="AU7">
        <f>BDP("NACN Equity Equity", "HOLDINGS_VALUE_IN_7017605Z GR Equity")</f>
        <v>0</v>
      </c>
      <c r="AV7">
        <f>BDP("SLFCN Equity Equity", "HOLDINGS_VALUE_IN_7017605Z GR Equity")</f>
        <v>0</v>
      </c>
      <c r="AW7">
        <f>BDP("POWCN Equity Equity", "HOLDINGS_VALUE_IN_7017605Z GR Equity")</f>
        <v>0</v>
      </c>
      <c r="AX7">
        <f>BDP("MFCCN Equity Equity", "HOLDINGS_VALUE_IN_7017605Z GR Equity")</f>
        <v>0</v>
      </c>
      <c r="AY7">
        <f>BDP("BNCN Equity Equity", "HOLDINGS_VALUE_IN_7017605Z GR Equity")</f>
        <v>0</v>
      </c>
      <c r="AZ7">
        <f>BDP("FFHCN Equity Equity", "HOLDINGS_VALUE_IN_7017605Z GR Equity")</f>
        <v>0</v>
      </c>
      <c r="BA7">
        <f>BDP("IFCCN Equity Equity", "HOLDINGS_VALUE_IN_7017605Z GR Equity")</f>
        <v>0</v>
      </c>
      <c r="BB7">
        <f>BDP("SLF Equity", "HOLDINGS_VALUE_IN_7017605Z GR Equity")</f>
        <v>0</v>
      </c>
      <c r="BC7">
        <f>BDP("POW Equity", "HOLDINGS_VALUE_IN_7017605Z GR Equity")</f>
        <v>0</v>
      </c>
      <c r="BD7">
        <f>BDP("MFC Equity", "HOLDINGS_VALUE_IN_7017605Z GR Equity")</f>
        <v>0</v>
      </c>
      <c r="BE7">
        <f>BDP("BN Equity", "HOLDINGS_VALUE_IN_7017605Z GR Equity")</f>
        <v>0</v>
      </c>
      <c r="BF7">
        <f>BDP("FFH Equity", "HOLDINGS_VALUE_IN_7017605Z GR Equity")</f>
        <v>0</v>
      </c>
      <c r="BG7">
        <f>BDP("IFC Equity", "HOLDINGS_VALUE_IN_7017605Z GR Equity")</f>
        <v>0</v>
      </c>
      <c r="BH7">
        <f>BDP("OMERSCN Equity Equity", "HOLDINGS_VALUE_IN_7017605Z GR Equity")</f>
        <v>0</v>
      </c>
      <c r="BI7">
        <f>BDP("CPPIBCN Equity Equity", "HOLDINGS_VALUE_IN_7017605Z GR Equity")</f>
        <v>0</v>
      </c>
      <c r="BJ7">
        <f>BDP("HLTHONCN Equity Equity", "HOLDINGS_VALUE_IN_7017605Z GR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