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ine Lynch\Desktop\ABET INFORMATION FOR SCHOOL WORK\"/>
    </mc:Choice>
  </mc:AlternateContent>
  <xr:revisionPtr revIDLastSave="0" documentId="13_ncr:1_{CBE89C3E-2E89-48BB-9D81-78FCCF036F8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displayID">Gradebook!$U$11</definedName>
    <definedName name="_xlnm.Print_Area" localSheetId="0">Gradebook!$A$1:$S$32</definedName>
    <definedName name="_xlnm.Print_Area" localSheetId="2">Grades!$A$1:$J$56</definedName>
    <definedName name="_xlnm.Print_Area" localSheetId="1">Names!$A$1:$H$109</definedName>
    <definedName name="_xlnm.Print_Titles" localSheetId="0">Gradebook!$6:$10</definedName>
    <definedName name="valuevx">42.314159</definedName>
    <definedName name="vertex42_copyright" hidden="1">"© 2009-2014 Vertex42 LLC"</definedName>
    <definedName name="vertex42_id" hidden="1">"gradebook_percentage.xlsx"</definedName>
    <definedName name="vertex42_title" hidden="1">"Gradebook Template - Percentage System"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U11" i="1"/>
  <c r="R25" i="1" l="1"/>
  <c r="R26" i="1"/>
  <c r="R27" i="1"/>
  <c r="S27" i="1" s="1"/>
  <c r="R28" i="1"/>
  <c r="S28" i="1" s="1"/>
  <c r="R29" i="1"/>
  <c r="S29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S22" i="1" s="1"/>
  <c r="Q24" i="1"/>
  <c r="R24" i="1" s="1"/>
  <c r="A18" i="2"/>
  <c r="A21" i="2"/>
  <c r="Q23" i="1"/>
  <c r="R23" i="1" s="1"/>
  <c r="S23" i="1" s="1"/>
  <c r="Q25" i="1"/>
  <c r="A20" i="2"/>
  <c r="A14" i="2"/>
  <c r="A17" i="2"/>
  <c r="A23" i="2"/>
  <c r="A24" i="2"/>
  <c r="S25" i="1"/>
  <c r="S26" i="1"/>
  <c r="D30" i="1"/>
  <c r="D32" i="1" s="1"/>
  <c r="E30" i="1"/>
  <c r="E32" i="1" s="1"/>
  <c r="F30" i="1"/>
  <c r="F32" i="1" s="1"/>
  <c r="G30" i="1"/>
  <c r="G32" i="1" s="1"/>
  <c r="H30" i="1"/>
  <c r="H32" i="1" s="1"/>
  <c r="I30" i="1"/>
  <c r="I32" i="1" s="1"/>
  <c r="J30" i="1"/>
  <c r="J32" i="1" s="1"/>
  <c r="K30" i="1"/>
  <c r="K32" i="1" s="1"/>
  <c r="L30" i="1"/>
  <c r="L32" i="1" s="1"/>
  <c r="M30" i="1"/>
  <c r="M32" i="1" s="1"/>
  <c r="N30" i="1"/>
  <c r="N31" i="1" s="1"/>
  <c r="O30" i="1"/>
  <c r="O32" i="1" s="1"/>
  <c r="P30" i="1"/>
  <c r="P32" i="1" s="1"/>
  <c r="C30" i="1"/>
  <c r="C32" i="1" s="1"/>
  <c r="Q29" i="1"/>
  <c r="Q26" i="1"/>
  <c r="Q27" i="1"/>
  <c r="Q28" i="1"/>
  <c r="A15" i="2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I31" i="1" l="1"/>
  <c r="L31" i="1"/>
  <c r="P31" i="1"/>
  <c r="J31" i="1"/>
  <c r="E31" i="1"/>
  <c r="D31" i="1"/>
  <c r="C31" i="1"/>
  <c r="M31" i="1"/>
  <c r="F31" i="1"/>
  <c r="H31" i="1"/>
  <c r="N32" i="1"/>
  <c r="S24" i="1"/>
  <c r="S19" i="1"/>
  <c r="S15" i="1"/>
  <c r="S11" i="1"/>
  <c r="S18" i="1"/>
  <c r="S14" i="1"/>
  <c r="S21" i="1"/>
  <c r="S17" i="1"/>
  <c r="S13" i="1"/>
  <c r="S20" i="1"/>
  <c r="S16" i="1"/>
  <c r="S12" i="1"/>
  <c r="B53" i="2"/>
  <c r="B54" i="2"/>
  <c r="C13" i="2"/>
  <c r="C17" i="2"/>
  <c r="C21" i="2"/>
  <c r="C22" i="2"/>
  <c r="R30" i="1"/>
  <c r="B55" i="2"/>
  <c r="R31" i="1"/>
  <c r="B30" i="2" s="1"/>
  <c r="C14" i="2"/>
  <c r="C18" i="2"/>
  <c r="B56" i="2"/>
  <c r="C15" i="2"/>
  <c r="C19" i="2"/>
  <c r="C23" i="2"/>
  <c r="R32" i="1"/>
  <c r="B31" i="2" s="1"/>
  <c r="C12" i="2"/>
  <c r="C16" i="2"/>
  <c r="C20" i="2"/>
  <c r="C24" i="2"/>
  <c r="O31" i="1"/>
  <c r="K31" i="1"/>
  <c r="G31" i="1"/>
  <c r="S30" i="1" l="1"/>
  <c r="A28" i="2"/>
  <c r="B28" i="2" s="1"/>
  <c r="C25" i="2"/>
  <c r="D20" i="2" s="1"/>
  <c r="D22" i="2" l="1"/>
  <c r="D21" i="2"/>
  <c r="D14" i="2"/>
  <c r="D24" i="2"/>
  <c r="D12" i="2"/>
  <c r="D13" i="2"/>
  <c r="D23" i="2"/>
  <c r="D16" i="2"/>
  <c r="D17" i="2"/>
  <c r="D15" i="2"/>
  <c r="D19" i="2"/>
  <c r="D18" i="2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8" i="1" l="1"/>
  <c r="B27" i="1"/>
</calcChain>
</file>

<file path=xl/sharedStrings.xml><?xml version="1.0" encoding="utf-8"?>
<sst xmlns="http://schemas.openxmlformats.org/spreadsheetml/2006/main" count="137" uniqueCount="103">
  <si>
    <t>Gradebook</t>
  </si>
  <si>
    <t>Assignments</t>
  </si>
  <si>
    <t>Exam 1</t>
  </si>
  <si>
    <t>Final</t>
  </si>
  <si>
    <t>HW 5</t>
  </si>
  <si>
    <t>HW 6</t>
  </si>
  <si>
    <t>HW 7</t>
  </si>
  <si>
    <t>HW 8</t>
  </si>
  <si>
    <t>Total</t>
  </si>
  <si>
    <t>Jill</t>
  </si>
  <si>
    <t>Bob</t>
  </si>
  <si>
    <t>Sue</t>
  </si>
  <si>
    <t>Sally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</si>
  <si>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</si>
  <si>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</si>
  <si>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</si>
  <si>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</si>
  <si>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</si>
  <si>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</si>
  <si>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</si>
  <si>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</si>
  <si>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</si>
  <si>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</si>
  <si>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</si>
  <si>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</si>
  <si>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</si>
  <si>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</si>
  <si>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</si>
  <si>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</si>
  <si>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</si>
  <si>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</si>
  <si>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[Course Name]</t>
  </si>
  <si>
    <t>[Instructor]</t>
  </si>
  <si>
    <t>[Room/Time]</t>
  </si>
  <si>
    <t>The purpose of this worksheet is to allow you to assign an ID to each student so that</t>
  </si>
  <si>
    <t>Name</t>
  </si>
  <si>
    <t>ID</t>
  </si>
  <si>
    <t>Jon</t>
  </si>
  <si>
    <t>Ted</t>
  </si>
  <si>
    <t>is A&gt;=90, 80&lt;=B&lt;90, 70&lt;=C&lt;80, 60&lt;=D&lt;70, F&lt;60, with plus (+) and minus (-) used for the upper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</si>
  <si>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</si>
  <si>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</si>
  <si>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</si>
  <si>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</si>
  <si>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</si>
  <si>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</si>
  <si>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</si>
  <si>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</si>
  <si>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</si>
  <si>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</si>
  <si>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</si>
  <si>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</si>
  <si>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</si>
  <si>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</si>
  <si>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</si>
  <si>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</si>
  <si>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</si>
  <si>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</si>
  <si>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</si>
  <si>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</si>
  <si>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</si>
  <si>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Exam 2</t>
  </si>
  <si>
    <t>HW 9</t>
  </si>
  <si>
    <t>HW 10</t>
  </si>
  <si>
    <t>HW 11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</si>
  <si>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</si>
  <si>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</si>
  <si>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</si>
  <si>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</si>
  <si>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</si>
  <si>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</si>
  <si>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</si>
  <si>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</si>
  <si>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</si>
  <si>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</si>
  <si>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</si>
  <si>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</si>
  <si>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</si>
  <si>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</si>
  <si>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</si>
  <si>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</si>
  <si>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</si>
  <si>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</si>
  <si>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</si>
  <si>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</si>
  <si>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</si>
  <si>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</si>
  <si>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</si>
  <si>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Insert new columns here: ►</t>
  </si>
  <si>
    <t xml:space="preserve">◄ </t>
  </si>
  <si>
    <t>https://www.vertex42.com/ExcelTemplates/gradebook.html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</si>
  <si>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</si>
  <si>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</si>
  <si>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</si>
  <si>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english</t>
  </si>
  <si>
    <t>test</t>
  </si>
  <si>
    <t xml:space="preserve">assignment </t>
  </si>
  <si>
    <t xml:space="preserve">investigation </t>
  </si>
  <si>
    <t>oral</t>
  </si>
  <si>
    <t>project</t>
  </si>
  <si>
    <t>mathematical literacy</t>
  </si>
  <si>
    <t xml:space="preserve">Life orientation </t>
  </si>
  <si>
    <t>Natural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</si>
</sst>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2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sz val="10"/>
      <color theme="0" tint="-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5" fillId="0" borderId="0" xfId="0" applyFont="1" applyAlignment="1" applyProtection="1">
      <alignment vertical="top"/>
    </xf>
    <xf numFmtId="0" fontId="6" fillId="0" borderId="0" xfId="0" applyFont="1" applyProtection="1"/>
    <xf numFmtId="0" fontId="5" fillId="0" borderId="0" xfId="0" applyFont="1" applyProtection="1"/>
    <xf numFmtId="0" fontId="5" fillId="0" borderId="0" xfId="0" applyFont="1" applyBorder="1" applyProtection="1"/>
    <xf numFmtId="165" fontId="6" fillId="0" borderId="0" xfId="0" applyNumberFormat="1" applyFont="1" applyBorder="1" applyAlignment="1" applyProtection="1">
      <alignment horizontal="left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/>
    <xf numFmtId="0" fontId="10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 applyProtection="1"/>
    <xf numFmtId="0" fontId="10" fillId="0" borderId="0" xfId="0" applyFont="1" applyProtection="1"/>
    <xf numFmtId="0" fontId="6" fillId="0" borderId="0" xfId="0" applyFont="1" applyAlignment="1">
      <alignment horizontal="center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164" fontId="13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5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5" fillId="0" borderId="0" xfId="0" applyFont="1" applyAlignment="1" applyProtection="1">
      <alignment horizontal="right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right" vertical="center"/>
    </xf>
    <xf numFmtId="0" fontId="17" fillId="0" borderId="0" xfId="2" applyFont="1" applyAlignment="1" applyProtection="1"/>
    <xf numFmtId="0" fontId="10" fillId="0" borderId="0" xfId="0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19" fillId="0" borderId="0" xfId="0" applyFont="1" applyAlignment="1" applyProtection="1">
      <alignment horizontal="right"/>
    </xf>
    <xf numFmtId="0" fontId="18" fillId="0" borderId="0" xfId="0" applyFont="1"/>
    <xf numFmtId="0" fontId="5" fillId="0" borderId="0" xfId="0" applyFont="1"/>
    <xf numFmtId="0" fontId="5" fillId="0" borderId="0" xfId="0" applyFont="1" applyBorder="1" applyAlignment="1" applyProtection="1">
      <alignment horizontal="right"/>
    </xf>
    <xf numFmtId="0" fontId="21" fillId="0" borderId="0" xfId="0" applyFont="1" applyAlignment="1">
      <alignment horizontal="center"/>
    </xf>
    <xf numFmtId="0" fontId="5" fillId="0" borderId="4" xfId="0" applyFont="1" applyBorder="1"/>
    <xf numFmtId="0" fontId="22" fillId="0" borderId="5" xfId="0" applyFont="1" applyFill="1" applyBorder="1" applyAlignment="1">
      <alignment horizontal="left" vertical="center"/>
    </xf>
    <xf numFmtId="0" fontId="0" fillId="0" borderId="4" xfId="0" applyBorder="1"/>
    <xf numFmtId="0" fontId="23" fillId="0" borderId="6" xfId="0" applyFont="1" applyBorder="1" applyAlignment="1">
      <alignment horizontal="left" wrapText="1" indent="1"/>
    </xf>
    <xf numFmtId="0" fontId="12" fillId="0" borderId="4" xfId="0" applyFont="1" applyBorder="1"/>
    <xf numFmtId="0" fontId="17" fillId="0" borderId="4" xfId="2" applyBorder="1" applyAlignment="1" applyProtection="1">
      <alignment horizontal="left" wrapText="1"/>
    </xf>
    <xf numFmtId="0" fontId="23" fillId="0" borderId="4" xfId="0" applyFont="1" applyBorder="1" applyAlignment="1">
      <alignment horizontal="left" wrapText="1"/>
    </xf>
    <xf numFmtId="0" fontId="20" fillId="0" borderId="4" xfId="0" applyFont="1" applyBorder="1" applyAlignment="1">
      <alignment horizontal="left" wrapText="1"/>
    </xf>
    <xf numFmtId="0" fontId="23" fillId="0" borderId="4" xfId="0" applyFont="1" applyBorder="1" applyAlignment="1">
      <alignment horizontal="left"/>
    </xf>
    <xf numFmtId="0" fontId="3" fillId="0" borderId="0" xfId="1" applyNumberFormat="1" applyFont="1" applyFill="1" applyAlignment="1">
      <alignment horizontal="left"/>
    </xf>
    <xf numFmtId="0" fontId="26" fillId="0" borderId="0" xfId="0" applyFont="1" applyAlignment="1" applyProtection="1">
      <alignment vertical="top"/>
    </xf>
    <xf numFmtId="0" fontId="7" fillId="3" borderId="0" xfId="0" applyFont="1" applyFill="1" applyBorder="1" applyAlignment="1" applyProtection="1">
      <alignment horizontal="center" vertical="center"/>
    </xf>
    <xf numFmtId="0" fontId="5" fillId="0" borderId="7" xfId="0" applyFont="1" applyBorder="1" applyAlignment="1" applyProtection="1"/>
    <xf numFmtId="0" fontId="5" fillId="0" borderId="7" xfId="0" applyFont="1" applyBorder="1" applyAlignment="1" applyProtection="1">
      <alignment horizontal="center"/>
    </xf>
    <xf numFmtId="168" fontId="9" fillId="3" borderId="0" xfId="0" applyNumberFormat="1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9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7" fillId="0" borderId="0" xfId="0" applyFont="1"/>
    <xf numFmtId="0" fontId="29" fillId="0" borderId="0" xfId="0" applyFont="1"/>
    <xf numFmtId="0" fontId="30" fillId="0" borderId="0" xfId="0" applyFont="1"/>
    <xf numFmtId="0" fontId="8" fillId="3" borderId="0" xfId="0" applyFont="1" applyFill="1" applyBorder="1" applyAlignment="1" applyProtection="1">
      <alignment horizontal="left" indent="2"/>
    </xf>
    <xf numFmtId="0" fontId="8" fillId="3" borderId="0" xfId="0" applyFont="1" applyFill="1" applyBorder="1" applyAlignment="1" applyProtection="1"/>
    <xf numFmtId="168" fontId="5" fillId="3" borderId="0" xfId="3" applyNumberFormat="1" applyFont="1" applyFill="1" applyBorder="1" applyProtection="1"/>
    <xf numFmtId="0" fontId="5" fillId="3" borderId="0" xfId="0" applyFont="1" applyFill="1" applyAlignment="1" applyProtection="1">
      <alignment horizontal="center"/>
    </xf>
    <xf numFmtId="0" fontId="9" fillId="3" borderId="0" xfId="0" applyFont="1" applyFill="1" applyBorder="1" applyAlignment="1" applyProtection="1">
      <alignment horizontal="right" vertical="center"/>
    </xf>
    <xf numFmtId="168" fontId="15" fillId="4" borderId="0" xfId="3" applyNumberFormat="1" applyFont="1" applyFill="1" applyBorder="1" applyProtection="1"/>
    <xf numFmtId="167" fontId="5" fillId="4" borderId="0" xfId="0" applyNumberFormat="1" applyFont="1" applyFill="1" applyBorder="1" applyAlignment="1" applyProtection="1">
      <alignment horizontal="center"/>
    </xf>
    <xf numFmtId="168" fontId="5" fillId="4" borderId="0" xfId="3" applyNumberFormat="1" applyFont="1" applyFill="1" applyBorder="1" applyProtection="1"/>
    <xf numFmtId="0" fontId="5" fillId="4" borderId="0" xfId="0" applyFont="1" applyFill="1" applyAlignment="1" applyProtection="1">
      <alignment horizontal="center"/>
    </xf>
    <xf numFmtId="0" fontId="14" fillId="5" borderId="0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center"/>
    </xf>
    <xf numFmtId="169" fontId="5" fillId="5" borderId="7" xfId="0" applyNumberFormat="1" applyFont="1" applyFill="1" applyBorder="1" applyAlignment="1" applyProtection="1">
      <alignment horizontal="left"/>
    </xf>
    <xf numFmtId="168" fontId="15" fillId="0" borderId="7" xfId="3" applyNumberFormat="1" applyFont="1" applyBorder="1" applyAlignment="1" applyProtection="1">
      <alignment horizontal="right"/>
      <protection locked="0"/>
    </xf>
    <xf numFmtId="10" fontId="15" fillId="0" borderId="7" xfId="3" applyNumberFormat="1" applyFont="1" applyBorder="1" applyAlignment="1" applyProtection="1">
      <alignment horizontal="right"/>
      <protection locked="0"/>
    </xf>
    <xf numFmtId="166" fontId="6" fillId="0" borderId="9" xfId="0" applyNumberFormat="1" applyFont="1" applyFill="1" applyBorder="1" applyAlignment="1" applyProtection="1">
      <alignment horizontal="center" textRotation="90"/>
      <protection locked="0"/>
    </xf>
    <xf numFmtId="0" fontId="28" fillId="0" borderId="0" xfId="0" applyFont="1" applyAlignment="1" applyProtection="1">
      <alignment horizontal="right"/>
    </xf>
    <xf numFmtId="0" fontId="28" fillId="0" borderId="0" xfId="0" applyFont="1" applyProtection="1"/>
    <xf numFmtId="0" fontId="31" fillId="0" borderId="0" xfId="0" applyFont="1"/>
    <xf numFmtId="0" fontId="26" fillId="0" borderId="0" xfId="0" applyFont="1" applyAlignment="1" applyProtection="1">
      <alignment vertical="center"/>
    </xf>
    <xf numFmtId="0" fontId="24" fillId="0" borderId="4" xfId="2" applyFont="1" applyBorder="1" applyAlignment="1" applyProtection="1">
      <alignment horizontal="left" wrapText="1"/>
    </xf>
    <xf numFmtId="0" fontId="25" fillId="0" borderId="4" xfId="0" applyFont="1" applyBorder="1" applyAlignment="1">
      <alignment horizontal="left" wrapText="1"/>
    </xf>
    <xf numFmtId="0" fontId="9" fillId="3" borderId="0" xfId="0" applyFont="1" applyFill="1" applyBorder="1" applyAlignment="1" applyProtection="1">
      <alignment horizontal="center" vertic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9" fontId="0" fillId="5" borderId="7" xfId="0" applyNumberFormat="1" applyFont="1" applyFill="1" applyBorder="1" applyAlignment="1" applyProtection="1">
      <alignment horizontal="left"/>
    </xf>
  </cellXfs>
  <cellStyles count="4">
    <cellStyle name="Comma" xfId="1" builtinId="3"/>
    <cellStyle name="Hyperlink" xfId="2" builtinId="8" customBuiltin="1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5"/>
          <c:y val="1.9607918228853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451"/>
          <c:y val="5.8823754686560537E-2"/>
          <c:w val="0.85677301221977797"/>
          <c:h val="0.80784623102876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C-4F99-A7FB-FAD2277A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32416"/>
        <c:axId val="205933952"/>
      </c:barChart>
      <c:catAx>
        <c:axId val="2059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3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93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3020866447109088E-2"/>
              <c:y val="0.34117777718205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3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19</xdr:col>
          <xdr:colOff>247650</xdr:colOff>
          <xdr:row>23</xdr:row>
          <xdr:rowOff>133350</xdr:rowOff>
        </xdr:from>
        <xdr:to>
          <xdr:col>24</xdr:col>
          <xdr:colOff>210136</xdr:colOff>
          <xdr:row>38</xdr:row>
          <xdr:rowOff>57150</xdr:rowOff>
        </xdr:to>
        <xdr:pic>
          <xdr:nvPicPr>
            <xdr:cNvPr id="1042" name="Picture 18">
              <a:extLs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ades!A34:E49" spid="_x0000_s10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820275" y="4581525"/>
              <a:ext cx="2753311" cy="2352675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gradebook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gradebook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gradebook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32"/>
  <sheetViews>
    <sheetView showGridLines="0" tabSelected="1" topLeftCell="A18" workbookViewId="0">
      <selection activeCell="U7" sqref="U7"/>
    </sheetView>
  </sheetViews>
  <sheetFormatPr defaultRowHeight="12.75" x14ac:dyDescent="0.2"/>
  <cols>
    <col min="1" max="1" width="3.28515625" style="3" customWidth="1"/>
    <col min="2" max="2" width="15.7109375" style="3" customWidth="1"/>
    <col min="3" max="3" width="7" style="3" customWidth="1"/>
    <col min="4" max="4" width="8.5703125" style="3" customWidth="1"/>
    <col min="5" max="16" width="7" style="3" customWidth="1"/>
    <col min="17" max="17" width="8.42578125" style="3" customWidth="1"/>
    <col min="18" max="18" width="7.42578125" style="3" customWidth="1"/>
    <col min="19" max="19" width="9.140625" style="3"/>
    <col min="20" max="20" width="5.28515625" style="3" customWidth="1"/>
    <col min="21" max="16384" width="9.140625" style="3"/>
  </cols>
  <sheetData>
    <row r="1" spans="1:21" s="1" customFormat="1" ht="26.25" customHeight="1" x14ac:dyDescent="0.2">
      <c r="A1" s="82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1" ht="15" x14ac:dyDescent="0.25">
      <c r="A2" s="2"/>
      <c r="B2" s="12" t="s">
        <v>31</v>
      </c>
      <c r="F2" s="4"/>
    </row>
    <row r="3" spans="1:21" ht="14.25" x14ac:dyDescent="0.2">
      <c r="A3" s="2"/>
      <c r="B3" s="11" t="s">
        <v>32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ht="14.25" x14ac:dyDescent="0.2">
      <c r="A4" s="2"/>
      <c r="B4" s="11" t="s">
        <v>33</v>
      </c>
      <c r="F4" s="4"/>
      <c r="O4" s="79" t="s">
        <v>88</v>
      </c>
      <c r="P4" s="80" t="s">
        <v>89</v>
      </c>
    </row>
    <row r="5" spans="1:21" ht="17.25" customHeight="1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1" ht="21.75" customHeight="1" x14ac:dyDescent="0.25">
      <c r="B6" s="4"/>
      <c r="C6" s="64" t="s">
        <v>1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4"/>
    </row>
    <row r="7" spans="1:21" ht="42" customHeight="1" x14ac:dyDescent="0.2">
      <c r="A7" s="4"/>
      <c r="B7" s="4"/>
      <c r="C7" s="86" t="s">
        <v>94</v>
      </c>
      <c r="D7" s="86" t="s">
        <v>100</v>
      </c>
      <c r="E7" s="86" t="s">
        <v>101</v>
      </c>
      <c r="F7" s="86" t="s">
        <v>102</v>
      </c>
      <c r="G7" s="78" t="s">
        <v>2</v>
      </c>
      <c r="H7" s="78" t="s">
        <v>4</v>
      </c>
      <c r="I7" s="78" t="s">
        <v>5</v>
      </c>
      <c r="J7" s="78" t="s">
        <v>6</v>
      </c>
      <c r="K7" s="78" t="s">
        <v>7</v>
      </c>
      <c r="L7" s="78" t="s">
        <v>61</v>
      </c>
      <c r="M7" s="78" t="s">
        <v>62</v>
      </c>
      <c r="N7" s="78" t="s">
        <v>63</v>
      </c>
      <c r="O7" s="78" t="s">
        <v>64</v>
      </c>
      <c r="P7" s="78" t="s">
        <v>3</v>
      </c>
      <c r="Q7" s="4"/>
    </row>
    <row r="8" spans="1:21" x14ac:dyDescent="0.2">
      <c r="A8" s="4"/>
      <c r="B8" s="21" t="s">
        <v>47</v>
      </c>
      <c r="C8" s="14">
        <v>50</v>
      </c>
      <c r="D8" s="14">
        <v>60</v>
      </c>
      <c r="E8" s="14">
        <v>50</v>
      </c>
      <c r="F8" s="14">
        <v>50</v>
      </c>
      <c r="G8" s="14">
        <v>150</v>
      </c>
      <c r="H8" s="14">
        <v>50</v>
      </c>
      <c r="I8" s="14">
        <v>50</v>
      </c>
      <c r="J8" s="14">
        <v>50</v>
      </c>
      <c r="K8" s="14">
        <v>50</v>
      </c>
      <c r="L8" s="14">
        <v>150</v>
      </c>
      <c r="M8" s="14">
        <v>50</v>
      </c>
      <c r="N8" s="14">
        <v>50</v>
      </c>
      <c r="O8" s="14">
        <v>50</v>
      </c>
      <c r="P8" s="14">
        <v>250</v>
      </c>
      <c r="Q8" s="34" t="s">
        <v>82</v>
      </c>
      <c r="R8" s="77">
        <v>0</v>
      </c>
    </row>
    <row r="9" spans="1:21" ht="6" customHeight="1" x14ac:dyDescent="0.2"/>
    <row r="10" spans="1:21" ht="15" x14ac:dyDescent="0.25">
      <c r="A10" s="4"/>
      <c r="B10" s="12" t="s">
        <v>67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8" t="s">
        <v>8</v>
      </c>
      <c r="R10" s="8" t="s">
        <v>14</v>
      </c>
      <c r="S10" s="8" t="s">
        <v>20</v>
      </c>
    </row>
    <row r="11" spans="1:21" x14ac:dyDescent="0.2">
      <c r="A11" s="5">
        <f t="shared" ref="A11:A28" ca="1" si="0">OFFSET(A11,-1,0,1,1)+1</f>
        <v>1</v>
      </c>
      <c r="B11" s="87" t="s">
        <v>95</v>
      </c>
      <c r="C11" s="76">
        <v>0.9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0">
        <f t="shared" ref="Q11:Q29" si="1">IF(SUM(C11:P11)=0,"",SUMPRODUCT(C11:P11,$C$8:$P$8))</f>
        <v>45</v>
      </c>
      <c r="R11" s="71">
        <f t="shared" ref="R11:R29" si="2">IF(SUM(C11:P11)=0,"",$R$8+Q11/(SUMIF(C11:P11,"&lt;&gt;",$C$8:$P$8)-SUMIF(C11:P11,"=E",$C$8:$P$8)))</f>
        <v>0.9</v>
      </c>
      <c r="S11" s="72" t="str">
        <f>IF(R11="","",INDEX(Grades!$B$12:$B$24,MATCH(R11,Grades!$A$12:$A$24,1)))</f>
        <v>A-</v>
      </c>
      <c r="U11" s="81" t="e">
        <f>#REF!="Yes"</f>
        <v>#REF!</v>
      </c>
    </row>
    <row r="12" spans="1:21" x14ac:dyDescent="0.2">
      <c r="A12" s="5">
        <f t="shared" ca="1" si="0"/>
        <v>2</v>
      </c>
      <c r="B12" s="87" t="s">
        <v>96</v>
      </c>
      <c r="C12" s="76">
        <v>0.7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0">
        <f t="shared" si="1"/>
        <v>35</v>
      </c>
      <c r="R12" s="71">
        <f t="shared" si="2"/>
        <v>0.7</v>
      </c>
      <c r="S12" s="72" t="str">
        <f>IF(R12="","",INDEX(Grades!$B$12:$B$24,MATCH(R12,Grades!$A$12:$A$24,1)))</f>
        <v>C-</v>
      </c>
    </row>
    <row r="13" spans="1:21" x14ac:dyDescent="0.2">
      <c r="A13" s="5">
        <f t="shared" ca="1" si="0"/>
        <v>3</v>
      </c>
      <c r="B13" s="87" t="s">
        <v>97</v>
      </c>
      <c r="C13" s="76">
        <v>0.5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0">
        <f t="shared" si="1"/>
        <v>25</v>
      </c>
      <c r="R13" s="71">
        <f t="shared" si="2"/>
        <v>0.5</v>
      </c>
      <c r="S13" s="72" t="str">
        <f>IF(R13="","",INDEX(Grades!$B$12:$B$24,MATCH(R13,Grades!$A$12:$A$24,1)))</f>
        <v>F</v>
      </c>
    </row>
    <row r="14" spans="1:21" x14ac:dyDescent="0.2">
      <c r="A14" s="5">
        <f t="shared" ca="1" si="0"/>
        <v>4</v>
      </c>
      <c r="B14" s="87" t="s">
        <v>98</v>
      </c>
      <c r="C14" s="76">
        <v>0.6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0">
        <f t="shared" si="1"/>
        <v>30</v>
      </c>
      <c r="R14" s="71">
        <f t="shared" si="2"/>
        <v>0.6</v>
      </c>
      <c r="S14" s="72" t="str">
        <f>IF(R14="","",INDEX(Grades!$B$12:$B$24,MATCH(R14,Grades!$A$12:$A$24,1)))</f>
        <v>D-</v>
      </c>
    </row>
    <row r="15" spans="1:21" x14ac:dyDescent="0.2">
      <c r="A15" s="5">
        <f t="shared" ca="1" si="0"/>
        <v>5</v>
      </c>
      <c r="B15" s="87" t="s">
        <v>99</v>
      </c>
      <c r="C15" s="76">
        <v>0.56000000000000005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0">
        <f t="shared" si="1"/>
        <v>28.000000000000004</v>
      </c>
      <c r="R15" s="71">
        <f t="shared" si="2"/>
        <v>0.56000000000000005</v>
      </c>
      <c r="S15" s="72" t="str">
        <f>IF(R15="","",INDEX(Grades!$B$12:$B$24,MATCH(R15,Grades!$A$12:$A$24,1)))</f>
        <v>F</v>
      </c>
    </row>
    <row r="16" spans="1:21" x14ac:dyDescent="0.2">
      <c r="A16" s="5">
        <f t="shared" ca="1" si="0"/>
        <v>6</v>
      </c>
      <c r="B16" s="75" t="e">
        <f>IF(displayID,INDEX(Names!$C$10:$C$109,Gradebook!A16),INDEX(Names!$B$10:$B$109,Gradebook!A16))</f>
        <v>#REF!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0" t="str">
        <f t="shared" si="1"/>
        <v/>
      </c>
      <c r="R16" s="71" t="str">
        <f t="shared" si="2"/>
        <v/>
      </c>
      <c r="S16" s="72" t="str">
        <f>IF(R16="","",INDEX(Grades!$B$12:$B$24,MATCH(R16,Grades!$A$12:$A$24,1)))</f>
        <v/>
      </c>
    </row>
    <row r="17" spans="1:19" x14ac:dyDescent="0.2">
      <c r="A17" s="5">
        <f t="shared" ca="1" si="0"/>
        <v>7</v>
      </c>
      <c r="B17" s="75" t="e">
        <f>IF(displayID,INDEX(Names!$C$10:$C$109,Gradebook!A17),INDEX(Names!$B$10:$B$109,Gradebook!A17))</f>
        <v>#REF!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0" t="str">
        <f t="shared" si="1"/>
        <v/>
      </c>
      <c r="R17" s="71" t="str">
        <f t="shared" si="2"/>
        <v/>
      </c>
      <c r="S17" s="72" t="str">
        <f>IF(R17="","",INDEX(Grades!$B$12:$B$24,MATCH(R17,Grades!$A$12:$A$24,1)))</f>
        <v/>
      </c>
    </row>
    <row r="18" spans="1:19" x14ac:dyDescent="0.2">
      <c r="A18" s="5">
        <f t="shared" ca="1" si="0"/>
        <v>8</v>
      </c>
      <c r="B18" s="75" t="e">
        <f>IF(displayID,INDEX(Names!$C$10:$C$109,Gradebook!A18),INDEX(Names!$B$10:$B$109,Gradebook!A18))</f>
        <v>#REF!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0" t="str">
        <f t="shared" si="1"/>
        <v/>
      </c>
      <c r="R18" s="71" t="str">
        <f t="shared" si="2"/>
        <v/>
      </c>
      <c r="S18" s="72" t="str">
        <f>IF(R18="","",INDEX(Grades!$B$12:$B$24,MATCH(R18,Grades!$A$12:$A$24,1)))</f>
        <v/>
      </c>
    </row>
    <row r="19" spans="1:19" x14ac:dyDescent="0.2">
      <c r="A19" s="5">
        <f t="shared" ca="1" si="0"/>
        <v>9</v>
      </c>
      <c r="B19" s="75" t="e">
        <f>IF(displayID,INDEX(Names!$C$10:$C$109,Gradebook!A19),INDEX(Names!$B$10:$B$109,Gradebook!A19))</f>
        <v>#REF!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0" t="str">
        <f t="shared" si="1"/>
        <v/>
      </c>
      <c r="R19" s="71" t="str">
        <f t="shared" si="2"/>
        <v/>
      </c>
      <c r="S19" s="72" t="str">
        <f>IF(R19="","",INDEX(Grades!$B$12:$B$24,MATCH(R19,Grades!$A$12:$A$24,1)))</f>
        <v/>
      </c>
    </row>
    <row r="20" spans="1:19" x14ac:dyDescent="0.2">
      <c r="A20" s="5">
        <f t="shared" ca="1" si="0"/>
        <v>10</v>
      </c>
      <c r="B20" s="75" t="e">
        <f>IF(displayID,INDEX(Names!$C$10:$C$109,Gradebook!A20),INDEX(Names!$B$10:$B$109,Gradebook!A20))</f>
        <v>#REF!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0" t="str">
        <f t="shared" si="1"/>
        <v/>
      </c>
      <c r="R20" s="71" t="str">
        <f t="shared" si="2"/>
        <v/>
      </c>
      <c r="S20" s="72" t="str">
        <f>IF(R20="","",INDEX(Grades!$B$12:$B$24,MATCH(R20,Grades!$A$12:$A$24,1)))</f>
        <v/>
      </c>
    </row>
    <row r="21" spans="1:19" x14ac:dyDescent="0.2">
      <c r="A21" s="5">
        <f t="shared" ca="1" si="0"/>
        <v>11</v>
      </c>
      <c r="B21" s="75" t="e">
        <f>IF(displayID,INDEX(Names!$C$10:$C$109,Gradebook!A21),INDEX(Names!$B$10:$B$109,Gradebook!A21))</f>
        <v>#REF!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0" t="str">
        <f t="shared" si="1"/>
        <v/>
      </c>
      <c r="R21" s="71" t="str">
        <f t="shared" si="2"/>
        <v/>
      </c>
      <c r="S21" s="72" t="str">
        <f>IF(R21="","",INDEX(Grades!$B$12:$B$24,MATCH(R21,Grades!$A$12:$A$24,1)))</f>
        <v/>
      </c>
    </row>
    <row r="22" spans="1:19" x14ac:dyDescent="0.2">
      <c r="A22" s="5">
        <f t="shared" ca="1" si="0"/>
        <v>12</v>
      </c>
      <c r="B22" s="75" t="e">
        <f>IF(displayID,INDEX(Names!$C$10:$C$109,Gradebook!A22),INDEX(Names!$B$10:$B$109,Gradebook!A22))</f>
        <v>#REF!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0" t="str">
        <f t="shared" si="1"/>
        <v/>
      </c>
      <c r="R22" s="71" t="str">
        <f t="shared" si="2"/>
        <v/>
      </c>
      <c r="S22" s="72" t="str">
        <f>IF(R22="","",INDEX(Grades!$B$12:$B$24,MATCH(R22,Grades!$A$12:$A$24,1)))</f>
        <v/>
      </c>
    </row>
    <row r="23" spans="1:19" x14ac:dyDescent="0.2">
      <c r="A23" s="5">
        <f t="shared" ca="1" si="0"/>
        <v>13</v>
      </c>
      <c r="B23" s="75" t="e">
        <f>IF(displayID,INDEX(Names!$C$10:$C$109,Gradebook!A23),INDEX(Names!$B$10:$B$109,Gradebook!A23))</f>
        <v>#REF!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0" t="str">
        <f t="shared" si="1"/>
        <v/>
      </c>
      <c r="R23" s="71" t="str">
        <f t="shared" si="2"/>
        <v/>
      </c>
      <c r="S23" s="72" t="str">
        <f>IF(R23="","",INDEX(Grades!$B$12:$B$24,MATCH(R23,Grades!$A$12:$A$24,1)))</f>
        <v/>
      </c>
    </row>
    <row r="24" spans="1:19" x14ac:dyDescent="0.2">
      <c r="A24" s="5">
        <f t="shared" ca="1" si="0"/>
        <v>14</v>
      </c>
      <c r="B24" s="75" t="e">
        <f>IF(displayID,INDEX(Names!$C$10:$C$109,Gradebook!A24),INDEX(Names!$B$10:$B$109,Gradebook!A24))</f>
        <v>#REF!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0" t="str">
        <f t="shared" si="1"/>
        <v/>
      </c>
      <c r="R24" s="71" t="str">
        <f t="shared" si="2"/>
        <v/>
      </c>
      <c r="S24" s="72" t="str">
        <f>IF(R24="","",INDEX(Grades!$B$12:$B$24,MATCH(R24,Grades!$A$12:$A$24,1)))</f>
        <v/>
      </c>
    </row>
    <row r="25" spans="1:19" x14ac:dyDescent="0.2">
      <c r="A25" s="5">
        <f t="shared" ca="1" si="0"/>
        <v>15</v>
      </c>
      <c r="B25" s="75" t="e">
        <f>IF(displayID,INDEX(Names!$C$10:$C$109,Gradebook!A25),INDEX(Names!$B$10:$B$109,Gradebook!A25))</f>
        <v>#REF!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0" t="str">
        <f t="shared" si="1"/>
        <v/>
      </c>
      <c r="R25" s="71" t="str">
        <f t="shared" si="2"/>
        <v/>
      </c>
      <c r="S25" s="72" t="str">
        <f>IF(R25="","",INDEX(Grades!$B$12:$B$24,MATCH(R25,Grades!$A$12:$A$24,1)))</f>
        <v/>
      </c>
    </row>
    <row r="26" spans="1:19" x14ac:dyDescent="0.2">
      <c r="A26" s="5">
        <f t="shared" ca="1" si="0"/>
        <v>16</v>
      </c>
      <c r="B26" s="75" t="e">
        <f>IF(displayID,INDEX(Names!$C$10:$C$109,Gradebook!A26),INDEX(Names!$B$10:$B$109,Gradebook!A26))</f>
        <v>#REF!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0" t="str">
        <f t="shared" si="1"/>
        <v/>
      </c>
      <c r="R26" s="71" t="str">
        <f t="shared" si="2"/>
        <v/>
      </c>
      <c r="S26" s="72" t="str">
        <f>IF(R26="","",INDEX(Grades!$B$12:$B$24,MATCH(R26,Grades!$A$12:$A$24,1)))</f>
        <v/>
      </c>
    </row>
    <row r="27" spans="1:19" x14ac:dyDescent="0.2">
      <c r="A27" s="5">
        <f t="shared" ca="1" si="0"/>
        <v>17</v>
      </c>
      <c r="B27" s="75" t="e">
        <f>IF(displayID,INDEX(Names!$C$10:$C$109,Gradebook!A27),INDEX(Names!$B$10:$B$109,Gradebook!A27))</f>
        <v>#REF!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0" t="str">
        <f t="shared" si="1"/>
        <v/>
      </c>
      <c r="R27" s="71" t="str">
        <f t="shared" si="2"/>
        <v/>
      </c>
      <c r="S27" s="72" t="str">
        <f>IF(R27="","",INDEX(Grades!$B$12:$B$24,MATCH(R27,Grades!$A$12:$A$24,1)))</f>
        <v/>
      </c>
    </row>
    <row r="28" spans="1:19" x14ac:dyDescent="0.2">
      <c r="A28" s="5">
        <f t="shared" ca="1" si="0"/>
        <v>18</v>
      </c>
      <c r="B28" s="75" t="e">
        <f>IF(displayID,INDEX(Names!$C$10:$C$109,Gradebook!A28),INDEX(Names!$B$10:$B$109,Gradebook!A28))</f>
        <v>#REF!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0" t="str">
        <f t="shared" si="1"/>
        <v/>
      </c>
      <c r="R28" s="71" t="str">
        <f t="shared" si="2"/>
        <v/>
      </c>
      <c r="S28" s="72" t="str">
        <f>IF(R28="","",INDEX(Grades!$B$12:$B$24,MATCH(R28,Grades!$A$12:$A$24,1)))</f>
        <v/>
      </c>
    </row>
    <row r="29" spans="1:19" x14ac:dyDescent="0.2">
      <c r="A29" s="31" t="s">
        <v>81</v>
      </c>
      <c r="B29" s="7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0" t="str">
        <f t="shared" si="1"/>
        <v/>
      </c>
      <c r="R29" s="71" t="str">
        <f t="shared" si="2"/>
        <v/>
      </c>
      <c r="S29" s="72" t="str">
        <f>IF(R29="","",INDEX(Grades!$B$12:$B$24,MATCH(R29,Grades!$A$12:$A$24,1)))</f>
        <v/>
      </c>
    </row>
    <row r="30" spans="1:19" x14ac:dyDescent="0.2">
      <c r="B30" s="68" t="s">
        <v>13</v>
      </c>
      <c r="C30" s="69">
        <f>IF(SUM(C11:C29)=0,"",AVERAGE(C11:C29))</f>
        <v>0.65200000000000002</v>
      </c>
      <c r="D30" s="69" t="str">
        <f>IF(SUM(D11:D29)=0,"",AVERAGE(D11:D29))</f>
        <v/>
      </c>
      <c r="E30" s="69" t="str">
        <f>IF(SUM(E11:E29)=0,"",AVERAGE(E11:E29))</f>
        <v/>
      </c>
      <c r="F30" s="69" t="str">
        <f>IF(SUM(F11:F29)=0,"",AVERAGE(F11:F29))</f>
        <v/>
      </c>
      <c r="G30" s="69" t="str">
        <f>IF(SUM(G11:G29)=0,"",AVERAGE(G11:G29))</f>
        <v/>
      </c>
      <c r="H30" s="69" t="str">
        <f>IF(SUM(H11:H29)=0,"",AVERAGE(H11:H29))</f>
        <v/>
      </c>
      <c r="I30" s="69" t="str">
        <f>IF(SUM(I11:I29)=0,"",AVERAGE(I11:I29))</f>
        <v/>
      </c>
      <c r="J30" s="69" t="str">
        <f>IF(SUM(J11:J29)=0,"",AVERAGE(J11:J29))</f>
        <v/>
      </c>
      <c r="K30" s="69" t="str">
        <f>IF(SUM(K11:K29)=0,"",AVERAGE(K11:K29))</f>
        <v/>
      </c>
      <c r="L30" s="69" t="str">
        <f>IF(SUM(L11:L29)=0,"",AVERAGE(L11:L29))</f>
        <v/>
      </c>
      <c r="M30" s="69" t="str">
        <f>IF(SUM(M11:M29)=0,"",AVERAGE(M11:M29))</f>
        <v/>
      </c>
      <c r="N30" s="69" t="str">
        <f>IF(SUM(N11:N29)=0,"",AVERAGE(N11:N29))</f>
        <v/>
      </c>
      <c r="O30" s="69" t="str">
        <f>IF(SUM(O11:O29)=0,"",AVERAGE(O11:O29))</f>
        <v/>
      </c>
      <c r="P30" s="69" t="str">
        <f>IF(SUM(P11:P29)=0,"",AVERAGE(P11:P29))</f>
        <v/>
      </c>
      <c r="Q30" s="19" t="s">
        <v>68</v>
      </c>
      <c r="R30" s="66">
        <f>AVERAGE(R11:R29)</f>
        <v>0.65200000000000002</v>
      </c>
      <c r="S30" s="67" t="str">
        <f>IF(R30="","",INDEX(Grades!$B$12:$B$24,MATCH(R30,Grades!$A$12:$A$24,1)))</f>
        <v>D</v>
      </c>
    </row>
    <row r="31" spans="1:19" x14ac:dyDescent="0.2">
      <c r="B31" s="68" t="s">
        <v>65</v>
      </c>
      <c r="C31" s="69">
        <f>IF(OR(C8=0,C30=""),"",MEDIAN(C11:C29))</f>
        <v>0.6</v>
      </c>
      <c r="D31" s="69" t="str">
        <f>IF(OR(D8=0,D30=""),"",MEDIAN(D11:D29))</f>
        <v/>
      </c>
      <c r="E31" s="69" t="str">
        <f>IF(OR(E8=0,E30=""),"",MEDIAN(E11:E29))</f>
        <v/>
      </c>
      <c r="F31" s="69" t="str">
        <f>IF(OR(F8=0,F30=""),"",MEDIAN(F11:F29))</f>
        <v/>
      </c>
      <c r="G31" s="69" t="str">
        <f>IF(OR(G8=0,G30=""),"",MEDIAN(G11:G29))</f>
        <v/>
      </c>
      <c r="H31" s="69" t="str">
        <f>IF(OR(H8=0,H30=""),"",MEDIAN(H11:H29))</f>
        <v/>
      </c>
      <c r="I31" s="69" t="str">
        <f>IF(OR(I8=0,I30=""),"",MEDIAN(I11:I29))</f>
        <v/>
      </c>
      <c r="J31" s="69" t="str">
        <f>IF(OR(J8=0,J30=""),"",MEDIAN(J11:J29))</f>
        <v/>
      </c>
      <c r="K31" s="69" t="str">
        <f>IF(OR(K8=0,K30=""),"",MEDIAN(K11:K29))</f>
        <v/>
      </c>
      <c r="L31" s="69" t="str">
        <f>IF(OR(L8=0,L30=""),"",MEDIAN(L11:L29))</f>
        <v/>
      </c>
      <c r="M31" s="69" t="str">
        <f>IF(OR(M8=0,M30=""),"",MEDIAN(M11:M29))</f>
        <v/>
      </c>
      <c r="N31" s="69" t="str">
        <f>IF(OR(N8=0,N30=""),"",MEDIAN(N11:N29))</f>
        <v/>
      </c>
      <c r="O31" s="69" t="str">
        <f>IF(OR(O8=0,O30=""),"",MEDIAN(O11:O29))</f>
        <v/>
      </c>
      <c r="P31" s="69" t="str">
        <f>IF(OR(P8=0,P30=""),"",MEDIAN(P11:P29))</f>
        <v/>
      </c>
      <c r="Q31" s="19" t="s">
        <v>65</v>
      </c>
      <c r="R31" s="66">
        <f>MEDIAN(R11:R29)</f>
        <v>0.6</v>
      </c>
    </row>
    <row r="32" spans="1:19" x14ac:dyDescent="0.2">
      <c r="B32" s="68" t="s">
        <v>66</v>
      </c>
      <c r="C32" s="69">
        <f>IF(OR(C8=0,C30=""),"",STDEV(C11:C29))</f>
        <v>0.15658863304850704</v>
      </c>
      <c r="D32" s="69" t="str">
        <f>IF(OR(D8=0,D30=""),"",STDEV(D11:D29))</f>
        <v/>
      </c>
      <c r="E32" s="69" t="str">
        <f>IF(OR(E8=0,E30=""),"",STDEV(E11:E29))</f>
        <v/>
      </c>
      <c r="F32" s="69" t="str">
        <f>IF(OR(F8=0,F30=""),"",STDEV(F11:F29))</f>
        <v/>
      </c>
      <c r="G32" s="69" t="str">
        <f>IF(OR(G8=0,G30=""),"",STDEV(G11:G29))</f>
        <v/>
      </c>
      <c r="H32" s="69" t="str">
        <f>IF(OR(H8=0,H30=""),"",STDEV(H11:H29))</f>
        <v/>
      </c>
      <c r="I32" s="69" t="str">
        <f>IF(OR(I8=0,I30=""),"",STDEV(I11:I29))</f>
        <v/>
      </c>
      <c r="J32" s="69" t="str">
        <f>IF(OR(J8=0,J30=""),"",STDEV(J11:J29))</f>
        <v/>
      </c>
      <c r="K32" s="69" t="str">
        <f>IF(OR(K8=0,K30=""),"",STDEV(K11:K29))</f>
        <v/>
      </c>
      <c r="L32" s="69" t="str">
        <f>IF(OR(L8=0,L30=""),"",STDEV(L11:L29))</f>
        <v/>
      </c>
      <c r="M32" s="69" t="str">
        <f>IF(OR(M8=0,M30=""),"",STDEV(M11:M29))</f>
        <v/>
      </c>
      <c r="N32" s="69" t="str">
        <f>IF(OR(N8=0,N30=""),"",STDEV(N11:N29))</f>
        <v/>
      </c>
      <c r="O32" s="69" t="str">
        <f>IF(OR(O8=0,O30=""),"",STDEV(O11:O29))</f>
        <v/>
      </c>
      <c r="P32" s="69" t="str">
        <f>IF(OR(P8=0,P30=""),"",STDEV(P11:P29))</f>
        <v/>
      </c>
      <c r="Q32" s="19" t="s">
        <v>66</v>
      </c>
      <c r="R32" s="66">
        <f>STDEV(R11:R29)</f>
        <v>0.15658863304850704</v>
      </c>
      <c r="S32" s="31" t="s">
        <v>81</v>
      </c>
    </row>
  </sheetData>
  <phoneticPr fontId="2" type="noConversion"/>
  <printOptions horizontalCentered="1"/>
  <pageMargins left="0.25" right="0.25" top="0.25" bottom="0.25" header="0.5" footer="0.5"/>
  <pageSetup scale="96" fitToHeight="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9"/>
  <sheetViews>
    <sheetView showGridLines="0" workbookViewId="0">
      <selection activeCell="B10" sqref="B10"/>
    </sheetView>
  </sheetViews>
  <sheetFormatPr defaultRowHeight="12.75" x14ac:dyDescent="0.2"/>
  <cols>
    <col min="1" max="1" width="5" customWidth="1"/>
    <col min="2" max="2" width="20.85546875" customWidth="1"/>
    <col min="9" max="9" width="9.140625" hidden="1" customWidth="1"/>
    <col min="10" max="10" width="22.5703125" customWidth="1"/>
  </cols>
  <sheetData>
    <row r="1" spans="1:10" ht="23.25" x14ac:dyDescent="0.2">
      <c r="A1" s="46" t="s">
        <v>70</v>
      </c>
      <c r="J1" s="15"/>
    </row>
    <row r="2" spans="1:10" x14ac:dyDescent="0.2">
      <c r="A2" s="61" t="s">
        <v>34</v>
      </c>
      <c r="J2" s="45" t="s">
        <v>85</v>
      </c>
    </row>
    <row r="3" spans="1:10" x14ac:dyDescent="0.2">
      <c r="A3" s="61" t="s">
        <v>48</v>
      </c>
      <c r="J3" s="22" t="s">
        <v>69</v>
      </c>
    </row>
    <row r="4" spans="1:10" x14ac:dyDescent="0.2">
      <c r="A4" s="61" t="s">
        <v>49</v>
      </c>
    </row>
    <row r="5" spans="1:10" x14ac:dyDescent="0.2">
      <c r="A5" s="61" t="s">
        <v>50</v>
      </c>
    </row>
    <row r="6" spans="1:10" x14ac:dyDescent="0.2">
      <c r="A6" s="61" t="s">
        <v>51</v>
      </c>
    </row>
    <row r="7" spans="1:10" x14ac:dyDescent="0.2">
      <c r="A7" s="61" t="s">
        <v>52</v>
      </c>
    </row>
    <row r="8" spans="1:10" x14ac:dyDescent="0.2">
      <c r="A8" s="10"/>
    </row>
    <row r="9" spans="1:10" x14ac:dyDescent="0.2">
      <c r="B9" s="47" t="s">
        <v>35</v>
      </c>
      <c r="C9" s="47" t="s">
        <v>36</v>
      </c>
    </row>
    <row r="10" spans="1:10" x14ac:dyDescent="0.2">
      <c r="A10" s="13">
        <f t="shared" ref="A10:A41" ca="1" si="0">OFFSET(A10,-1,0,1,1)+1</f>
        <v>1</v>
      </c>
      <c r="B10" s="48" t="s">
        <v>10</v>
      </c>
      <c r="C10" s="49">
        <v>102</v>
      </c>
    </row>
    <row r="11" spans="1:10" x14ac:dyDescent="0.2">
      <c r="A11" s="13">
        <f t="shared" ca="1" si="0"/>
        <v>2</v>
      </c>
      <c r="B11" s="48" t="s">
        <v>12</v>
      </c>
      <c r="C11" s="49">
        <v>104</v>
      </c>
    </row>
    <row r="12" spans="1:10" x14ac:dyDescent="0.2">
      <c r="A12" s="13">
        <f t="shared" ca="1" si="0"/>
        <v>3</v>
      </c>
      <c r="B12" s="48" t="s">
        <v>11</v>
      </c>
      <c r="C12" s="49">
        <v>106</v>
      </c>
    </row>
    <row r="13" spans="1:10" x14ac:dyDescent="0.2">
      <c r="A13" s="13">
        <f t="shared" ca="1" si="0"/>
        <v>4</v>
      </c>
      <c r="B13" s="48" t="s">
        <v>9</v>
      </c>
      <c r="C13" s="49">
        <v>108</v>
      </c>
    </row>
    <row r="14" spans="1:10" x14ac:dyDescent="0.2">
      <c r="A14" s="13">
        <f t="shared" ca="1" si="0"/>
        <v>5</v>
      </c>
      <c r="B14" s="48" t="s">
        <v>37</v>
      </c>
      <c r="C14" s="49">
        <v>110</v>
      </c>
    </row>
    <row r="15" spans="1:10" x14ac:dyDescent="0.2">
      <c r="A15" s="13">
        <f t="shared" ca="1" si="0"/>
        <v>6</v>
      </c>
      <c r="B15" s="48" t="s">
        <v>38</v>
      </c>
      <c r="C15" s="49">
        <v>112</v>
      </c>
    </row>
    <row r="16" spans="1:10" x14ac:dyDescent="0.2">
      <c r="A16" s="13">
        <f t="shared" ca="1" si="0"/>
        <v>7</v>
      </c>
      <c r="B16" s="48"/>
      <c r="C16" s="49"/>
    </row>
    <row r="17" spans="1:3" x14ac:dyDescent="0.2">
      <c r="A17" s="13">
        <f t="shared" ca="1" si="0"/>
        <v>8</v>
      </c>
      <c r="B17" s="48"/>
      <c r="C17" s="49"/>
    </row>
    <row r="18" spans="1:3" x14ac:dyDescent="0.2">
      <c r="A18" s="13">
        <f t="shared" ca="1" si="0"/>
        <v>9</v>
      </c>
      <c r="B18" s="48"/>
      <c r="C18" s="49"/>
    </row>
    <row r="19" spans="1:3" x14ac:dyDescent="0.2">
      <c r="A19" s="13">
        <f t="shared" ca="1" si="0"/>
        <v>10</v>
      </c>
      <c r="B19" s="48"/>
      <c r="C19" s="49"/>
    </row>
    <row r="20" spans="1:3" x14ac:dyDescent="0.2">
      <c r="A20" s="13">
        <f t="shared" ca="1" si="0"/>
        <v>11</v>
      </c>
      <c r="B20" s="48"/>
      <c r="C20" s="49"/>
    </row>
    <row r="21" spans="1:3" x14ac:dyDescent="0.2">
      <c r="A21" s="13">
        <f t="shared" ca="1" si="0"/>
        <v>12</v>
      </c>
      <c r="B21" s="48"/>
      <c r="C21" s="49"/>
    </row>
    <row r="22" spans="1:3" x14ac:dyDescent="0.2">
      <c r="A22" s="13">
        <f t="shared" ca="1" si="0"/>
        <v>13</v>
      </c>
      <c r="B22" s="48"/>
      <c r="C22" s="49"/>
    </row>
    <row r="23" spans="1:3" x14ac:dyDescent="0.2">
      <c r="A23" s="13">
        <f t="shared" ca="1" si="0"/>
        <v>14</v>
      </c>
      <c r="B23" s="48"/>
      <c r="C23" s="49"/>
    </row>
    <row r="24" spans="1:3" x14ac:dyDescent="0.2">
      <c r="A24" s="13">
        <f t="shared" ca="1" si="0"/>
        <v>15</v>
      </c>
      <c r="B24" s="48"/>
      <c r="C24" s="49"/>
    </row>
    <row r="25" spans="1:3" x14ac:dyDescent="0.2">
      <c r="A25" s="13">
        <f t="shared" ca="1" si="0"/>
        <v>16</v>
      </c>
      <c r="B25" s="48"/>
      <c r="C25" s="49"/>
    </row>
    <row r="26" spans="1:3" x14ac:dyDescent="0.2">
      <c r="A26" s="13">
        <f t="shared" ca="1" si="0"/>
        <v>17</v>
      </c>
      <c r="B26" s="48"/>
      <c r="C26" s="49"/>
    </row>
    <row r="27" spans="1:3" x14ac:dyDescent="0.2">
      <c r="A27" s="13">
        <f t="shared" ca="1" si="0"/>
        <v>18</v>
      </c>
      <c r="B27" s="48"/>
      <c r="C27" s="49"/>
    </row>
    <row r="28" spans="1:3" x14ac:dyDescent="0.2">
      <c r="A28" s="13">
        <f t="shared" ca="1" si="0"/>
        <v>19</v>
      </c>
      <c r="B28" s="48"/>
      <c r="C28" s="49"/>
    </row>
    <row r="29" spans="1:3" x14ac:dyDescent="0.2">
      <c r="A29" s="13">
        <f t="shared" ca="1" si="0"/>
        <v>20</v>
      </c>
      <c r="B29" s="48"/>
      <c r="C29" s="49"/>
    </row>
    <row r="30" spans="1:3" x14ac:dyDescent="0.2">
      <c r="A30" s="13">
        <f t="shared" ca="1" si="0"/>
        <v>21</v>
      </c>
      <c r="B30" s="48"/>
      <c r="C30" s="49"/>
    </row>
    <row r="31" spans="1:3" x14ac:dyDescent="0.2">
      <c r="A31" s="13">
        <f t="shared" ca="1" si="0"/>
        <v>22</v>
      </c>
      <c r="B31" s="48"/>
      <c r="C31" s="49"/>
    </row>
    <row r="32" spans="1:3" x14ac:dyDescent="0.2">
      <c r="A32" s="13">
        <f t="shared" ca="1" si="0"/>
        <v>23</v>
      </c>
      <c r="B32" s="48"/>
      <c r="C32" s="49"/>
    </row>
    <row r="33" spans="1:3" x14ac:dyDescent="0.2">
      <c r="A33" s="13">
        <f t="shared" ca="1" si="0"/>
        <v>24</v>
      </c>
      <c r="B33" s="48"/>
      <c r="C33" s="49"/>
    </row>
    <row r="34" spans="1:3" x14ac:dyDescent="0.2">
      <c r="A34" s="13">
        <f t="shared" ca="1" si="0"/>
        <v>25</v>
      </c>
      <c r="B34" s="48"/>
      <c r="C34" s="49"/>
    </row>
    <row r="35" spans="1:3" x14ac:dyDescent="0.2">
      <c r="A35" s="13">
        <f t="shared" ca="1" si="0"/>
        <v>26</v>
      </c>
      <c r="B35" s="48"/>
      <c r="C35" s="49"/>
    </row>
    <row r="36" spans="1:3" x14ac:dyDescent="0.2">
      <c r="A36" s="13">
        <f t="shared" ca="1" si="0"/>
        <v>27</v>
      </c>
      <c r="B36" s="48"/>
      <c r="C36" s="49"/>
    </row>
    <row r="37" spans="1:3" x14ac:dyDescent="0.2">
      <c r="A37" s="13">
        <f t="shared" ca="1" si="0"/>
        <v>28</v>
      </c>
      <c r="B37" s="48"/>
      <c r="C37" s="49"/>
    </row>
    <row r="38" spans="1:3" x14ac:dyDescent="0.2">
      <c r="A38" s="13">
        <f t="shared" ca="1" si="0"/>
        <v>29</v>
      </c>
      <c r="B38" s="48"/>
      <c r="C38" s="49"/>
    </row>
    <row r="39" spans="1:3" x14ac:dyDescent="0.2">
      <c r="A39" s="13">
        <f t="shared" ca="1" si="0"/>
        <v>30</v>
      </c>
      <c r="B39" s="48"/>
      <c r="C39" s="49"/>
    </row>
    <row r="40" spans="1:3" x14ac:dyDescent="0.2">
      <c r="A40" s="13">
        <f t="shared" ca="1" si="0"/>
        <v>31</v>
      </c>
      <c r="B40" s="48"/>
      <c r="C40" s="49"/>
    </row>
    <row r="41" spans="1:3" x14ac:dyDescent="0.2">
      <c r="A41" s="13">
        <f t="shared" ca="1" si="0"/>
        <v>32</v>
      </c>
      <c r="B41" s="48"/>
      <c r="C41" s="49"/>
    </row>
    <row r="42" spans="1:3" x14ac:dyDescent="0.2">
      <c r="A42" s="13">
        <f t="shared" ref="A42:A73" ca="1" si="1">OFFSET(A42,-1,0,1,1)+1</f>
        <v>33</v>
      </c>
      <c r="B42" s="48"/>
      <c r="C42" s="49"/>
    </row>
    <row r="43" spans="1:3" x14ac:dyDescent="0.2">
      <c r="A43" s="13">
        <f t="shared" ca="1" si="1"/>
        <v>34</v>
      </c>
      <c r="B43" s="48"/>
      <c r="C43" s="49"/>
    </row>
    <row r="44" spans="1:3" x14ac:dyDescent="0.2">
      <c r="A44" s="13">
        <f t="shared" ca="1" si="1"/>
        <v>35</v>
      </c>
      <c r="B44" s="48"/>
      <c r="C44" s="49"/>
    </row>
    <row r="45" spans="1:3" x14ac:dyDescent="0.2">
      <c r="A45" s="13">
        <f t="shared" ca="1" si="1"/>
        <v>36</v>
      </c>
      <c r="B45" s="48"/>
      <c r="C45" s="49"/>
    </row>
    <row r="46" spans="1:3" x14ac:dyDescent="0.2">
      <c r="A46" s="13">
        <f t="shared" ca="1" si="1"/>
        <v>37</v>
      </c>
      <c r="B46" s="48"/>
      <c r="C46" s="49"/>
    </row>
    <row r="47" spans="1:3" x14ac:dyDescent="0.2">
      <c r="A47" s="13">
        <f t="shared" ca="1" si="1"/>
        <v>38</v>
      </c>
      <c r="B47" s="48"/>
      <c r="C47" s="49"/>
    </row>
    <row r="48" spans="1:3" x14ac:dyDescent="0.2">
      <c r="A48" s="13">
        <f t="shared" ca="1" si="1"/>
        <v>39</v>
      </c>
      <c r="B48" s="48"/>
      <c r="C48" s="49"/>
    </row>
    <row r="49" spans="1:3" x14ac:dyDescent="0.2">
      <c r="A49" s="13">
        <f t="shared" ca="1" si="1"/>
        <v>40</v>
      </c>
      <c r="B49" s="48"/>
      <c r="C49" s="49"/>
    </row>
    <row r="50" spans="1:3" x14ac:dyDescent="0.2">
      <c r="A50" s="13">
        <f t="shared" ca="1" si="1"/>
        <v>41</v>
      </c>
      <c r="B50" s="48"/>
      <c r="C50" s="49"/>
    </row>
    <row r="51" spans="1:3" x14ac:dyDescent="0.2">
      <c r="A51" s="13">
        <f t="shared" ca="1" si="1"/>
        <v>42</v>
      </c>
      <c r="B51" s="48"/>
      <c r="C51" s="49"/>
    </row>
    <row r="52" spans="1:3" x14ac:dyDescent="0.2">
      <c r="A52" s="13">
        <f t="shared" ca="1" si="1"/>
        <v>43</v>
      </c>
      <c r="B52" s="48"/>
      <c r="C52" s="49"/>
    </row>
    <row r="53" spans="1:3" x14ac:dyDescent="0.2">
      <c r="A53" s="13">
        <f t="shared" ca="1" si="1"/>
        <v>44</v>
      </c>
      <c r="B53" s="48"/>
      <c r="C53" s="49"/>
    </row>
    <row r="54" spans="1:3" x14ac:dyDescent="0.2">
      <c r="A54" s="13">
        <f t="shared" ca="1" si="1"/>
        <v>45</v>
      </c>
      <c r="B54" s="48"/>
      <c r="C54" s="49"/>
    </row>
    <row r="55" spans="1:3" x14ac:dyDescent="0.2">
      <c r="A55" s="13">
        <f t="shared" ca="1" si="1"/>
        <v>46</v>
      </c>
      <c r="B55" s="48"/>
      <c r="C55" s="49"/>
    </row>
    <row r="56" spans="1:3" x14ac:dyDescent="0.2">
      <c r="A56" s="13">
        <f t="shared" ca="1" si="1"/>
        <v>47</v>
      </c>
      <c r="B56" s="48"/>
      <c r="C56" s="49"/>
    </row>
    <row r="57" spans="1:3" x14ac:dyDescent="0.2">
      <c r="A57" s="13">
        <f t="shared" ca="1" si="1"/>
        <v>48</v>
      </c>
      <c r="B57" s="48"/>
      <c r="C57" s="49"/>
    </row>
    <row r="58" spans="1:3" x14ac:dyDescent="0.2">
      <c r="A58" s="13">
        <f t="shared" ca="1" si="1"/>
        <v>49</v>
      </c>
      <c r="B58" s="48"/>
      <c r="C58" s="49"/>
    </row>
    <row r="59" spans="1:3" x14ac:dyDescent="0.2">
      <c r="A59" s="13">
        <f t="shared" ca="1" si="1"/>
        <v>50</v>
      </c>
      <c r="B59" s="48"/>
      <c r="C59" s="49"/>
    </row>
    <row r="60" spans="1:3" x14ac:dyDescent="0.2">
      <c r="A60" s="13">
        <f t="shared" ca="1" si="1"/>
        <v>51</v>
      </c>
      <c r="B60" s="48"/>
      <c r="C60" s="49"/>
    </row>
    <row r="61" spans="1:3" x14ac:dyDescent="0.2">
      <c r="A61" s="13">
        <f t="shared" ca="1" si="1"/>
        <v>52</v>
      </c>
      <c r="B61" s="48"/>
      <c r="C61" s="49"/>
    </row>
    <row r="62" spans="1:3" x14ac:dyDescent="0.2">
      <c r="A62" s="13">
        <f t="shared" ca="1" si="1"/>
        <v>53</v>
      </c>
      <c r="B62" s="48"/>
      <c r="C62" s="49"/>
    </row>
    <row r="63" spans="1:3" x14ac:dyDescent="0.2">
      <c r="A63" s="13">
        <f t="shared" ca="1" si="1"/>
        <v>54</v>
      </c>
      <c r="B63" s="48"/>
      <c r="C63" s="49"/>
    </row>
    <row r="64" spans="1:3" x14ac:dyDescent="0.2">
      <c r="A64" s="13">
        <f t="shared" ca="1" si="1"/>
        <v>55</v>
      </c>
      <c r="B64" s="48"/>
      <c r="C64" s="49"/>
    </row>
    <row r="65" spans="1:3" x14ac:dyDescent="0.2">
      <c r="A65" s="13">
        <f t="shared" ca="1" si="1"/>
        <v>56</v>
      </c>
      <c r="B65" s="48"/>
      <c r="C65" s="49"/>
    </row>
    <row r="66" spans="1:3" x14ac:dyDescent="0.2">
      <c r="A66" s="13">
        <f t="shared" ca="1" si="1"/>
        <v>57</v>
      </c>
      <c r="B66" s="48"/>
      <c r="C66" s="49"/>
    </row>
    <row r="67" spans="1:3" x14ac:dyDescent="0.2">
      <c r="A67" s="13">
        <f t="shared" ca="1" si="1"/>
        <v>58</v>
      </c>
      <c r="B67" s="48"/>
      <c r="C67" s="49"/>
    </row>
    <row r="68" spans="1:3" x14ac:dyDescent="0.2">
      <c r="A68" s="13">
        <f t="shared" ca="1" si="1"/>
        <v>59</v>
      </c>
      <c r="B68" s="48"/>
      <c r="C68" s="49"/>
    </row>
    <row r="69" spans="1:3" x14ac:dyDescent="0.2">
      <c r="A69" s="13">
        <f t="shared" ca="1" si="1"/>
        <v>60</v>
      </c>
      <c r="B69" s="48"/>
      <c r="C69" s="49"/>
    </row>
    <row r="70" spans="1:3" x14ac:dyDescent="0.2">
      <c r="A70" s="13">
        <f t="shared" ca="1" si="1"/>
        <v>61</v>
      </c>
      <c r="B70" s="48"/>
      <c r="C70" s="49"/>
    </row>
    <row r="71" spans="1:3" x14ac:dyDescent="0.2">
      <c r="A71" s="13">
        <f t="shared" ca="1" si="1"/>
        <v>62</v>
      </c>
      <c r="B71" s="48"/>
      <c r="C71" s="49"/>
    </row>
    <row r="72" spans="1:3" x14ac:dyDescent="0.2">
      <c r="A72" s="13">
        <f t="shared" ca="1" si="1"/>
        <v>63</v>
      </c>
      <c r="B72" s="48"/>
      <c r="C72" s="49"/>
    </row>
    <row r="73" spans="1:3" x14ac:dyDescent="0.2">
      <c r="A73" s="13">
        <f t="shared" ca="1" si="1"/>
        <v>64</v>
      </c>
      <c r="B73" s="48"/>
      <c r="C73" s="49"/>
    </row>
    <row r="74" spans="1:3" x14ac:dyDescent="0.2">
      <c r="A74" s="13">
        <f t="shared" ref="A74:A109" ca="1" si="2">OFFSET(A74,-1,0,1,1)+1</f>
        <v>65</v>
      </c>
      <c r="B74" s="48"/>
      <c r="C74" s="49"/>
    </row>
    <row r="75" spans="1:3" x14ac:dyDescent="0.2">
      <c r="A75" s="13">
        <f t="shared" ca="1" si="2"/>
        <v>66</v>
      </c>
      <c r="B75" s="48"/>
      <c r="C75" s="49"/>
    </row>
    <row r="76" spans="1:3" x14ac:dyDescent="0.2">
      <c r="A76" s="13">
        <f t="shared" ca="1" si="2"/>
        <v>67</v>
      </c>
      <c r="B76" s="48"/>
      <c r="C76" s="49"/>
    </row>
    <row r="77" spans="1:3" x14ac:dyDescent="0.2">
      <c r="A77" s="13">
        <f t="shared" ca="1" si="2"/>
        <v>68</v>
      </c>
      <c r="B77" s="48"/>
      <c r="C77" s="49"/>
    </row>
    <row r="78" spans="1:3" x14ac:dyDescent="0.2">
      <c r="A78" s="13">
        <f t="shared" ca="1" si="2"/>
        <v>69</v>
      </c>
      <c r="B78" s="48"/>
      <c r="C78" s="49"/>
    </row>
    <row r="79" spans="1:3" x14ac:dyDescent="0.2">
      <c r="A79" s="13">
        <f t="shared" ca="1" si="2"/>
        <v>70</v>
      </c>
      <c r="B79" s="48"/>
      <c r="C79" s="49"/>
    </row>
    <row r="80" spans="1:3" x14ac:dyDescent="0.2">
      <c r="A80" s="13">
        <f t="shared" ca="1" si="2"/>
        <v>71</v>
      </c>
      <c r="B80" s="48"/>
      <c r="C80" s="49"/>
    </row>
    <row r="81" spans="1:3" x14ac:dyDescent="0.2">
      <c r="A81" s="13">
        <f t="shared" ca="1" si="2"/>
        <v>72</v>
      </c>
      <c r="B81" s="48"/>
      <c r="C81" s="49"/>
    </row>
    <row r="82" spans="1:3" x14ac:dyDescent="0.2">
      <c r="A82" s="13">
        <f t="shared" ca="1" si="2"/>
        <v>73</v>
      </c>
      <c r="B82" s="48"/>
      <c r="C82" s="49"/>
    </row>
    <row r="83" spans="1:3" x14ac:dyDescent="0.2">
      <c r="A83" s="13">
        <f t="shared" ca="1" si="2"/>
        <v>74</v>
      </c>
      <c r="B83" s="48"/>
      <c r="C83" s="49"/>
    </row>
    <row r="84" spans="1:3" x14ac:dyDescent="0.2">
      <c r="A84" s="13">
        <f t="shared" ca="1" si="2"/>
        <v>75</v>
      </c>
      <c r="B84" s="48"/>
      <c r="C84" s="49"/>
    </row>
    <row r="85" spans="1:3" x14ac:dyDescent="0.2">
      <c r="A85" s="13">
        <f t="shared" ca="1" si="2"/>
        <v>76</v>
      </c>
      <c r="B85" s="48"/>
      <c r="C85" s="49"/>
    </row>
    <row r="86" spans="1:3" x14ac:dyDescent="0.2">
      <c r="A86" s="13">
        <f t="shared" ca="1" si="2"/>
        <v>77</v>
      </c>
      <c r="B86" s="48"/>
      <c r="C86" s="49"/>
    </row>
    <row r="87" spans="1:3" x14ac:dyDescent="0.2">
      <c r="A87" s="13">
        <f t="shared" ca="1" si="2"/>
        <v>78</v>
      </c>
      <c r="B87" s="48"/>
      <c r="C87" s="49"/>
    </row>
    <row r="88" spans="1:3" x14ac:dyDescent="0.2">
      <c r="A88" s="13">
        <f t="shared" ca="1" si="2"/>
        <v>79</v>
      </c>
      <c r="B88" s="48"/>
      <c r="C88" s="49"/>
    </row>
    <row r="89" spans="1:3" x14ac:dyDescent="0.2">
      <c r="A89" s="13">
        <f t="shared" ca="1" si="2"/>
        <v>80</v>
      </c>
      <c r="B89" s="48"/>
      <c r="C89" s="49"/>
    </row>
    <row r="90" spans="1:3" x14ac:dyDescent="0.2">
      <c r="A90" s="13">
        <f t="shared" ca="1" si="2"/>
        <v>81</v>
      </c>
      <c r="B90" s="48"/>
      <c r="C90" s="49"/>
    </row>
    <row r="91" spans="1:3" x14ac:dyDescent="0.2">
      <c r="A91" s="13">
        <f t="shared" ca="1" si="2"/>
        <v>82</v>
      </c>
      <c r="B91" s="48"/>
      <c r="C91" s="49"/>
    </row>
    <row r="92" spans="1:3" x14ac:dyDescent="0.2">
      <c r="A92" s="13">
        <f t="shared" ca="1" si="2"/>
        <v>83</v>
      </c>
      <c r="B92" s="48"/>
      <c r="C92" s="49"/>
    </row>
    <row r="93" spans="1:3" x14ac:dyDescent="0.2">
      <c r="A93" s="13">
        <f t="shared" ca="1" si="2"/>
        <v>84</v>
      </c>
      <c r="B93" s="48"/>
      <c r="C93" s="49"/>
    </row>
    <row r="94" spans="1:3" x14ac:dyDescent="0.2">
      <c r="A94" s="13">
        <f t="shared" ca="1" si="2"/>
        <v>85</v>
      </c>
      <c r="B94" s="48"/>
      <c r="C94" s="49"/>
    </row>
    <row r="95" spans="1:3" x14ac:dyDescent="0.2">
      <c r="A95" s="13">
        <f t="shared" ca="1" si="2"/>
        <v>86</v>
      </c>
      <c r="B95" s="48"/>
      <c r="C95" s="49"/>
    </row>
    <row r="96" spans="1:3" x14ac:dyDescent="0.2">
      <c r="A96" s="13">
        <f t="shared" ca="1" si="2"/>
        <v>87</v>
      </c>
      <c r="B96" s="48"/>
      <c r="C96" s="49"/>
    </row>
    <row r="97" spans="1:3" x14ac:dyDescent="0.2">
      <c r="A97" s="13">
        <f t="shared" ca="1" si="2"/>
        <v>88</v>
      </c>
      <c r="B97" s="48"/>
      <c r="C97" s="49"/>
    </row>
    <row r="98" spans="1:3" x14ac:dyDescent="0.2">
      <c r="A98" s="13">
        <f t="shared" ca="1" si="2"/>
        <v>89</v>
      </c>
      <c r="B98" s="48"/>
      <c r="C98" s="49"/>
    </row>
    <row r="99" spans="1:3" x14ac:dyDescent="0.2">
      <c r="A99" s="13">
        <f t="shared" ca="1" si="2"/>
        <v>90</v>
      </c>
      <c r="B99" s="48"/>
      <c r="C99" s="49"/>
    </row>
    <row r="100" spans="1:3" x14ac:dyDescent="0.2">
      <c r="A100" s="13">
        <f t="shared" ca="1" si="2"/>
        <v>91</v>
      </c>
      <c r="B100" s="48"/>
      <c r="C100" s="49"/>
    </row>
    <row r="101" spans="1:3" x14ac:dyDescent="0.2">
      <c r="A101" s="13">
        <f t="shared" ca="1" si="2"/>
        <v>92</v>
      </c>
      <c r="B101" s="48"/>
      <c r="C101" s="49"/>
    </row>
    <row r="102" spans="1:3" x14ac:dyDescent="0.2">
      <c r="A102" s="13">
        <f t="shared" ca="1" si="2"/>
        <v>93</v>
      </c>
      <c r="B102" s="48"/>
      <c r="C102" s="49"/>
    </row>
    <row r="103" spans="1:3" x14ac:dyDescent="0.2">
      <c r="A103" s="13">
        <f t="shared" ca="1" si="2"/>
        <v>94</v>
      </c>
      <c r="B103" s="48"/>
      <c r="C103" s="49"/>
    </row>
    <row r="104" spans="1:3" x14ac:dyDescent="0.2">
      <c r="A104" s="13">
        <f t="shared" ca="1" si="2"/>
        <v>95</v>
      </c>
      <c r="B104" s="48"/>
      <c r="C104" s="49"/>
    </row>
    <row r="105" spans="1:3" x14ac:dyDescent="0.2">
      <c r="A105" s="13">
        <f t="shared" ca="1" si="2"/>
        <v>96</v>
      </c>
      <c r="B105" s="48"/>
      <c r="C105" s="49"/>
    </row>
    <row r="106" spans="1:3" x14ac:dyDescent="0.2">
      <c r="A106" s="13">
        <f t="shared" ca="1" si="2"/>
        <v>97</v>
      </c>
      <c r="B106" s="48"/>
      <c r="C106" s="49"/>
    </row>
    <row r="107" spans="1:3" x14ac:dyDescent="0.2">
      <c r="A107" s="13">
        <f t="shared" ca="1" si="2"/>
        <v>98</v>
      </c>
      <c r="B107" s="48"/>
      <c r="C107" s="49"/>
    </row>
    <row r="108" spans="1:3" x14ac:dyDescent="0.2">
      <c r="A108" s="13">
        <f t="shared" ca="1" si="2"/>
        <v>99</v>
      </c>
      <c r="B108" s="48"/>
      <c r="C108" s="49"/>
    </row>
    <row r="109" spans="1:3" x14ac:dyDescent="0.2">
      <c r="A109" s="13">
        <f t="shared" ca="1" si="2"/>
        <v>100</v>
      </c>
      <c r="B109" s="48"/>
      <c r="C109" s="49"/>
    </row>
  </sheetData>
  <phoneticPr fontId="6" type="noConversion"/>
  <hyperlinks>
    <hyperlink ref="J3" r:id="rId1" display="https://www.vertex42.com/ExcelTemplates/gradebook.html" xr:uid="{00000000-0004-0000-0100-000000000000}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56"/>
  <sheetViews>
    <sheetView showGridLines="0" workbookViewId="0">
      <selection activeCell="A12" sqref="A12"/>
    </sheetView>
  </sheetViews>
  <sheetFormatPr defaultRowHeight="12.75" x14ac:dyDescent="0.2"/>
  <cols>
    <col min="1" max="3" width="9.7109375" customWidth="1"/>
    <col min="4" max="4" width="7.7109375" customWidth="1"/>
    <col min="12" max="12" width="23.140625" customWidth="1"/>
  </cols>
  <sheetData>
    <row r="1" spans="1:12" ht="23.25" x14ac:dyDescent="0.2">
      <c r="A1" s="46" t="s">
        <v>53</v>
      </c>
      <c r="L1" s="15"/>
    </row>
    <row r="2" spans="1:12" x14ac:dyDescent="0.2">
      <c r="A2" s="61" t="s">
        <v>55</v>
      </c>
      <c r="L2" s="45" t="s">
        <v>85</v>
      </c>
    </row>
    <row r="3" spans="1:12" x14ac:dyDescent="0.2">
      <c r="A3" s="61" t="s">
        <v>39</v>
      </c>
      <c r="L3" s="22" t="s">
        <v>69</v>
      </c>
    </row>
    <row r="4" spans="1:12" x14ac:dyDescent="0.2">
      <c r="A4" s="61" t="s">
        <v>56</v>
      </c>
    </row>
    <row r="5" spans="1:12" x14ac:dyDescent="0.2">
      <c r="A5" s="61" t="s">
        <v>57</v>
      </c>
    </row>
    <row r="6" spans="1:12" x14ac:dyDescent="0.2">
      <c r="A6" s="61" t="s">
        <v>58</v>
      </c>
    </row>
    <row r="7" spans="1:12" x14ac:dyDescent="0.2">
      <c r="A7" s="61" t="s">
        <v>59</v>
      </c>
    </row>
    <row r="8" spans="1:12" x14ac:dyDescent="0.2">
      <c r="A8" s="61" t="s">
        <v>60</v>
      </c>
    </row>
    <row r="9" spans="1:12" x14ac:dyDescent="0.2">
      <c r="A9" s="10"/>
    </row>
    <row r="10" spans="1:12" ht="15" x14ac:dyDescent="0.25">
      <c r="A10" s="23" t="s">
        <v>53</v>
      </c>
    </row>
    <row r="11" spans="1:12" x14ac:dyDescent="0.2">
      <c r="A11" s="50" t="s">
        <v>79</v>
      </c>
      <c r="B11" s="51" t="s">
        <v>20</v>
      </c>
      <c r="C11" s="85" t="s">
        <v>30</v>
      </c>
      <c r="D11" s="85"/>
    </row>
    <row r="12" spans="1:12" x14ac:dyDescent="0.2">
      <c r="A12" s="56">
        <v>0</v>
      </c>
      <c r="B12" s="57" t="s">
        <v>28</v>
      </c>
      <c r="C12" s="9">
        <f ca="1">COUNTIF(Gradebook!$R$11:$R$29,"&gt;="&amp;A12)-COUNTIF(Gradebook!$R$11:$R$29,"&gt;="&amp;OFFSET(A12,1,0,1,1))</f>
        <v>2</v>
      </c>
      <c r="D12" s="16">
        <f ca="1">C12/$C$25</f>
        <v>0.4</v>
      </c>
    </row>
    <row r="13" spans="1:12" x14ac:dyDescent="0.2">
      <c r="A13" s="58">
        <v>0.6</v>
      </c>
      <c r="B13" s="59" t="s">
        <v>27</v>
      </c>
      <c r="C13" s="9">
        <f ca="1">COUNTIF(Gradebook!$R$11:$R$29,"&gt;="&amp;A13)-COUNTIF(Gradebook!$R$11:$R$29,"&gt;="&amp;OFFSET(A13,1,0,1,1))</f>
        <v>1</v>
      </c>
      <c r="D13" s="16">
        <f t="shared" ref="D13:D24" ca="1" si="0">C13/$C$25</f>
        <v>0.2</v>
      </c>
    </row>
    <row r="14" spans="1:12" x14ac:dyDescent="0.2">
      <c r="A14" s="56">
        <f>3*(A16-A13)/10+A13</f>
        <v>0.63</v>
      </c>
      <c r="B14" s="59" t="s">
        <v>26</v>
      </c>
      <c r="C14" s="9">
        <f ca="1">COUNTIF(Gradebook!$R$11:$R$29,"&gt;="&amp;A14)-COUNTIF(Gradebook!$R$11:$R$29,"&gt;="&amp;OFFSET(A14,1,0,1,1))</f>
        <v>0</v>
      </c>
      <c r="D14" s="16">
        <f t="shared" ca="1" si="0"/>
        <v>0</v>
      </c>
    </row>
    <row r="15" spans="1:12" x14ac:dyDescent="0.2">
      <c r="A15" s="56">
        <f>6*(A16-A13)/10+A13</f>
        <v>0.65999999999999992</v>
      </c>
      <c r="B15" s="59" t="s">
        <v>25</v>
      </c>
      <c r="C15" s="9">
        <f ca="1">COUNTIF(Gradebook!$R$11:$R$29,"&gt;="&amp;A15)-COUNTIF(Gradebook!$R$11:$R$29,"&gt;="&amp;OFFSET(A15,1,0,1,1))</f>
        <v>0</v>
      </c>
      <c r="D15" s="16">
        <f t="shared" ca="1" si="0"/>
        <v>0</v>
      </c>
    </row>
    <row r="16" spans="1:12" x14ac:dyDescent="0.2">
      <c r="A16" s="58">
        <v>0.7</v>
      </c>
      <c r="B16" s="59" t="s">
        <v>24</v>
      </c>
      <c r="C16" s="9">
        <f ca="1">COUNTIF(Gradebook!$R$11:$R$29,"&gt;="&amp;A16)-COUNTIF(Gradebook!$R$11:$R$29,"&gt;="&amp;OFFSET(A16,1,0,1,1))</f>
        <v>1</v>
      </c>
      <c r="D16" s="16">
        <f t="shared" ca="1" si="0"/>
        <v>0.2</v>
      </c>
      <c r="G16" s="32" t="s">
        <v>81</v>
      </c>
    </row>
    <row r="17" spans="1:4" x14ac:dyDescent="0.2">
      <c r="A17" s="56">
        <f>3*(A19-A16)/10+A16</f>
        <v>0.73</v>
      </c>
      <c r="B17" s="59" t="s">
        <v>23</v>
      </c>
      <c r="C17" s="9">
        <f ca="1">COUNTIF(Gradebook!$R$11:$R$29,"&gt;="&amp;A17)-COUNTIF(Gradebook!$R$11:$R$29,"&gt;="&amp;OFFSET(A17,1,0,1,1))</f>
        <v>0</v>
      </c>
      <c r="D17" s="16">
        <f t="shared" ca="1" si="0"/>
        <v>0</v>
      </c>
    </row>
    <row r="18" spans="1:4" x14ac:dyDescent="0.2">
      <c r="A18" s="56">
        <f>6*(A19-A16)/10+A16</f>
        <v>0.76</v>
      </c>
      <c r="B18" s="59" t="s">
        <v>22</v>
      </c>
      <c r="C18" s="9">
        <f ca="1">COUNTIF(Gradebook!$R$11:$R$29,"&gt;="&amp;A18)-COUNTIF(Gradebook!$R$11:$R$29,"&gt;="&amp;OFFSET(A18,1,0,1,1))</f>
        <v>0</v>
      </c>
      <c r="D18" s="16">
        <f t="shared" ca="1" si="0"/>
        <v>0</v>
      </c>
    </row>
    <row r="19" spans="1:4" x14ac:dyDescent="0.2">
      <c r="A19" s="58">
        <v>0.8</v>
      </c>
      <c r="B19" s="59" t="s">
        <v>21</v>
      </c>
      <c r="C19" s="9">
        <f ca="1">COUNTIF(Gradebook!$R$11:$R$29,"&gt;="&amp;A19)-COUNTIF(Gradebook!$R$11:$R$29,"&gt;="&amp;OFFSET(A19,1,0,1,1))</f>
        <v>0</v>
      </c>
      <c r="D19" s="16">
        <f t="shared" ca="1" si="0"/>
        <v>0</v>
      </c>
    </row>
    <row r="20" spans="1:4" x14ac:dyDescent="0.2">
      <c r="A20" s="56">
        <f>3*(A22-A19)/10+A19</f>
        <v>0.83000000000000007</v>
      </c>
      <c r="B20" s="59" t="s">
        <v>19</v>
      </c>
      <c r="C20" s="9">
        <f ca="1">COUNTIF(Gradebook!$R$11:$R$29,"&gt;="&amp;A20)-COUNTIF(Gradebook!$R$11:$R$29,"&gt;="&amp;OFFSET(A20,1,0,1,1))</f>
        <v>0</v>
      </c>
      <c r="D20" s="16">
        <f t="shared" ca="1" si="0"/>
        <v>0</v>
      </c>
    </row>
    <row r="21" spans="1:4" x14ac:dyDescent="0.2">
      <c r="A21" s="56">
        <f>6*(A22-A19)/10+A19</f>
        <v>0.86</v>
      </c>
      <c r="B21" s="59" t="s">
        <v>18</v>
      </c>
      <c r="C21" s="9">
        <f ca="1">COUNTIF(Gradebook!$R$11:$R$29,"&gt;="&amp;A21)-COUNTIF(Gradebook!$R$11:$R$29,"&gt;="&amp;OFFSET(A21,1,0,1,1))</f>
        <v>0</v>
      </c>
      <c r="D21" s="16">
        <f t="shared" ca="1" si="0"/>
        <v>0</v>
      </c>
    </row>
    <row r="22" spans="1:4" x14ac:dyDescent="0.2">
      <c r="A22" s="58">
        <v>0.9</v>
      </c>
      <c r="B22" s="59" t="s">
        <v>17</v>
      </c>
      <c r="C22" s="9">
        <f ca="1">COUNTIF(Gradebook!$R$11:$R$29,"&gt;="&amp;A22)-COUNTIF(Gradebook!$R$11:$R$29,"&gt;="&amp;OFFSET(A22,1,0,1,1))</f>
        <v>1</v>
      </c>
      <c r="D22" s="16">
        <f t="shared" ca="1" si="0"/>
        <v>0.2</v>
      </c>
    </row>
    <row r="23" spans="1:4" x14ac:dyDescent="0.2">
      <c r="A23" s="56">
        <f>3*(1-A22)/10+A22</f>
        <v>0.93</v>
      </c>
      <c r="B23" s="57" t="s">
        <v>16</v>
      </c>
      <c r="C23" s="9">
        <f ca="1">COUNTIF(Gradebook!$R$11:$R$29,"&gt;="&amp;A23)-COUNTIF(Gradebook!$R$11:$R$29,"&gt;="&amp;OFFSET(A23,1,0,1,1))</f>
        <v>0</v>
      </c>
      <c r="D23" s="16">
        <f t="shared" ca="1" si="0"/>
        <v>0</v>
      </c>
    </row>
    <row r="24" spans="1:4" x14ac:dyDescent="0.2">
      <c r="A24" s="56">
        <f>6*(1-A22)/10+A22</f>
        <v>0.96</v>
      </c>
      <c r="B24" s="57" t="s">
        <v>15</v>
      </c>
      <c r="C24" s="9">
        <f ca="1">COUNTIF(Gradebook!$R$11:$R$29,"&gt;="&amp;A24)-COUNTIF(Gradebook!$R$11:$R$29,"&gt;="&amp;OFFSET(A24,1,0,1,1))</f>
        <v>0</v>
      </c>
      <c r="D24" s="29">
        <f t="shared" ca="1" si="0"/>
        <v>0</v>
      </c>
    </row>
    <row r="25" spans="1:4" x14ac:dyDescent="0.2">
      <c r="A25" s="35">
        <v>100</v>
      </c>
      <c r="B25" s="17" t="s">
        <v>54</v>
      </c>
      <c r="C25" s="18">
        <f ca="1">SUM(C12:C24)</f>
        <v>5</v>
      </c>
    </row>
    <row r="27" spans="1:4" ht="15" x14ac:dyDescent="0.25">
      <c r="A27" s="23" t="s">
        <v>71</v>
      </c>
    </row>
    <row r="28" spans="1:4" x14ac:dyDescent="0.2">
      <c r="A28" s="53">
        <f>Gradebook!$R$30</f>
        <v>0.65200000000000002</v>
      </c>
      <c r="B28" s="54" t="str">
        <f>INDEX(B12:B24,MATCH(A28,A12:A24,1))</f>
        <v>D</v>
      </c>
    </row>
    <row r="30" spans="1:4" ht="14.25" x14ac:dyDescent="0.2">
      <c r="A30" s="24" t="s">
        <v>65</v>
      </c>
      <c r="B30" s="53">
        <f>Gradebook!R31</f>
        <v>0.6</v>
      </c>
      <c r="C30" s="62" t="s">
        <v>72</v>
      </c>
    </row>
    <row r="31" spans="1:4" ht="14.25" x14ac:dyDescent="0.2">
      <c r="A31" s="24" t="s">
        <v>66</v>
      </c>
      <c r="B31" s="53">
        <f>Gradebook!R32</f>
        <v>0.15658863304850704</v>
      </c>
    </row>
    <row r="33" spans="1:4" x14ac:dyDescent="0.2">
      <c r="A33" s="63" t="s">
        <v>74</v>
      </c>
    </row>
    <row r="34" spans="1:4" ht="15" x14ac:dyDescent="0.25">
      <c r="A34" s="23" t="s">
        <v>73</v>
      </c>
    </row>
    <row r="35" spans="1:4" x14ac:dyDescent="0.2">
      <c r="A35" s="51" t="s">
        <v>20</v>
      </c>
      <c r="B35" s="51" t="s">
        <v>29</v>
      </c>
      <c r="C35" s="52" t="s">
        <v>40</v>
      </c>
      <c r="D35" s="55"/>
    </row>
    <row r="36" spans="1:4" x14ac:dyDescent="0.2">
      <c r="A36" s="57" t="s">
        <v>46</v>
      </c>
      <c r="B36" s="60">
        <v>1</v>
      </c>
      <c r="C36" s="30" t="s">
        <v>80</v>
      </c>
    </row>
    <row r="37" spans="1:4" x14ac:dyDescent="0.2">
      <c r="A37" s="57" t="s">
        <v>15</v>
      </c>
      <c r="B37" s="60">
        <v>0.98</v>
      </c>
      <c r="C37" s="30" t="s">
        <v>41</v>
      </c>
    </row>
    <row r="38" spans="1:4" x14ac:dyDescent="0.2">
      <c r="A38" s="57" t="s">
        <v>16</v>
      </c>
      <c r="B38" s="60">
        <v>0.95</v>
      </c>
      <c r="C38" s="30" t="s">
        <v>41</v>
      </c>
    </row>
    <row r="39" spans="1:4" x14ac:dyDescent="0.2">
      <c r="A39" s="57" t="s">
        <v>17</v>
      </c>
      <c r="B39" s="60">
        <v>0.92</v>
      </c>
      <c r="C39" s="30" t="s">
        <v>41</v>
      </c>
    </row>
    <row r="40" spans="1:4" x14ac:dyDescent="0.2">
      <c r="A40" s="57" t="s">
        <v>18</v>
      </c>
      <c r="B40" s="60">
        <v>0.88</v>
      </c>
      <c r="C40" s="30" t="s">
        <v>42</v>
      </c>
    </row>
    <row r="41" spans="1:4" x14ac:dyDescent="0.2">
      <c r="A41" s="57" t="s">
        <v>19</v>
      </c>
      <c r="B41" s="60">
        <v>0.85</v>
      </c>
      <c r="C41" s="30" t="s">
        <v>42</v>
      </c>
    </row>
    <row r="42" spans="1:4" x14ac:dyDescent="0.2">
      <c r="A42" s="57" t="s">
        <v>21</v>
      </c>
      <c r="B42" s="60">
        <v>0.82</v>
      </c>
      <c r="C42" s="30" t="s">
        <v>42</v>
      </c>
    </row>
    <row r="43" spans="1:4" x14ac:dyDescent="0.2">
      <c r="A43" s="57" t="s">
        <v>22</v>
      </c>
      <c r="B43" s="60">
        <v>0.78</v>
      </c>
      <c r="C43" s="30" t="s">
        <v>43</v>
      </c>
    </row>
    <row r="44" spans="1:4" x14ac:dyDescent="0.2">
      <c r="A44" s="57" t="s">
        <v>23</v>
      </c>
      <c r="B44" s="60">
        <v>0.75</v>
      </c>
      <c r="C44" s="30" t="s">
        <v>43</v>
      </c>
    </row>
    <row r="45" spans="1:4" x14ac:dyDescent="0.2">
      <c r="A45" s="57" t="s">
        <v>24</v>
      </c>
      <c r="B45" s="60">
        <v>0.72</v>
      </c>
      <c r="C45" s="30" t="s">
        <v>43</v>
      </c>
    </row>
    <row r="46" spans="1:4" x14ac:dyDescent="0.2">
      <c r="A46" s="57" t="s">
        <v>25</v>
      </c>
      <c r="B46" s="60">
        <v>0.68</v>
      </c>
      <c r="C46" s="30" t="s">
        <v>44</v>
      </c>
    </row>
    <row r="47" spans="1:4" x14ac:dyDescent="0.2">
      <c r="A47" s="57" t="s">
        <v>26</v>
      </c>
      <c r="B47" s="60">
        <v>0.65</v>
      </c>
      <c r="C47" s="30" t="s">
        <v>44</v>
      </c>
    </row>
    <row r="48" spans="1:4" x14ac:dyDescent="0.2">
      <c r="A48" s="57" t="s">
        <v>27</v>
      </c>
      <c r="B48" s="60">
        <v>0.62</v>
      </c>
      <c r="C48" s="30" t="s">
        <v>44</v>
      </c>
    </row>
    <row r="49" spans="1:5" x14ac:dyDescent="0.2">
      <c r="A49" s="57" t="s">
        <v>28</v>
      </c>
      <c r="B49" s="60">
        <v>0.55000000000000004</v>
      </c>
      <c r="C49" s="30" t="s">
        <v>45</v>
      </c>
    </row>
    <row r="51" spans="1:5" ht="15" x14ac:dyDescent="0.25">
      <c r="A51" s="23" t="s">
        <v>75</v>
      </c>
      <c r="C51" s="32" t="s">
        <v>81</v>
      </c>
    </row>
    <row r="52" spans="1:5" x14ac:dyDescent="0.2">
      <c r="A52" s="25" t="s">
        <v>76</v>
      </c>
      <c r="B52" s="26" t="s">
        <v>77</v>
      </c>
    </row>
    <row r="53" spans="1:5" x14ac:dyDescent="0.2">
      <c r="A53" s="56">
        <v>0.9</v>
      </c>
      <c r="B53" s="27">
        <f>PERCENTILE(Gradebook!$R$11:$R$29,A53)</f>
        <v>0.82</v>
      </c>
      <c r="C53" s="62" t="s">
        <v>78</v>
      </c>
      <c r="D53" s="28"/>
      <c r="E53" s="28"/>
    </row>
    <row r="54" spans="1:5" x14ac:dyDescent="0.2">
      <c r="A54" s="56">
        <v>0.65</v>
      </c>
      <c r="B54" s="27">
        <f>PERCENTILE(Gradebook!$R$11:$R$29,A54)</f>
        <v>0.65999999999999992</v>
      </c>
      <c r="D54" s="28"/>
      <c r="E54" s="28"/>
    </row>
    <row r="55" spans="1:5" x14ac:dyDescent="0.2">
      <c r="A55" s="56">
        <v>0.35</v>
      </c>
      <c r="B55" s="27">
        <f>PERCENTILE(Gradebook!$R$11:$R$29,A55)</f>
        <v>0.57600000000000007</v>
      </c>
      <c r="D55" s="28"/>
      <c r="E55" s="28"/>
    </row>
    <row r="56" spans="1:5" x14ac:dyDescent="0.2">
      <c r="A56" s="56">
        <v>0.1</v>
      </c>
      <c r="B56" s="27">
        <f>PERCENTILE(Gradebook!$R$11:$R$29,A56)</f>
        <v>0.52400000000000002</v>
      </c>
    </row>
  </sheetData>
  <mergeCells count="1">
    <mergeCell ref="C11:D11"/>
  </mergeCells>
  <phoneticPr fontId="6" type="noConversion"/>
  <hyperlinks>
    <hyperlink ref="L3" r:id="rId1" display="https://www.vertex42.com/ExcelTemplates/gradebook.html" xr:uid="{00000000-0004-0000-0200-000000000000}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showGridLines="0" workbookViewId="0"/>
  </sheetViews>
  <sheetFormatPr defaultRowHeight="12.75" x14ac:dyDescent="0.2"/>
  <cols>
    <col min="1" max="1" width="3" style="33" customWidth="1"/>
    <col min="2" max="2" width="76" style="33" customWidth="1"/>
  </cols>
  <sheetData>
    <row r="1" spans="1:3" ht="32.1" customHeight="1" x14ac:dyDescent="0.2">
      <c r="A1" s="36"/>
      <c r="B1" s="37" t="s">
        <v>83</v>
      </c>
      <c r="C1" s="38"/>
    </row>
    <row r="2" spans="1:3" ht="15" x14ac:dyDescent="0.2">
      <c r="A2" s="36"/>
      <c r="B2" s="39"/>
      <c r="C2" s="38"/>
    </row>
    <row r="3" spans="1:3" ht="14.25" x14ac:dyDescent="0.2">
      <c r="A3" s="36"/>
      <c r="B3" s="40" t="s">
        <v>84</v>
      </c>
      <c r="C3" s="38"/>
    </row>
    <row r="4" spans="1:3" x14ac:dyDescent="0.2">
      <c r="A4" s="36"/>
      <c r="B4" s="41" t="s">
        <v>90</v>
      </c>
      <c r="C4" s="38"/>
    </row>
    <row r="5" spans="1:3" ht="15" x14ac:dyDescent="0.2">
      <c r="A5" s="36"/>
      <c r="B5" s="42"/>
      <c r="C5" s="38"/>
    </row>
    <row r="6" spans="1:3" ht="15.75" x14ac:dyDescent="0.25">
      <c r="A6" s="36"/>
      <c r="B6" s="43" t="s">
        <v>85</v>
      </c>
      <c r="C6" s="38"/>
    </row>
    <row r="7" spans="1:3" ht="15" x14ac:dyDescent="0.2">
      <c r="A7" s="36"/>
      <c r="B7" s="42"/>
      <c r="C7" s="38"/>
    </row>
    <row r="8" spans="1:3" ht="30" x14ac:dyDescent="0.2">
      <c r="A8" s="36"/>
      <c r="B8" s="42" t="s">
        <v>93</v>
      </c>
      <c r="C8" s="38"/>
    </row>
    <row r="9" spans="1:3" ht="15" x14ac:dyDescent="0.2">
      <c r="A9" s="36"/>
      <c r="B9" s="42"/>
      <c r="C9" s="38"/>
    </row>
    <row r="10" spans="1:3" ht="30" x14ac:dyDescent="0.2">
      <c r="A10" s="36"/>
      <c r="B10" s="42" t="s">
        <v>86</v>
      </c>
      <c r="C10" s="38"/>
    </row>
    <row r="11" spans="1:3" ht="15" x14ac:dyDescent="0.2">
      <c r="A11" s="36"/>
      <c r="B11" s="42"/>
      <c r="C11" s="38"/>
    </row>
    <row r="12" spans="1:3" ht="30" x14ac:dyDescent="0.2">
      <c r="A12" s="36"/>
      <c r="B12" s="42" t="s">
        <v>87</v>
      </c>
      <c r="C12" s="38"/>
    </row>
    <row r="13" spans="1:3" ht="15" x14ac:dyDescent="0.2">
      <c r="A13" s="36"/>
      <c r="B13" s="42"/>
      <c r="C13" s="38"/>
    </row>
    <row r="14" spans="1:3" ht="15" x14ac:dyDescent="0.2">
      <c r="A14" s="36"/>
      <c r="B14" s="83" t="s">
        <v>91</v>
      </c>
      <c r="C14" s="38"/>
    </row>
    <row r="15" spans="1:3" ht="15" x14ac:dyDescent="0.2">
      <c r="A15" s="36"/>
      <c r="B15" s="44"/>
      <c r="C15" s="38"/>
    </row>
    <row r="16" spans="1:3" ht="15.75" x14ac:dyDescent="0.25">
      <c r="A16" s="36"/>
      <c r="B16" s="84" t="s">
        <v>92</v>
      </c>
      <c r="C16" s="38"/>
    </row>
    <row r="17" spans="1:3" x14ac:dyDescent="0.2">
      <c r="A17" s="36"/>
      <c r="B17" s="36"/>
      <c r="C17" s="38"/>
    </row>
    <row r="18" spans="1:3" x14ac:dyDescent="0.2">
      <c r="A18" s="36"/>
      <c r="B18" s="36"/>
      <c r="C18" s="38"/>
    </row>
    <row r="19" spans="1:3" x14ac:dyDescent="0.2">
      <c r="A19" s="36"/>
      <c r="B19" s="36"/>
      <c r="C19" s="38"/>
    </row>
    <row r="20" spans="1:3" x14ac:dyDescent="0.2">
      <c r="A20" s="36"/>
      <c r="B20" s="36"/>
      <c r="C20" s="38"/>
    </row>
    <row r="21" spans="1:3" x14ac:dyDescent="0.2">
      <c r="A21" s="36"/>
      <c r="B21" s="36"/>
      <c r="C21" s="38"/>
    </row>
    <row r="22" spans="1:3" x14ac:dyDescent="0.2">
      <c r="A22" s="36"/>
      <c r="B22" s="36"/>
      <c r="C22" s="38"/>
    </row>
    <row r="23" spans="1:3" x14ac:dyDescent="0.2">
      <c r="A23" s="36"/>
      <c r="B23" s="36"/>
      <c r="C23" s="38"/>
    </row>
    <row r="24" spans="1:3" x14ac:dyDescent="0.2">
      <c r="A24" s="36"/>
      <c r="B24" s="36"/>
      <c r="C24" s="38"/>
    </row>
    <row r="25" spans="1:3" x14ac:dyDescent="0.2">
      <c r="A25" s="36"/>
      <c r="B25" s="36"/>
      <c r="C25" s="38"/>
    </row>
    <row r="26" spans="1:3" x14ac:dyDescent="0.2">
      <c r="A26" s="36"/>
      <c r="B26" s="36"/>
      <c r="C26" s="38"/>
    </row>
    <row r="27" spans="1:3" x14ac:dyDescent="0.2">
      <c r="A27" s="36"/>
      <c r="B27" s="36"/>
      <c r="C27" s="38"/>
    </row>
    <row r="28" spans="1:3" x14ac:dyDescent="0.2">
      <c r="A28" s="36"/>
      <c r="B28" s="36"/>
      <c r="C28" s="38"/>
    </row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Gradebook</vt:lpstr>
      <vt:lpstr>Names</vt:lpstr>
      <vt:lpstr>Grades</vt:lpstr>
      <vt:lpstr>©</vt:lpstr>
      <vt:lpstr>displayID</vt:lpstr>
      <vt:lpstr>Gradebook!Print_Area</vt:lpstr>
      <vt:lpstr>Grades!Print_Area</vt:lpstr>
      <vt:lpstr>Names!Print_Area</vt:lpstr>
      <vt:lpstr>Gradebook!Print_Titles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Vertex42.com</dc:creator>
  <dc:description>(c) 2009-2014 Vertex42 LLC. All Rights Reserved.</dc:description>
  <cp:lastModifiedBy>Nadine Lynch</cp:lastModifiedBy>
  <cp:lastPrinted>2009-11-18T17:09:33Z</cp:lastPrinted>
  <dcterms:created xsi:type="dcterms:W3CDTF">2008-04-12T17:21:19Z</dcterms:created>
  <dcterms:modified xsi:type="dcterms:W3CDTF">2022-05-21T19:04:56Z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https://www.vertex42.com/ExcelTemplates/gradebook.html</vt:lpwstr>
  </property>
</Properties>
</file>