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ne/Desktop/"/>
    </mc:Choice>
  </mc:AlternateContent>
  <xr:revisionPtr revIDLastSave="0" documentId="13_ncr:1_{338CB0E6-039C-4D45-9DA3-6A39AC1F3069}" xr6:coauthVersionLast="47" xr6:coauthVersionMax="47" xr10:uidLastSave="{00000000-0000-0000-0000-000000000000}"/>
  <bookViews>
    <workbookView xWindow="0" yWindow="0" windowWidth="28800" windowHeight="18000" xr2:uid="{2B998553-B04B-B04A-8DCF-9922D65C9142}"/>
  </bookViews>
  <sheets>
    <sheet name="Case 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48" i="2"/>
  <c r="G47" i="2"/>
  <c r="G46" i="2"/>
  <c r="G4" i="2"/>
  <c r="B7" i="2"/>
  <c r="G5" i="2"/>
  <c r="G6" i="2"/>
  <c r="G13" i="2"/>
  <c r="G14" i="2"/>
  <c r="G15" i="2"/>
  <c r="G16" i="2"/>
  <c r="G25" i="2"/>
  <c r="G26" i="2"/>
  <c r="G27" i="2"/>
  <c r="G36" i="2"/>
  <c r="G37" i="2"/>
  <c r="G38" i="2"/>
  <c r="G39" i="2"/>
  <c r="G3" i="2"/>
  <c r="B4" i="2"/>
  <c r="F50" i="2" s="1"/>
  <c r="I46" i="2" l="1"/>
  <c r="I47" i="2"/>
  <c r="I48" i="2"/>
  <c r="I50" i="2"/>
  <c r="I49" i="2"/>
  <c r="I39" i="2"/>
  <c r="I27" i="2"/>
  <c r="I16" i="2"/>
  <c r="I38" i="2"/>
  <c r="I37" i="2"/>
  <c r="I25" i="2"/>
  <c r="I14" i="2"/>
  <c r="I13" i="2"/>
  <c r="I24" i="2"/>
  <c r="I36" i="2"/>
  <c r="I6" i="2"/>
  <c r="I4" i="2"/>
  <c r="I15" i="2"/>
  <c r="I26" i="2"/>
  <c r="I5" i="2"/>
  <c r="I3" i="2"/>
  <c r="I52" i="2" l="1"/>
  <c r="I54" i="2" s="1"/>
  <c r="I41" i="2"/>
  <c r="I43" i="2" s="1"/>
  <c r="I29" i="2"/>
  <c r="I31" i="2" s="1"/>
  <c r="I8" i="2"/>
  <c r="I10" i="2" s="1"/>
  <c r="I18" i="2"/>
  <c r="I20" i="2" s="1"/>
  <c r="J54" i="2" l="1"/>
  <c r="J43" i="2"/>
  <c r="J31" i="2"/>
  <c r="J20" i="2"/>
</calcChain>
</file>

<file path=xl/sharedStrings.xml><?xml version="1.0" encoding="utf-8"?>
<sst xmlns="http://schemas.openxmlformats.org/spreadsheetml/2006/main" count="33" uniqueCount="21">
  <si>
    <t xml:space="preserve"> Value</t>
  </si>
  <si>
    <t>Indicators of model VC</t>
  </si>
  <si>
    <t>Startups in portfolio</t>
  </si>
  <si>
    <t>Size (USD)</t>
  </si>
  <si>
    <t>Regular</t>
  </si>
  <si>
    <t xml:space="preserve">Probability </t>
  </si>
  <si>
    <t>Multiple (x)</t>
  </si>
  <si>
    <t>Average investment / startup</t>
  </si>
  <si>
    <t>AI finds small success</t>
  </si>
  <si>
    <t>AI finds medium success</t>
  </si>
  <si>
    <t>AI finds big success</t>
  </si>
  <si>
    <t>Number of startups in category</t>
  </si>
  <si>
    <t>Return multuple in 10 years</t>
  </si>
  <si>
    <t>Target size in 10 years (USD)</t>
  </si>
  <si>
    <t>Startup return</t>
  </si>
  <si>
    <t>Scenario</t>
  </si>
  <si>
    <t>ROI</t>
  </si>
  <si>
    <t>Total</t>
  </si>
  <si>
    <t>Delta Target</t>
  </si>
  <si>
    <t>AI finds unicorn</t>
  </si>
  <si>
    <t>Savings by AI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</si>
</sst>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3" fontId="2" fillId="2" borderId="0" xfId="0" applyNumberFormat="1" applyFont="1" applyFill="1"/>
    <xf numFmtId="3" fontId="0" fillId="0" borderId="0" xfId="0" applyNumberFormat="1"/>
    <xf numFmtId="10" fontId="0" fillId="0" borderId="0" xfId="0" applyNumberFormat="1"/>
    <xf numFmtId="0" fontId="4" fillId="3" borderId="0" xfId="0" applyFont="1" applyFill="1"/>
    <xf numFmtId="3" fontId="4" fillId="3" borderId="0" xfId="0" applyNumberFormat="1" applyFont="1" applyFill="1"/>
    <xf numFmtId="1" fontId="0" fillId="0" borderId="0" xfId="0" applyNumberFormat="1"/>
    <xf numFmtId="3" fontId="3" fillId="0" borderId="0" xfId="0" applyNumberFormat="1" applyFont="1"/>
    <xf numFmtId="3" fontId="1" fillId="0" borderId="0" xfId="0" applyNumberFormat="1" applyFont="1"/>
    <xf numFmtId="0" fontId="4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20483</xdr:rowOff>
    </xdr:from>
    <xdr:to>
      <xdr:col>2</xdr:col>
      <xdr:colOff>548946</xdr:colOff>
      <xdr:row>23</xdr:row>
      <xdr:rowOff>307259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AF563-C9B5-DF39-0EA9-180EB3A37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709"/>
          <a:ext cx="3416688" cy="2970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CE7A-1C54-8B45-9DB4-239C11210A21}">
  <dimension ref="A1:J54"/>
  <sheetViews>
    <sheetView tabSelected="1" zoomScale="62" workbookViewId="0">
      <selection activeCell="D5" sqref="D5"/>
    </sheetView>
  </sheetViews>
  <sheetFormatPr baseColWidth="10" defaultRowHeight="16" x14ac:dyDescent="0.2"/>
  <cols>
    <col min="1" max="1" width="25.5" bestFit="1" customWidth="1"/>
    <col min="2" max="2" width="12" bestFit="1" customWidth="1"/>
    <col min="4" max="4" width="16.83203125" style="12" customWidth="1"/>
    <col min="5" max="5" width="10.33203125" bestFit="1" customWidth="1"/>
    <col min="6" max="6" width="10.6640625" style="4" bestFit="1" customWidth="1"/>
    <col min="7" max="7" width="11" customWidth="1"/>
    <col min="8" max="8" width="13.83203125" customWidth="1"/>
    <col min="9" max="9" width="16.1640625" style="3" customWidth="1"/>
    <col min="10" max="10" width="17.6640625" bestFit="1" customWidth="1"/>
  </cols>
  <sheetData>
    <row r="1" spans="1:10" ht="51" x14ac:dyDescent="0.2">
      <c r="A1" s="1" t="s">
        <v>1</v>
      </c>
      <c r="B1" s="2" t="s">
        <v>0</v>
      </c>
      <c r="D1" s="11" t="s">
        <v>15</v>
      </c>
      <c r="E1" s="1" t="s">
        <v>5</v>
      </c>
      <c r="F1" s="5" t="s">
        <v>6</v>
      </c>
      <c r="G1" s="10" t="s">
        <v>11</v>
      </c>
      <c r="I1" s="6" t="s">
        <v>16</v>
      </c>
      <c r="J1" s="6" t="s">
        <v>20</v>
      </c>
    </row>
    <row r="2" spans="1:10" x14ac:dyDescent="0.2">
      <c r="A2" t="s">
        <v>3</v>
      </c>
      <c r="B2" s="3">
        <v>250000000</v>
      </c>
      <c r="E2" s="4"/>
      <c r="F2"/>
      <c r="I2" s="8" t="s">
        <v>14</v>
      </c>
    </row>
    <row r="3" spans="1:10" ht="17" x14ac:dyDescent="0.2">
      <c r="A3" t="s">
        <v>2</v>
      </c>
      <c r="B3" s="3">
        <v>35</v>
      </c>
      <c r="D3" s="13" t="s">
        <v>4</v>
      </c>
      <c r="E3" s="4">
        <v>0.5</v>
      </c>
      <c r="F3">
        <v>0</v>
      </c>
      <c r="G3" s="7">
        <f>$B$3*E3</f>
        <v>17.5</v>
      </c>
      <c r="I3" s="3">
        <f>G3*$B$4*F3</f>
        <v>0</v>
      </c>
    </row>
    <row r="4" spans="1:10" x14ac:dyDescent="0.2">
      <c r="A4" t="s">
        <v>7</v>
      </c>
      <c r="B4" s="3">
        <f>B2/B3</f>
        <v>7142857.1428571427</v>
      </c>
      <c r="E4" s="4">
        <v>0.35</v>
      </c>
      <c r="F4">
        <v>2</v>
      </c>
      <c r="G4" s="7">
        <f>$B$3*E4</f>
        <v>12.25</v>
      </c>
      <c r="I4" s="3">
        <f>G4*$B$4*F4</f>
        <v>175000000</v>
      </c>
    </row>
    <row r="5" spans="1:10" x14ac:dyDescent="0.2">
      <c r="B5" s="3"/>
      <c r="E5" s="4">
        <v>0.1</v>
      </c>
      <c r="F5">
        <v>3</v>
      </c>
      <c r="G5" s="7">
        <f t="shared" ref="G5:G6" si="0">$B$3*E5</f>
        <v>3.5</v>
      </c>
      <c r="I5" s="3">
        <f>G5*$B$4*F5</f>
        <v>75000000</v>
      </c>
    </row>
    <row r="6" spans="1:10" x14ac:dyDescent="0.2">
      <c r="A6" t="s">
        <v>12</v>
      </c>
      <c r="B6" s="3">
        <v>3</v>
      </c>
      <c r="E6" s="4">
        <v>0.05</v>
      </c>
      <c r="F6">
        <v>4</v>
      </c>
      <c r="G6" s="7">
        <f t="shared" si="0"/>
        <v>1.75</v>
      </c>
      <c r="I6" s="3">
        <f>G6*$B$4*F6</f>
        <v>50000000</v>
      </c>
    </row>
    <row r="7" spans="1:10" x14ac:dyDescent="0.2">
      <c r="A7" t="s">
        <v>13</v>
      </c>
      <c r="B7" s="3">
        <f>B2*B6</f>
        <v>750000000</v>
      </c>
      <c r="E7" s="4"/>
      <c r="F7"/>
      <c r="G7" s="7"/>
      <c r="I7" s="8" t="s">
        <v>17</v>
      </c>
    </row>
    <row r="8" spans="1:10" x14ac:dyDescent="0.2">
      <c r="B8" s="3"/>
      <c r="E8" s="4"/>
      <c r="F8"/>
      <c r="I8" s="3">
        <f>SUM(I3:I6)</f>
        <v>300000000</v>
      </c>
    </row>
    <row r="9" spans="1:10" x14ac:dyDescent="0.2">
      <c r="B9" s="3"/>
      <c r="E9" s="4"/>
      <c r="F9"/>
      <c r="I9" s="8" t="s">
        <v>18</v>
      </c>
    </row>
    <row r="10" spans="1:10" x14ac:dyDescent="0.2">
      <c r="B10" s="3"/>
      <c r="E10" s="4"/>
      <c r="F10"/>
      <c r="I10" s="3">
        <f>I8-$B$7</f>
        <v>-450000000</v>
      </c>
    </row>
    <row r="11" spans="1:10" x14ac:dyDescent="0.2">
      <c r="B11" s="3"/>
      <c r="E11" s="4"/>
      <c r="F11"/>
    </row>
    <row r="12" spans="1:10" x14ac:dyDescent="0.2">
      <c r="B12" s="3"/>
      <c r="E12" s="4"/>
      <c r="F12"/>
      <c r="I12" s="8" t="s">
        <v>14</v>
      </c>
    </row>
    <row r="13" spans="1:10" ht="34" x14ac:dyDescent="0.2">
      <c r="B13" s="3"/>
      <c r="D13" s="13" t="s">
        <v>8</v>
      </c>
      <c r="E13" s="4">
        <v>0.47099999999999997</v>
      </c>
      <c r="F13">
        <v>0</v>
      </c>
      <c r="G13" s="7">
        <f>$B$3*E13</f>
        <v>16.484999999999999</v>
      </c>
      <c r="I13" s="3">
        <f>G13*$B$4*F13</f>
        <v>0</v>
      </c>
    </row>
    <row r="14" spans="1:10" x14ac:dyDescent="0.2">
      <c r="B14" s="3"/>
      <c r="E14" s="4">
        <v>0.379</v>
      </c>
      <c r="F14">
        <v>2</v>
      </c>
      <c r="G14" s="7">
        <f>$B$3*E14</f>
        <v>13.265000000000001</v>
      </c>
      <c r="I14" s="3">
        <f>G14*$B$4*F14</f>
        <v>189500000</v>
      </c>
    </row>
    <row r="15" spans="1:10" x14ac:dyDescent="0.2">
      <c r="B15" s="3"/>
      <c r="E15" s="4">
        <v>0.1</v>
      </c>
      <c r="F15">
        <v>3</v>
      </c>
      <c r="G15" s="7">
        <f>$B$3*E15</f>
        <v>3.5</v>
      </c>
      <c r="I15" s="3">
        <f>G15*$B$4*F15</f>
        <v>75000000</v>
      </c>
    </row>
    <row r="16" spans="1:10" x14ac:dyDescent="0.2">
      <c r="B16" s="3"/>
      <c r="E16" s="4">
        <v>0.05</v>
      </c>
      <c r="F16">
        <v>4</v>
      </c>
      <c r="G16" s="7">
        <f>$B$3*E16</f>
        <v>1.75</v>
      </c>
      <c r="I16" s="3">
        <f>G16*$B$4*F16</f>
        <v>50000000</v>
      </c>
    </row>
    <row r="17" spans="4:10" x14ac:dyDescent="0.2">
      <c r="E17" s="4"/>
      <c r="F17"/>
      <c r="G17" s="7"/>
      <c r="I17" s="8" t="s">
        <v>17</v>
      </c>
    </row>
    <row r="18" spans="4:10" x14ac:dyDescent="0.2">
      <c r="E18" s="4"/>
      <c r="F18"/>
      <c r="I18" s="3">
        <f>SUM(I13:I16)</f>
        <v>314500000</v>
      </c>
    </row>
    <row r="19" spans="4:10" x14ac:dyDescent="0.2">
      <c r="E19" s="4"/>
      <c r="F19"/>
      <c r="I19" s="8" t="s">
        <v>18</v>
      </c>
    </row>
    <row r="20" spans="4:10" x14ac:dyDescent="0.2">
      <c r="E20" s="4"/>
      <c r="F20"/>
      <c r="I20" s="3">
        <f>I18-$B$7</f>
        <v>-435500000</v>
      </c>
      <c r="J20" s="9">
        <f>H20-$I$10</f>
        <v>450000000</v>
      </c>
    </row>
    <row r="21" spans="4:10" x14ac:dyDescent="0.2">
      <c r="E21" s="4"/>
      <c r="F21"/>
    </row>
    <row r="22" spans="4:10" x14ac:dyDescent="0.2">
      <c r="E22" s="4"/>
      <c r="F22"/>
    </row>
    <row r="23" spans="4:10" x14ac:dyDescent="0.2">
      <c r="E23" s="4"/>
      <c r="F23"/>
      <c r="I23" s="8" t="s">
        <v>14</v>
      </c>
    </row>
    <row r="24" spans="4:10" ht="34" x14ac:dyDescent="0.2">
      <c r="D24" s="13" t="s">
        <v>9</v>
      </c>
      <c r="E24" s="4">
        <v>0.47099999999999997</v>
      </c>
      <c r="F24">
        <v>0</v>
      </c>
      <c r="G24" s="7">
        <f>$B$3*E24</f>
        <v>16.484999999999999</v>
      </c>
      <c r="I24" s="3">
        <f>G24*$B$4*F24</f>
        <v>0</v>
      </c>
    </row>
    <row r="25" spans="4:10" x14ac:dyDescent="0.2">
      <c r="E25" s="4">
        <v>0.35</v>
      </c>
      <c r="F25">
        <v>2</v>
      </c>
      <c r="G25" s="7">
        <f>$B$3*E25</f>
        <v>12.25</v>
      </c>
      <c r="I25" s="3">
        <f>G25*$B$4*F25</f>
        <v>175000000</v>
      </c>
    </row>
    <row r="26" spans="4:10" x14ac:dyDescent="0.2">
      <c r="E26" s="4">
        <v>0.129</v>
      </c>
      <c r="F26">
        <v>3</v>
      </c>
      <c r="G26" s="7">
        <f>$B$3*E26</f>
        <v>4.5150000000000006</v>
      </c>
      <c r="I26" s="3">
        <f>G26*$B$4*F26</f>
        <v>96750000.000000015</v>
      </c>
    </row>
    <row r="27" spans="4:10" x14ac:dyDescent="0.2">
      <c r="E27" s="4">
        <v>0.05</v>
      </c>
      <c r="F27">
        <v>4</v>
      </c>
      <c r="G27" s="7">
        <f>$B$3*E27</f>
        <v>1.75</v>
      </c>
      <c r="I27" s="3">
        <f>G27*$B$4*F27</f>
        <v>50000000</v>
      </c>
    </row>
    <row r="28" spans="4:10" x14ac:dyDescent="0.2">
      <c r="E28" s="4"/>
      <c r="F28"/>
      <c r="G28" s="7"/>
      <c r="I28" s="8" t="s">
        <v>17</v>
      </c>
    </row>
    <row r="29" spans="4:10" x14ac:dyDescent="0.2">
      <c r="E29" s="4"/>
      <c r="F29"/>
      <c r="I29" s="3">
        <f>SUM(I24:I27)</f>
        <v>321750000</v>
      </c>
    </row>
    <row r="30" spans="4:10" x14ac:dyDescent="0.2">
      <c r="E30" s="4"/>
      <c r="F30"/>
      <c r="I30" s="8" t="s">
        <v>18</v>
      </c>
    </row>
    <row r="31" spans="4:10" x14ac:dyDescent="0.2">
      <c r="E31" s="4"/>
      <c r="F31"/>
      <c r="I31" s="3">
        <f>I29-$B$7</f>
        <v>-428250000</v>
      </c>
      <c r="J31" s="9">
        <f>H31-$I$10</f>
        <v>450000000</v>
      </c>
    </row>
    <row r="32" spans="4:10" x14ac:dyDescent="0.2">
      <c r="E32" s="4"/>
      <c r="F32"/>
    </row>
    <row r="33" spans="4:10" x14ac:dyDescent="0.2">
      <c r="E33" s="4"/>
      <c r="F33"/>
    </row>
    <row r="34" spans="4:10" x14ac:dyDescent="0.2">
      <c r="E34" s="4"/>
      <c r="F34"/>
    </row>
    <row r="35" spans="4:10" x14ac:dyDescent="0.2">
      <c r="E35" s="4"/>
      <c r="F35"/>
      <c r="I35" s="8" t="s">
        <v>14</v>
      </c>
    </row>
    <row r="36" spans="4:10" ht="34" x14ac:dyDescent="0.2">
      <c r="D36" s="13" t="s">
        <v>10</v>
      </c>
      <c r="E36" s="4">
        <v>0.47099999999999997</v>
      </c>
      <c r="F36">
        <v>0</v>
      </c>
      <c r="G36" s="7">
        <f>$B$3*E36</f>
        <v>16.484999999999999</v>
      </c>
      <c r="I36" s="3">
        <f>G36*$B$4*F36</f>
        <v>0</v>
      </c>
    </row>
    <row r="37" spans="4:10" x14ac:dyDescent="0.2">
      <c r="E37" s="4">
        <v>0.35</v>
      </c>
      <c r="F37">
        <v>2</v>
      </c>
      <c r="G37" s="7">
        <f>$B$3*E37</f>
        <v>12.25</v>
      </c>
      <c r="I37" s="3">
        <f>G37*$B$4*F37</f>
        <v>175000000</v>
      </c>
    </row>
    <row r="38" spans="4:10" x14ac:dyDescent="0.2">
      <c r="E38" s="4">
        <v>0.1</v>
      </c>
      <c r="F38">
        <v>3</v>
      </c>
      <c r="G38" s="7">
        <f>$B$3*E38</f>
        <v>3.5</v>
      </c>
      <c r="I38" s="3">
        <f>G38*$B$4*F38</f>
        <v>75000000</v>
      </c>
    </row>
    <row r="39" spans="4:10" x14ac:dyDescent="0.2">
      <c r="E39" s="4">
        <v>7.9000000000000001E-2</v>
      </c>
      <c r="F39">
        <v>4</v>
      </c>
      <c r="G39" s="7">
        <f>$B$3*E39</f>
        <v>2.7650000000000001</v>
      </c>
      <c r="I39" s="3">
        <f>G39*$B$4*F39</f>
        <v>79000000</v>
      </c>
    </row>
    <row r="40" spans="4:10" x14ac:dyDescent="0.2">
      <c r="E40" s="4"/>
      <c r="F40"/>
      <c r="I40" s="8" t="s">
        <v>17</v>
      </c>
    </row>
    <row r="41" spans="4:10" x14ac:dyDescent="0.2">
      <c r="E41" s="4"/>
      <c r="F41"/>
      <c r="I41" s="3">
        <f>SUM(I36:I39)</f>
        <v>329000000</v>
      </c>
    </row>
    <row r="42" spans="4:10" x14ac:dyDescent="0.2">
      <c r="E42" s="4"/>
      <c r="F42"/>
      <c r="I42" s="8" t="s">
        <v>18</v>
      </c>
    </row>
    <row r="43" spans="4:10" x14ac:dyDescent="0.2">
      <c r="E43" s="4"/>
      <c r="F43"/>
      <c r="I43" s="3">
        <f>I41-$B$7</f>
        <v>-421000000</v>
      </c>
      <c r="J43" s="9">
        <f>H43-$I$10</f>
        <v>450000000</v>
      </c>
    </row>
    <row r="44" spans="4:10" x14ac:dyDescent="0.2">
      <c r="E44" s="4"/>
      <c r="F44"/>
    </row>
    <row r="45" spans="4:10" x14ac:dyDescent="0.2">
      <c r="E45" s="4"/>
      <c r="F45"/>
      <c r="I45" s="8" t="s">
        <v>14</v>
      </c>
    </row>
    <row r="46" spans="4:10" ht="17" x14ac:dyDescent="0.2">
      <c r="D46" s="13" t="s">
        <v>19</v>
      </c>
      <c r="E46" s="4">
        <v>0.47399999999999998</v>
      </c>
      <c r="F46">
        <v>0</v>
      </c>
      <c r="G46" s="7">
        <f>$B$3*E46</f>
        <v>16.59</v>
      </c>
      <c r="I46" s="3">
        <f>G46*$B$4*F46</f>
        <v>0</v>
      </c>
    </row>
    <row r="47" spans="4:10" x14ac:dyDescent="0.2">
      <c r="E47" s="4">
        <v>0.35</v>
      </c>
      <c r="F47">
        <v>2</v>
      </c>
      <c r="G47" s="7">
        <f>$B$3*E47</f>
        <v>12.25</v>
      </c>
      <c r="I47" s="3">
        <f>G47*$B$4*F47</f>
        <v>175000000</v>
      </c>
    </row>
    <row r="48" spans="4:10" x14ac:dyDescent="0.2">
      <c r="E48" s="4">
        <v>0.1</v>
      </c>
      <c r="F48">
        <v>3</v>
      </c>
      <c r="G48" s="7">
        <f>$B$3*E48</f>
        <v>3.5</v>
      </c>
      <c r="I48" s="3">
        <f>G48*$B$4*F48</f>
        <v>75000000</v>
      </c>
    </row>
    <row r="49" spans="5:10" x14ac:dyDescent="0.2">
      <c r="E49" s="4"/>
      <c r="F49">
        <v>4</v>
      </c>
      <c r="G49" s="7">
        <v>2</v>
      </c>
      <c r="I49" s="3">
        <f>G49*$B$4*F49</f>
        <v>57142857.142857142</v>
      </c>
    </row>
    <row r="50" spans="5:10" x14ac:dyDescent="0.2">
      <c r="E50" s="4"/>
      <c r="F50">
        <f>250000000/B4</f>
        <v>35</v>
      </c>
      <c r="G50">
        <v>1</v>
      </c>
      <c r="I50" s="3">
        <f>G50*$B$4*F50</f>
        <v>250000000</v>
      </c>
    </row>
    <row r="51" spans="5:10" x14ac:dyDescent="0.2">
      <c r="I51" s="8" t="s">
        <v>17</v>
      </c>
    </row>
    <row r="52" spans="5:10" x14ac:dyDescent="0.2">
      <c r="I52" s="3">
        <f>SUM(I46:I50)</f>
        <v>557142857.14285707</v>
      </c>
    </row>
    <row r="53" spans="5:10" x14ac:dyDescent="0.2">
      <c r="I53" s="8" t="s">
        <v>18</v>
      </c>
    </row>
    <row r="54" spans="5:10" x14ac:dyDescent="0.2">
      <c r="I54" s="3">
        <f>I52-$B$7</f>
        <v>-192857142.85714293</v>
      </c>
      <c r="J54" s="9">
        <f>H54-$I$10</f>
        <v>450000000</v>
      </c>
    </row>
  </sheetData>
  <conditionalFormatting sqref="I10">
    <cfRule type="cellIs" dxfId="4" priority="6" operator="lessThan">
      <formula>0</formula>
    </cfRule>
  </conditionalFormatting>
  <conditionalFormatting sqref="I20">
    <cfRule type="cellIs" dxfId="3" priority="4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43">
    <cfRule type="cellIs" dxfId="1" priority="2" operator="lessThan">
      <formula>0</formula>
    </cfRule>
  </conditionalFormatting>
  <conditionalFormatting sqref="I5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Merz, Nadine</dc:creator>
  <cp:lastModifiedBy>Merz, Nadine</cp:lastModifiedBy>
  <cp:lastPrinted>2023-05-19T14:40:54Z</cp:lastPrinted>
  <dcterms:created xsi:type="dcterms:W3CDTF">2023-05-16T17:41:59Z</dcterms:created>
  <dcterms:modified xsi:type="dcterms:W3CDTF">2023-05-21T07:39:50Z</dcterms:modified>
</cp:coreProperties>
</file>